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msmedicaid-my.sharepoint.com/personal/matt_westerfield_medicaid_ms_gov/Documents/LDS Group Project/2024/January/Fee skd/"/>
    </mc:Choice>
  </mc:AlternateContent>
  <xr:revisionPtr revIDLastSave="0" documentId="8_{FC875B15-D24E-4EBC-9EDB-18335299901B}" xr6:coauthVersionLast="47" xr6:coauthVersionMax="47" xr10:uidLastSave="{00000000-0000-0000-0000-000000000000}"/>
  <bookViews>
    <workbookView xWindow="1710" yWindow="1710" windowWidth="22650" windowHeight="12615" tabRatio="854" xr2:uid="{00000000-000D-0000-FFFF-FFFF00000000}"/>
  </bookViews>
  <sheets>
    <sheet name="1-Cover" sheetId="9" r:id="rId1"/>
    <sheet name="2-Calculator" sheetId="4" r:id="rId2"/>
    <sheet name="3-DRG Table" sheetId="8" r:id="rId3"/>
    <sheet name="4-CCR Table" sheetId="10" r:id="rId4"/>
  </sheets>
  <definedNames>
    <definedName name="_xlnm._FilterDatabase" localSheetId="1" hidden="1">'2-Calculator'!#REF!</definedName>
    <definedName name="_xlnm._FilterDatabase" localSheetId="2" hidden="1">'3-DRG Table'!$A$14:$P$1349</definedName>
    <definedName name="_xlnm._FilterDatabase" localSheetId="3" hidden="1">'4-CCR Table'!$A$8:$I$8</definedName>
    <definedName name="CCR_list">'4-CCR Table'!$C$9:$E$165</definedName>
    <definedName name="DRG_base" localSheetId="0">'1-Cover'!$C$14</definedName>
    <definedName name="_xlnm.Print_Area" localSheetId="0">'1-Cover'!$A$1:$E$17</definedName>
    <definedName name="_xlnm.Print_Area" localSheetId="1">'2-Calculator'!$B$1:$I$91</definedName>
    <definedName name="_xlnm.Print_Area" localSheetId="2">'3-DRG Table'!$A$1:$P$1352</definedName>
    <definedName name="_xlnm.Print_Area" localSheetId="3">'4-CCR Table'!$A$1:$I$114</definedName>
    <definedName name="_xlnm.Print_Titles" localSheetId="2">'3-DRG Table'!$14:$14</definedName>
    <definedName name="_xlnm.Print_Titles" localSheetId="3">'4-CCR Table'!$8:$8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4" l="1"/>
  <c r="D50" i="4" l="1"/>
  <c r="D45" i="4"/>
  <c r="D47" i="4" l="1"/>
  <c r="H1345" i="8"/>
  <c r="J1345" i="8" s="1"/>
  <c r="I1345" i="8"/>
  <c r="K1345" i="8" s="1"/>
  <c r="H1346" i="8"/>
  <c r="J1346" i="8" s="1"/>
  <c r="I1346" i="8"/>
  <c r="K1346" i="8" s="1"/>
  <c r="C1346" i="8"/>
  <c r="C1347" i="8"/>
  <c r="C1348"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5" i="8"/>
  <c r="D43" i="4" s="1"/>
  <c r="H971" i="8" l="1"/>
  <c r="I971" i="8"/>
  <c r="H39" i="8"/>
  <c r="H932" i="8"/>
  <c r="J932" i="8" s="1"/>
  <c r="I15" i="8"/>
  <c r="H15" i="8"/>
  <c r="I931" i="8"/>
  <c r="K931" i="8" s="1"/>
  <c r="I932" i="8"/>
  <c r="K932" i="8" s="1"/>
  <c r="H935" i="8"/>
  <c r="J935" i="8" s="1"/>
  <c r="I938" i="8"/>
  <c r="K938" i="8" s="1"/>
  <c r="I934" i="8"/>
  <c r="K934" i="8" s="1"/>
  <c r="H938" i="8"/>
  <c r="J938" i="8" s="1"/>
  <c r="H934" i="8"/>
  <c r="J934" i="8" s="1"/>
  <c r="H936" i="8"/>
  <c r="J936" i="8" s="1"/>
  <c r="I639" i="8"/>
  <c r="K639" i="8" s="1"/>
  <c r="H914" i="8"/>
  <c r="J914" i="8" s="1"/>
  <c r="I913" i="8"/>
  <c r="K913" i="8" s="1"/>
  <c r="I911" i="8"/>
  <c r="K911" i="8" s="1"/>
  <c r="H930" i="8"/>
  <c r="J930" i="8" s="1"/>
  <c r="I929" i="8"/>
  <c r="K929" i="8" s="1"/>
  <c r="I927" i="8"/>
  <c r="K927" i="8" s="1"/>
  <c r="H931" i="8"/>
  <c r="J931" i="8" s="1"/>
  <c r="H937" i="8"/>
  <c r="J937" i="8" s="1"/>
  <c r="I935" i="8"/>
  <c r="K935" i="8" s="1"/>
  <c r="I933" i="8"/>
  <c r="K933" i="8" s="1"/>
  <c r="I936" i="8"/>
  <c r="K936" i="8" s="1"/>
  <c r="I937" i="8"/>
  <c r="K937" i="8" s="1"/>
  <c r="H933" i="8"/>
  <c r="J933" i="8" s="1"/>
  <c r="I930" i="8"/>
  <c r="K930" i="8" s="1"/>
  <c r="I928" i="8"/>
  <c r="K928" i="8" s="1"/>
  <c r="H927" i="8"/>
  <c r="J927" i="8" s="1"/>
  <c r="H928" i="8"/>
  <c r="J928" i="8" s="1"/>
  <c r="H929" i="8"/>
  <c r="J929" i="8" s="1"/>
  <c r="I366" i="8"/>
  <c r="K366" i="8" s="1"/>
  <c r="I648" i="8"/>
  <c r="K648" i="8" s="1"/>
  <c r="I646" i="8"/>
  <c r="K646" i="8" s="1"/>
  <c r="I644" i="8"/>
  <c r="K644" i="8" s="1"/>
  <c r="H639" i="8"/>
  <c r="J639" i="8" s="1"/>
  <c r="I912" i="8"/>
  <c r="K912" i="8" s="1"/>
  <c r="H640" i="8"/>
  <c r="J640" i="8" s="1"/>
  <c r="H912" i="8"/>
  <c r="J912" i="8" s="1"/>
  <c r="H911" i="8"/>
  <c r="J911" i="8" s="1"/>
  <c r="I914" i="8"/>
  <c r="K914" i="8" s="1"/>
  <c r="H643" i="8"/>
  <c r="J643" i="8" s="1"/>
  <c r="H642" i="8"/>
  <c r="J642" i="8" s="1"/>
  <c r="H913" i="8"/>
  <c r="J913" i="8" s="1"/>
  <c r="H364" i="8"/>
  <c r="J364" i="8" s="1"/>
  <c r="H644" i="8"/>
  <c r="J644" i="8" s="1"/>
  <c r="I365" i="8"/>
  <c r="K365" i="8" s="1"/>
  <c r="I643" i="8"/>
  <c r="K643" i="8" s="1"/>
  <c r="I641" i="8"/>
  <c r="K641" i="8" s="1"/>
  <c r="H652" i="8"/>
  <c r="J652" i="8" s="1"/>
  <c r="H648" i="8"/>
  <c r="J648" i="8" s="1"/>
  <c r="H344" i="8"/>
  <c r="J344" i="8" s="1"/>
  <c r="I363" i="8"/>
  <c r="K363" i="8" s="1"/>
  <c r="H653" i="8"/>
  <c r="J653" i="8" s="1"/>
  <c r="I364" i="8"/>
  <c r="K364" i="8" s="1"/>
  <c r="I654" i="8"/>
  <c r="K654" i="8" s="1"/>
  <c r="I651" i="8"/>
  <c r="K651" i="8" s="1"/>
  <c r="I649" i="8"/>
  <c r="K649" i="8" s="1"/>
  <c r="I640" i="8"/>
  <c r="K640" i="8" s="1"/>
  <c r="I652" i="8"/>
  <c r="K652" i="8" s="1"/>
  <c r="H651" i="8"/>
  <c r="J651" i="8" s="1"/>
  <c r="H650" i="8"/>
  <c r="J650" i="8" s="1"/>
  <c r="I647" i="8"/>
  <c r="K647" i="8" s="1"/>
  <c r="H645" i="8"/>
  <c r="J645" i="8" s="1"/>
  <c r="H647" i="8"/>
  <c r="J647" i="8" s="1"/>
  <c r="I653" i="8"/>
  <c r="K653" i="8" s="1"/>
  <c r="I645" i="8"/>
  <c r="K645" i="8" s="1"/>
  <c r="I650" i="8"/>
  <c r="K650" i="8" s="1"/>
  <c r="H649" i="8"/>
  <c r="J649" i="8" s="1"/>
  <c r="I642" i="8"/>
  <c r="K642" i="8" s="1"/>
  <c r="H641" i="8"/>
  <c r="J641" i="8" s="1"/>
  <c r="H654" i="8"/>
  <c r="J654" i="8" s="1"/>
  <c r="H646" i="8"/>
  <c r="J646" i="8" s="1"/>
  <c r="H363" i="8"/>
  <c r="J363" i="8" s="1"/>
  <c r="H366" i="8"/>
  <c r="J366" i="8" s="1"/>
  <c r="H365" i="8"/>
  <c r="J365" i="8" s="1"/>
  <c r="I343" i="8"/>
  <c r="K343" i="8" s="1"/>
  <c r="H72" i="8"/>
  <c r="J72" i="8" s="1"/>
  <c r="I73" i="8"/>
  <c r="K73" i="8" s="1"/>
  <c r="I344" i="8"/>
  <c r="K344" i="8" s="1"/>
  <c r="H80" i="8"/>
  <c r="J80" i="8" s="1"/>
  <c r="H76" i="8"/>
  <c r="J76" i="8" s="1"/>
  <c r="I74" i="8"/>
  <c r="K74" i="8" s="1"/>
  <c r="H348" i="8"/>
  <c r="J348" i="8" s="1"/>
  <c r="H350" i="8"/>
  <c r="J350" i="8" s="1"/>
  <c r="H347" i="8"/>
  <c r="J347" i="8" s="1"/>
  <c r="I71" i="8"/>
  <c r="K71" i="8" s="1"/>
  <c r="I349" i="8"/>
  <c r="K349" i="8" s="1"/>
  <c r="I346" i="8"/>
  <c r="K346" i="8" s="1"/>
  <c r="I348" i="8"/>
  <c r="K348" i="8" s="1"/>
  <c r="H346" i="8"/>
  <c r="J346" i="8" s="1"/>
  <c r="I347" i="8"/>
  <c r="K347" i="8" s="1"/>
  <c r="I345" i="8"/>
  <c r="K345" i="8" s="1"/>
  <c r="H343" i="8"/>
  <c r="J343" i="8" s="1"/>
  <c r="I350" i="8"/>
  <c r="K350" i="8" s="1"/>
  <c r="H349" i="8"/>
  <c r="J349" i="8" s="1"/>
  <c r="H345" i="8"/>
  <c r="J345" i="8" s="1"/>
  <c r="H71" i="8"/>
  <c r="J71" i="8" s="1"/>
  <c r="I75" i="8"/>
  <c r="K75" i="8" s="1"/>
  <c r="I72" i="8"/>
  <c r="K72" i="8" s="1"/>
  <c r="H77" i="8"/>
  <c r="J77" i="8" s="1"/>
  <c r="H78" i="8"/>
  <c r="J78" i="8" s="1"/>
  <c r="H74" i="8"/>
  <c r="J74" i="8" s="1"/>
  <c r="H73" i="8"/>
  <c r="J73" i="8" s="1"/>
  <c r="H82" i="8"/>
  <c r="J82" i="8" s="1"/>
  <c r="H81" i="8"/>
  <c r="J81" i="8" s="1"/>
  <c r="I78" i="8"/>
  <c r="K78" i="8" s="1"/>
  <c r="I77" i="8"/>
  <c r="K77" i="8" s="1"/>
  <c r="I82" i="8"/>
  <c r="K82" i="8" s="1"/>
  <c r="I81" i="8"/>
  <c r="K81" i="8" s="1"/>
  <c r="I79" i="8"/>
  <c r="K79" i="8" s="1"/>
  <c r="I76" i="8"/>
  <c r="K76" i="8" s="1"/>
  <c r="H75" i="8"/>
  <c r="J75" i="8" s="1"/>
  <c r="I80" i="8"/>
  <c r="K80" i="8" s="1"/>
  <c r="H79" i="8"/>
  <c r="J79" i="8" s="1"/>
  <c r="J15" i="8" l="1"/>
  <c r="D19" i="4" l="1"/>
  <c r="D79" i="4" l="1"/>
  <c r="H1343" i="8" l="1"/>
  <c r="J1343" i="8" s="1"/>
  <c r="I1343" i="8"/>
  <c r="K1343" i="8" s="1"/>
  <c r="H1344" i="8"/>
  <c r="J1344" i="8" s="1"/>
  <c r="I1344" i="8"/>
  <c r="K1344" i="8" s="1"/>
  <c r="H16" i="8"/>
  <c r="I16" i="8"/>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J39" i="8"/>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J971" i="8"/>
  <c r="K971" i="8"/>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H1318" i="8"/>
  <c r="J1318" i="8" s="1"/>
  <c r="I1318" i="8"/>
  <c r="K1318" i="8" s="1"/>
  <c r="H1319" i="8"/>
  <c r="J1319" i="8" s="1"/>
  <c r="I1319" i="8"/>
  <c r="K1319" i="8" s="1"/>
  <c r="H1320" i="8"/>
  <c r="J1320" i="8" s="1"/>
  <c r="I1320" i="8"/>
  <c r="K1320" i="8" s="1"/>
  <c r="H1321" i="8"/>
  <c r="J1321" i="8" s="1"/>
  <c r="I1321" i="8"/>
  <c r="K1321" i="8" s="1"/>
  <c r="H1322" i="8"/>
  <c r="J1322" i="8" s="1"/>
  <c r="I1322" i="8"/>
  <c r="K1322" i="8" s="1"/>
  <c r="H1323" i="8"/>
  <c r="J1323" i="8" s="1"/>
  <c r="I1323" i="8"/>
  <c r="K1323" i="8" s="1"/>
  <c r="H1324" i="8"/>
  <c r="J1324" i="8" s="1"/>
  <c r="I1324" i="8"/>
  <c r="K1324" i="8" s="1"/>
  <c r="H1325" i="8"/>
  <c r="J1325" i="8" s="1"/>
  <c r="I1325" i="8"/>
  <c r="K1325" i="8" s="1"/>
  <c r="H1326" i="8"/>
  <c r="J1326" i="8" s="1"/>
  <c r="I1326" i="8"/>
  <c r="K1326" i="8" s="1"/>
  <c r="H1327" i="8"/>
  <c r="J1327" i="8" s="1"/>
  <c r="I1327" i="8"/>
  <c r="K1327" i="8" s="1"/>
  <c r="H1328" i="8"/>
  <c r="J1328" i="8" s="1"/>
  <c r="I1328" i="8"/>
  <c r="K1328" i="8" s="1"/>
  <c r="H1329" i="8"/>
  <c r="J1329" i="8" s="1"/>
  <c r="I1329" i="8"/>
  <c r="K1329" i="8" s="1"/>
  <c r="H1330" i="8"/>
  <c r="J1330" i="8" s="1"/>
  <c r="I1330" i="8"/>
  <c r="K1330" i="8" s="1"/>
  <c r="H1331" i="8"/>
  <c r="J1331" i="8" s="1"/>
  <c r="I1331" i="8"/>
  <c r="K1331" i="8" s="1"/>
  <c r="H1332" i="8"/>
  <c r="J1332" i="8" s="1"/>
  <c r="I1332" i="8"/>
  <c r="K1332" i="8" s="1"/>
  <c r="H1333" i="8"/>
  <c r="J1333" i="8" s="1"/>
  <c r="I1333" i="8"/>
  <c r="K1333" i="8" s="1"/>
  <c r="H1334" i="8"/>
  <c r="J1334" i="8" s="1"/>
  <c r="I1334" i="8"/>
  <c r="K1334" i="8" s="1"/>
  <c r="H1335" i="8"/>
  <c r="J1335" i="8" s="1"/>
  <c r="I1335" i="8"/>
  <c r="K1335" i="8" s="1"/>
  <c r="H1336" i="8"/>
  <c r="J1336" i="8" s="1"/>
  <c r="I1336" i="8"/>
  <c r="K1336" i="8" s="1"/>
  <c r="H1337" i="8"/>
  <c r="J1337" i="8" s="1"/>
  <c r="I1337" i="8"/>
  <c r="K1337" i="8" s="1"/>
  <c r="H1338" i="8"/>
  <c r="J1338" i="8" s="1"/>
  <c r="I1338" i="8"/>
  <c r="K1338" i="8" s="1"/>
  <c r="H1339" i="8"/>
  <c r="J1339" i="8" s="1"/>
  <c r="I1339" i="8"/>
  <c r="K1339" i="8" s="1"/>
  <c r="H1340" i="8"/>
  <c r="J1340" i="8" s="1"/>
  <c r="I1340" i="8"/>
  <c r="K1340" i="8" s="1"/>
  <c r="H1341" i="8"/>
  <c r="J1341" i="8" s="1"/>
  <c r="I1341" i="8"/>
  <c r="K1341" i="8" s="1"/>
  <c r="H1342" i="8"/>
  <c r="J1342" i="8" s="1"/>
  <c r="I1342" i="8"/>
  <c r="K1342" i="8" s="1"/>
  <c r="K15" i="8"/>
  <c r="D46" i="4" l="1"/>
  <c r="D49" i="4"/>
  <c r="K16" i="8"/>
  <c r="J16" i="8"/>
  <c r="D74" i="4" l="1"/>
  <c r="D63" i="4" l="1"/>
  <c r="D44" i="4"/>
  <c r="D48" i="4" l="1"/>
  <c r="D73" i="4"/>
  <c r="D75" i="4"/>
  <c r="D52" i="4"/>
  <c r="D56" i="4" l="1"/>
  <c r="D53" i="4"/>
  <c r="D54" i="4" s="1"/>
  <c r="D58" i="4"/>
  <c r="D59" i="4" l="1"/>
  <c r="D60" i="4" s="1"/>
  <c r="D65" i="4"/>
  <c r="D66" i="4" l="1"/>
  <c r="D61" i="4"/>
  <c r="D68" i="4" l="1"/>
  <c r="D67" i="4" l="1"/>
  <c r="D69" i="4" l="1"/>
  <c r="D70" i="4" l="1"/>
  <c r="D71" i="4" s="1"/>
  <c r="D77" i="4" l="1"/>
  <c r="D80" i="4" l="1"/>
  <c r="D81" i="4" s="1"/>
  <c r="D83" i="4" s="1"/>
  <c r="D85" i="4" s="1"/>
  <c r="D86" i="4" s="1"/>
  <c r="D89" i="4" l="1"/>
</calcChain>
</file>

<file path=xl/sharedStrings.xml><?xml version="1.0" encoding="utf-8"?>
<sst xmlns="http://schemas.openxmlformats.org/spreadsheetml/2006/main" count="7900" uniqueCount="2312">
  <si>
    <t>Mississippi Division of Medicaid DRG Pricing Calculator</t>
  </si>
  <si>
    <t>Effective with discharge dates on or after July 1, 2023</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</si>
  <si>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40.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</si>
  <si>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</si>
  <si>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difference, the claims processing system is correct.</t>
  </si>
  <si>
    <t>A "Frequently Asked Questions" document is available and is essential in understanding the payment method. This DRG Pricing Calculator is available in both Excel and PDF formats. To download these documents, go to http://www.medicaid.ms.gov/provider/reimbursement.</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</si>
  <si>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</si>
  <si>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Instructions:</t>
  </si>
  <si>
    <t>1. The hospital or other user inputs data in cells C16-C18, C20-C24, C41, C87, C88.</t>
  </si>
  <si>
    <t>2. Mississippi Medicaid payment policy parameters have already been entered in cells C26-C39.</t>
  </si>
  <si>
    <t xml:space="preserve">3. The calculator will show the predicted allowed amount and paid amounts in cells C86 and C89. </t>
  </si>
  <si>
    <t>A</t>
  </si>
  <si>
    <t>B</t>
  </si>
  <si>
    <t>C</t>
  </si>
  <si>
    <t>D</t>
  </si>
  <si>
    <t>E</t>
  </si>
  <si>
    <t>INPUT INFORMATION</t>
  </si>
  <si>
    <t xml:space="preserve">These values are unique for each claim and are input by the hospital </t>
  </si>
  <si>
    <t>Values for input boxes</t>
  </si>
  <si>
    <t>Covered charges</t>
  </si>
  <si>
    <t>UB-04 Field Locator (FL) 47 minus FL 48</t>
  </si>
  <si>
    <t>Yes</t>
  </si>
  <si>
    <t>No</t>
  </si>
  <si>
    <t>Select hospital name or state</t>
  </si>
  <si>
    <t>Allegiance Specialty Hospital of Greenville</t>
  </si>
  <si>
    <t>Out of state facilities should select the state where the service was rendered in the drop down window</t>
  </si>
  <si>
    <t>Is the last date of service on or after 10/1/2023?</t>
  </si>
  <si>
    <t>Determines which CCR to use; update to values will occur October 1 of each year</t>
  </si>
  <si>
    <t>Hospital-specific cost-to-charge ratio</t>
  </si>
  <si>
    <t>Look up from CCR table</t>
  </si>
  <si>
    <t>Length of stay</t>
  </si>
  <si>
    <t>Used for transfer pricing adjustment</t>
  </si>
  <si>
    <t>Medicaid covered days</t>
  </si>
  <si>
    <t>Used for prorated pricing adjustment</t>
  </si>
  <si>
    <t>Patient discharge status = 02, 05, 07, 63, 65, 66, 82, 85, 91, 93, 94</t>
  </si>
  <si>
    <t>Patient age (in years)</t>
  </si>
  <si>
    <t>The age of the beneficiary</t>
  </si>
  <si>
    <t>Is discharge status equal to 30 (still a patient)?</t>
  </si>
  <si>
    <t>Indicates an interim claim</t>
  </si>
  <si>
    <t>PAYMENT POLICY PARAMETERS SET BY MEDICAID</t>
  </si>
  <si>
    <t>These values are set by Medicaid and should not be changed</t>
  </si>
  <si>
    <t>DRG base price</t>
  </si>
  <si>
    <t>Used to calculate the DRG base payment</t>
  </si>
  <si>
    <t>Interim claim per diem amount</t>
  </si>
  <si>
    <t>Used to calculate payment for interim stays; bill types 2 or 3 only</t>
  </si>
  <si>
    <t>Interim claim day threshold</t>
  </si>
  <si>
    <t xml:space="preserve">For interim payment, the length of stay must exceed this value </t>
  </si>
  <si>
    <t>Cost outlier threshold</t>
  </si>
  <si>
    <t>Cost on a given stay must exceed this amount to be considered for outlier payment</t>
  </si>
  <si>
    <t>Marginal cost percentage</t>
  </si>
  <si>
    <t>Used in the cost outlier calculation</t>
  </si>
  <si>
    <t>Mental health long stay threshold (in days)</t>
  </si>
  <si>
    <t>Used to determine eligibility for a day outlier payment for mental health stays</t>
  </si>
  <si>
    <t>Mental health outlier per diem amount</t>
  </si>
  <si>
    <t>Used in the mental health outlier calculation</t>
  </si>
  <si>
    <t>Obstetric policy adjustor</t>
  </si>
  <si>
    <t>Applies if the Medicaid Care Category is Obstetric</t>
  </si>
  <si>
    <t>Neonate policy adjustor</t>
  </si>
  <si>
    <t>Applies if the Medicaid Care Category is Neonate</t>
  </si>
  <si>
    <t>Normal newborn policy adjustor</t>
  </si>
  <si>
    <t>Applies if the Medicaid Care Category is Normal Newborn</t>
  </si>
  <si>
    <t xml:space="preserve">Rehab policy adjustor </t>
  </si>
  <si>
    <t>Applies to DRGs 860-1 to 860-4 only</t>
  </si>
  <si>
    <t xml:space="preserve">Pediatric mental health policy adjustor </t>
  </si>
  <si>
    <t>Applies to mental health DRGs as shown in the attached DRG table</t>
  </si>
  <si>
    <t>Adult mental health policy adjustor</t>
  </si>
  <si>
    <t>Transplant policy adjustor</t>
  </si>
  <si>
    <t>Applies to transplant DRGs as shown in the attached DRG table</t>
  </si>
  <si>
    <t xml:space="preserve">WHAT APR-DRG CODE DOES MEDICAID ASSIGN? </t>
  </si>
  <si>
    <t>These values are returned by the claims processing system</t>
  </si>
  <si>
    <t>APR-DRG (Version 40)</t>
  </si>
  <si>
    <t>001-1</t>
  </si>
  <si>
    <t>From separate APR-DRG grouping software</t>
  </si>
  <si>
    <t>APR-DRG description</t>
  </si>
  <si>
    <t>Look up from DRG table</t>
  </si>
  <si>
    <t>Base DRG w/o SOI</t>
  </si>
  <si>
    <t>Used to determine the applicable policy adjustor</t>
  </si>
  <si>
    <t>Mental health policy adjustor eligible, Y = 1, N= 0</t>
  </si>
  <si>
    <t>If C43 is between 740 and 776, return a value of 1 (yes), else return a value of 0 (no)</t>
  </si>
  <si>
    <t xml:space="preserve">Transplant indicator </t>
  </si>
  <si>
    <t>Look up from DRG table, T = Transplant, 0 = Not a Transplant</t>
  </si>
  <si>
    <t>Medicaid Care Category</t>
  </si>
  <si>
    <t>Casemix relative weight</t>
  </si>
  <si>
    <t>The relative weight with no adjustment for policy adjustors</t>
  </si>
  <si>
    <t>Payment relative weight</t>
  </si>
  <si>
    <t>The relative weight including any applicable policy adjustors</t>
  </si>
  <si>
    <t>National average length of stay (ALOS)</t>
  </si>
  <si>
    <t>Used in prorated and transfer payment adjustment</t>
  </si>
  <si>
    <t xml:space="preserve">Outlier eligible </t>
  </si>
  <si>
    <t>C = Cost and D = Day</t>
  </si>
  <si>
    <t>IS THIS AN INTERIM CLAIM?</t>
  </si>
  <si>
    <t>Is discharge status equal to 30?</t>
  </si>
  <si>
    <t>Look up C24</t>
  </si>
  <si>
    <t>Are MCD covered days &gt; interim claim threshold?</t>
  </si>
  <si>
    <t>C21 &gt; C28</t>
  </si>
  <si>
    <t>Interim claim payment, skip to line C89 for final interim payment</t>
  </si>
  <si>
    <t xml:space="preserve">Interim claim payment is calculated when C24 = Yes and C21 &gt; C28 </t>
  </si>
  <si>
    <t>WHAT IS THE DRG BASE PAYMENT?</t>
  </si>
  <si>
    <t>DRG base payment for this claim</t>
  </si>
  <si>
    <t>C26 * C48</t>
  </si>
  <si>
    <t>IS A TRANSFER PAYMENT ADJUSTMENT MADE?</t>
  </si>
  <si>
    <t>Is a transfer adjustment potentially applicable?</t>
  </si>
  <si>
    <t>Look up C22</t>
  </si>
  <si>
    <t>Calculated transfer payment adjustment</t>
  </si>
  <si>
    <t>If (C58="Yes,"(C56/C49)*(C21 + 1))</t>
  </si>
  <si>
    <t>Is transfer payment adjustment &gt; base payment?</t>
  </si>
  <si>
    <t>The transfer payment must be less than the base payment in order for the transfer adjustment to apply</t>
  </si>
  <si>
    <t>Allowed amount at this point</t>
  </si>
  <si>
    <t>The lower-of between C56 and C59, if the transfer adjustment calculation is performed, else use C56</t>
  </si>
  <si>
    <t>IS OUTLIER ADJUSTMENT MADE?</t>
  </si>
  <si>
    <t>Is this stay eligible for a day outlier payment or a cost outlier payment?</t>
  </si>
  <si>
    <t>Eligibility for outlier payment does not guarantee an outlier payment amount</t>
  </si>
  <si>
    <t>Cost Outlier Adjustment</t>
  </si>
  <si>
    <t>Estimated cost of this case</t>
  </si>
  <si>
    <t>C16 * C19</t>
  </si>
  <si>
    <t>Estimated gain (+) or loss (-)</t>
  </si>
  <si>
    <t xml:space="preserve">C56 - C65, or C61 - C65 if transfer adjustment applicable </t>
  </si>
  <si>
    <t>Estimated gain (G) or loss (L)</t>
  </si>
  <si>
    <t>G = Gain and L = Loss</t>
  </si>
  <si>
    <t>Estimated loss</t>
  </si>
  <si>
    <t>Converts loss to a positive value if applicable</t>
  </si>
  <si>
    <t>Does estimated loss exceed cost outlier threshold? Y = 1, N= 0</t>
  </si>
  <si>
    <t>Is the estimated loss greater than outlier threshold and C63 equal to "Cost Outlier"? 1 = Yes, 0 = No</t>
  </si>
  <si>
    <t>Difference between estimated loss and cost outlier threshold</t>
  </si>
  <si>
    <t>C68 - C29 ( True loss)</t>
  </si>
  <si>
    <t>Cost outlier payment amount</t>
  </si>
  <si>
    <t>C70 * C30 (True loss times marginal cost percentage)</t>
  </si>
  <si>
    <t xml:space="preserve">Day Outlier Adjustment </t>
  </si>
  <si>
    <t>Is this stay eligible for a day outlier payment?</t>
  </si>
  <si>
    <t>Eligibility for outlier payment does not guarantee outlier payment</t>
  </si>
  <si>
    <r>
      <t xml:space="preserve">Are MCD covered days greater than </t>
    </r>
    <r>
      <rPr>
        <sz val="10"/>
        <color theme="1"/>
        <rFont val="Arial"/>
        <family val="2"/>
      </rPr>
      <t>the</t>
    </r>
    <r>
      <rPr>
        <sz val="10"/>
        <rFont val="Arial"/>
        <family val="2"/>
      </rPr>
      <t xml:space="preserve"> MH long stay threshold? Y = 1, N= 0</t>
    </r>
  </si>
  <si>
    <t>Is C21 &gt; C31? 1 = Yes, 0 = No</t>
  </si>
  <si>
    <t>Day outlier amount</t>
  </si>
  <si>
    <t>(C21-C31)*C32, If negative, the day outlier does not apply</t>
  </si>
  <si>
    <t xml:space="preserve">DRG Payment After Outlier Adjustment </t>
  </si>
  <si>
    <t>DRG payment at this point</t>
  </si>
  <si>
    <t>IF(AND(C50="C",C69=1),(C61+C71),IF(AND(C50="D",C74=1),(C61+C75),C61))</t>
  </si>
  <si>
    <t>IS AN ADJUSTMENT FOR PARTIAL ELIGIBILITY MADE?</t>
  </si>
  <si>
    <t>Are MCD covered days less than length of stay (LOS)?</t>
  </si>
  <si>
    <t>1= Prorated adjustment is applied, 0 = Prorated adjustment does not apply</t>
  </si>
  <si>
    <t>Partial eligibility adjustment</t>
  </si>
  <si>
    <t>IF C79= 1,(C77/C49)*(C21+1),"NA")</t>
  </si>
  <si>
    <t>Is partial eligibility adjustment &lt; DRG payment?</t>
  </si>
  <si>
    <t xml:space="preserve">Lower-of between C77 and C80, if applicable </t>
  </si>
  <si>
    <t xml:space="preserve">DRG Payment After Prorated Adjustment </t>
  </si>
  <si>
    <t>DRG payment so far</t>
  </si>
  <si>
    <t>C81</t>
  </si>
  <si>
    <t>CALCULATION OF ALLOWED AMOUNT AND REIMBURSEMENT AMOUNT</t>
  </si>
  <si>
    <t>Charge cap</t>
  </si>
  <si>
    <t>Lower-of between C83 and C16 (Charge Cap)</t>
  </si>
  <si>
    <t>Allowed amount</t>
  </si>
  <si>
    <t xml:space="preserve">If (C52="Yes",C54,(C85)) (Interim Payment or DRG Payment Determination) </t>
  </si>
  <si>
    <t>Third party liability</t>
  </si>
  <si>
    <t>Third party liability responsibility (input by hospital)</t>
  </si>
  <si>
    <t>Patient cost-sharing</t>
  </si>
  <si>
    <t>Co-pay or other patient liability (input by hospital)</t>
  </si>
  <si>
    <t>Payment amount</t>
  </si>
  <si>
    <t>IF(C86-C87-C88)&gt;0,C86-C87-C88,0); cannot be negative</t>
  </si>
  <si>
    <t>Updated 04/21/23</t>
  </si>
  <si>
    <t>Mississippi Medicaid Table of APR-DRGs and Relative Weights Effective 7/1/2023 (Version 40)</t>
  </si>
  <si>
    <t>Notes:</t>
  </si>
  <si>
    <t>1. The DRG base price, policy adjustor values, and other specific payment policy parameters are final for update July 1, 2023.</t>
  </si>
  <si>
    <t xml:space="preserve">2. Relative Weights are based on Version 40 of 3M's hospital-specific relative value weights and then re-centered to a MS Medicaid population average of 1.0. </t>
  </si>
  <si>
    <t>3. National average length of stay (untrimmed arithmetic) values apply to Version 40 of All Patient Refined Diagnosis Related Groups (APR-DRGs).</t>
  </si>
  <si>
    <r>
      <t>4.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</si>
  <si>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5. A "Frequently Asked Questions" document is available and is essential in understanding the payment method. This DRG Pricing Calculator is available in Excel and PDF formats. To download these documents, go to www.medicaid.ms.gov/provider/reimbursement.</t>
  </si>
  <si>
    <t>6. Inclusion of an APR-DRG on this table does not necessarily imply coverage by Mississippi Medicaid. For example, pancreas transplants are not a covered service.</t>
  </si>
  <si>
    <r>
      <t>7</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t>
    </r>
  </si>
  <si>
    <t>8. Outlier eligibility column: C = Cost outlier, D = Day outlier</t>
  </si>
  <si>
    <t>9. This DRG Pricing Calculator was developed by Conduent, the claims processing contractor for the Mississippi Division of Medicaid.</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</si>
  <si>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</si>
  <si>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</si>
  <si>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</si>
  <si>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</si>
  <si>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</si>
  <si>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</si>
  <si>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</si>
  <si>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</si>
  <si>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</si>
  <si>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</si>
  <si>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</si>
  <si>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</si>
  <si>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</si>
  <si>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</si>
  <si>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</si>
  <si>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Liver Transplant And/Or Intestinal Transplant</t>
  </si>
  <si>
    <t>Pediatric Transplant</t>
  </si>
  <si>
    <t>Adult Transplant</t>
  </si>
  <si>
    <t>T</t>
  </si>
  <si>
    <t>001-2</t>
  </si>
  <si>
    <t>001-3</t>
  </si>
  <si>
    <t>001-4</t>
  </si>
  <si>
    <t>002-1</t>
  </si>
  <si>
    <t>Heart And/Or Lung Transplant</t>
  </si>
  <si>
    <t>002-2</t>
  </si>
  <si>
    <t>002-3</t>
  </si>
  <si>
    <t>002-4</t>
  </si>
  <si>
    <t>004-1</t>
  </si>
  <si>
    <t>Tracheostomy With Mv &gt;96 Hours With Extensive Procedure</t>
  </si>
  <si>
    <t>Pediatric Misc</t>
  </si>
  <si>
    <t>Adult Misc</t>
  </si>
  <si>
    <t>004-2</t>
  </si>
  <si>
    <t>004-3</t>
  </si>
  <si>
    <t>004-4</t>
  </si>
  <si>
    <t>005-1</t>
  </si>
  <si>
    <t>Tracheostomy With Mv &gt;96 Hours Without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</si>
  <si>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</si>
  <si>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</si>
  <si>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</si>
  <si>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</si>
  <si>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</si>
  <si>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</si>
  <si>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</si>
  <si>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</si>
  <si>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</si>
  <si>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</si>
  <si>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</si>
  <si>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</si>
  <si>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</si>
  <si>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</si>
  <si>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t>
  </si>
  <si>
    <t>008-2</t>
  </si>
  <si>
    <t>008-3</t>
  </si>
  <si>
    <t>008-4</t>
  </si>
  <si>
    <t>009-1</t>
  </si>
  <si>
    <t>Extracorporeal Membrane Oxygenation (Ecmo)</t>
  </si>
  <si>
    <t>009-2</t>
  </si>
  <si>
    <t>009-3</t>
  </si>
  <si>
    <t>009-4</t>
  </si>
  <si>
    <t>011-1</t>
  </si>
  <si>
    <t>Chimeric Antigen Receptor (Car) T-Cell And Other Immunotherapies</t>
  </si>
  <si>
    <t>011-2</t>
  </si>
  <si>
    <t>011-3</t>
  </si>
  <si>
    <t>011-4</t>
  </si>
  <si>
    <t>020-1</t>
  </si>
  <si>
    <t>Open Craniotomy For Trauma</t>
  </si>
  <si>
    <t>020-2</t>
  </si>
  <si>
    <t>020-3</t>
  </si>
  <si>
    <t>020-4</t>
  </si>
  <si>
    <t>021-1</t>
  </si>
  <si>
    <t>Open Craniotomy Except Trauma</t>
  </si>
  <si>
    <t>021-2</t>
  </si>
  <si>
    <t>021-3</t>
  </si>
  <si>
    <t>021-4</t>
  </si>
  <si>
    <t>022-1</t>
  </si>
  <si>
    <t>Ventricular Shunt Procedures</t>
  </si>
  <si>
    <t>022-2</t>
  </si>
  <si>
    <t>022-3</t>
  </si>
  <si>
    <t>022-4</t>
  </si>
  <si>
    <t>023-1</t>
  </si>
  <si>
    <t>Spinal Procedures</t>
  </si>
  <si>
    <t>023-2</t>
  </si>
  <si>
    <t>023-3</t>
  </si>
  <si>
    <t>023-4</t>
  </si>
  <si>
    <t>024-1</t>
  </si>
  <si>
    <t>Open Extracranial Vascular Procedures</t>
  </si>
  <si>
    <t>024-2</t>
  </si>
  <si>
    <t>024-3</t>
  </si>
  <si>
    <t>024-4</t>
  </si>
  <si>
    <t>026-1</t>
  </si>
  <si>
    <t>Other Nervous System And Related Procedures</t>
  </si>
  <si>
    <t>026-2</t>
  </si>
  <si>
    <t>026-3</t>
  </si>
  <si>
    <t>026-4</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</si>
  <si>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</si>
  <si>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</si>
  <si>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</si>
  <si>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</si>
  <si>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</si>
  <si>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</si>
  <si>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</si>
  <si>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</si>
  <si>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</si>
  <si>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</si>
  <si>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</si>
  <si>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</si>
  <si>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</si>
  <si>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</si>
  <si>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</si>
  <si>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040-1</t>
  </si>
  <si>
    <t>Spinal Disorders And Injuries</t>
  </si>
  <si>
    <t>040-2</t>
  </si>
  <si>
    <t>040-3</t>
  </si>
  <si>
    <t>040-4</t>
  </si>
  <si>
    <t>041-1</t>
  </si>
  <si>
    <t>Nervous System Malignancy</t>
  </si>
  <si>
    <t>041-2</t>
  </si>
  <si>
    <t>041-3</t>
  </si>
  <si>
    <t>041-4</t>
  </si>
  <si>
    <t>042-1</t>
  </si>
  <si>
    <t>Degenerative Nervous System Disorders Except Multiple Sclerosis</t>
  </si>
  <si>
    <t>042-2</t>
  </si>
  <si>
    <t>042-3</t>
  </si>
  <si>
    <t>042-4</t>
  </si>
  <si>
    <t>043-1</t>
  </si>
  <si>
    <t>Multiple Sclerosis, Other Demyelinating Disease And Inflammatory Neuropathies</t>
  </si>
  <si>
    <t>043-2</t>
  </si>
  <si>
    <t>043-3</t>
  </si>
  <si>
    <t>043-4</t>
  </si>
  <si>
    <t>044-1</t>
  </si>
  <si>
    <t>Intracranial Hemorrhage</t>
  </si>
  <si>
    <t>044-2</t>
  </si>
  <si>
    <t>044-3</t>
  </si>
  <si>
    <t>044-4</t>
  </si>
  <si>
    <t>045-1</t>
  </si>
  <si>
    <t>Cva And Precerebral Occlusion With Infarction</t>
  </si>
  <si>
    <t>045-2</t>
  </si>
  <si>
    <t>045-3</t>
  </si>
  <si>
    <t>045-4</t>
  </si>
  <si>
    <t>046-1</t>
  </si>
  <si>
    <t>Nonspecific Cva And Precerebral Occlusion Without Infarction</t>
  </si>
  <si>
    <t>046-2</t>
  </si>
  <si>
    <t>046-3</t>
  </si>
  <si>
    <t>046-4</t>
  </si>
  <si>
    <t>047-1</t>
  </si>
  <si>
    <t>Transient Ischemia</t>
  </si>
  <si>
    <t>047-2</t>
  </si>
  <si>
    <t>047-3</t>
  </si>
  <si>
    <t>047-4</t>
  </si>
  <si>
    <t>048-1</t>
  </si>
  <si>
    <t>Peripheral, Cranial And Autonomic Nerve Disorders</t>
  </si>
  <si>
    <t>048-2</t>
  </si>
  <si>
    <t>048-3</t>
  </si>
  <si>
    <t>048-4</t>
  </si>
  <si>
    <t>049-1</t>
  </si>
  <si>
    <t>Bacterial And Tuberculous Infections Of Nervous System</t>
  </si>
  <si>
    <t>049-2</t>
  </si>
  <si>
    <t>049-3</t>
  </si>
  <si>
    <t>049-4</t>
  </si>
  <si>
    <t>050-1</t>
  </si>
  <si>
    <t>Non-Bacterial Infections Of Nervous System Except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</si>
  <si>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</si>
  <si>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</si>
  <si>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</si>
  <si>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</si>
  <si>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</si>
  <si>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</si>
  <si>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</si>
  <si>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</si>
  <si>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</si>
  <si>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</si>
  <si>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</si>
  <si>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</si>
  <si>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</si>
  <si>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</si>
  <si>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</si>
  <si>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</si>
  <si>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</si>
  <si>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</si>
  <si>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</si>
  <si>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And Other Headaches</t>
  </si>
  <si>
    <t>054-2</t>
  </si>
  <si>
    <t>054-3</t>
  </si>
  <si>
    <t>054-4</t>
  </si>
  <si>
    <t>055-1</t>
  </si>
  <si>
    <t>Head Trauma With Coma &gt; 1 Hour Or Hemorrhage</t>
  </si>
  <si>
    <t>055-2</t>
  </si>
  <si>
    <t>055-3</t>
  </si>
  <si>
    <t>055-4</t>
  </si>
  <si>
    <t>056-1</t>
  </si>
  <si>
    <t>Brain Contusion Or Laceration And Complicated Skull Fracture, Coma &lt; 1 Hour Or No Coma</t>
  </si>
  <si>
    <t>056-2</t>
  </si>
  <si>
    <t>056-3</t>
  </si>
  <si>
    <t>056-4</t>
  </si>
  <si>
    <t>057-1</t>
  </si>
  <si>
    <t>Concussion, Closed Skull Fracture Nos, And Uncomplicated Intracranial Injury, Coma &lt; 1 Hour Or No Coma</t>
  </si>
  <si>
    <t>057-2</t>
  </si>
  <si>
    <t>057-3</t>
  </si>
  <si>
    <t>057-4</t>
  </si>
  <si>
    <t>058-1</t>
  </si>
  <si>
    <t>Other Disorders Of Nervous System</t>
  </si>
  <si>
    <t>058-2</t>
  </si>
  <si>
    <t>058-3</t>
  </si>
  <si>
    <t>058-4</t>
  </si>
  <si>
    <t>059-1</t>
  </si>
  <si>
    <t>Anoxic And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</si>
  <si>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</si>
  <si>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</si>
  <si>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</si>
  <si>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</si>
  <si>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</si>
  <si>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</si>
  <si>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</si>
  <si>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</si>
  <si>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</si>
  <si>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</si>
  <si>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</si>
  <si>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</si>
  <si>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</si>
  <si>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</si>
  <si>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 Or Facial Bone Procedures</t>
  </si>
  <si>
    <t>089-2</t>
  </si>
  <si>
    <t>089-3</t>
  </si>
  <si>
    <t>089-4</t>
  </si>
  <si>
    <t>091-1</t>
  </si>
  <si>
    <t>Other Major Head And Neck Procedures</t>
  </si>
  <si>
    <t>091-2</t>
  </si>
  <si>
    <t>091-3</t>
  </si>
  <si>
    <t>091-4</t>
  </si>
  <si>
    <t>092-1</t>
  </si>
  <si>
    <t>Facial Bone Procedures Except Major Cranial Or Facial Bone Procedures</t>
  </si>
  <si>
    <t>092-2</t>
  </si>
  <si>
    <t>092-3</t>
  </si>
  <si>
    <t>092-4</t>
  </si>
  <si>
    <t>095-1</t>
  </si>
  <si>
    <t>Cleft Lip And Palate Repair</t>
  </si>
  <si>
    <t>095-2</t>
  </si>
  <si>
    <t>095-3</t>
  </si>
  <si>
    <t>095-4</t>
  </si>
  <si>
    <t>097-1</t>
  </si>
  <si>
    <t>Tonsil And Adenoid Procedures</t>
  </si>
  <si>
    <t>097-2</t>
  </si>
  <si>
    <t>097-3</t>
  </si>
  <si>
    <t>097-4</t>
  </si>
  <si>
    <t>098-1</t>
  </si>
  <si>
    <t>Other Ear, Nose, Mouth And Throat Procedures</t>
  </si>
  <si>
    <t>098-2</t>
  </si>
  <si>
    <t>098-3</t>
  </si>
  <si>
    <t>098-4</t>
  </si>
  <si>
    <t>110-1</t>
  </si>
  <si>
    <t>Ear, Nose, Mouth, Throat And Cranial Or Facial Malignancies</t>
  </si>
  <si>
    <t>110-2</t>
  </si>
  <si>
    <t>110-3</t>
  </si>
  <si>
    <t>110-4</t>
  </si>
  <si>
    <t>111-1</t>
  </si>
  <si>
    <t>Vertigo And Other Labyrinth Disorders</t>
  </si>
  <si>
    <t>111-2</t>
  </si>
  <si>
    <t>111-3</t>
  </si>
  <si>
    <t>111-4</t>
  </si>
  <si>
    <t>113-1</t>
  </si>
  <si>
    <t>Infections Of Upper Respiratory Tract</t>
  </si>
  <si>
    <t>Pediatric Respiratory</t>
  </si>
  <si>
    <t>Adult Respiratory</t>
  </si>
  <si>
    <t>113-2</t>
  </si>
  <si>
    <t>113-3</t>
  </si>
  <si>
    <t>113-4</t>
  </si>
  <si>
    <t>114-1</t>
  </si>
  <si>
    <t>Dental Diseases And Disorders</t>
  </si>
  <si>
    <t>114-2</t>
  </si>
  <si>
    <t>114-3</t>
  </si>
  <si>
    <t>114-4</t>
  </si>
  <si>
    <t>115-1</t>
  </si>
  <si>
    <t>Other Ear, Nose, Mouth, Throat And Cranial Or Facial Diagnoses</t>
  </si>
  <si>
    <t>115-2</t>
  </si>
  <si>
    <t>115-3</t>
  </si>
  <si>
    <t>115-4</t>
  </si>
  <si>
    <t>120-1</t>
  </si>
  <si>
    <t>Major Respiratory And Chest Procedures</t>
  </si>
  <si>
    <t>120-2</t>
  </si>
  <si>
    <t>120-3</t>
  </si>
  <si>
    <t>120-4</t>
  </si>
  <si>
    <t>121-1</t>
  </si>
  <si>
    <t>Other Respiratory And Chest Procedures</t>
  </si>
  <si>
    <t>121-2</t>
  </si>
  <si>
    <t>121-3</t>
  </si>
  <si>
    <t>121-4</t>
  </si>
  <si>
    <t>130-1</t>
  </si>
  <si>
    <t>Respiratory System Diagnosis With Ventilator Support &gt; 96 Hours</t>
  </si>
  <si>
    <t>130-2</t>
  </si>
  <si>
    <t>130-3</t>
  </si>
  <si>
    <t>130-4</t>
  </si>
  <si>
    <t>131-1</t>
  </si>
  <si>
    <t>Cystic Fibrosis - Pulmonary Disease</t>
  </si>
  <si>
    <t>131-2</t>
  </si>
  <si>
    <t>131-3</t>
  </si>
  <si>
    <t>131-4</t>
  </si>
  <si>
    <t>132-1</t>
  </si>
  <si>
    <t>Bpd And Other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</si>
  <si>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</si>
  <si>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</si>
  <si>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</si>
  <si>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</si>
  <si>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</si>
  <si>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</si>
  <si>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</si>
  <si>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</si>
  <si>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</si>
  <si>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</si>
  <si>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</si>
  <si>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</si>
  <si>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</si>
  <si>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</si>
  <si>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And Respiratory Trauma</t>
  </si>
  <si>
    <t>135-2</t>
  </si>
  <si>
    <t>135-3</t>
  </si>
  <si>
    <t>135-4</t>
  </si>
  <si>
    <t>136-1</t>
  </si>
  <si>
    <t>Respiratory Malignancy</t>
  </si>
  <si>
    <t>136-2</t>
  </si>
  <si>
    <t>136-3</t>
  </si>
  <si>
    <t>136-4</t>
  </si>
  <si>
    <t>137-1</t>
  </si>
  <si>
    <t>Major Respiratory Infections And Inflammations</t>
  </si>
  <si>
    <t>137-2</t>
  </si>
  <si>
    <t>137-3</t>
  </si>
  <si>
    <t>137-4</t>
  </si>
  <si>
    <t>138-1</t>
  </si>
  <si>
    <t>Bronchiolitis And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</si>
  <si>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</si>
  <si>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</si>
  <si>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</si>
  <si>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</si>
  <si>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</si>
  <si>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</si>
  <si>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</si>
  <si>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</si>
  <si>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</si>
  <si>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</si>
  <si>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</si>
  <si>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</si>
  <si>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</si>
  <si>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</si>
  <si>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</si>
  <si>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</si>
  <si>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</si>
  <si>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</si>
  <si>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</si>
  <si>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And Alveolar Lung Diseases</t>
  </si>
  <si>
    <t>142-2</t>
  </si>
  <si>
    <t>142-3</t>
  </si>
  <si>
    <t>142-4</t>
  </si>
  <si>
    <t>143-1</t>
  </si>
  <si>
    <t>Other Respiratory Diagnoses Except Signs, Symptoms And Miscellaneous Diagnoses</t>
  </si>
  <si>
    <t>143-2</t>
  </si>
  <si>
    <t>143-3</t>
  </si>
  <si>
    <t>143-4</t>
  </si>
  <si>
    <t>144-1</t>
  </si>
  <si>
    <t>Respiratory Signs, Symptoms And Miscellaneous Diagnoses</t>
  </si>
  <si>
    <t>144-2</t>
  </si>
  <si>
    <t>144-3</t>
  </si>
  <si>
    <t>144-4</t>
  </si>
  <si>
    <t>145-1</t>
  </si>
  <si>
    <t>Acute Bronchitis And Related Symptoms</t>
  </si>
  <si>
    <t>145-2</t>
  </si>
  <si>
    <t>145-3</t>
  </si>
  <si>
    <t>145-4</t>
  </si>
  <si>
    <t>160-1</t>
  </si>
  <si>
    <t>Major Cardiothoracic Repair Of Heart Anomaly</t>
  </si>
  <si>
    <t>Adult Circulatory</t>
  </si>
  <si>
    <t>160-2</t>
  </si>
  <si>
    <t>160-3</t>
  </si>
  <si>
    <t>160-4</t>
  </si>
  <si>
    <t>161-1</t>
  </si>
  <si>
    <t>Implantable Heart Assist Systems</t>
  </si>
  <si>
    <t>161-2</t>
  </si>
  <si>
    <t>161-3</t>
  </si>
  <si>
    <t>161-4</t>
  </si>
  <si>
    <t>162-1</t>
  </si>
  <si>
    <t>Cardiac Valve Procedures With Ami Or Complex Principal Diagnosis</t>
  </si>
  <si>
    <t>162-2</t>
  </si>
  <si>
    <t>162-3</t>
  </si>
  <si>
    <t>162-4</t>
  </si>
  <si>
    <t>163-1</t>
  </si>
  <si>
    <t>Cardiac Valve Procedures Without Ami Or Complex Principal Diagnosis</t>
  </si>
  <si>
    <t>163-2</t>
  </si>
  <si>
    <t>163-3</t>
  </si>
  <si>
    <t>163-4</t>
  </si>
  <si>
    <t>165-1</t>
  </si>
  <si>
    <t>Coronary Bypass With Ami Or Complex Principal Diagnosis</t>
  </si>
  <si>
    <t>165-2</t>
  </si>
  <si>
    <t>165-3</t>
  </si>
  <si>
    <t>165-4</t>
  </si>
  <si>
    <t>166-1</t>
  </si>
  <si>
    <t>Coronary Bypass Without Ami Or Complex Principal Diagnosis</t>
  </si>
  <si>
    <t>166-2</t>
  </si>
  <si>
    <t>166-3</t>
  </si>
  <si>
    <t>166-4</t>
  </si>
  <si>
    <t>167-1</t>
  </si>
  <si>
    <t>Other Cardiothoracic And Thoracic Vascular Procedures</t>
  </si>
  <si>
    <t>167-2</t>
  </si>
  <si>
    <t>167-3</t>
  </si>
  <si>
    <t>167-4</t>
  </si>
  <si>
    <t>169-1</t>
  </si>
  <si>
    <t>Major Abdominal Vascular Procedures</t>
  </si>
  <si>
    <t>169-2</t>
  </si>
  <si>
    <t>169-3</t>
  </si>
  <si>
    <t>169-4</t>
  </si>
  <si>
    <t>170-1</t>
  </si>
  <si>
    <t>Permanent Cardiac Pacemaker Implant With Ami, Heart Failure Or Shock</t>
  </si>
  <si>
    <t>170-2</t>
  </si>
  <si>
    <t>170-3</t>
  </si>
  <si>
    <t>170-4</t>
  </si>
  <si>
    <t>171-1</t>
  </si>
  <si>
    <t>Permanent Cardiac Pacemaker Implant Without Ami, Heart Failure Or Shock</t>
  </si>
  <si>
    <t>171-2</t>
  </si>
  <si>
    <t>171-3</t>
  </si>
  <si>
    <t>171-4</t>
  </si>
  <si>
    <t>174-1</t>
  </si>
  <si>
    <t>Percutaneous Cardiac Intervention With Ami</t>
  </si>
  <si>
    <t>174-2</t>
  </si>
  <si>
    <t>174-3</t>
  </si>
  <si>
    <t>174-4</t>
  </si>
  <si>
    <t>175-1</t>
  </si>
  <si>
    <t>Percutaneous Cardiac Intervention Without Ami</t>
  </si>
  <si>
    <t>175-2</t>
  </si>
  <si>
    <t>175-3</t>
  </si>
  <si>
    <t>175-4</t>
  </si>
  <si>
    <t>176-1</t>
  </si>
  <si>
    <t>Insertion, Revision And Replacements Of Pacemaker And Other Cardiac Devices</t>
  </si>
  <si>
    <t>176-2</t>
  </si>
  <si>
    <t>176-3</t>
  </si>
  <si>
    <t>176-4</t>
  </si>
  <si>
    <t>177-1</t>
  </si>
  <si>
    <t>Cardiac Pacemaker And Defibrillator Revision Except Device Replacement</t>
  </si>
  <si>
    <t>177-2</t>
  </si>
  <si>
    <t>177-3</t>
  </si>
  <si>
    <t>177-4</t>
  </si>
  <si>
    <t>178-1</t>
  </si>
  <si>
    <t>External Heart Assist Systems</t>
  </si>
  <si>
    <t>178-2</t>
  </si>
  <si>
    <t>178-3</t>
  </si>
  <si>
    <t>178-4</t>
  </si>
  <si>
    <t>179-1</t>
  </si>
  <si>
    <t>Defibrillator Implants</t>
  </si>
  <si>
    <t>179-2</t>
  </si>
  <si>
    <t>179-3</t>
  </si>
  <si>
    <t>179-4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</si>
  <si>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</si>
  <si>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</si>
  <si>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</si>
  <si>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</si>
  <si>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</si>
  <si>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</si>
  <si>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</si>
  <si>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</si>
  <si>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</si>
  <si>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</si>
  <si>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</si>
  <si>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</si>
  <si>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</si>
  <si>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</si>
  <si>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</si>
  <si>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183-1</t>
  </si>
  <si>
    <t>Percutaneous Structural Cardiac Procedures</t>
  </si>
  <si>
    <t>183-2</t>
  </si>
  <si>
    <t>183-3</t>
  </si>
  <si>
    <t>183-4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</si>
  <si>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</si>
  <si>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</si>
  <si>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</si>
  <si>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</si>
  <si>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</si>
  <si>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</si>
  <si>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</si>
  <si>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</si>
  <si>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</si>
  <si>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</si>
  <si>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</si>
  <si>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</si>
  <si>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</si>
  <si>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</si>
  <si>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</si>
  <si>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</si>
  <si>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And Subacute Endocarditis</t>
  </si>
  <si>
    <t>193-2</t>
  </si>
  <si>
    <t>193-3</t>
  </si>
  <si>
    <t>193-4</t>
  </si>
  <si>
    <t>194-1</t>
  </si>
  <si>
    <t>Heart Failure</t>
  </si>
  <si>
    <t>194-2</t>
  </si>
  <si>
    <t>194-3</t>
  </si>
  <si>
    <t>194-4</t>
  </si>
  <si>
    <t>196-1</t>
  </si>
  <si>
    <t>Cardiac Arrest And Shock</t>
  </si>
  <si>
    <t>196-2</t>
  </si>
  <si>
    <t>196-3</t>
  </si>
  <si>
    <t>196-4</t>
  </si>
  <si>
    <t>197-1</t>
  </si>
  <si>
    <t>Peripheral And Other Vascular Disorders</t>
  </si>
  <si>
    <t>197-2</t>
  </si>
  <si>
    <t>197-3</t>
  </si>
  <si>
    <t>197-4</t>
  </si>
  <si>
    <t>198-1</t>
  </si>
  <si>
    <t>Angina Pectoris And Coronary Atherosclerosis</t>
  </si>
  <si>
    <t>198-2</t>
  </si>
  <si>
    <t>198-3</t>
  </si>
  <si>
    <t>198-4</t>
  </si>
  <si>
    <t>199-1</t>
  </si>
  <si>
    <t>Hypertension</t>
  </si>
  <si>
    <t>199-2</t>
  </si>
  <si>
    <t>199-3</t>
  </si>
  <si>
    <t>199-4</t>
  </si>
  <si>
    <t>200-1</t>
  </si>
  <si>
    <t>Cardiac Structural And Valvular Disorders</t>
  </si>
  <si>
    <t>200-2</t>
  </si>
  <si>
    <t>200-3</t>
  </si>
  <si>
    <t>200-4</t>
  </si>
  <si>
    <t>201-1</t>
  </si>
  <si>
    <t>Cardiac Arrhythmia And Conduction Disorders</t>
  </si>
  <si>
    <t>201-2</t>
  </si>
  <si>
    <t>201-3</t>
  </si>
  <si>
    <t>201-4</t>
  </si>
  <si>
    <t>203-1</t>
  </si>
  <si>
    <t>Chest Pain</t>
  </si>
  <si>
    <t>203-2</t>
  </si>
  <si>
    <t>203-3</t>
  </si>
  <si>
    <t>203-4</t>
  </si>
  <si>
    <t>204-1</t>
  </si>
  <si>
    <t>Syncope And Collapse</t>
  </si>
  <si>
    <t>204-2</t>
  </si>
  <si>
    <t>204-3</t>
  </si>
  <si>
    <t>204-4</t>
  </si>
  <si>
    <t>205-1</t>
  </si>
  <si>
    <t>Cardiomyopathy</t>
  </si>
  <si>
    <t>205-2</t>
  </si>
  <si>
    <t>205-3</t>
  </si>
  <si>
    <t>205-4</t>
  </si>
  <si>
    <t>206-1</t>
  </si>
  <si>
    <t>Malfunction, Reaction, Complication Of Cardiac Or Vascular Device Or Procedure</t>
  </si>
  <si>
    <t>206-2</t>
  </si>
  <si>
    <t>206-3</t>
  </si>
  <si>
    <t>206-4</t>
  </si>
  <si>
    <t>207-1</t>
  </si>
  <si>
    <t>Other Circulatory System Diagnoses</t>
  </si>
  <si>
    <t>207-2</t>
  </si>
  <si>
    <t>207-3</t>
  </si>
  <si>
    <t>207-4</t>
  </si>
  <si>
    <t>220-1</t>
  </si>
  <si>
    <t>Major Stomach, Esophageal And Duodenal Procedures</t>
  </si>
  <si>
    <t>Adult Gastroent</t>
  </si>
  <si>
    <t>220-2</t>
  </si>
  <si>
    <t>220-3</t>
  </si>
  <si>
    <t>220-4</t>
  </si>
  <si>
    <t>222-1</t>
  </si>
  <si>
    <t>Other Stomach, Esophageal And Duodenal Procedures</t>
  </si>
  <si>
    <t>222-2</t>
  </si>
  <si>
    <t>222-3</t>
  </si>
  <si>
    <t>222-4</t>
  </si>
  <si>
    <t>223-1</t>
  </si>
  <si>
    <t>Other Small And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</si>
  <si>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</si>
  <si>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</si>
  <si>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</si>
  <si>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</si>
  <si>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</si>
  <si>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</si>
  <si>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</si>
  <si>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</si>
  <si>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</si>
  <si>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</si>
  <si>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</si>
  <si>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</si>
  <si>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</si>
  <si>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</si>
  <si>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And Umbilical</t>
  </si>
  <si>
    <t>227-2</t>
  </si>
  <si>
    <t>227-3</t>
  </si>
  <si>
    <t>227-4</t>
  </si>
  <si>
    <t>228-1</t>
  </si>
  <si>
    <t>Inguinal, Femoral And Umbilical Hernia Procedures</t>
  </si>
  <si>
    <t>228-2</t>
  </si>
  <si>
    <t>228-3</t>
  </si>
  <si>
    <t>228-4</t>
  </si>
  <si>
    <t>229-1</t>
  </si>
  <si>
    <t>Other Digestive System And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</si>
  <si>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</si>
  <si>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</si>
  <si>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</si>
  <si>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</si>
  <si>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</si>
  <si>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</si>
  <si>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</si>
  <si>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</si>
  <si>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</si>
  <si>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</si>
  <si>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</si>
  <si>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</si>
  <si>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</si>
  <si>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</si>
  <si>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</si>
  <si>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</si>
  <si>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</si>
  <si>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</si>
  <si>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</si>
  <si>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</si>
  <si>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</si>
  <si>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</si>
  <si>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</si>
  <si>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</si>
  <si>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</si>
  <si>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</si>
  <si>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</si>
  <si>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</si>
  <si>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</si>
  <si>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</si>
  <si>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</si>
  <si>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</si>
  <si>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</si>
  <si>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</si>
  <si>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And Gastritis</t>
  </si>
  <si>
    <t>241-2</t>
  </si>
  <si>
    <t>241-3</t>
  </si>
  <si>
    <t>241-4</t>
  </si>
  <si>
    <t>242-1</t>
  </si>
  <si>
    <t>Major Esophageal Disorders</t>
  </si>
  <si>
    <t>242-2</t>
  </si>
  <si>
    <t>242-3</t>
  </si>
  <si>
    <t>242-4</t>
  </si>
  <si>
    <t>243-1</t>
  </si>
  <si>
    <t>Other Esophageal Disorders</t>
  </si>
  <si>
    <t>243-2</t>
  </si>
  <si>
    <t>243-3</t>
  </si>
  <si>
    <t>243-4</t>
  </si>
  <si>
    <t>244-1</t>
  </si>
  <si>
    <t>Diverticulitis And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</si>
  <si>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</si>
  <si>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</si>
  <si>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</si>
  <si>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</si>
  <si>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</si>
  <si>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</si>
  <si>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</si>
  <si>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</si>
  <si>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</si>
  <si>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</si>
  <si>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</si>
  <si>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</si>
  <si>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</si>
  <si>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</si>
  <si>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</si>
  <si>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</si>
  <si>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</si>
  <si>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</si>
  <si>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</si>
  <si>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And Peritoneal Infections</t>
  </si>
  <si>
    <t>248-2</t>
  </si>
  <si>
    <t>248-3</t>
  </si>
  <si>
    <t>248-4</t>
  </si>
  <si>
    <t>249-1</t>
  </si>
  <si>
    <t>Other Gastroenteritis, Nausea And Vomiting</t>
  </si>
  <si>
    <t>249-2</t>
  </si>
  <si>
    <t>249-3</t>
  </si>
  <si>
    <t>249-4</t>
  </si>
  <si>
    <t>251-1</t>
  </si>
  <si>
    <t>Abdominal Pain</t>
  </si>
  <si>
    <t>251-2</t>
  </si>
  <si>
    <t>251-3</t>
  </si>
  <si>
    <t>251-4</t>
  </si>
  <si>
    <t>252-1</t>
  </si>
  <si>
    <t>Malfunction, Reaction And Complication Of Gastrointestinal Device Or Procedure</t>
  </si>
  <si>
    <t>252-2</t>
  </si>
  <si>
    <t>252-3</t>
  </si>
  <si>
    <t>252-4</t>
  </si>
  <si>
    <t>253-1</t>
  </si>
  <si>
    <t>Other And Unspecified Gastrointestinal Hemorrhage</t>
  </si>
  <si>
    <t>253-2</t>
  </si>
  <si>
    <t>253-3</t>
  </si>
  <si>
    <t>253-4</t>
  </si>
  <si>
    <t>254-1</t>
  </si>
  <si>
    <t>Other Digestive System Diagnoses</t>
  </si>
  <si>
    <t>254-2</t>
  </si>
  <si>
    <t>254-3</t>
  </si>
  <si>
    <t>254-4</t>
  </si>
  <si>
    <t>260-1</t>
  </si>
  <si>
    <t>Major Pancreas, Liver And Shunt Procedures</t>
  </si>
  <si>
    <t>260-2</t>
  </si>
  <si>
    <t>260-3</t>
  </si>
  <si>
    <t>260-4</t>
  </si>
  <si>
    <t>261-1</t>
  </si>
  <si>
    <t>Major Biliary Tract Procedures</t>
  </si>
  <si>
    <t>261-2</t>
  </si>
  <si>
    <t>261-3</t>
  </si>
  <si>
    <t>261-4</t>
  </si>
  <si>
    <t>263-1</t>
  </si>
  <si>
    <t>Cholecystectomy</t>
  </si>
  <si>
    <t>263-2</t>
  </si>
  <si>
    <t>263-3</t>
  </si>
  <si>
    <t>263-4</t>
  </si>
  <si>
    <t>264-1</t>
  </si>
  <si>
    <t>Other Hepatobiliary, Pancreas And Abdominal Procedures</t>
  </si>
  <si>
    <t>264-2</t>
  </si>
  <si>
    <t>264-3</t>
  </si>
  <si>
    <t>264-4</t>
  </si>
  <si>
    <t>279-1</t>
  </si>
  <si>
    <t>Hepatic Coma And Other Major Acute Liver Disorders</t>
  </si>
  <si>
    <t>279-2</t>
  </si>
  <si>
    <t>279-3</t>
  </si>
  <si>
    <t>279-4</t>
  </si>
  <si>
    <t>280-1</t>
  </si>
  <si>
    <t>Alcoholic Liver Disease</t>
  </si>
  <si>
    <t>280-2</t>
  </si>
  <si>
    <t>280-3</t>
  </si>
  <si>
    <t>280-4</t>
  </si>
  <si>
    <t>281-1</t>
  </si>
  <si>
    <t>Malignancy Of Hepatobiliary System And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</si>
  <si>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</si>
  <si>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</si>
  <si>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</si>
  <si>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</si>
  <si>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</si>
  <si>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</si>
  <si>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</si>
  <si>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</si>
  <si>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</si>
  <si>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</si>
  <si>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</si>
  <si>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</si>
  <si>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</si>
  <si>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</si>
  <si>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And Biliary Tract</t>
  </si>
  <si>
    <t>284-2</t>
  </si>
  <si>
    <t>284-3</t>
  </si>
  <si>
    <t>284-4</t>
  </si>
  <si>
    <t>303-1</t>
  </si>
  <si>
    <t>Dorsal And Lumbar Fusion Procedure For Curvature Of Back</t>
  </si>
  <si>
    <t>303-2</t>
  </si>
  <si>
    <t>303-3</t>
  </si>
  <si>
    <t>303-4</t>
  </si>
  <si>
    <t>304-1</t>
  </si>
  <si>
    <t>Dorsal And Lumbar Fusion Procedure Except For Curvature Of Back</t>
  </si>
  <si>
    <t>304-2</t>
  </si>
  <si>
    <t>304-3</t>
  </si>
  <si>
    <t>304-4</t>
  </si>
  <si>
    <t>305-1</t>
  </si>
  <si>
    <t>Amputation Of Lower Limb Except Toes</t>
  </si>
  <si>
    <t>305-2</t>
  </si>
  <si>
    <t>305-3</t>
  </si>
  <si>
    <t>305-4</t>
  </si>
  <si>
    <t>308-1</t>
  </si>
  <si>
    <t>Hip And Femur Fracture Repair</t>
  </si>
  <si>
    <t>308-2</t>
  </si>
  <si>
    <t>308-3</t>
  </si>
  <si>
    <t>308-4</t>
  </si>
  <si>
    <t>309-1</t>
  </si>
  <si>
    <t>Other Significant Hip And Femur Surgery</t>
  </si>
  <si>
    <t>309-2</t>
  </si>
  <si>
    <t>309-3</t>
  </si>
  <si>
    <t>309-4</t>
  </si>
  <si>
    <t>310-1</t>
  </si>
  <si>
    <t>Intervertebral Disc Excision And Decompression</t>
  </si>
  <si>
    <t>310-2</t>
  </si>
  <si>
    <t>310-3</t>
  </si>
  <si>
    <t>310-4</t>
  </si>
  <si>
    <t>312-1</t>
  </si>
  <si>
    <t>Skin Graft, Except Hand, For Musculoskeletal And Connective Tissue Diagnoses</t>
  </si>
  <si>
    <t>312-2</t>
  </si>
  <si>
    <t>312-3</t>
  </si>
  <si>
    <t>312-4</t>
  </si>
  <si>
    <t>313-1</t>
  </si>
  <si>
    <t>Knee And Lower Leg Procedures Except Foot</t>
  </si>
  <si>
    <t>313-2</t>
  </si>
  <si>
    <t>313-3</t>
  </si>
  <si>
    <t>313-4</t>
  </si>
  <si>
    <t>314-1</t>
  </si>
  <si>
    <t>Foot And Toe Procedures</t>
  </si>
  <si>
    <t>314-2</t>
  </si>
  <si>
    <t>314-3</t>
  </si>
  <si>
    <t>314-4</t>
  </si>
  <si>
    <t>315-1</t>
  </si>
  <si>
    <t>Shoulder, Upper Arm And Forearm Procedures Except Joint Replacement</t>
  </si>
  <si>
    <t>315-2</t>
  </si>
  <si>
    <t>315-3</t>
  </si>
  <si>
    <t>315-4</t>
  </si>
  <si>
    <t>316-1</t>
  </si>
  <si>
    <t>Hand And Wrist Procedures</t>
  </si>
  <si>
    <t>316-2</t>
  </si>
  <si>
    <t>316-3</t>
  </si>
  <si>
    <t>316-4</t>
  </si>
  <si>
    <t>317-1</t>
  </si>
  <si>
    <t>Tendon, Muscle And Other Soft Tissue Procedures</t>
  </si>
  <si>
    <t>317-2</t>
  </si>
  <si>
    <t>317-3</t>
  </si>
  <si>
    <t>317-4</t>
  </si>
  <si>
    <t>320-1</t>
  </si>
  <si>
    <t>Other Musculoskeletal System And Connective Tissue Procedures</t>
  </si>
  <si>
    <t>320-2</t>
  </si>
  <si>
    <t>320-3</t>
  </si>
  <si>
    <t>320-4</t>
  </si>
  <si>
    <t>321-1</t>
  </si>
  <si>
    <t>Cervical Spinal Fusion And Other Back Or Neck Procedures Except Disc Excision Or Decompression</t>
  </si>
  <si>
    <t>321-2</t>
  </si>
  <si>
    <t>321-3</t>
  </si>
  <si>
    <t>321-4</t>
  </si>
  <si>
    <t>322-1</t>
  </si>
  <si>
    <t>Shoulder And Elbow Joint Replacement</t>
  </si>
  <si>
    <t>322-2</t>
  </si>
  <si>
    <t>322-3</t>
  </si>
  <si>
    <t>322-4</t>
  </si>
  <si>
    <t>323-1</t>
  </si>
  <si>
    <t>Non-Elective Or Complex Hip Joint Replacement</t>
  </si>
  <si>
    <t>Pediatric misc</t>
  </si>
  <si>
    <t>Adult misc</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</si>
  <si>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</si>
  <si>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</si>
  <si>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</si>
  <si>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</si>
  <si>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</si>
  <si>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</si>
  <si>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</si>
  <si>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</si>
  <si>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</si>
  <si>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</si>
  <si>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</si>
  <si>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</si>
  <si>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</si>
  <si>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</si>
  <si>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</si>
  <si>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</si>
  <si>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</si>
  <si>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</si>
  <si>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340-1</t>
  </si>
  <si>
    <t>Fracture Of Femur</t>
  </si>
  <si>
    <t>340-2</t>
  </si>
  <si>
    <t>340-3</t>
  </si>
  <si>
    <t>340-4</t>
  </si>
  <si>
    <t>341-1</t>
  </si>
  <si>
    <t>Fracture Of Pelvis Or Dislocation Of Hip</t>
  </si>
  <si>
    <t>341-2</t>
  </si>
  <si>
    <t>341-3</t>
  </si>
  <si>
    <t>341-4</t>
  </si>
  <si>
    <t>342-1</t>
  </si>
  <si>
    <t>Fractures And Dislocations Except Femur, Pelvis And Back</t>
  </si>
  <si>
    <t>342-2</t>
  </si>
  <si>
    <t>342-3</t>
  </si>
  <si>
    <t>342-4</t>
  </si>
  <si>
    <t>343-1</t>
  </si>
  <si>
    <t>Musculoskeletal Malignancy And Pathological Fracture Due To Musculoskeletal Malignancy</t>
  </si>
  <si>
    <t>343-2</t>
  </si>
  <si>
    <t>343-3</t>
  </si>
  <si>
    <t>343-4</t>
  </si>
  <si>
    <t>344-1</t>
  </si>
  <si>
    <t>Osteomyelitis, Septic Arthritis And Other Musculoskeletal Infections</t>
  </si>
  <si>
    <t>344-2</t>
  </si>
  <si>
    <t>344-3</t>
  </si>
  <si>
    <t>344-4</t>
  </si>
  <si>
    <t>346-1</t>
  </si>
  <si>
    <t>Connective Tissue Disorders</t>
  </si>
  <si>
    <t>346-2</t>
  </si>
  <si>
    <t>346-3</t>
  </si>
  <si>
    <t>346-4</t>
  </si>
  <si>
    <t>347-1</t>
  </si>
  <si>
    <t>Other Back And Neck Disorders, Fractures And Injuries</t>
  </si>
  <si>
    <t>347-2</t>
  </si>
  <si>
    <t>347-3</t>
  </si>
  <si>
    <t>347-4</t>
  </si>
  <si>
    <t>349-1</t>
  </si>
  <si>
    <t>Malfunction, Reaction, Complication Of Orthopedic Device Or Procedure</t>
  </si>
  <si>
    <t>349-2</t>
  </si>
  <si>
    <t>349-3</t>
  </si>
  <si>
    <t>349-4</t>
  </si>
  <si>
    <t>351-1</t>
  </si>
  <si>
    <t>Other Musculoskeletal System And Connective Tissue Diagnoses</t>
  </si>
  <si>
    <t>351-2</t>
  </si>
  <si>
    <t>351-3</t>
  </si>
  <si>
    <t>351-4</t>
  </si>
  <si>
    <t>361-1</t>
  </si>
  <si>
    <t>Skin Graft For Skin And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</si>
  <si>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</si>
  <si>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</si>
  <si>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</si>
  <si>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</si>
  <si>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</si>
  <si>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</si>
  <si>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</si>
  <si>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</si>
  <si>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</si>
  <si>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</si>
  <si>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</si>
  <si>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</si>
  <si>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</si>
  <si>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</si>
  <si>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And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</si>
  <si>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</si>
  <si>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</si>
  <si>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</si>
  <si>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</si>
  <si>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</si>
  <si>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</si>
  <si>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</si>
  <si>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</si>
  <si>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</si>
  <si>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</si>
  <si>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</si>
  <si>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</si>
  <si>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</si>
  <si>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</si>
  <si>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</si>
  <si>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</si>
  <si>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</si>
  <si>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</si>
  <si>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</si>
  <si>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And Other Skin Infections</t>
  </si>
  <si>
    <t>383-2</t>
  </si>
  <si>
    <t>383-3</t>
  </si>
  <si>
    <t>383-4</t>
  </si>
  <si>
    <t>384-1</t>
  </si>
  <si>
    <t>Contusion, Open Wound And Other Trauma To Skin And Subcutaneous Tissue</t>
  </si>
  <si>
    <t>384-2</t>
  </si>
  <si>
    <t>384-3</t>
  </si>
  <si>
    <t>384-4</t>
  </si>
  <si>
    <t>385-1</t>
  </si>
  <si>
    <t>Other Skin, Subcutaneous Tissue And Breast Disorders</t>
  </si>
  <si>
    <t>385-2</t>
  </si>
  <si>
    <t>385-3</t>
  </si>
  <si>
    <t>385-4</t>
  </si>
  <si>
    <t>401-1</t>
  </si>
  <si>
    <t>Adrenal Procedures</t>
  </si>
  <si>
    <t>401-2</t>
  </si>
  <si>
    <t>401-3</t>
  </si>
  <si>
    <t>401-4</t>
  </si>
  <si>
    <t>403-1</t>
  </si>
  <si>
    <t>Procedures For Obesity</t>
  </si>
  <si>
    <t>403-2</t>
  </si>
  <si>
    <t>403-3</t>
  </si>
  <si>
    <t>403-4</t>
  </si>
  <si>
    <t>404-1</t>
  </si>
  <si>
    <t>Thyroid, Parathyroid And Thyroglossal Procedures</t>
  </si>
  <si>
    <t>404-2</t>
  </si>
  <si>
    <t>404-3</t>
  </si>
  <si>
    <t>404-4</t>
  </si>
  <si>
    <t>405-1</t>
  </si>
  <si>
    <t>Other Procedures For Endocrine, Nutritional And Metabolic Disorders</t>
  </si>
  <si>
    <t>405-2</t>
  </si>
  <si>
    <t>405-3</t>
  </si>
  <si>
    <t>405-4</t>
  </si>
  <si>
    <t>420-1</t>
  </si>
  <si>
    <t>Diabetes</t>
  </si>
  <si>
    <t>420-2</t>
  </si>
  <si>
    <t>420-3</t>
  </si>
  <si>
    <t>420-4</t>
  </si>
  <si>
    <t>421-1</t>
  </si>
  <si>
    <t>Malnutrition, Failure To Thrive And Other Nutritional Disorders</t>
  </si>
  <si>
    <t>421-2</t>
  </si>
  <si>
    <t>421-3</t>
  </si>
  <si>
    <t>421-4</t>
  </si>
  <si>
    <t>422-1</t>
  </si>
  <si>
    <t>Hypovolemia And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</si>
  <si>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</si>
  <si>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</si>
  <si>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</si>
  <si>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</si>
  <si>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</si>
  <si>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</si>
  <si>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</si>
  <si>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</si>
  <si>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</si>
  <si>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</si>
  <si>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</si>
  <si>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</si>
  <si>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</si>
  <si>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</si>
  <si>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</si>
  <si>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</si>
  <si>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</si>
  <si>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</si>
  <si>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</si>
  <si>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</si>
  <si>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</si>
  <si>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</si>
  <si>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</si>
  <si>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</si>
  <si>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</si>
  <si>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</si>
  <si>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</si>
  <si>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</si>
  <si>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</si>
  <si>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</si>
  <si>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</si>
  <si>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</si>
  <si>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</si>
  <si>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</si>
  <si>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</si>
  <si>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</si>
  <si>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</si>
  <si>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</si>
  <si>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</si>
  <si>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And Urinary Tract Procedures For Malignancy</t>
  </si>
  <si>
    <t>442-2</t>
  </si>
  <si>
    <t>442-3</t>
  </si>
  <si>
    <t>442-4</t>
  </si>
  <si>
    <t>443-1</t>
  </si>
  <si>
    <t>Kidney And Urinary Tract Procedures For Non-Malignancy</t>
  </si>
  <si>
    <t>443-2</t>
  </si>
  <si>
    <t>443-3</t>
  </si>
  <si>
    <t>443-4</t>
  </si>
  <si>
    <t>444-1</t>
  </si>
  <si>
    <t>Renal Dialysis Access Device Procedures And Vessel Repair</t>
  </si>
  <si>
    <t>444-2</t>
  </si>
  <si>
    <t>444-3</t>
  </si>
  <si>
    <t>444-4</t>
  </si>
  <si>
    <t>445-1</t>
  </si>
  <si>
    <t>Other Bladder Procedures</t>
  </si>
  <si>
    <t>445-2</t>
  </si>
  <si>
    <t>445-3</t>
  </si>
  <si>
    <t>445-4</t>
  </si>
  <si>
    <t>446-1</t>
  </si>
  <si>
    <t>Urethral And Transurethral Procedures</t>
  </si>
  <si>
    <t>446-2</t>
  </si>
  <si>
    <t>446-3</t>
  </si>
  <si>
    <t>446-4</t>
  </si>
  <si>
    <t>447-1</t>
  </si>
  <si>
    <t>Other Kidney, Urinary Tract And Related Procedures</t>
  </si>
  <si>
    <t>447-2</t>
  </si>
  <si>
    <t>447-3</t>
  </si>
  <si>
    <t>447-4</t>
  </si>
  <si>
    <t>461-1</t>
  </si>
  <si>
    <t>Kidney And Urinary Tract Malignancy</t>
  </si>
  <si>
    <t>461-2</t>
  </si>
  <si>
    <t>461-3</t>
  </si>
  <si>
    <t>461-4</t>
  </si>
  <si>
    <t>462-1</t>
  </si>
  <si>
    <t>Nephritis And Nephrosis</t>
  </si>
  <si>
    <t>462-2</t>
  </si>
  <si>
    <t>462-3</t>
  </si>
  <si>
    <t>462-4</t>
  </si>
  <si>
    <t>463-1</t>
  </si>
  <si>
    <t>Kidney And Urinary Tract Infections</t>
  </si>
  <si>
    <t>463-2</t>
  </si>
  <si>
    <t>463-3</t>
  </si>
  <si>
    <t>463-4</t>
  </si>
  <si>
    <t>465-1</t>
  </si>
  <si>
    <t>Urinary Stones And Acquired Upper Urinary Tract Obstruction</t>
  </si>
  <si>
    <t>465-2</t>
  </si>
  <si>
    <t>465-3</t>
  </si>
  <si>
    <t>465-4</t>
  </si>
  <si>
    <t>466-1</t>
  </si>
  <si>
    <t>Malfunction, Reaction, Complication Of Genitourinary Device Or Procedure</t>
  </si>
  <si>
    <t>466-2</t>
  </si>
  <si>
    <t>466-3</t>
  </si>
  <si>
    <t>466-4</t>
  </si>
  <si>
    <t>468-1</t>
  </si>
  <si>
    <t>Other Kidney And Urinary Tract Diagnoses, Signs And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</si>
  <si>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</si>
  <si>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</si>
  <si>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</si>
  <si>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</si>
  <si>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</si>
  <si>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</si>
  <si>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</si>
  <si>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</si>
  <si>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</si>
  <si>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</si>
  <si>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</si>
  <si>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</si>
  <si>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</si>
  <si>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</si>
  <si>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</si>
  <si>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</si>
  <si>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</si>
  <si>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</si>
  <si>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</si>
  <si>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</si>
  <si>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</si>
  <si>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</si>
  <si>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</si>
  <si>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</si>
  <si>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And Scrotal Procedures</t>
  </si>
  <si>
    <t>483-2</t>
  </si>
  <si>
    <t>483-3</t>
  </si>
  <si>
    <t>483-4</t>
  </si>
  <si>
    <t>484-1</t>
  </si>
  <si>
    <t>Other Male Reproductive System And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</si>
  <si>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</si>
  <si>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</si>
  <si>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</si>
  <si>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</si>
  <si>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</si>
  <si>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</si>
  <si>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</si>
  <si>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</si>
  <si>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</si>
  <si>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</si>
  <si>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</si>
  <si>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</si>
  <si>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</si>
  <si>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</si>
  <si>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And Other Radical Gynecological Procedures</t>
  </si>
  <si>
    <t>510-2</t>
  </si>
  <si>
    <t>510-3</t>
  </si>
  <si>
    <t>510-4</t>
  </si>
  <si>
    <t>511-1</t>
  </si>
  <si>
    <t>Uterine And Adnexa Procedures For Ovarian And Adnexal Malignancy</t>
  </si>
  <si>
    <t>511-2</t>
  </si>
  <si>
    <t>511-3</t>
  </si>
  <si>
    <t>511-4</t>
  </si>
  <si>
    <t>512-1</t>
  </si>
  <si>
    <t>Uterine And Adnexa Procedures For Non-Ovarian And Non-Adnexal Malignancy</t>
  </si>
  <si>
    <t>512-2</t>
  </si>
  <si>
    <t>512-3</t>
  </si>
  <si>
    <t>512-4</t>
  </si>
  <si>
    <t>513-1</t>
  </si>
  <si>
    <t>Uterine And Adnexa Procedures For Non-Malignancy Except Leiomyoma</t>
  </si>
  <si>
    <t>513-2</t>
  </si>
  <si>
    <t>513-3</t>
  </si>
  <si>
    <t>513-4</t>
  </si>
  <si>
    <t>514-1</t>
  </si>
  <si>
    <t>Female Reproductive System Reconstructive Procedures</t>
  </si>
  <si>
    <t>514-2</t>
  </si>
  <si>
    <t>514-3</t>
  </si>
  <si>
    <t>514-4</t>
  </si>
  <si>
    <t>517-1</t>
  </si>
  <si>
    <t>Dilation And Curettage For Non-Obstetric Diagnoses</t>
  </si>
  <si>
    <t>517-2</t>
  </si>
  <si>
    <t>517-3</t>
  </si>
  <si>
    <t>517-4</t>
  </si>
  <si>
    <t>518-1</t>
  </si>
  <si>
    <t>Other Female Reproductive System And Related Procedures</t>
  </si>
  <si>
    <t>518-2</t>
  </si>
  <si>
    <t>518-3</t>
  </si>
  <si>
    <t>518-4</t>
  </si>
  <si>
    <t>519-1</t>
  </si>
  <si>
    <t>Uterine And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</si>
  <si>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</si>
  <si>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</si>
  <si>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</si>
  <si>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</si>
  <si>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</si>
  <si>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</si>
  <si>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</si>
  <si>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</si>
  <si>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</si>
  <si>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</si>
  <si>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</si>
  <si>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</si>
  <si>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</si>
  <si>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</si>
  <si>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And Other Female Reproductive System Disorders</t>
  </si>
  <si>
    <t>532-2</t>
  </si>
  <si>
    <t>532-3</t>
  </si>
  <si>
    <t>532-4</t>
  </si>
  <si>
    <t>539-1</t>
  </si>
  <si>
    <t>Cesarean Section With Sterilization</t>
  </si>
  <si>
    <t>Obstetrics</t>
  </si>
  <si>
    <t>539-2</t>
  </si>
  <si>
    <t>539-3</t>
  </si>
  <si>
    <t>539-4</t>
  </si>
  <si>
    <t>540-1</t>
  </si>
  <si>
    <t>Cesarean Section Without Sterilization</t>
  </si>
  <si>
    <t>540-2</t>
  </si>
  <si>
    <t>540-3</t>
  </si>
  <si>
    <t>540-4</t>
  </si>
  <si>
    <t>541-1</t>
  </si>
  <si>
    <t>Vaginal Delivery With Sterilization And/Or D&amp;C</t>
  </si>
  <si>
    <t>541-2</t>
  </si>
  <si>
    <t>541-3</t>
  </si>
  <si>
    <t>541-4</t>
  </si>
  <si>
    <t>542-1</t>
  </si>
  <si>
    <t>Vaginal Delivery With O.R. Procedure Except Sterilization And/Or D&amp;C</t>
  </si>
  <si>
    <t>542-2</t>
  </si>
  <si>
    <t>542-3</t>
  </si>
  <si>
    <t>542-4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</si>
  <si>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</si>
  <si>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</si>
  <si>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</si>
  <si>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</si>
  <si>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</si>
  <si>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</si>
  <si>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</si>
  <si>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</si>
  <si>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</si>
  <si>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</si>
  <si>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</si>
  <si>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</si>
  <si>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</si>
  <si>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</si>
  <si>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</si>
  <si>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560-1</t>
  </si>
  <si>
    <t>Vaginal Delivery</t>
  </si>
  <si>
    <t>560-2</t>
  </si>
  <si>
    <t>560-3</t>
  </si>
  <si>
    <t>560-4</t>
  </si>
  <si>
    <t>561-1</t>
  </si>
  <si>
    <t>Postpartum And Post Abortion Diagnoses Without Procedure</t>
  </si>
  <si>
    <t>561-2</t>
  </si>
  <si>
    <t>561-3</t>
  </si>
  <si>
    <t>561-4</t>
  </si>
  <si>
    <t>564-1</t>
  </si>
  <si>
    <t>Abortion Without D&amp;C, Aspiration Curettage Or Hysterotomy</t>
  </si>
  <si>
    <t>564-2</t>
  </si>
  <si>
    <t>564-3</t>
  </si>
  <si>
    <t>564-4</t>
  </si>
  <si>
    <t>566-1</t>
  </si>
  <si>
    <t>Antepartum Without O.R. Procedure</t>
  </si>
  <si>
    <t>566-2</t>
  </si>
  <si>
    <t>566-3</t>
  </si>
  <si>
    <t>566-4</t>
  </si>
  <si>
    <t>580-1</t>
  </si>
  <si>
    <t>Neonate, Transferred &lt; 5 Days Old, Not Born Here</t>
  </si>
  <si>
    <t>Neonate</t>
  </si>
  <si>
    <t>580-2</t>
  </si>
  <si>
    <t>580-3</t>
  </si>
  <si>
    <t>580-4</t>
  </si>
  <si>
    <t>581-1</t>
  </si>
  <si>
    <t>Neonate, Transferred &lt; 5 Days Old, Born Here</t>
  </si>
  <si>
    <t>581-2</t>
  </si>
  <si>
    <t>581-3</t>
  </si>
  <si>
    <t>581-4</t>
  </si>
  <si>
    <t>583-1</t>
  </si>
  <si>
    <t>Neonate With Ecmo</t>
  </si>
  <si>
    <t>583-2</t>
  </si>
  <si>
    <t>583-3</t>
  </si>
  <si>
    <t>583-4</t>
  </si>
  <si>
    <t>588-1</t>
  </si>
  <si>
    <t>Neonate Birth Weight &lt; 1500 Grams With Major Procedure</t>
  </si>
  <si>
    <t>588-2</t>
  </si>
  <si>
    <t>588-3</t>
  </si>
  <si>
    <t>588-4</t>
  </si>
  <si>
    <t>589-1</t>
  </si>
  <si>
    <t>Neonate Birth Weight &lt; 500 Grams, Or Birth Weight 500-999 Grams And Gestational Age &lt;24 Weeks, Or Birth Weight 500-749 Grams With Major Anomaly Or Without Life Sustaining Intervention</t>
  </si>
  <si>
    <t>589-2</t>
  </si>
  <si>
    <t>589-3</t>
  </si>
  <si>
    <t>589-4</t>
  </si>
  <si>
    <t>591-1</t>
  </si>
  <si>
    <t>Neonate Birth Weight 500-749 Grams Without Major Procedure</t>
  </si>
  <si>
    <t>591-2</t>
  </si>
  <si>
    <t>591-3</t>
  </si>
  <si>
    <t>591-4</t>
  </si>
  <si>
    <t>593-1</t>
  </si>
  <si>
    <t>Neonate Birth Weight 750-999 Grams Without Major Procedure</t>
  </si>
  <si>
    <t>593-2</t>
  </si>
  <si>
    <t>593-3</t>
  </si>
  <si>
    <t>593-4</t>
  </si>
  <si>
    <t>602-1</t>
  </si>
  <si>
    <t>Neonate Birth Weight 1000-1249 Grams With Respiratory Distress Syndrome Or Other Major Respiratory Condition Or Major Anomaly</t>
  </si>
  <si>
    <t>602-2</t>
  </si>
  <si>
    <t>602-3</t>
  </si>
  <si>
    <t>602-4</t>
  </si>
  <si>
    <t>603-1</t>
  </si>
  <si>
    <t>Neonate Birth Weight 1000-1249 Grams With Or Without Significant Condition</t>
  </si>
  <si>
    <t>603-2</t>
  </si>
  <si>
    <t>603-3</t>
  </si>
  <si>
    <t>603-4</t>
  </si>
  <si>
    <t>607-1</t>
  </si>
  <si>
    <t>Neonate Birth Weight 1250-1499 Grams With Respiratory Distress Syndrome Or Other Major Respiratory Condition Or Major Anomaly</t>
  </si>
  <si>
    <t>607-2</t>
  </si>
  <si>
    <t>607-3</t>
  </si>
  <si>
    <t>607-4</t>
  </si>
  <si>
    <t>608-1</t>
  </si>
  <si>
    <t>Neonate Birth Weight 1250-1499 Grams With Or Without Significant Condition</t>
  </si>
  <si>
    <t>608-2</t>
  </si>
  <si>
    <t>608-3</t>
  </si>
  <si>
    <t>608-4</t>
  </si>
  <si>
    <t>609-1</t>
  </si>
  <si>
    <t>Neonate Birth Weight 1500-2499 Grams With Major Procedure</t>
  </si>
  <si>
    <t>609-2</t>
  </si>
  <si>
    <t>609-3</t>
  </si>
  <si>
    <t>609-4</t>
  </si>
  <si>
    <t>611-1</t>
  </si>
  <si>
    <t>Neonate Birth Weight 1500-1999 Grams With Major Anomaly</t>
  </si>
  <si>
    <t>611-2</t>
  </si>
  <si>
    <t>611-3</t>
  </si>
  <si>
    <t>611-4</t>
  </si>
  <si>
    <t>612-1</t>
  </si>
  <si>
    <t>Neonate Birth Weight 1500-1999 Grams With Respiratory Distress Syndrome Or Other Major Respiratory Condition</t>
  </si>
  <si>
    <t>612-2</t>
  </si>
  <si>
    <t>612-3</t>
  </si>
  <si>
    <t>612-4</t>
  </si>
  <si>
    <t>613-1</t>
  </si>
  <si>
    <t>Neonate Birth Weight 1500-1999 Grams With Congenital Or Perinatal Infection</t>
  </si>
  <si>
    <t>613-2</t>
  </si>
  <si>
    <t>613-3</t>
  </si>
  <si>
    <t>613-4</t>
  </si>
  <si>
    <t>614-1</t>
  </si>
  <si>
    <t>Neonate Birth Weight 1500-1999 Grams With Or Without Other Significant Condition</t>
  </si>
  <si>
    <t>614-2</t>
  </si>
  <si>
    <t>614-3</t>
  </si>
  <si>
    <t>614-4</t>
  </si>
  <si>
    <t>621-1</t>
  </si>
  <si>
    <t>Neonate Birth Weight 2000-2499 Grams With Major Anomaly</t>
  </si>
  <si>
    <t>621-2</t>
  </si>
  <si>
    <t>621-3</t>
  </si>
  <si>
    <t>621-4</t>
  </si>
  <si>
    <t>622-1</t>
  </si>
  <si>
    <t>Neonate Birth Weight 2000-2499 Grams With Respiratory Distress Syndrome Or Other Major Respiratory Condition</t>
  </si>
  <si>
    <t>622-2</t>
  </si>
  <si>
    <t>622-3</t>
  </si>
  <si>
    <t>622-4</t>
  </si>
  <si>
    <t>623-1</t>
  </si>
  <si>
    <t>Neonate Birth Weight 2000-2499 Grams With Congenital Or Perinatal Infection</t>
  </si>
  <si>
    <t>623-2</t>
  </si>
  <si>
    <t>623-3</t>
  </si>
  <si>
    <t>623-4</t>
  </si>
  <si>
    <t>625-1</t>
  </si>
  <si>
    <t>Neonate Birth Weight 2000-2499 Grams With Other Significant Condition</t>
  </si>
  <si>
    <t>625-2</t>
  </si>
  <si>
    <t>625-3</t>
  </si>
  <si>
    <t>625-4</t>
  </si>
  <si>
    <t>626-1</t>
  </si>
  <si>
    <t>Neonate Birth Weight 2000-2499 Grams, Normal Newborn Or Neonate With Other Problem</t>
  </si>
  <si>
    <t>Normal Newborn</t>
  </si>
  <si>
    <t>626-2</t>
  </si>
  <si>
    <t>626-3</t>
  </si>
  <si>
    <t>626-4</t>
  </si>
  <si>
    <t>630-1</t>
  </si>
  <si>
    <t>Neonate Birth Weight &gt; 2499 Grams With Major Cardiovascular Procedure</t>
  </si>
  <si>
    <t>630-2</t>
  </si>
  <si>
    <t>630-3</t>
  </si>
  <si>
    <t>630-4</t>
  </si>
  <si>
    <t>631-1</t>
  </si>
  <si>
    <t>Neonate Birth Weight &gt; 2499 Grams With Other Major Procedure</t>
  </si>
  <si>
    <t>631-2</t>
  </si>
  <si>
    <t>631-3</t>
  </si>
  <si>
    <t>631-4</t>
  </si>
  <si>
    <t>633-1</t>
  </si>
  <si>
    <t>Neonate Birth Weight &gt; 2499 Grams With Major Anomaly</t>
  </si>
  <si>
    <t>633-2</t>
  </si>
  <si>
    <t>633-3</t>
  </si>
  <si>
    <t>633-4</t>
  </si>
  <si>
    <t>634-1</t>
  </si>
  <si>
    <t>Neonate Birth Weight &gt; 2499 Grams With Respiratory Distress Syndrome Or Other Major Respiratory Condition</t>
  </si>
  <si>
    <t>634-2</t>
  </si>
  <si>
    <t>634-3</t>
  </si>
  <si>
    <t>634-4</t>
  </si>
  <si>
    <t>636-1</t>
  </si>
  <si>
    <t>Neonate Birth Weight &gt; 2499 Grams With Congenital Or Perinatal Infection</t>
  </si>
  <si>
    <t>636-2</t>
  </si>
  <si>
    <t>636-3</t>
  </si>
  <si>
    <t>636-4</t>
  </si>
  <si>
    <t>639-1</t>
  </si>
  <si>
    <t>Neonate Birth Weight &gt; 2499 Grams With Other Significant Condition</t>
  </si>
  <si>
    <t>639-2</t>
  </si>
  <si>
    <t>639-3</t>
  </si>
  <si>
    <t>639-4</t>
  </si>
  <si>
    <t>640-1</t>
  </si>
  <si>
    <t>Neonate Birth Weight &gt; 2499 Grams, Normal Newborn Or Neonate With Other Problem</t>
  </si>
  <si>
    <t>640-2</t>
  </si>
  <si>
    <t>640-3</t>
  </si>
  <si>
    <t>640-4</t>
  </si>
  <si>
    <t>650-1</t>
  </si>
  <si>
    <t>Splenectomy</t>
  </si>
  <si>
    <t>650-2</t>
  </si>
  <si>
    <t>650-3</t>
  </si>
  <si>
    <t>650-4</t>
  </si>
  <si>
    <t>651-1</t>
  </si>
  <si>
    <t>Other Procedures Of Blood And Blood-Forming Organs</t>
  </si>
  <si>
    <t>651-2</t>
  </si>
  <si>
    <t>651-3</t>
  </si>
  <si>
    <t>651-4</t>
  </si>
  <si>
    <t>660-1</t>
  </si>
  <si>
    <t>Major Hematologic Or Immunologic Diagnoses Except Sickle Cell Crisis And Coagulation</t>
  </si>
  <si>
    <t>660-2</t>
  </si>
  <si>
    <t>660-3</t>
  </si>
  <si>
    <t>660-4</t>
  </si>
  <si>
    <t>661-1</t>
  </si>
  <si>
    <t>Coagulation And Platelet Disorders</t>
  </si>
  <si>
    <t>661-2</t>
  </si>
  <si>
    <t>661-3</t>
  </si>
  <si>
    <t>661-4</t>
  </si>
  <si>
    <t>662-1</t>
  </si>
  <si>
    <t>Sickle Cell Anemia Crisis</t>
  </si>
  <si>
    <t>662-2</t>
  </si>
  <si>
    <t>662-3</t>
  </si>
  <si>
    <t>662-4</t>
  </si>
  <si>
    <t>663-1</t>
  </si>
  <si>
    <t>Other Anemia And Disorders Of Blood And Blood-Forming Organs</t>
  </si>
  <si>
    <t>663-2</t>
  </si>
  <si>
    <t>663-3</t>
  </si>
  <si>
    <t>663-4</t>
  </si>
  <si>
    <t>680-1</t>
  </si>
  <si>
    <t>Major O.R. Procedures For Lymphatic, Hematopoietic Or Other Neoplasms</t>
  </si>
  <si>
    <t>680-2</t>
  </si>
  <si>
    <t>680-3</t>
  </si>
  <si>
    <t>680-4</t>
  </si>
  <si>
    <t>681-1</t>
  </si>
  <si>
    <t>Other  O.R. Procedures For Lymphatic, Hematopoietic Or Other Neoplasms</t>
  </si>
  <si>
    <t>681-2</t>
  </si>
  <si>
    <t>681-3</t>
  </si>
  <si>
    <t>681-4</t>
  </si>
  <si>
    <t>690-1</t>
  </si>
  <si>
    <t>Acute Leukemia</t>
  </si>
  <si>
    <t>690-2</t>
  </si>
  <si>
    <t>690-3</t>
  </si>
  <si>
    <t>690-4</t>
  </si>
  <si>
    <t>691-1</t>
  </si>
  <si>
    <t>Lymphoma, Myeloma And Non-Acute Leukemia</t>
  </si>
  <si>
    <t>691-2</t>
  </si>
  <si>
    <t>691-3</t>
  </si>
  <si>
    <t>691-4</t>
  </si>
  <si>
    <t>692-1</t>
  </si>
  <si>
    <t>Radiotherapy</t>
  </si>
  <si>
    <t>692-2</t>
  </si>
  <si>
    <t>692-3</t>
  </si>
  <si>
    <t>692-4</t>
  </si>
  <si>
    <t>694-1</t>
  </si>
  <si>
    <t>Lymphatic And Other Malignancies And Neoplasms Of Uncertain Behavior</t>
  </si>
  <si>
    <t>694-2</t>
  </si>
  <si>
    <t>694-3</t>
  </si>
  <si>
    <t>694-4</t>
  </si>
  <si>
    <t>695-1</t>
  </si>
  <si>
    <t>Chemotherapy For Acute Leukemia</t>
  </si>
  <si>
    <t>695-2</t>
  </si>
  <si>
    <t>695-3</t>
  </si>
  <si>
    <t>695-4</t>
  </si>
  <si>
    <t>696-1</t>
  </si>
  <si>
    <t>Other Chemotherapy</t>
  </si>
  <si>
    <t>696-2</t>
  </si>
  <si>
    <t>696-3</t>
  </si>
  <si>
    <t>696-4</t>
  </si>
  <si>
    <t>710-1</t>
  </si>
  <si>
    <t>Infectious And Parasitic Diseases Including Hiv With O.R. Procedure</t>
  </si>
  <si>
    <t>710-2</t>
  </si>
  <si>
    <t>710-3</t>
  </si>
  <si>
    <t>710-4</t>
  </si>
  <si>
    <t>711-1</t>
  </si>
  <si>
    <t>Post-Operative, Post-Trauma, Other Device Infections With O.R. Procedure</t>
  </si>
  <si>
    <t>711-2</t>
  </si>
  <si>
    <t>711-3</t>
  </si>
  <si>
    <t>711-4</t>
  </si>
  <si>
    <t>720-1</t>
  </si>
  <si>
    <t>Septicemia And Disseminated Infections</t>
  </si>
  <si>
    <t>720-2</t>
  </si>
  <si>
    <t>720-3</t>
  </si>
  <si>
    <t>720-4</t>
  </si>
  <si>
    <t>721-1</t>
  </si>
  <si>
    <t>Post-Operative, Post-Traumatic, Other Device Infections</t>
  </si>
  <si>
    <t>721-2</t>
  </si>
  <si>
    <t>721-3</t>
  </si>
  <si>
    <t>721-4</t>
  </si>
  <si>
    <t>722-1</t>
  </si>
  <si>
    <t>Fever And Inflammatory Conditions</t>
  </si>
  <si>
    <t>722-2</t>
  </si>
  <si>
    <t>722-3</t>
  </si>
  <si>
    <t>722-4</t>
  </si>
  <si>
    <t>723-1</t>
  </si>
  <si>
    <t>Viral Illness</t>
  </si>
  <si>
    <t>723-2</t>
  </si>
  <si>
    <t>723-3</t>
  </si>
  <si>
    <t>723-4</t>
  </si>
  <si>
    <t>724-1</t>
  </si>
  <si>
    <t>Other Infectious And Parasitic Diseases</t>
  </si>
  <si>
    <t>724-2</t>
  </si>
  <si>
    <t>724-3</t>
  </si>
  <si>
    <t>724-4</t>
  </si>
  <si>
    <t>740-1</t>
  </si>
  <si>
    <t>Mental Illness Diagnosis With O.R. Procedure</t>
  </si>
  <si>
    <t>Pediatric Mental Health</t>
  </si>
  <si>
    <t>Adult Mental Health</t>
  </si>
  <si>
    <t>740-2</t>
  </si>
  <si>
    <t>740-3</t>
  </si>
  <si>
    <t>740-4</t>
  </si>
  <si>
    <t>750-1</t>
  </si>
  <si>
    <t>Schizophrenia</t>
  </si>
  <si>
    <t>750-2</t>
  </si>
  <si>
    <t>750-3</t>
  </si>
  <si>
    <t>750-4</t>
  </si>
  <si>
    <t>751-1</t>
  </si>
  <si>
    <t>Major Depressive Disorders And Other Or Unspecified Psychoses</t>
  </si>
  <si>
    <t>751-2</t>
  </si>
  <si>
    <t>751-3</t>
  </si>
  <si>
    <t>751-4</t>
  </si>
  <si>
    <t>752-1</t>
  </si>
  <si>
    <t>Disorders Of Personality And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</si>
  <si>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</si>
  <si>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</si>
  <si>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</si>
  <si>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</si>
  <si>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</si>
  <si>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</si>
  <si>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</si>
  <si>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</si>
  <si>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</si>
  <si>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</si>
  <si>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</si>
  <si>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</si>
  <si>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</si>
  <si>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</si>
  <si>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And Neuroses Except Depressive Diagnoses</t>
  </si>
  <si>
    <t>755-2</t>
  </si>
  <si>
    <t>755-3</t>
  </si>
  <si>
    <t>755-4</t>
  </si>
  <si>
    <t>756-1</t>
  </si>
  <si>
    <t>Acute Anxiety And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</si>
  <si>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</si>
  <si>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</si>
  <si>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</si>
  <si>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</si>
  <si>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</si>
  <si>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</si>
  <si>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</si>
  <si>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</si>
  <si>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</si>
  <si>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</si>
  <si>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</si>
  <si>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</si>
  <si>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</si>
  <si>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</si>
  <si>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</si>
  <si>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</si>
  <si>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</si>
  <si>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</si>
  <si>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</si>
  <si>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</si>
  <si>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</si>
  <si>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</si>
  <si>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</si>
  <si>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</si>
  <si>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And Alcohol Abuse Or Dependence, Left Against Medical Advice</t>
  </si>
  <si>
    <t>770-2</t>
  </si>
  <si>
    <t>770-3</t>
  </si>
  <si>
    <t>770-4</t>
  </si>
  <si>
    <t>772-1</t>
  </si>
  <si>
    <t>Alcohol And Drug Dependence With Rehabilitation And/Or Detoxification Therapy</t>
  </si>
  <si>
    <t>772-2</t>
  </si>
  <si>
    <t>772-3</t>
  </si>
  <si>
    <t>772-4</t>
  </si>
  <si>
    <t>773-1</t>
  </si>
  <si>
    <t>Opioid Abuse And Dependence</t>
  </si>
  <si>
    <t>773-2</t>
  </si>
  <si>
    <t>773-3</t>
  </si>
  <si>
    <t>773-4</t>
  </si>
  <si>
    <t>774-1</t>
  </si>
  <si>
    <t>Cocaine Abuse And Dependence</t>
  </si>
  <si>
    <t>774-2</t>
  </si>
  <si>
    <t>774-3</t>
  </si>
  <si>
    <t>774-4</t>
  </si>
  <si>
    <t>775-1</t>
  </si>
  <si>
    <t>Alcohol Abuse And Dependence</t>
  </si>
  <si>
    <t>775-2</t>
  </si>
  <si>
    <t>775-3</t>
  </si>
  <si>
    <t>775-4</t>
  </si>
  <si>
    <t>776-1</t>
  </si>
  <si>
    <t>Other Drug Abuse And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</si>
  <si>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</si>
  <si>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</si>
  <si>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</si>
  <si>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</si>
  <si>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</si>
  <si>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</si>
  <si>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</si>
  <si>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</si>
  <si>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</si>
  <si>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</si>
  <si>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</si>
  <si>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</si>
  <si>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</si>
  <si>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</si>
  <si>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</si>
  <si>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</si>
  <si>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</si>
  <si>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</si>
  <si>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</si>
  <si>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</si>
  <si>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</si>
  <si>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</si>
  <si>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</si>
  <si>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</si>
  <si>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</si>
  <si>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</si>
  <si>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</si>
  <si>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</si>
  <si>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</si>
  <si>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</si>
  <si>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</si>
  <si>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</si>
  <si>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</si>
  <si>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</si>
  <si>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</si>
  <si>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</si>
  <si>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</si>
  <si>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</si>
  <si>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</si>
  <si>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And Toxic Effect Diagnoses</t>
  </si>
  <si>
    <t>815-2</t>
  </si>
  <si>
    <t>815-3</t>
  </si>
  <si>
    <t>815-4</t>
  </si>
  <si>
    <t>816-1</t>
  </si>
  <si>
    <t>Toxic Effects Of Non-Medicinal Substances</t>
  </si>
  <si>
    <t>816-2</t>
  </si>
  <si>
    <t>816-3</t>
  </si>
  <si>
    <t>816-4</t>
  </si>
  <si>
    <t>817-1</t>
  </si>
  <si>
    <t>Intentional Self-Harm And Attempted Suicide</t>
  </si>
  <si>
    <t>817-2</t>
  </si>
  <si>
    <t>817-3</t>
  </si>
  <si>
    <t>817-4</t>
  </si>
  <si>
    <t>841-1</t>
  </si>
  <si>
    <t>Extensive Third Degree Burns With Skin Graft</t>
  </si>
  <si>
    <t>841-2</t>
  </si>
  <si>
    <t>841-3</t>
  </si>
  <si>
    <t>841-4</t>
  </si>
  <si>
    <t>842-1</t>
  </si>
  <si>
    <t>Burns With Skin Graft Except Extensive Third Degree Burns</t>
  </si>
  <si>
    <t>842-2</t>
  </si>
  <si>
    <t>842-3</t>
  </si>
  <si>
    <t>842-4</t>
  </si>
  <si>
    <t>843-1</t>
  </si>
  <si>
    <t>Extensive Third Degree Burns Without Skin Graft</t>
  </si>
  <si>
    <t>843-2</t>
  </si>
  <si>
    <t>843-3</t>
  </si>
  <si>
    <t>843-4</t>
  </si>
  <si>
    <t>844-1</t>
  </si>
  <si>
    <t>Partial Thickness Burns Without Skin Graft</t>
  </si>
  <si>
    <t>844-2</t>
  </si>
  <si>
    <t>844-3</t>
  </si>
  <si>
    <t>844-4</t>
  </si>
  <si>
    <t>850-1</t>
  </si>
  <si>
    <t>Procedure With Diagnosis Of Rehabilitation, Aftercare Or Other Contact With Health Services</t>
  </si>
  <si>
    <t>850-2</t>
  </si>
  <si>
    <t>850-3</t>
  </si>
  <si>
    <t>850-4</t>
  </si>
  <si>
    <t>860-1</t>
  </si>
  <si>
    <t>Rehabilitation</t>
  </si>
  <si>
    <t>Rehab</t>
  </si>
  <si>
    <t>860-2</t>
  </si>
  <si>
    <t>860-3</t>
  </si>
  <si>
    <t>860-4</t>
  </si>
  <si>
    <t>861-1</t>
  </si>
  <si>
    <t>Signs, Symptoms And Other Factors Influencing Health Status</t>
  </si>
  <si>
    <t>861-2</t>
  </si>
  <si>
    <t>861-3</t>
  </si>
  <si>
    <t>861-4</t>
  </si>
  <si>
    <t>862-1</t>
  </si>
  <si>
    <t>Other Aftercare And Convalescence</t>
  </si>
  <si>
    <t>862-2</t>
  </si>
  <si>
    <t>862-3</t>
  </si>
  <si>
    <t>862-4</t>
  </si>
  <si>
    <t>863-1</t>
  </si>
  <si>
    <t>Neonatal Aftercare</t>
  </si>
  <si>
    <t>863-2</t>
  </si>
  <si>
    <t>863-3</t>
  </si>
  <si>
    <t>863-4</t>
  </si>
  <si>
    <t>890-1</t>
  </si>
  <si>
    <t>Hiv With Multiple Major Hiv Related Conditions</t>
  </si>
  <si>
    <t>890-2</t>
  </si>
  <si>
    <t>890-3</t>
  </si>
  <si>
    <t>890-4</t>
  </si>
  <si>
    <t>892-1</t>
  </si>
  <si>
    <t>Hiv With Major Hiv Related Condition</t>
  </si>
  <si>
    <t>892-2</t>
  </si>
  <si>
    <t>892-3</t>
  </si>
  <si>
    <t>892-4</t>
  </si>
  <si>
    <t>893-1</t>
  </si>
  <si>
    <t>Hiv With Multiple Significant Hiv Related Conditions</t>
  </si>
  <si>
    <t>893-2</t>
  </si>
  <si>
    <t>893-3</t>
  </si>
  <si>
    <t>893-4</t>
  </si>
  <si>
    <t>894-1</t>
  </si>
  <si>
    <t>Hiv With One Significant Hiv Condition Or Without Significant Related Conditions</t>
  </si>
  <si>
    <t>894-2</t>
  </si>
  <si>
    <t>894-3</t>
  </si>
  <si>
    <t>894-4</t>
  </si>
  <si>
    <t>910-1</t>
  </si>
  <si>
    <t>Craniotomy For Multiple Significant Trauma</t>
  </si>
  <si>
    <t>910-2</t>
  </si>
  <si>
    <t>910-3</t>
  </si>
  <si>
    <t>910-4</t>
  </si>
  <si>
    <t>911-1</t>
  </si>
  <si>
    <t>Extensive Abdominal Or Thoracic Procedures For Multiple Significant Trauma</t>
  </si>
  <si>
    <t>911-2</t>
  </si>
  <si>
    <t>911-3</t>
  </si>
  <si>
    <t>911-4</t>
  </si>
  <si>
    <t>912-1</t>
  </si>
  <si>
    <t>Musculoskeletal And Other Procedures For Multiple Significant Trauma</t>
  </si>
  <si>
    <t>912-2</t>
  </si>
  <si>
    <t>912-3</t>
  </si>
  <si>
    <t>912-4</t>
  </si>
  <si>
    <t>930-1</t>
  </si>
  <si>
    <t>Multiple Significant Trauma Without O.R. Procedure</t>
  </si>
  <si>
    <t>930-2</t>
  </si>
  <si>
    <t>930-3</t>
  </si>
  <si>
    <t>930-4</t>
  </si>
  <si>
    <t>950-1</t>
  </si>
  <si>
    <t>Extensive O.R. Procedure Unrelated To Principal Diagnosis</t>
  </si>
  <si>
    <t>950-2</t>
  </si>
  <si>
    <t>950-3</t>
  </si>
  <si>
    <t>950-4</t>
  </si>
  <si>
    <t>951-1</t>
  </si>
  <si>
    <t>Moderately Extensive O.R. Procedure Unrelated To Principal Diagnosis</t>
  </si>
  <si>
    <t>951-2</t>
  </si>
  <si>
    <t>951-3</t>
  </si>
  <si>
    <t>951-4</t>
  </si>
  <si>
    <t>952-1</t>
  </si>
  <si>
    <t>Non-Extensive O.R. Procedure Unrelated To Principal Diagnosis</t>
  </si>
  <si>
    <t>952-2</t>
  </si>
  <si>
    <t>952-3</t>
  </si>
  <si>
    <t>952-4</t>
  </si>
  <si>
    <t>955-0</t>
  </si>
  <si>
    <t>Principal Diagnosis Invalid As Discharge Diagnosis</t>
  </si>
  <si>
    <t>Error Drg</t>
  </si>
  <si>
    <t>956-0</t>
  </si>
  <si>
    <t>Ungroupable</t>
  </si>
  <si>
    <t>All DRGs (1,332 DRGs + 2 error DRGs)</t>
  </si>
  <si>
    <t>Mississippi Division of Medicaid DRG Pricing Calculator -- Hospital Cost-to-Charge Ratios</t>
  </si>
  <si>
    <t xml:space="preserve">1. This table was updated in December 2023, from sources as noted. This table will be updated next in October 2024 with new CCRs. </t>
  </si>
  <si>
    <t>2. Charge mode = D indicates that the hospital is paid by DRG.</t>
  </si>
  <si>
    <t>Medicaid Provider #</t>
  </si>
  <si>
    <t>Medicare Provider #</t>
  </si>
  <si>
    <t>Provider Name
(Out-of-State at Bottom of List)</t>
  </si>
  <si>
    <t>Actual 10/1/2020 CCR Based on Federal Register or Cost Report</t>
  </si>
  <si>
    <t>Actual 10/1/2023 CCR Based on Federal Register or Cost Report</t>
  </si>
  <si>
    <t>Charge Mode</t>
  </si>
  <si>
    <t>State</t>
  </si>
  <si>
    <t>Source of CCR 10/1/2020</t>
  </si>
  <si>
    <t>Source of CCR 10/1/2023</t>
  </si>
  <si>
    <t>002472258</t>
  </si>
  <si>
    <t>25-2013</t>
  </si>
  <si>
    <t>MS</t>
  </si>
  <si>
    <t>2019 Average for the Bed Class</t>
  </si>
  <si>
    <t>2022 Average for the Bed Class</t>
  </si>
  <si>
    <t>000020237</t>
  </si>
  <si>
    <t>25-0151</t>
  </si>
  <si>
    <t>Alliance Health Center (Laurelwood)</t>
  </si>
  <si>
    <t>Cost Report Year End 2019</t>
  </si>
  <si>
    <t>Cost Report Year End 2022</t>
  </si>
  <si>
    <t>000220621</t>
  </si>
  <si>
    <t>25-0012</t>
  </si>
  <si>
    <t>Alliance Healthcare System</t>
  </si>
  <si>
    <t>000020046</t>
  </si>
  <si>
    <t>25-0104</t>
  </si>
  <si>
    <t>Anderson Regional Medical Center</t>
  </si>
  <si>
    <t>000220495</t>
  </si>
  <si>
    <t>25-0081</t>
  </si>
  <si>
    <t>Anderson Regional Medical Center - South Campus</t>
  </si>
  <si>
    <t>000020035</t>
  </si>
  <si>
    <t>25-1336</t>
  </si>
  <si>
    <t>Baptist Medical Center - Attala</t>
  </si>
  <si>
    <t>000220809</t>
  </si>
  <si>
    <t>25-1315</t>
  </si>
  <si>
    <t>Baptist Medical Center - Leake</t>
  </si>
  <si>
    <t>000020082</t>
  </si>
  <si>
    <t>25-1313</t>
  </si>
  <si>
    <t>Baptist Medical Center - Yazoo</t>
  </si>
  <si>
    <t>000020084</t>
  </si>
  <si>
    <t>25-0044</t>
  </si>
  <si>
    <t>Baptist Memorial Hospital - Booneville</t>
  </si>
  <si>
    <t>000020213</t>
  </si>
  <si>
    <t>25-1331</t>
  </si>
  <si>
    <t xml:space="preserve">Baptist Memorial Hospital - Calhoun </t>
  </si>
  <si>
    <t>000020143</t>
  </si>
  <si>
    <t>25-0141</t>
  </si>
  <si>
    <t>Baptist Memorial Hospital - Desoto County</t>
  </si>
  <si>
    <t>000220136</t>
  </si>
  <si>
    <t>25-0100</t>
  </si>
  <si>
    <t>Baptist Memorial Hospital - Golden Triangle</t>
  </si>
  <si>
    <t>000020016</t>
  </si>
  <si>
    <t>25-0034</t>
  </si>
  <si>
    <t>Baptist Memorial Hospital - North Ms.</t>
  </si>
  <si>
    <t>000020010</t>
  </si>
  <si>
    <t>25-0006</t>
  </si>
  <si>
    <t>Baptist Memorial Hospital - Union County</t>
  </si>
  <si>
    <t>000020043</t>
  </si>
  <si>
    <t>25-0049</t>
  </si>
  <si>
    <t>Beacham Memorial Hospital (South Pike)</t>
  </si>
  <si>
    <t>000220606</t>
  </si>
  <si>
    <t>25-0093</t>
  </si>
  <si>
    <t>Bolivar Medical Center</t>
  </si>
  <si>
    <t>000220625</t>
  </si>
  <si>
    <t>25-4007</t>
  </si>
  <si>
    <t>Brentwood Behavioral Healthcare of MS</t>
  </si>
  <si>
    <t>000431215</t>
  </si>
  <si>
    <t>25-1334</t>
  </si>
  <si>
    <t>Choctaw Regional Medical Center</t>
  </si>
  <si>
    <t>000020140</t>
  </si>
  <si>
    <t>25-1320</t>
  </si>
  <si>
    <t xml:space="preserve">Claiborne County Hospital </t>
  </si>
  <si>
    <t>000020079</t>
  </si>
  <si>
    <t>25-0067</t>
  </si>
  <si>
    <t>Clay County Medical Corporation - North MS West Point</t>
  </si>
  <si>
    <t>000020115</t>
  </si>
  <si>
    <t>25-1327</t>
  </si>
  <si>
    <t>Copiah County Medical Center</t>
  </si>
  <si>
    <t>000020133</t>
  </si>
  <si>
    <t>25-1325</t>
  </si>
  <si>
    <t>Covington County Hospital</t>
  </si>
  <si>
    <t>000020145</t>
  </si>
  <si>
    <t>25-0082</t>
  </si>
  <si>
    <t>Delta Regional Medical Center</t>
  </si>
  <si>
    <t>000220411</t>
  </si>
  <si>
    <t>NONE</t>
  </si>
  <si>
    <t>Diamond Grove Center for Children &amp; Adolescents</t>
  </si>
  <si>
    <t>001384536</t>
  </si>
  <si>
    <t>25-3027</t>
  </si>
  <si>
    <t>Encompass Health Rehabilitation Hospital</t>
  </si>
  <si>
    <t>000020012</t>
  </si>
  <si>
    <t>25-1309</t>
  </si>
  <si>
    <t>Field Memorial Community Hospital</t>
  </si>
  <si>
    <t>000020007</t>
  </si>
  <si>
    <t>25-0078</t>
  </si>
  <si>
    <t>Forrest General Hospital</t>
  </si>
  <si>
    <t>000020130</t>
  </si>
  <si>
    <t>25-0035</t>
  </si>
  <si>
    <t>Franklin County Memorial Hospital</t>
  </si>
  <si>
    <t>000220734</t>
  </si>
  <si>
    <t>25-0123</t>
  </si>
  <si>
    <t>Garden Park Hospital</t>
  </si>
  <si>
    <t>000020290</t>
  </si>
  <si>
    <t>25-0036</t>
  </si>
  <si>
    <t>George County Hospital</t>
  </si>
  <si>
    <t>006200741</t>
  </si>
  <si>
    <t>25-1329</t>
  </si>
  <si>
    <t>Greene County Hospital</t>
  </si>
  <si>
    <t>000020025</t>
  </si>
  <si>
    <t>25-0099</t>
  </si>
  <si>
    <t>Greenwood Leflore Hospital</t>
  </si>
  <si>
    <t>001150230</t>
  </si>
  <si>
    <t>25-4012</t>
  </si>
  <si>
    <t>Gulf Oaks Behavioral Hospital</t>
  </si>
  <si>
    <t>009730779</t>
  </si>
  <si>
    <t>25-4011</t>
  </si>
  <si>
    <t>Gulfport Behavioral Health System</t>
  </si>
  <si>
    <t>000020214</t>
  </si>
  <si>
    <t>25-1316</t>
  </si>
  <si>
    <t>H. C. Watkins Memorial Hospital</t>
  </si>
  <si>
    <t>000220682</t>
  </si>
  <si>
    <t>25-0117</t>
  </si>
  <si>
    <t>Highland Community Hospital</t>
  </si>
  <si>
    <t>000220609</t>
  </si>
  <si>
    <t>25-1319</t>
  </si>
  <si>
    <t>Holmes County Hospital &amp; Clinics</t>
  </si>
  <si>
    <t>000020177</t>
  </si>
  <si>
    <t>25-0018</t>
  </si>
  <si>
    <t>Jasper General Hospital</t>
  </si>
  <si>
    <t>000020193</t>
  </si>
  <si>
    <t>25-0060</t>
  </si>
  <si>
    <t>Jefferson County Hospital</t>
  </si>
  <si>
    <t>000220441</t>
  </si>
  <si>
    <t>25-1326</t>
  </si>
  <si>
    <t>Jefferson Davis Community Hospital (Prentiss)</t>
  </si>
  <si>
    <t>002934741</t>
  </si>
  <si>
    <t>25-1335</t>
  </si>
  <si>
    <t>John C. Stennis Memorial Hospital</t>
  </si>
  <si>
    <t>000020008</t>
  </si>
  <si>
    <t>25-0057</t>
  </si>
  <si>
    <t>King's Daughters Medical Center - Brookhaven</t>
  </si>
  <si>
    <t>005337711</t>
  </si>
  <si>
    <t>25-2008</t>
  </si>
  <si>
    <t xml:space="preserve">KPC Promise Hospital of Vicksburg </t>
  </si>
  <si>
    <t>N/A</t>
  </si>
  <si>
    <t>Provider closed 6/8/2023</t>
  </si>
  <si>
    <t>004125505</t>
  </si>
  <si>
    <t>25-1322</t>
  </si>
  <si>
    <t>Laird Hospital, Inc.</t>
  </si>
  <si>
    <t>000020170</t>
  </si>
  <si>
    <t>25-1305</t>
  </si>
  <si>
    <t>Lawrence County Hospital</t>
  </si>
  <si>
    <t>000020042</t>
  </si>
  <si>
    <t>25-0124</t>
  </si>
  <si>
    <t>Magee General Hospital</t>
  </si>
  <si>
    <t>000020020</t>
  </si>
  <si>
    <t>25-0009</t>
  </si>
  <si>
    <t>Magnolia Regional Health Center</t>
  </si>
  <si>
    <t>000020116</t>
  </si>
  <si>
    <t>25-0085</t>
  </si>
  <si>
    <t>Marion General Hospital</t>
  </si>
  <si>
    <t>000020027</t>
  </si>
  <si>
    <t>25-0019</t>
  </si>
  <si>
    <t>Memorial Hospital at Gulfport</t>
  </si>
  <si>
    <t>000020182</t>
  </si>
  <si>
    <t>25-0007</t>
  </si>
  <si>
    <t>Merit Health Biloxi</t>
  </si>
  <si>
    <t>000220630</t>
  </si>
  <si>
    <t>25-0072</t>
  </si>
  <si>
    <t>Merit Health Central</t>
  </si>
  <si>
    <t>008087360</t>
  </si>
  <si>
    <t>25-0038</t>
  </si>
  <si>
    <t>Merit Health Madison</t>
  </si>
  <si>
    <t>000020172</t>
  </si>
  <si>
    <t>25-0084</t>
  </si>
  <si>
    <t>Merit Health Natchez (Regional)</t>
  </si>
  <si>
    <t>000220417</t>
  </si>
  <si>
    <t>25-0096</t>
  </si>
  <si>
    <t>Merit Health Rankin</t>
  </si>
  <si>
    <t>000220467</t>
  </si>
  <si>
    <t>25-0138</t>
  </si>
  <si>
    <t>Merit Health River Oaks</t>
  </si>
  <si>
    <t>000220571</t>
  </si>
  <si>
    <t>25-0031</t>
  </si>
  <si>
    <t>Merit Health River Region</t>
  </si>
  <si>
    <t>000220462</t>
  </si>
  <si>
    <t>25-0094</t>
  </si>
  <si>
    <t>Merit Health Wesley</t>
  </si>
  <si>
    <t>000220466</t>
  </si>
  <si>
    <t>25-0136</t>
  </si>
  <si>
    <t>Merit Health Woman's Hospital</t>
  </si>
  <si>
    <t>001701363</t>
  </si>
  <si>
    <t>25-0167</t>
  </si>
  <si>
    <t>Methodist Healthcare - Olive Branch</t>
  </si>
  <si>
    <t>000220392</t>
  </si>
  <si>
    <t>25-0102</t>
  </si>
  <si>
    <t>Mississippi Baptist Medical Center</t>
  </si>
  <si>
    <t>000020223</t>
  </si>
  <si>
    <t>25-0152</t>
  </si>
  <si>
    <t>Mississippi Methodist Hospital &amp; Rehabilitation Center</t>
  </si>
  <si>
    <t>000220692</t>
  </si>
  <si>
    <t>25-1302</t>
  </si>
  <si>
    <t xml:space="preserve">Monroe Regional Hospital </t>
  </si>
  <si>
    <t>000020181</t>
  </si>
  <si>
    <t>25-0043</t>
  </si>
  <si>
    <t>Neshoba County General Hospital</t>
  </si>
  <si>
    <t>000020081</t>
  </si>
  <si>
    <t>25-0004</t>
  </si>
  <si>
    <t xml:space="preserve">North MS Medical Center </t>
  </si>
  <si>
    <t>000020003</t>
  </si>
  <si>
    <t>25-0025</t>
  </si>
  <si>
    <t>North MS Medical Center - Gilmore-Amory</t>
  </si>
  <si>
    <t>000020118</t>
  </si>
  <si>
    <t>25-1318</t>
  </si>
  <si>
    <t>North Sunflower County Hospital</t>
  </si>
  <si>
    <t>000220380</t>
  </si>
  <si>
    <t>25-0042</t>
  </si>
  <si>
    <t xml:space="preserve">Northwest MS Regional Medical Center </t>
  </si>
  <si>
    <t>000020041</t>
  </si>
  <si>
    <t>25-1307</t>
  </si>
  <si>
    <t>Noxubee General Critical Access Hospital</t>
  </si>
  <si>
    <t>000220338</t>
  </si>
  <si>
    <t>22-0338</t>
  </si>
  <si>
    <t>Oak Circle Center / MS State Hospital</t>
  </si>
  <si>
    <t>000020166</t>
  </si>
  <si>
    <t>25-0162</t>
  </si>
  <si>
    <t>Ochsner Medical Center - Hancock</t>
  </si>
  <si>
    <t>000020219</t>
  </si>
  <si>
    <t>25-0050</t>
  </si>
  <si>
    <t>Oktibbeha County Hospital</t>
  </si>
  <si>
    <t>000220612</t>
  </si>
  <si>
    <t>25-4005</t>
  </si>
  <si>
    <t>Parkwood Behavioral Healthcare</t>
  </si>
  <si>
    <t>001956816</t>
  </si>
  <si>
    <t>25-0163</t>
  </si>
  <si>
    <t>Patients Choice Medical Center</t>
  </si>
  <si>
    <t>Provider closed 7/3/2023</t>
  </si>
  <si>
    <t>000220297</t>
  </si>
  <si>
    <t>25-1333</t>
  </si>
  <si>
    <t>Pearl River County Hospital</t>
  </si>
  <si>
    <t>000020191</t>
  </si>
  <si>
    <t>25-1306</t>
  </si>
  <si>
    <t>Perry County General Hospital</t>
  </si>
  <si>
    <t>000020096</t>
  </si>
  <si>
    <t>25-1308</t>
  </si>
  <si>
    <t>Pontotoc Health Services, Inc.</t>
  </si>
  <si>
    <t>000020229</t>
  </si>
  <si>
    <t>25-0128</t>
  </si>
  <si>
    <t>Progressive Medical Management of Batesville - Panola</t>
  </si>
  <si>
    <t>002755745</t>
  </si>
  <si>
    <t>25-1339</t>
  </si>
  <si>
    <t>Quitman Community Hospital</t>
  </si>
  <si>
    <t>007176518</t>
  </si>
  <si>
    <t>25-0155</t>
  </si>
  <si>
    <t>Regency Hospital of Meridian LLC</t>
  </si>
  <si>
    <t>000020049</t>
  </si>
  <si>
    <t>25-0069</t>
  </si>
  <si>
    <t>Rush Foundation Hospital</t>
  </si>
  <si>
    <t>000220324</t>
  </si>
  <si>
    <t>25-1300</t>
  </si>
  <si>
    <t>S. E. Lackey Memorial Hospital</t>
  </si>
  <si>
    <t>000220144</t>
  </si>
  <si>
    <t>25-1323</t>
  </si>
  <si>
    <t>Scott (Morton) Regional Medical Center</t>
  </si>
  <si>
    <t>005553701</t>
  </si>
  <si>
    <t>25-2007</t>
  </si>
  <si>
    <t>Select Specialty Hospital - Jackson</t>
  </si>
  <si>
    <t>000220174</t>
  </si>
  <si>
    <t>25-2003</t>
  </si>
  <si>
    <t>Select Specialty Hospital-Belhaven</t>
  </si>
  <si>
    <t>000020129</t>
  </si>
  <si>
    <t>25-0079</t>
  </si>
  <si>
    <t>Sharkey Issaquena Community Hospital</t>
  </si>
  <si>
    <t>000020167</t>
  </si>
  <si>
    <t>25-1317</t>
  </si>
  <si>
    <t xml:space="preserve">Simpson General Hospital </t>
  </si>
  <si>
    <t>000020059</t>
  </si>
  <si>
    <t>25-0040</t>
  </si>
  <si>
    <t>Singing River Hospital System</t>
  </si>
  <si>
    <t>000020141</t>
  </si>
  <si>
    <t>25-0058</t>
  </si>
  <si>
    <t>South Central Regional Medical Center</t>
  </si>
  <si>
    <t>000020032</t>
  </si>
  <si>
    <t>25-0095</t>
  </si>
  <si>
    <t>South Sunflower County Hospital</t>
  </si>
  <si>
    <t>000020207</t>
  </si>
  <si>
    <t>25-0097</t>
  </si>
  <si>
    <t>Southwest MS Regional Medical Center</t>
  </si>
  <si>
    <t>000220723</t>
  </si>
  <si>
    <t>25-2004</t>
  </si>
  <si>
    <t>Specialty Hospital of Meridian</t>
  </si>
  <si>
    <t>000020034</t>
  </si>
  <si>
    <t>25-0048</t>
  </si>
  <si>
    <t>St. Dominic - Jackson Memorial Hospital</t>
  </si>
  <si>
    <t>000020161</t>
  </si>
  <si>
    <t>25-1304</t>
  </si>
  <si>
    <t>Tallahatchie General Hospital</t>
  </si>
  <si>
    <t>009929228</t>
  </si>
  <si>
    <t>25-0172</t>
  </si>
  <si>
    <t>Tate County Hospital d/b/a Highland Hills Medical Center</t>
  </si>
  <si>
    <t>000020111</t>
  </si>
  <si>
    <t>25-1337</t>
  </si>
  <si>
    <t>Tippah County Hospital</t>
  </si>
  <si>
    <t>000020393</t>
  </si>
  <si>
    <t>25-0002</t>
  </si>
  <si>
    <t>Tishomingo Health Services</t>
  </si>
  <si>
    <t>000220415</t>
  </si>
  <si>
    <t>25-0017</t>
  </si>
  <si>
    <t>Trace Regional Hospital</t>
  </si>
  <si>
    <t>000020156</t>
  </si>
  <si>
    <t>25-1312</t>
  </si>
  <si>
    <t>Tyler Holmes Memorial Hospital</t>
  </si>
  <si>
    <t>000020149</t>
  </si>
  <si>
    <t>25-0001</t>
  </si>
  <si>
    <t>University of MS Medical Center</t>
  </si>
  <si>
    <t>000020026</t>
  </si>
  <si>
    <t>25-0168</t>
  </si>
  <si>
    <t>University of MS Medical Center - Grenada</t>
  </si>
  <si>
    <t>000020208</t>
  </si>
  <si>
    <t>25-1324</t>
  </si>
  <si>
    <t>Walthall County General Hospital</t>
  </si>
  <si>
    <t>000020131</t>
  </si>
  <si>
    <t>25-0077</t>
  </si>
  <si>
    <t>Wayne General Hospital</t>
  </si>
  <si>
    <t>000020178</t>
  </si>
  <si>
    <t>25-0020</t>
  </si>
  <si>
    <t>Webster Health Services, Inc.</t>
  </si>
  <si>
    <t>000020011</t>
  </si>
  <si>
    <t>25-0134</t>
  </si>
  <si>
    <t>Whitfield Medical Surgical Hospital</t>
  </si>
  <si>
    <t>000220243</t>
  </si>
  <si>
    <t>25-0027</t>
  </si>
  <si>
    <t>Winston County Community Hospital</t>
  </si>
  <si>
    <t>000020175</t>
  </si>
  <si>
    <t>25-0061</t>
  </si>
  <si>
    <t>Yalobusha General Hospital</t>
  </si>
  <si>
    <t>Alabama</t>
  </si>
  <si>
    <t>AL</t>
  </si>
  <si>
    <t>09/18/20 Final Rule</t>
  </si>
  <si>
    <t>08/31/23 Final Rule</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</si>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</sst>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 numFmtId="174" formatCode="0.0000"/>
  </numFmts>
  <fonts count="130">
    <font>
      <sz val="10"/>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
      <sz val="14"/>
      <color rgb="FF2F5597"/>
      <name val="Symbol"/>
      <family val="1"/>
      <charset val="2"/>
    </font>
    <font>
      <sz val="14"/>
      <name val="Calibri"/>
      <family val="2"/>
    </font>
    <font>
      <b/>
      <sz val="14"/>
      <name val="Calibri"/>
      <family val="2"/>
    </font>
  </fonts>
  <fills count="6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64476">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3" fillId="0" borderId="0"/>
    <xf numFmtId="9" fontId="13"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0" fontId="24" fillId="0" borderId="0"/>
    <xf numFmtId="0" fontId="13" fillId="0" borderId="0"/>
    <xf numFmtId="0" fontId="12" fillId="0" borderId="0"/>
    <xf numFmtId="9" fontId="12" fillId="0" borderId="0" applyFont="0" applyFill="0" applyBorder="0" applyAlignment="0" applyProtection="0"/>
    <xf numFmtId="0" fontId="37" fillId="0" borderId="0"/>
    <xf numFmtId="43" fontId="35" fillId="0" borderId="0" applyFont="0" applyFill="0" applyBorder="0" applyAlignment="0" applyProtection="0"/>
    <xf numFmtId="43" fontId="13"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5" fillId="0" borderId="0"/>
    <xf numFmtId="0" fontId="37" fillId="0" borderId="0"/>
    <xf numFmtId="43" fontId="12" fillId="0" borderId="0" applyFont="0" applyFill="0" applyBorder="0" applyAlignment="0" applyProtection="0"/>
    <xf numFmtId="0" fontId="35" fillId="0" borderId="0"/>
    <xf numFmtId="0" fontId="13"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44" fontId="12" fillId="0" borderId="0" applyFont="0" applyFill="0" applyBorder="0" applyAlignment="0" applyProtection="0"/>
    <xf numFmtId="0" fontId="35" fillId="0" borderId="0"/>
    <xf numFmtId="0" fontId="35"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0" fontId="37" fillId="0" borderId="0"/>
    <xf numFmtId="44" fontId="1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9" fontId="10" fillId="0" borderId="0" applyFont="0" applyFill="0" applyBorder="0" applyAlignment="0" applyProtection="0"/>
    <xf numFmtId="0" fontId="10" fillId="0" borderId="0"/>
    <xf numFmtId="0" fontId="13" fillId="0" borderId="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8"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33" fillId="41" borderId="0" applyNumberFormat="0" applyBorder="0" applyAlignment="0" applyProtection="0"/>
    <xf numFmtId="173" fontId="33"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8"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33" fillId="42" borderId="0" applyNumberFormat="0" applyBorder="0" applyAlignment="0" applyProtection="0"/>
    <xf numFmtId="173" fontId="33"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8"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3" fillId="43" borderId="0" applyNumberFormat="0" applyBorder="0" applyAlignment="0" applyProtection="0"/>
    <xf numFmtId="173" fontId="33"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8"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33" fillId="44" borderId="0" applyNumberFormat="0" applyBorder="0" applyAlignment="0" applyProtection="0"/>
    <xf numFmtId="173" fontId="33" fillId="44" borderId="0" applyNumberFormat="0" applyBorder="0" applyAlignment="0" applyProtection="0"/>
    <xf numFmtId="0" fontId="8" fillId="30" borderId="0" applyNumberFormat="0" applyBorder="0" applyAlignment="0" applyProtection="0"/>
    <xf numFmtId="173" fontId="8" fillId="30" borderId="0" applyNumberFormat="0" applyBorder="0" applyAlignment="0" applyProtection="0"/>
    <xf numFmtId="173" fontId="8" fillId="30" borderId="0" applyNumberFormat="0" applyBorder="0" applyAlignment="0" applyProtection="0"/>
    <xf numFmtId="0" fontId="8" fillId="3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8"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3" fillId="45" borderId="0" applyNumberFormat="0" applyBorder="0" applyAlignment="0" applyProtection="0"/>
    <xf numFmtId="173" fontId="33"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8"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33" fillId="46" borderId="0" applyNumberFormat="0" applyBorder="0" applyAlignment="0" applyProtection="0"/>
    <xf numFmtId="173" fontId="33"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8"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33" fillId="47" borderId="0" applyNumberFormat="0" applyBorder="0" applyAlignment="0" applyProtection="0"/>
    <xf numFmtId="173" fontId="33"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8"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33" fillId="48" borderId="0" applyNumberFormat="0" applyBorder="0" applyAlignment="0" applyProtection="0"/>
    <xf numFmtId="173" fontId="33"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8"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33" fillId="49" borderId="0" applyNumberFormat="0" applyBorder="0" applyAlignment="0" applyProtection="0"/>
    <xf numFmtId="173" fontId="33"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8"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33" fillId="44" borderId="0" applyNumberFormat="0" applyBorder="0" applyAlignment="0" applyProtection="0"/>
    <xf numFmtId="173" fontId="33"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8"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33" fillId="47" borderId="0" applyNumberFormat="0" applyBorder="0" applyAlignment="0" applyProtection="0"/>
    <xf numFmtId="173" fontId="33"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8"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33" fillId="50" borderId="0" applyNumberFormat="0" applyBorder="0" applyAlignment="0" applyProtection="0"/>
    <xf numFmtId="173" fontId="33"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5" fillId="20" borderId="0" applyNumberFormat="0" applyBorder="0" applyAlignment="0" applyProtection="0"/>
    <xf numFmtId="0" fontId="41"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73" fontId="68" fillId="51" borderId="0" applyNumberFormat="0" applyBorder="0" applyAlignment="0" applyProtection="0"/>
    <xf numFmtId="0" fontId="68" fillId="51" borderId="0" applyNumberFormat="0" applyBorder="0" applyAlignment="0" applyProtection="0"/>
    <xf numFmtId="173" fontId="68" fillId="51" borderId="0" applyNumberFormat="0" applyBorder="0" applyAlignment="0" applyProtection="0"/>
    <xf numFmtId="0" fontId="43" fillId="51" borderId="0" applyNumberFormat="0" applyBorder="0" applyAlignment="0" applyProtection="0"/>
    <xf numFmtId="173" fontId="43"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5" fillId="24" borderId="0" applyNumberFormat="0" applyBorder="0" applyAlignment="0" applyProtection="0"/>
    <xf numFmtId="0" fontId="41"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173" fontId="68" fillId="48" borderId="0" applyNumberFormat="0" applyBorder="0" applyAlignment="0" applyProtection="0"/>
    <xf numFmtId="0" fontId="68" fillId="48" borderId="0" applyNumberFormat="0" applyBorder="0" applyAlignment="0" applyProtection="0"/>
    <xf numFmtId="173" fontId="68" fillId="48" borderId="0" applyNumberFormat="0" applyBorder="0" applyAlignment="0" applyProtection="0"/>
    <xf numFmtId="0" fontId="43" fillId="48" borderId="0" applyNumberFormat="0" applyBorder="0" applyAlignment="0" applyProtection="0"/>
    <xf numFmtId="173" fontId="43"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5" fillId="28" borderId="0" applyNumberFormat="0" applyBorder="0" applyAlignment="0" applyProtection="0"/>
    <xf numFmtId="0" fontId="41"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73" fontId="68" fillId="49" borderId="0" applyNumberFormat="0" applyBorder="0" applyAlignment="0" applyProtection="0"/>
    <xf numFmtId="0" fontId="68" fillId="49" borderId="0" applyNumberFormat="0" applyBorder="0" applyAlignment="0" applyProtection="0"/>
    <xf numFmtId="173" fontId="68" fillId="49" borderId="0" applyNumberFormat="0" applyBorder="0" applyAlignment="0" applyProtection="0"/>
    <xf numFmtId="0" fontId="43" fillId="49" borderId="0" applyNumberFormat="0" applyBorder="0" applyAlignment="0" applyProtection="0"/>
    <xf numFmtId="173" fontId="43"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5" fillId="32" borderId="0" applyNumberFormat="0" applyBorder="0" applyAlignment="0" applyProtection="0"/>
    <xf numFmtId="0" fontId="41"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173" fontId="68" fillId="52" borderId="0" applyNumberFormat="0" applyBorder="0" applyAlignment="0" applyProtection="0"/>
    <xf numFmtId="0" fontId="68" fillId="52" borderId="0" applyNumberFormat="0" applyBorder="0" applyAlignment="0" applyProtection="0"/>
    <xf numFmtId="173" fontId="68" fillId="52" borderId="0" applyNumberFormat="0" applyBorder="0" applyAlignment="0" applyProtection="0"/>
    <xf numFmtId="0" fontId="43" fillId="52" borderId="0" applyNumberFormat="0" applyBorder="0" applyAlignment="0" applyProtection="0"/>
    <xf numFmtId="173" fontId="43"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5" fillId="36" borderId="0" applyNumberFormat="0" applyBorder="0" applyAlignment="0" applyProtection="0"/>
    <xf numFmtId="0" fontId="41"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173" fontId="68" fillId="53" borderId="0" applyNumberFormat="0" applyBorder="0" applyAlignment="0" applyProtection="0"/>
    <xf numFmtId="0" fontId="68" fillId="53" borderId="0" applyNumberFormat="0" applyBorder="0" applyAlignment="0" applyProtection="0"/>
    <xf numFmtId="173" fontId="68" fillId="53" borderId="0" applyNumberFormat="0" applyBorder="0" applyAlignment="0" applyProtection="0"/>
    <xf numFmtId="0" fontId="43" fillId="53" borderId="0" applyNumberFormat="0" applyBorder="0" applyAlignment="0" applyProtection="0"/>
    <xf numFmtId="173" fontId="43"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5" fillId="40" borderId="0" applyNumberFormat="0" applyBorder="0" applyAlignment="0" applyProtection="0"/>
    <xf numFmtId="0" fontId="41"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173" fontId="68" fillId="54" borderId="0" applyNumberFormat="0" applyBorder="0" applyAlignment="0" applyProtection="0"/>
    <xf numFmtId="0" fontId="68" fillId="54" borderId="0" applyNumberFormat="0" applyBorder="0" applyAlignment="0" applyProtection="0"/>
    <xf numFmtId="173" fontId="68" fillId="54" borderId="0" applyNumberFormat="0" applyBorder="0" applyAlignment="0" applyProtection="0"/>
    <xf numFmtId="0" fontId="43" fillId="54" borderId="0" applyNumberFormat="0" applyBorder="0" applyAlignment="0" applyProtection="0"/>
    <xf numFmtId="173" fontId="43"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5" fillId="17" borderId="0" applyNumberFormat="0" applyBorder="0" applyAlignment="0" applyProtection="0"/>
    <xf numFmtId="0" fontId="41"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173" fontId="68" fillId="55" borderId="0" applyNumberFormat="0" applyBorder="0" applyAlignment="0" applyProtection="0"/>
    <xf numFmtId="0" fontId="68" fillId="55" borderId="0" applyNumberFormat="0" applyBorder="0" applyAlignment="0" applyProtection="0"/>
    <xf numFmtId="173" fontId="68" fillId="55" borderId="0" applyNumberFormat="0" applyBorder="0" applyAlignment="0" applyProtection="0"/>
    <xf numFmtId="0" fontId="43" fillId="55" borderId="0" applyNumberFormat="0" applyBorder="0" applyAlignment="0" applyProtection="0"/>
    <xf numFmtId="173" fontId="43"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5" fillId="21" borderId="0" applyNumberFormat="0" applyBorder="0" applyAlignment="0" applyProtection="0"/>
    <xf numFmtId="0" fontId="41"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173" fontId="68" fillId="56" borderId="0" applyNumberFormat="0" applyBorder="0" applyAlignment="0" applyProtection="0"/>
    <xf numFmtId="0" fontId="68" fillId="56" borderId="0" applyNumberFormat="0" applyBorder="0" applyAlignment="0" applyProtection="0"/>
    <xf numFmtId="173" fontId="68" fillId="56" borderId="0" applyNumberFormat="0" applyBorder="0" applyAlignment="0" applyProtection="0"/>
    <xf numFmtId="0" fontId="43" fillId="56" borderId="0" applyNumberFormat="0" applyBorder="0" applyAlignment="0" applyProtection="0"/>
    <xf numFmtId="173" fontId="43"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5" fillId="25" borderId="0" applyNumberFormat="0" applyBorder="0" applyAlignment="0" applyProtection="0"/>
    <xf numFmtId="0" fontId="41"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173" fontId="68" fillId="57" borderId="0" applyNumberFormat="0" applyBorder="0" applyAlignment="0" applyProtection="0"/>
    <xf numFmtId="0" fontId="68" fillId="57" borderId="0" applyNumberFormat="0" applyBorder="0" applyAlignment="0" applyProtection="0"/>
    <xf numFmtId="173" fontId="68" fillId="57" borderId="0" applyNumberFormat="0" applyBorder="0" applyAlignment="0" applyProtection="0"/>
    <xf numFmtId="0" fontId="43" fillId="57" borderId="0" applyNumberFormat="0" applyBorder="0" applyAlignment="0" applyProtection="0"/>
    <xf numFmtId="173" fontId="43"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5" fillId="29" borderId="0" applyNumberFormat="0" applyBorder="0" applyAlignment="0" applyProtection="0"/>
    <xf numFmtId="0" fontId="41"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73" fontId="68" fillId="52" borderId="0" applyNumberFormat="0" applyBorder="0" applyAlignment="0" applyProtection="0"/>
    <xf numFmtId="0" fontId="68" fillId="52" borderId="0" applyNumberFormat="0" applyBorder="0" applyAlignment="0" applyProtection="0"/>
    <xf numFmtId="173" fontId="68" fillId="52" borderId="0" applyNumberFormat="0" applyBorder="0" applyAlignment="0" applyProtection="0"/>
    <xf numFmtId="0" fontId="43" fillId="52" borderId="0" applyNumberFormat="0" applyBorder="0" applyAlignment="0" applyProtection="0"/>
    <xf numFmtId="173" fontId="43" fillId="52" borderId="0" applyNumberFormat="0" applyBorder="0" applyAlignment="0" applyProtection="0"/>
    <xf numFmtId="0" fontId="65" fillId="29" borderId="0" applyNumberFormat="0" applyBorder="0" applyAlignment="0" applyProtection="0"/>
    <xf numFmtId="173" fontId="65" fillId="29" borderId="0" applyNumberFormat="0" applyBorder="0" applyAlignment="0" applyProtection="0"/>
    <xf numFmtId="0" fontId="65" fillId="29"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5" fillId="33" borderId="0" applyNumberFormat="0" applyBorder="0" applyAlignment="0" applyProtection="0"/>
    <xf numFmtId="0" fontId="41"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173" fontId="68" fillId="53" borderId="0" applyNumberFormat="0" applyBorder="0" applyAlignment="0" applyProtection="0"/>
    <xf numFmtId="0" fontId="68" fillId="53" borderId="0" applyNumberFormat="0" applyBorder="0" applyAlignment="0" applyProtection="0"/>
    <xf numFmtId="173" fontId="68" fillId="53" borderId="0" applyNumberFormat="0" applyBorder="0" applyAlignment="0" applyProtection="0"/>
    <xf numFmtId="0" fontId="43" fillId="53" borderId="0" applyNumberFormat="0" applyBorder="0" applyAlignment="0" applyProtection="0"/>
    <xf numFmtId="173" fontId="43"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5" fillId="37" borderId="0" applyNumberFormat="0" applyBorder="0" applyAlignment="0" applyProtection="0"/>
    <xf numFmtId="0" fontId="41"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173" fontId="68" fillId="58" borderId="0" applyNumberFormat="0" applyBorder="0" applyAlignment="0" applyProtection="0"/>
    <xf numFmtId="0" fontId="68" fillId="58" borderId="0" applyNumberFormat="0" applyBorder="0" applyAlignment="0" applyProtection="0"/>
    <xf numFmtId="173" fontId="68" fillId="58" borderId="0" applyNumberFormat="0" applyBorder="0" applyAlignment="0" applyProtection="0"/>
    <xf numFmtId="0" fontId="43" fillId="58" borderId="0" applyNumberFormat="0" applyBorder="0" applyAlignment="0" applyProtection="0"/>
    <xf numFmtId="173" fontId="43"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55" fillId="11" borderId="0" applyNumberFormat="0" applyBorder="0" applyAlignment="0" applyProtection="0"/>
    <xf numFmtId="0" fontId="70"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173" fontId="69" fillId="42" borderId="0" applyNumberFormat="0" applyBorder="0" applyAlignment="0" applyProtection="0"/>
    <xf numFmtId="0" fontId="69" fillId="42" borderId="0" applyNumberFormat="0" applyBorder="0" applyAlignment="0" applyProtection="0"/>
    <xf numFmtId="173" fontId="69" fillId="42" borderId="0" applyNumberFormat="0" applyBorder="0" applyAlignment="0" applyProtection="0"/>
    <xf numFmtId="0" fontId="71" fillId="42" borderId="0" applyNumberFormat="0" applyBorder="0" applyAlignment="0" applyProtection="0"/>
    <xf numFmtId="173" fontId="71"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59" fillId="14" borderId="20" applyNumberFormat="0" applyAlignment="0" applyProtection="0"/>
    <xf numFmtId="0" fontId="73" fillId="14" borderId="20" applyNumberFormat="0" applyAlignment="0" applyProtection="0"/>
    <xf numFmtId="0" fontId="59" fillId="14" borderId="20" applyNumberFormat="0" applyAlignment="0" applyProtection="0"/>
    <xf numFmtId="0" fontId="59" fillId="14" borderId="20"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4" fillId="59" borderId="26" applyNumberFormat="0" applyAlignment="0" applyProtection="0"/>
    <xf numFmtId="0" fontId="74" fillId="59" borderId="26" applyNumberFormat="0" applyAlignment="0" applyProtection="0"/>
    <xf numFmtId="173" fontId="74" fillId="59" borderId="26" applyNumberFormat="0" applyAlignment="0" applyProtection="0"/>
    <xf numFmtId="0" fontId="74" fillId="59" borderId="26" applyNumberFormat="0" applyAlignment="0" applyProtection="0"/>
    <xf numFmtId="173" fontId="74" fillId="59" borderId="26" applyNumberFormat="0" applyAlignment="0" applyProtection="0"/>
    <xf numFmtId="173" fontId="74"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2" fillId="59" borderId="26" applyNumberFormat="0" applyAlignment="0" applyProtection="0"/>
    <xf numFmtId="0" fontId="75" fillId="60" borderId="27" applyNumberFormat="0" applyAlignment="0" applyProtection="0"/>
    <xf numFmtId="0" fontId="75" fillId="60" borderId="27" applyNumberFormat="0" applyAlignment="0" applyProtection="0"/>
    <xf numFmtId="0" fontId="75" fillId="60" borderId="27" applyNumberFormat="0" applyAlignment="0" applyProtection="0"/>
    <xf numFmtId="0" fontId="61" fillId="15" borderId="23" applyNumberFormat="0" applyAlignment="0" applyProtection="0"/>
    <xf numFmtId="0" fontId="38" fillId="15" borderId="23" applyNumberFormat="0" applyAlignment="0" applyProtection="0"/>
    <xf numFmtId="0" fontId="61" fillId="15" borderId="23" applyNumberFormat="0" applyAlignment="0" applyProtection="0"/>
    <xf numFmtId="0" fontId="61" fillId="15" borderId="23" applyNumberFormat="0" applyAlignment="0" applyProtection="0"/>
    <xf numFmtId="173" fontId="75" fillId="60" borderId="27" applyNumberFormat="0" applyAlignment="0" applyProtection="0"/>
    <xf numFmtId="0" fontId="75" fillId="60" borderId="27" applyNumberFormat="0" applyAlignment="0" applyProtection="0"/>
    <xf numFmtId="173" fontId="75" fillId="60" borderId="27" applyNumberFormat="0" applyAlignment="0" applyProtection="0"/>
    <xf numFmtId="0" fontId="42" fillId="60" borderId="27" applyNumberFormat="0" applyAlignment="0" applyProtection="0"/>
    <xf numFmtId="173" fontId="42" fillId="60" borderId="27" applyNumberFormat="0" applyAlignment="0" applyProtection="0"/>
    <xf numFmtId="0" fontId="75" fillId="60" borderId="27" applyNumberFormat="0" applyAlignment="0" applyProtection="0"/>
    <xf numFmtId="0" fontId="75" fillId="60" borderId="27" applyNumberFormat="0" applyAlignment="0" applyProtection="0"/>
    <xf numFmtId="0" fontId="75" fillId="60" borderId="27" applyNumberFormat="0" applyAlignment="0" applyProtection="0"/>
    <xf numFmtId="0" fontId="75" fillId="60" borderId="27" applyNumberFormat="0" applyAlignment="0" applyProtection="0"/>
    <xf numFmtId="0" fontId="75" fillId="60" borderId="2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3"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0" fontId="77" fillId="0" borderId="28">
      <alignment horizontal="left"/>
    </xf>
    <xf numFmtId="173" fontId="77" fillId="0" borderId="28">
      <alignment horizontal="left"/>
    </xf>
    <xf numFmtId="0" fontId="78" fillId="0" borderId="29">
      <alignment horizontal="left"/>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3" fillId="0" borderId="0" applyNumberFormat="0" applyFill="0" applyBorder="0" applyAlignment="0" applyProtection="0"/>
    <xf numFmtId="0" fontId="8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79" fillId="0" borderId="0" applyNumberFormat="0" applyFill="0" applyBorder="0" applyAlignment="0" applyProtection="0"/>
    <xf numFmtId="0" fontId="79" fillId="0" borderId="0" applyNumberFormat="0" applyFill="0" applyBorder="0" applyAlignment="0" applyProtection="0"/>
    <xf numFmtId="173" fontId="79"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2" fillId="0" borderId="0" applyNumberFormat="0" applyFill="0" applyBorder="0" applyAlignment="0" applyProtection="0"/>
    <xf numFmtId="173" fontId="82" fillId="0" borderId="0" applyNumberFormat="0" applyFill="0" applyBorder="0" applyAlignment="0" applyProtection="0"/>
    <xf numFmtId="0" fontId="82" fillId="0" borderId="0" applyNumberFormat="0" applyFill="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54" fillId="10" borderId="0" applyNumberFormat="0" applyBorder="0" applyAlignment="0" applyProtection="0"/>
    <xf numFmtId="0" fontId="8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173" fontId="83" fillId="43" borderId="0" applyNumberFormat="0" applyBorder="0" applyAlignment="0" applyProtection="0"/>
    <xf numFmtId="0" fontId="83" fillId="43" borderId="0" applyNumberFormat="0" applyBorder="0" applyAlignment="0" applyProtection="0"/>
    <xf numFmtId="173" fontId="83" fillId="43" borderId="0" applyNumberFormat="0" applyBorder="0" applyAlignment="0" applyProtection="0"/>
    <xf numFmtId="0" fontId="85" fillId="43" borderId="0" applyNumberFormat="0" applyBorder="0" applyAlignment="0" applyProtection="0"/>
    <xf numFmtId="173" fontId="85"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51" fillId="0" borderId="17" applyNumberFormat="0" applyFill="0" applyAlignment="0" applyProtection="0"/>
    <xf numFmtId="0" fontId="87"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173" fontId="86" fillId="0" borderId="30" applyNumberFormat="0" applyFill="0" applyAlignment="0" applyProtection="0"/>
    <xf numFmtId="0" fontId="86" fillId="0" borderId="30" applyNumberFormat="0" applyFill="0" applyAlignment="0" applyProtection="0"/>
    <xf numFmtId="173" fontId="86" fillId="0" borderId="30" applyNumberFormat="0" applyFill="0" applyAlignment="0" applyProtection="0"/>
    <xf numFmtId="0" fontId="88" fillId="0" borderId="30" applyNumberFormat="0" applyFill="0" applyAlignment="0" applyProtection="0"/>
    <xf numFmtId="173" fontId="88"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6" fillId="0" borderId="30"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52" fillId="0" borderId="18" applyNumberFormat="0" applyFill="0" applyAlignment="0" applyProtection="0"/>
    <xf numFmtId="0" fontId="90"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73" fontId="89" fillId="0" borderId="31" applyNumberFormat="0" applyFill="0" applyAlignment="0" applyProtection="0"/>
    <xf numFmtId="0" fontId="89" fillId="0" borderId="31" applyNumberFormat="0" applyFill="0" applyAlignment="0" applyProtection="0"/>
    <xf numFmtId="173" fontId="89" fillId="0" borderId="31" applyNumberFormat="0" applyFill="0" applyAlignment="0" applyProtection="0"/>
    <xf numFmtId="0" fontId="91" fillId="0" borderId="31" applyNumberFormat="0" applyFill="0" applyAlignment="0" applyProtection="0"/>
    <xf numFmtId="173" fontId="91"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89" fillId="0" borderId="31"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53" fillId="0" borderId="19" applyNumberFormat="0" applyFill="0" applyAlignment="0" applyProtection="0"/>
    <xf numFmtId="0" fontId="9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173" fontId="92" fillId="0" borderId="32" applyNumberFormat="0" applyFill="0" applyAlignment="0" applyProtection="0"/>
    <xf numFmtId="0" fontId="92" fillId="0" borderId="32" applyNumberFormat="0" applyFill="0" applyAlignment="0" applyProtection="0"/>
    <xf numFmtId="173" fontId="92" fillId="0" borderId="32" applyNumberFormat="0" applyFill="0" applyAlignment="0" applyProtection="0"/>
    <xf numFmtId="0" fontId="94" fillId="0" borderId="32" applyNumberFormat="0" applyFill="0" applyAlignment="0" applyProtection="0"/>
    <xf numFmtId="173" fontId="94" fillId="0" borderId="32"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92" fillId="0" borderId="3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3" fillId="0" borderId="0" applyNumberForma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3" fontId="92" fillId="0" borderId="0" applyNumberFormat="0" applyFill="0" applyBorder="0" applyAlignment="0" applyProtection="0"/>
    <xf numFmtId="0" fontId="94" fillId="0" borderId="0" applyNumberFormat="0" applyFill="0" applyBorder="0" applyAlignment="0" applyProtection="0"/>
    <xf numFmtId="173" fontId="9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173"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73"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173"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57" fillId="13" borderId="20" applyNumberFormat="0" applyAlignment="0" applyProtection="0"/>
    <xf numFmtId="0" fontId="102" fillId="13" borderId="20" applyNumberFormat="0" applyAlignment="0" applyProtection="0"/>
    <xf numFmtId="0" fontId="57" fillId="13" borderId="20" applyNumberFormat="0" applyAlignment="0" applyProtection="0"/>
    <xf numFmtId="0" fontId="57" fillId="13" borderId="20"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3" fillId="46" borderId="26" applyNumberFormat="0" applyAlignment="0" applyProtection="0"/>
    <xf numFmtId="0" fontId="103" fillId="46" borderId="26" applyNumberFormat="0" applyAlignment="0" applyProtection="0"/>
    <xf numFmtId="173" fontId="103" fillId="46" borderId="26" applyNumberFormat="0" applyAlignment="0" applyProtection="0"/>
    <xf numFmtId="0" fontId="103" fillId="46" borderId="26" applyNumberFormat="0" applyAlignment="0" applyProtection="0"/>
    <xf numFmtId="173" fontId="103" fillId="46" borderId="26" applyNumberFormat="0" applyAlignment="0" applyProtection="0"/>
    <xf numFmtId="173" fontId="103"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1" fillId="46" borderId="26" applyNumberFormat="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60" fillId="0" borderId="22" applyNumberFormat="0" applyFill="0" applyAlignment="0" applyProtection="0"/>
    <xf numFmtId="0" fontId="105" fillId="0" borderId="22" applyNumberFormat="0" applyFill="0" applyAlignment="0" applyProtection="0"/>
    <xf numFmtId="0" fontId="60" fillId="0" borderId="22" applyNumberFormat="0" applyFill="0" applyAlignment="0" applyProtection="0"/>
    <xf numFmtId="0" fontId="60" fillId="0" borderId="22" applyNumberFormat="0" applyFill="0" applyAlignment="0" applyProtection="0"/>
    <xf numFmtId="173" fontId="104" fillId="0" borderId="33" applyNumberFormat="0" applyFill="0" applyAlignment="0" applyProtection="0"/>
    <xf numFmtId="0" fontId="104" fillId="0" borderId="33" applyNumberFormat="0" applyFill="0" applyAlignment="0" applyProtection="0"/>
    <xf numFmtId="173" fontId="104" fillId="0" borderId="33" applyNumberFormat="0" applyFill="0" applyAlignment="0" applyProtection="0"/>
    <xf numFmtId="0" fontId="106" fillId="0" borderId="33" applyNumberFormat="0" applyFill="0" applyAlignment="0" applyProtection="0"/>
    <xf numFmtId="173" fontId="106"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56" fillId="12" borderId="0" applyNumberFormat="0" applyBorder="0" applyAlignment="0" applyProtection="0"/>
    <xf numFmtId="0" fontId="108"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173" fontId="107" fillId="61" borderId="0" applyNumberFormat="0" applyBorder="0" applyAlignment="0" applyProtection="0"/>
    <xf numFmtId="0" fontId="107" fillId="61" borderId="0" applyNumberFormat="0" applyBorder="0" applyAlignment="0" applyProtection="0"/>
    <xf numFmtId="173" fontId="107" fillId="61" borderId="0" applyNumberFormat="0" applyBorder="0" applyAlignment="0" applyProtection="0"/>
    <xf numFmtId="0" fontId="109" fillId="61" borderId="0" applyNumberFormat="0" applyBorder="0" applyAlignment="0" applyProtection="0"/>
    <xf numFmtId="173" fontId="109"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107" fillId="61" borderId="0" applyNumberFormat="0" applyBorder="0" applyAlignment="0" applyProtection="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7" fillId="0" borderId="0"/>
    <xf numFmtId="0" fontId="8" fillId="0" borderId="0"/>
    <xf numFmtId="0" fontId="8" fillId="0" borderId="0"/>
    <xf numFmtId="0" fontId="8" fillId="0" borderId="0"/>
    <xf numFmtId="0" fontId="67"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3" fillId="0" borderId="0"/>
    <xf numFmtId="0" fontId="8" fillId="0" borderId="0"/>
    <xf numFmtId="0" fontId="10" fillId="0" borderId="0"/>
    <xf numFmtId="0" fontId="10" fillId="0" borderId="0"/>
    <xf numFmtId="0" fontId="8" fillId="0" borderId="0"/>
    <xf numFmtId="0" fontId="13" fillId="0" borderId="0"/>
    <xf numFmtId="0" fontId="13" fillId="0" borderId="0"/>
    <xf numFmtId="0" fontId="8" fillId="0" borderId="0"/>
    <xf numFmtId="0" fontId="13"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8" fillId="0" borderId="0"/>
    <xf numFmtId="0" fontId="8" fillId="0" borderId="0"/>
    <xf numFmtId="0" fontId="8" fillId="0" borderId="0"/>
    <xf numFmtId="0" fontId="8" fillId="0" borderId="0"/>
    <xf numFmtId="0" fontId="13" fillId="0" borderId="0"/>
    <xf numFmtId="173" fontId="8" fillId="0" borderId="0"/>
    <xf numFmtId="0" fontId="8" fillId="0" borderId="0"/>
    <xf numFmtId="0" fontId="13" fillId="0" borderId="0"/>
    <xf numFmtId="173" fontId="13" fillId="0" borderId="0"/>
    <xf numFmtId="173" fontId="13" fillId="0" borderId="0"/>
    <xf numFmtId="0" fontId="18" fillId="0" borderId="0"/>
    <xf numFmtId="0" fontId="13" fillId="0" borderId="0"/>
    <xf numFmtId="0" fontId="17" fillId="0" borderId="0"/>
    <xf numFmtId="173" fontId="13" fillId="0" borderId="0"/>
    <xf numFmtId="0" fontId="3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37" fillId="0" borderId="0"/>
    <xf numFmtId="0" fontId="8" fillId="0" borderId="0"/>
    <xf numFmtId="0" fontId="8" fillId="0" borderId="0"/>
    <xf numFmtId="0" fontId="37" fillId="0" borderId="0"/>
    <xf numFmtId="0" fontId="8" fillId="0" borderId="0"/>
    <xf numFmtId="0" fontId="13" fillId="0" borderId="0"/>
    <xf numFmtId="0" fontId="10" fillId="0" borderId="0"/>
    <xf numFmtId="0" fontId="37" fillId="0" borderId="0"/>
    <xf numFmtId="0" fontId="76"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33"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7" fillId="0" borderId="0"/>
    <xf numFmtId="0" fontId="3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2" fillId="0" borderId="0"/>
    <xf numFmtId="0" fontId="112" fillId="0" borderId="0"/>
    <xf numFmtId="0" fontId="112" fillId="0" borderId="0"/>
    <xf numFmtId="0" fontId="8" fillId="0" borderId="0"/>
    <xf numFmtId="0" fontId="8" fillId="0" borderId="0"/>
    <xf numFmtId="0" fontId="6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7"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3"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0" fillId="0" borderId="0"/>
    <xf numFmtId="0" fontId="13" fillId="0" borderId="0"/>
    <xf numFmtId="0" fontId="8"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67"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10" fillId="0" borderId="0"/>
    <xf numFmtId="0" fontId="110" fillId="0" borderId="0"/>
    <xf numFmtId="0" fontId="13"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16" borderId="24" applyNumberFormat="0" applyFont="0" applyAlignment="0" applyProtection="0"/>
    <xf numFmtId="0" fontId="10" fillId="16" borderId="24" applyNumberFormat="0" applyFont="0" applyAlignment="0" applyProtection="0"/>
    <xf numFmtId="0" fontId="10" fillId="16" borderId="24" applyNumberFormat="0" applyFont="0" applyAlignment="0" applyProtection="0"/>
    <xf numFmtId="0" fontId="10" fillId="16" borderId="24" applyNumberFormat="0" applyFont="0" applyAlignment="0" applyProtection="0"/>
    <xf numFmtId="0" fontId="67" fillId="16" borderId="24" applyNumberFormat="0" applyFont="0" applyAlignment="0" applyProtection="0"/>
    <xf numFmtId="0" fontId="67" fillId="16" borderId="2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67"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0" borderId="0"/>
    <xf numFmtId="0" fontId="13" fillId="0" borderId="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58" fillId="14" borderId="21" applyNumberFormat="0" applyAlignment="0" applyProtection="0"/>
    <xf numFmtId="0" fontId="114" fillId="14" borderId="21" applyNumberFormat="0" applyAlignment="0" applyProtection="0"/>
    <xf numFmtId="0" fontId="58" fillId="14" borderId="21" applyNumberFormat="0" applyAlignment="0" applyProtection="0"/>
    <xf numFmtId="0" fontId="58" fillId="14" borderId="21"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5" fillId="59" borderId="35" applyNumberFormat="0" applyAlignment="0" applyProtection="0"/>
    <xf numFmtId="0" fontId="115" fillId="59" borderId="35" applyNumberFormat="0" applyAlignment="0" applyProtection="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0" fontId="13" fillId="0" borderId="0"/>
    <xf numFmtId="0" fontId="13" fillId="0" borderId="0"/>
    <xf numFmtId="0" fontId="113" fillId="59" borderId="35" applyNumberFormat="0" applyAlignment="0" applyProtection="0"/>
    <xf numFmtId="0" fontId="113" fillId="59" borderId="35" applyNumberFormat="0" applyAlignment="0" applyProtection="0"/>
    <xf numFmtId="0" fontId="113" fillId="59" borderId="35" applyNumberFormat="0" applyAlignment="0" applyProtection="0"/>
    <xf numFmtId="9" fontId="10"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10"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0" fontId="13" fillId="0" borderId="0"/>
    <xf numFmtId="0" fontId="13" fillId="0" borderId="0"/>
    <xf numFmtId="9" fontId="67"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0" fontId="13" fillId="0" borderId="0"/>
    <xf numFmtId="0" fontId="13" fillId="0" borderId="0"/>
    <xf numFmtId="9" fontId="67"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13" fillId="0" borderId="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33" fillId="0" borderId="0" applyFont="0" applyFill="0" applyBorder="0" applyAlignment="0" applyProtection="0"/>
    <xf numFmtId="9" fontId="76"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13" fillId="0" borderId="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116" fillId="0" borderId="0"/>
    <xf numFmtId="41" fontId="33" fillId="0" borderId="36">
      <alignment horizontal="left"/>
    </xf>
    <xf numFmtId="41" fontId="33" fillId="0" borderId="36">
      <alignment horizontal="left"/>
    </xf>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13" fillId="0" borderId="0"/>
    <xf numFmtId="0" fontId="5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13" fillId="0" borderId="0"/>
    <xf numFmtId="0" fontId="117" fillId="0" borderId="0" applyNumberFormat="0" applyFill="0" applyBorder="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64" fillId="0" borderId="25" applyNumberFormat="0" applyFill="0" applyAlignment="0" applyProtection="0"/>
    <xf numFmtId="0" fontId="40"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9" fillId="0" borderId="37" applyNumberFormat="0" applyFill="0" applyAlignment="0" applyProtection="0"/>
    <xf numFmtId="0" fontId="119" fillId="0" borderId="37" applyNumberFormat="0" applyFill="0" applyAlignment="0" applyProtection="0"/>
    <xf numFmtId="0" fontId="13" fillId="0" borderId="0"/>
    <xf numFmtId="0" fontId="119" fillId="0" borderId="37" applyNumberFormat="0" applyFill="0" applyAlignment="0" applyProtection="0"/>
    <xf numFmtId="0" fontId="119" fillId="0" borderId="37" applyNumberFormat="0" applyFill="0" applyAlignment="0" applyProtection="0"/>
    <xf numFmtId="0" fontId="119" fillId="0" borderId="37" applyNumberFormat="0" applyFill="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3" fillId="0" borderId="0"/>
    <xf numFmtId="0" fontId="13" fillId="0" borderId="0"/>
    <xf numFmtId="0" fontId="118" fillId="0" borderId="37" applyNumberFormat="0" applyFill="0" applyAlignment="0" applyProtection="0"/>
    <xf numFmtId="0" fontId="118" fillId="0" borderId="37" applyNumberFormat="0" applyFill="0" applyAlignment="0" applyProtection="0"/>
    <xf numFmtId="0" fontId="118" fillId="0" borderId="37" applyNumberFormat="0" applyFill="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1"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0" fillId="0" borderId="0" applyNumberFormat="0" applyFill="0" applyBorder="0" applyAlignment="0" applyProtection="0"/>
    <xf numFmtId="0" fontId="13" fillId="0" borderId="0"/>
    <xf numFmtId="0" fontId="13" fillId="0" borderId="0"/>
    <xf numFmtId="0" fontId="120" fillId="0" borderId="0" applyNumberFormat="0" applyFill="0" applyBorder="0" applyAlignment="0" applyProtection="0"/>
    <xf numFmtId="0" fontId="122" fillId="0" borderId="0"/>
    <xf numFmtId="43" fontId="122" fillId="0" borderId="0" applyFont="0" applyFill="0" applyBorder="0" applyAlignment="0" applyProtection="0"/>
    <xf numFmtId="0" fontId="10" fillId="0" borderId="0"/>
    <xf numFmtId="9" fontId="122" fillId="0" borderId="0" applyFont="0" applyFill="0" applyBorder="0" applyAlignment="0" applyProtection="0"/>
    <xf numFmtId="0" fontId="122" fillId="0" borderId="0"/>
    <xf numFmtId="0" fontId="7" fillId="0" borderId="0"/>
    <xf numFmtId="0" fontId="126" fillId="0" borderId="0" applyNumberFormat="0" applyFill="0" applyBorder="0" applyAlignment="0" applyProtection="0"/>
    <xf numFmtId="0" fontId="6" fillId="0" borderId="0"/>
    <xf numFmtId="0" fontId="5"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 fillId="0" borderId="0"/>
    <xf numFmtId="9" fontId="2" fillId="0" borderId="0" applyFont="0" applyFill="0" applyBorder="0" applyAlignment="0" applyProtection="0"/>
  </cellStyleXfs>
  <cellXfs count="273">
    <xf numFmtId="0" fontId="0" fillId="0" borderId="0" xfId="0"/>
    <xf numFmtId="0" fontId="14" fillId="0" borderId="0" xfId="0" applyFont="1"/>
    <xf numFmtId="169" fontId="22" fillId="0" borderId="0" xfId="0" applyNumberFormat="1" applyFont="1" applyAlignment="1">
      <alignment wrapText="1"/>
    </xf>
    <xf numFmtId="0" fontId="27" fillId="0" borderId="0" xfId="0" applyFont="1"/>
    <xf numFmtId="0" fontId="20" fillId="0" borderId="0" xfId="0" applyFont="1" applyAlignment="1">
      <alignment horizontal="left"/>
    </xf>
    <xf numFmtId="49" fontId="14" fillId="0" borderId="9" xfId="6" quotePrefix="1" applyNumberFormat="1" applyFont="1" applyBorder="1"/>
    <xf numFmtId="49" fontId="14" fillId="0" borderId="9" xfId="6" applyNumberFormat="1" applyFont="1" applyBorder="1" applyAlignment="1">
      <alignment horizontal="center"/>
    </xf>
    <xf numFmtId="0" fontId="14" fillId="0" borderId="9" xfId="6" applyFont="1" applyBorder="1"/>
    <xf numFmtId="0" fontId="14" fillId="0" borderId="9" xfId="6" applyFont="1" applyBorder="1" applyAlignment="1">
      <alignment horizontal="center"/>
    </xf>
    <xf numFmtId="49" fontId="14" fillId="0" borderId="9" xfId="6" applyNumberFormat="1" applyFont="1" applyBorder="1"/>
    <xf numFmtId="0" fontId="14" fillId="3" borderId="9" xfId="6" applyFont="1" applyFill="1" applyBorder="1" applyAlignment="1">
      <alignment horizontal="center"/>
    </xf>
    <xf numFmtId="0" fontId="14" fillId="3" borderId="9" xfId="6" applyFont="1" applyFill="1" applyBorder="1"/>
    <xf numFmtId="0" fontId="14" fillId="0" borderId="9" xfId="6" applyFont="1" applyBorder="1" applyAlignment="1">
      <alignment horizontal="center" wrapText="1"/>
    </xf>
    <xf numFmtId="49" fontId="14" fillId="5" borderId="9" xfId="6" applyNumberFormat="1" applyFont="1" applyFill="1" applyBorder="1" applyAlignment="1">
      <alignment horizontal="center"/>
    </xf>
    <xf numFmtId="0" fontId="14" fillId="5" borderId="9" xfId="6" applyFont="1" applyFill="1" applyBorder="1" applyAlignment="1">
      <alignment horizontal="center"/>
    </xf>
    <xf numFmtId="0" fontId="14" fillId="0" borderId="9" xfId="6" quotePrefix="1" applyFont="1" applyBorder="1" applyAlignment="1">
      <alignment wrapText="1"/>
    </xf>
    <xf numFmtId="0" fontId="0" fillId="0" borderId="0" xfId="0" applyAlignment="1">
      <alignment horizontal="center"/>
    </xf>
    <xf numFmtId="0" fontId="14" fillId="0" borderId="0" xfId="0" applyFont="1" applyAlignment="1">
      <alignment horizontal="center"/>
    </xf>
    <xf numFmtId="0" fontId="0" fillId="0" borderId="0" xfId="0" applyAlignment="1">
      <alignment wrapText="1"/>
    </xf>
    <xf numFmtId="2" fontId="14" fillId="0" borderId="0" xfId="0" applyNumberFormat="1" applyFont="1"/>
    <xf numFmtId="0" fontId="14" fillId="0" borderId="9" xfId="0" applyFont="1" applyBorder="1" applyAlignment="1">
      <alignment vertical="top" wrapText="1"/>
    </xf>
    <xf numFmtId="49" fontId="14" fillId="0" borderId="9" xfId="0" applyNumberFormat="1" applyFont="1" applyBorder="1" applyAlignment="1">
      <alignment vertical="top" wrapText="1"/>
    </xf>
    <xf numFmtId="170" fontId="14" fillId="0" borderId="9" xfId="0" applyNumberFormat="1" applyFont="1" applyBorder="1" applyAlignment="1">
      <alignment vertical="top" wrapText="1"/>
    </xf>
    <xf numFmtId="2" fontId="14" fillId="0" borderId="9" xfId="0" applyNumberFormat="1" applyFont="1" applyBorder="1" applyAlignment="1">
      <alignment vertical="top" wrapText="1"/>
    </xf>
    <xf numFmtId="171" fontId="14" fillId="0" borderId="9" xfId="0" applyNumberFormat="1" applyFont="1" applyBorder="1" applyAlignment="1">
      <alignment vertical="top" wrapText="1"/>
    </xf>
    <xf numFmtId="7" fontId="14" fillId="0" borderId="9" xfId="0" applyNumberFormat="1" applyFont="1" applyBorder="1" applyAlignment="1">
      <alignment vertical="top" wrapText="1"/>
    </xf>
    <xf numFmtId="0" fontId="14" fillId="0" borderId="0" xfId="0" applyFont="1" applyAlignment="1">
      <alignment vertical="top" wrapText="1"/>
    </xf>
    <xf numFmtId="7" fontId="41" fillId="6" borderId="0" xfId="0" applyNumberFormat="1" applyFont="1" applyFill="1" applyAlignment="1" applyProtection="1">
      <alignment horizontal="center" vertical="center" wrapText="1"/>
      <protection locked="0"/>
    </xf>
    <xf numFmtId="49" fontId="41" fillId="6" borderId="0" xfId="0" applyNumberFormat="1" applyFont="1" applyFill="1" applyAlignment="1" applyProtection="1">
      <alignment horizontal="center" vertical="center" wrapText="1"/>
      <protection locked="0"/>
    </xf>
    <xf numFmtId="37" fontId="41" fillId="6" borderId="0" xfId="1" applyNumberFormat="1" applyFont="1" applyFill="1" applyBorder="1" applyAlignment="1" applyProtection="1">
      <alignment horizontal="center" vertical="center"/>
      <protection locked="0"/>
    </xf>
    <xf numFmtId="0" fontId="41" fillId="6" borderId="0" xfId="0" applyFont="1" applyFill="1" applyAlignment="1" applyProtection="1">
      <alignment horizontal="center" vertical="center"/>
      <protection locked="0"/>
    </xf>
    <xf numFmtId="167" fontId="41" fillId="6" borderId="0" xfId="0" applyNumberFormat="1" applyFont="1" applyFill="1" applyAlignment="1" applyProtection="1">
      <alignment horizontal="center" vertical="center"/>
      <protection locked="0"/>
    </xf>
    <xf numFmtId="10" fontId="0" fillId="9" borderId="0" xfId="0" applyNumberFormat="1" applyFill="1" applyAlignment="1">
      <alignment horizontal="center" vertical="center"/>
    </xf>
    <xf numFmtId="0" fontId="0" fillId="9" borderId="2" xfId="0" applyFill="1" applyBorder="1"/>
    <xf numFmtId="0" fontId="0" fillId="9" borderId="0" xfId="0" applyFill="1"/>
    <xf numFmtId="0" fontId="0" fillId="9" borderId="1" xfId="0" applyFill="1" applyBorder="1"/>
    <xf numFmtId="0" fontId="26" fillId="6" borderId="6" xfId="0" applyFont="1" applyFill="1" applyBorder="1" applyAlignment="1">
      <alignment horizontal="left" vertical="center"/>
    </xf>
    <xf numFmtId="0" fontId="26" fillId="6" borderId="6" xfId="0" applyFont="1" applyFill="1" applyBorder="1" applyAlignment="1">
      <alignment horizontal="center" vertical="center"/>
    </xf>
    <xf numFmtId="9" fontId="19" fillId="6" borderId="10" xfId="3" applyFont="1" applyFill="1" applyBorder="1" applyAlignment="1">
      <alignment horizontal="left" wrapText="1"/>
    </xf>
    <xf numFmtId="9" fontId="19" fillId="6" borderId="11" xfId="3" applyFont="1" applyFill="1" applyBorder="1" applyAlignment="1">
      <alignment horizontal="left" wrapText="1"/>
    </xf>
    <xf numFmtId="9" fontId="20" fillId="6" borderId="12" xfId="3" applyFont="1" applyFill="1" applyBorder="1" applyAlignment="1">
      <alignment horizontal="left"/>
    </xf>
    <xf numFmtId="169" fontId="32" fillId="9" borderId="0" xfId="0" applyNumberFormat="1" applyFont="1" applyFill="1" applyAlignment="1">
      <alignment horizontal="center"/>
    </xf>
    <xf numFmtId="0" fontId="33" fillId="9" borderId="0" xfId="0" applyFont="1" applyFill="1" applyAlignment="1">
      <alignment horizontal="center"/>
    </xf>
    <xf numFmtId="2" fontId="33" fillId="9" borderId="0" xfId="0" applyNumberFormat="1" applyFont="1" applyFill="1"/>
    <xf numFmtId="2" fontId="0" fillId="9" borderId="0" xfId="1" applyNumberFormat="1" applyFont="1" applyFill="1" applyBorder="1"/>
    <xf numFmtId="10" fontId="0" fillId="9" borderId="0" xfId="3" applyNumberFormat="1" applyFont="1" applyFill="1" applyBorder="1"/>
    <xf numFmtId="169" fontId="0" fillId="9" borderId="2" xfId="0" applyNumberFormat="1" applyFill="1" applyBorder="1" applyAlignment="1">
      <alignment horizontal="left"/>
    </xf>
    <xf numFmtId="169" fontId="0" fillId="9" borderId="0" xfId="0" applyNumberFormat="1" applyFill="1" applyAlignment="1">
      <alignment horizontal="center"/>
    </xf>
    <xf numFmtId="0" fontId="0" fillId="9" borderId="0" xfId="0" applyFill="1" applyAlignment="1">
      <alignment horizontal="center"/>
    </xf>
    <xf numFmtId="2" fontId="0" fillId="9" borderId="0" xfId="0" applyNumberFormat="1" applyFill="1"/>
    <xf numFmtId="0" fontId="19" fillId="6" borderId="11" xfId="3" applyNumberFormat="1" applyFont="1" applyFill="1" applyBorder="1" applyAlignment="1">
      <alignment horizontal="left" wrapText="1"/>
    </xf>
    <xf numFmtId="0" fontId="15" fillId="6" borderId="13" xfId="3" applyNumberFormat="1" applyFont="1" applyFill="1" applyBorder="1" applyAlignment="1">
      <alignment horizontal="left" wrapText="1"/>
    </xf>
    <xf numFmtId="9" fontId="19" fillId="6" borderId="14" xfId="3" applyFont="1" applyFill="1" applyBorder="1" applyAlignment="1">
      <alignment horizontal="left" wrapText="1"/>
    </xf>
    <xf numFmtId="9" fontId="19" fillId="6" borderId="15" xfId="3" applyFont="1" applyFill="1" applyBorder="1" applyAlignment="1">
      <alignment horizontal="left" wrapText="1"/>
    </xf>
    <xf numFmtId="9" fontId="19" fillId="6" borderId="16" xfId="3" applyFont="1" applyFill="1" applyBorder="1" applyAlignment="1">
      <alignment horizontal="left" wrapText="1"/>
    </xf>
    <xf numFmtId="9" fontId="15" fillId="6" borderId="16" xfId="3" applyFont="1" applyFill="1" applyBorder="1" applyAlignment="1">
      <alignment horizontal="left" wrapText="1"/>
    </xf>
    <xf numFmtId="0" fontId="0" fillId="0" borderId="8" xfId="0" applyBorder="1" applyAlignment="1">
      <alignment horizontal="left"/>
    </xf>
    <xf numFmtId="0" fontId="0" fillId="0" borderId="6" xfId="0" applyBorder="1"/>
    <xf numFmtId="0" fontId="0" fillId="0" borderId="7" xfId="0" applyBorder="1" applyAlignment="1">
      <alignment wrapText="1"/>
    </xf>
    <xf numFmtId="0" fontId="0" fillId="0" borderId="2" xfId="0" applyBorder="1" applyAlignment="1">
      <alignment horizontal="left"/>
    </xf>
    <xf numFmtId="0" fontId="0" fillId="0" borderId="1" xfId="0" applyBorder="1" applyAlignment="1">
      <alignment wrapText="1"/>
    </xf>
    <xf numFmtId="0" fontId="30" fillId="0" borderId="0" xfId="0" applyFont="1"/>
    <xf numFmtId="0" fontId="0" fillId="0" borderId="4" xfId="0" applyBorder="1" applyAlignment="1">
      <alignment horizontal="left"/>
    </xf>
    <xf numFmtId="0" fontId="0" fillId="0" borderId="3" xfId="0" applyBorder="1"/>
    <xf numFmtId="0" fontId="0" fillId="0" borderId="3" xfId="0" applyBorder="1" applyAlignment="1">
      <alignment horizontal="center"/>
    </xf>
    <xf numFmtId="0" fontId="0" fillId="0" borderId="5" xfId="0" applyBorder="1" applyAlignment="1">
      <alignment wrapText="1"/>
    </xf>
    <xf numFmtId="0" fontId="26" fillId="6" borderId="7" xfId="0" applyFont="1" applyFill="1" applyBorder="1" applyAlignment="1">
      <alignment horizontal="left" vertical="center"/>
    </xf>
    <xf numFmtId="10" fontId="0" fillId="9" borderId="1" xfId="3" applyNumberFormat="1" applyFont="1" applyFill="1" applyBorder="1"/>
    <xf numFmtId="0" fontId="28" fillId="3" borderId="4" xfId="6" applyFont="1" applyFill="1" applyBorder="1" applyAlignment="1">
      <alignment vertical="center"/>
    </xf>
    <xf numFmtId="0" fontId="29" fillId="3" borderId="3" xfId="6" applyFont="1" applyFill="1" applyBorder="1"/>
    <xf numFmtId="0" fontId="24" fillId="3" borderId="3" xfId="23" applyFill="1" applyBorder="1"/>
    <xf numFmtId="0" fontId="24" fillId="3" borderId="5" xfId="23" applyFill="1" applyBorder="1"/>
    <xf numFmtId="0" fontId="14" fillId="0" borderId="9" xfId="0" applyFont="1" applyBorder="1" applyAlignment="1">
      <alignment horizontal="center" vertical="top" wrapText="1"/>
    </xf>
    <xf numFmtId="0" fontId="20" fillId="0" borderId="12" xfId="0" applyFont="1" applyBorder="1" applyAlignment="1">
      <alignment vertical="top"/>
    </xf>
    <xf numFmtId="49" fontId="20" fillId="0" borderId="38" xfId="0" applyNumberFormat="1" applyFont="1" applyBorder="1" applyAlignment="1">
      <alignment horizontal="center" vertical="top"/>
    </xf>
    <xf numFmtId="0" fontId="20" fillId="0" borderId="38" xfId="0" applyFont="1" applyBorder="1" applyAlignment="1">
      <alignment vertical="top"/>
    </xf>
    <xf numFmtId="170" fontId="14" fillId="0" borderId="38" xfId="0" applyNumberFormat="1" applyFont="1" applyBorder="1" applyAlignment="1">
      <alignment vertical="top" wrapText="1"/>
    </xf>
    <xf numFmtId="0" fontId="14" fillId="0" borderId="38" xfId="0" applyFont="1" applyBorder="1" applyAlignment="1">
      <alignment vertical="top" wrapText="1"/>
    </xf>
    <xf numFmtId="0" fontId="14" fillId="3" borderId="4" xfId="0" applyFont="1" applyFill="1" applyBorder="1"/>
    <xf numFmtId="0" fontId="20" fillId="3" borderId="3" xfId="0" applyFont="1" applyFill="1" applyBorder="1"/>
    <xf numFmtId="0" fontId="20" fillId="3" borderId="3" xfId="0" applyFont="1" applyFill="1" applyBorder="1" applyAlignment="1">
      <alignment horizontal="center"/>
    </xf>
    <xf numFmtId="165" fontId="20" fillId="3" borderId="3" xfId="1" applyNumberFormat="1" applyFont="1" applyFill="1" applyBorder="1"/>
    <xf numFmtId="2" fontId="19" fillId="3" borderId="3" xfId="0" applyNumberFormat="1" applyFont="1" applyFill="1" applyBorder="1"/>
    <xf numFmtId="0" fontId="19" fillId="3" borderId="3" xfId="0" applyFont="1" applyFill="1" applyBorder="1"/>
    <xf numFmtId="164" fontId="19" fillId="3" borderId="3" xfId="1" applyNumberFormat="1" applyFont="1" applyFill="1" applyBorder="1" applyAlignment="1">
      <alignment horizontal="center"/>
    </xf>
    <xf numFmtId="0" fontId="14" fillId="3" borderId="3" xfId="0" applyFont="1" applyFill="1" applyBorder="1"/>
    <xf numFmtId="169" fontId="119" fillId="9" borderId="2" xfId="0" applyNumberFormat="1" applyFont="1" applyFill="1" applyBorder="1" applyAlignment="1">
      <alignment horizontal="left"/>
    </xf>
    <xf numFmtId="0" fontId="0" fillId="9" borderId="39" xfId="0" applyFill="1" applyBorder="1"/>
    <xf numFmtId="0" fontId="0" fillId="9" borderId="40" xfId="0" applyFill="1" applyBorder="1"/>
    <xf numFmtId="0" fontId="0" fillId="9" borderId="41" xfId="0" applyFill="1" applyBorder="1"/>
    <xf numFmtId="0" fontId="26" fillId="6" borderId="6" xfId="0" applyFont="1" applyFill="1" applyBorder="1" applyAlignment="1">
      <alignment horizontal="left" vertical="center" wrapText="1"/>
    </xf>
    <xf numFmtId="0" fontId="24" fillId="3" borderId="3" xfId="23" applyFill="1" applyBorder="1" applyAlignment="1">
      <alignment wrapText="1"/>
    </xf>
    <xf numFmtId="10" fontId="0" fillId="9" borderId="0" xfId="3" applyNumberFormat="1" applyFont="1" applyFill="1" applyBorder="1" applyAlignment="1">
      <alignment wrapText="1"/>
    </xf>
    <xf numFmtId="0" fontId="126" fillId="0" borderId="0" xfId="64465"/>
    <xf numFmtId="49" fontId="14" fillId="0" borderId="9" xfId="6" quotePrefix="1" applyNumberFormat="1" applyFont="1" applyBorder="1" applyAlignment="1">
      <alignment horizontal="left" wrapText="1"/>
    </xf>
    <xf numFmtId="10" fontId="14" fillId="0" borderId="9" xfId="6" applyNumberFormat="1" applyFont="1" applyBorder="1" applyAlignment="1">
      <alignment horizontal="right" wrapText="1"/>
    </xf>
    <xf numFmtId="0" fontId="14" fillId="0" borderId="9" xfId="0" applyFont="1" applyBorder="1" applyAlignment="1">
      <alignment horizontal="right" wrapText="1"/>
    </xf>
    <xf numFmtId="0" fontId="14" fillId="0" borderId="42" xfId="0" applyFont="1" applyBorder="1" applyAlignment="1">
      <alignment vertical="top" wrapText="1"/>
    </xf>
    <xf numFmtId="0" fontId="0" fillId="3" borderId="8" xfId="0" applyFill="1" applyBorder="1" applyAlignment="1">
      <alignment horizontal="left"/>
    </xf>
    <xf numFmtId="0" fontId="0" fillId="3" borderId="6" xfId="0" applyFill="1" applyBorder="1"/>
    <xf numFmtId="0" fontId="0" fillId="3" borderId="6" xfId="0" applyFill="1" applyBorder="1" applyAlignment="1">
      <alignment horizontal="center"/>
    </xf>
    <xf numFmtId="0" fontId="0" fillId="3" borderId="7" xfId="0" applyFill="1" applyBorder="1" applyAlignment="1">
      <alignment wrapText="1"/>
    </xf>
    <xf numFmtId="0" fontId="0" fillId="3" borderId="2" xfId="0" applyFill="1" applyBorder="1" applyAlignment="1">
      <alignment horizontal="left"/>
    </xf>
    <xf numFmtId="0" fontId="0" fillId="3" borderId="0" xfId="0" applyFill="1"/>
    <xf numFmtId="0" fontId="0" fillId="3" borderId="0" xfId="0" applyFill="1" applyAlignment="1">
      <alignment horizontal="center"/>
    </xf>
    <xf numFmtId="0" fontId="0" fillId="3" borderId="1" xfId="0" applyFill="1" applyBorder="1" applyAlignment="1">
      <alignment wrapText="1"/>
    </xf>
    <xf numFmtId="0" fontId="30" fillId="3" borderId="0" xfId="0" applyFont="1" applyFill="1"/>
    <xf numFmtId="0" fontId="34" fillId="7" borderId="2" xfId="0" applyFont="1" applyFill="1" applyBorder="1"/>
    <xf numFmtId="0" fontId="0" fillId="7" borderId="0" xfId="0" applyFill="1" applyAlignment="1">
      <alignment horizontal="left" vertical="center"/>
    </xf>
    <xf numFmtId="0" fontId="0" fillId="7" borderId="0" xfId="0" applyFill="1"/>
    <xf numFmtId="166" fontId="33" fillId="7" borderId="0" xfId="1" applyNumberFormat="1" applyFont="1" applyFill="1" applyBorder="1" applyAlignment="1" applyProtection="1"/>
    <xf numFmtId="0" fontId="0" fillId="7" borderId="1" xfId="0" applyFill="1" applyBorder="1"/>
    <xf numFmtId="0" fontId="48" fillId="2" borderId="8" xfId="0" applyFont="1" applyFill="1" applyBorder="1" applyAlignment="1">
      <alignment horizontal="center" vertical="center"/>
    </xf>
    <xf numFmtId="0" fontId="48" fillId="2" borderId="6" xfId="0" applyFont="1" applyFill="1" applyBorder="1" applyAlignment="1">
      <alignment horizontal="center"/>
    </xf>
    <xf numFmtId="166" fontId="49" fillId="2" borderId="6" xfId="1" applyNumberFormat="1" applyFont="1" applyFill="1" applyBorder="1" applyAlignment="1" applyProtection="1">
      <alignment horizontal="center"/>
    </xf>
    <xf numFmtId="0" fontId="48" fillId="2" borderId="7" xfId="0" applyFont="1" applyFill="1" applyBorder="1" applyAlignment="1">
      <alignment horizontal="center"/>
    </xf>
    <xf numFmtId="0" fontId="36" fillId="0" borderId="0" xfId="0" applyFont="1" applyAlignment="1">
      <alignment horizontal="center"/>
    </xf>
    <xf numFmtId="1" fontId="0" fillId="2" borderId="2" xfId="0" applyNumberFormat="1" applyFill="1" applyBorder="1" applyAlignment="1">
      <alignment horizontal="left" vertical="center"/>
    </xf>
    <xf numFmtId="0" fontId="38" fillId="7" borderId="0" xfId="0" applyFont="1" applyFill="1" applyAlignment="1">
      <alignment horizontal="center" vertical="center"/>
    </xf>
    <xf numFmtId="166" fontId="39" fillId="7" borderId="0" xfId="1" applyNumberFormat="1" applyFont="1" applyFill="1" applyBorder="1" applyAlignment="1" applyProtection="1">
      <alignment horizontal="left" vertical="center"/>
    </xf>
    <xf numFmtId="0" fontId="38" fillId="7" borderId="1" xfId="0" applyFont="1" applyFill="1" applyBorder="1" applyAlignment="1">
      <alignment horizontal="center" vertical="center" wrapText="1"/>
    </xf>
    <xf numFmtId="1" fontId="36" fillId="2" borderId="2" xfId="0" applyNumberFormat="1" applyFont="1" applyFill="1" applyBorder="1" applyAlignment="1">
      <alignment horizontal="left" vertical="center"/>
    </xf>
    <xf numFmtId="0" fontId="40" fillId="7" borderId="0" xfId="0" applyFont="1" applyFill="1" applyAlignment="1">
      <alignment horizontal="left" vertical="center"/>
    </xf>
    <xf numFmtId="0" fontId="40" fillId="7" borderId="0" xfId="0" applyFont="1" applyFill="1" applyAlignment="1">
      <alignment horizontal="center" vertical="center"/>
    </xf>
    <xf numFmtId="166" fontId="40" fillId="7" borderId="0" xfId="1" applyNumberFormat="1" applyFont="1" applyFill="1" applyBorder="1" applyAlignment="1" applyProtection="1">
      <alignment horizontal="left" vertical="center"/>
    </xf>
    <xf numFmtId="0" fontId="40" fillId="7" borderId="1" xfId="0" applyFont="1" applyFill="1" applyBorder="1" applyAlignment="1">
      <alignment horizontal="left" vertical="center" wrapText="1"/>
    </xf>
    <xf numFmtId="0" fontId="34" fillId="0" borderId="0" xfId="0" applyFont="1" applyAlignment="1">
      <alignment wrapText="1"/>
    </xf>
    <xf numFmtId="0" fontId="0" fillId="3" borderId="0" xfId="0" applyFill="1" applyAlignment="1">
      <alignment horizontal="left" vertical="center"/>
    </xf>
    <xf numFmtId="166" fontId="43" fillId="3" borderId="0" xfId="1" applyNumberFormat="1" applyFont="1" applyFill="1" applyBorder="1" applyAlignment="1" applyProtection="1">
      <alignment horizontal="left" vertical="center"/>
    </xf>
    <xf numFmtId="0" fontId="0" fillId="3" borderId="1" xfId="0" applyFill="1" applyBorder="1" applyAlignment="1">
      <alignment horizontal="left" vertical="center" wrapText="1"/>
    </xf>
    <xf numFmtId="166" fontId="0" fillId="3" borderId="0" xfId="1" applyNumberFormat="1" applyFont="1" applyFill="1" applyBorder="1" applyAlignment="1" applyProtection="1">
      <alignment horizontal="left" vertical="center"/>
    </xf>
    <xf numFmtId="0" fontId="40" fillId="7" borderId="0" xfId="0" applyFont="1" applyFill="1" applyAlignment="1">
      <alignment horizontal="center" vertical="center" wrapText="1"/>
    </xf>
    <xf numFmtId="4" fontId="13" fillId="9" borderId="0" xfId="2" applyNumberFormat="1" applyFont="1" applyFill="1" applyBorder="1" applyAlignment="1" applyProtection="1">
      <alignment horizontal="center" vertical="center" wrapText="1"/>
    </xf>
    <xf numFmtId="0" fontId="0" fillId="0" borderId="0" xfId="0" applyAlignment="1">
      <alignment vertical="center"/>
    </xf>
    <xf numFmtId="0" fontId="40" fillId="7" borderId="0" xfId="0" applyFont="1" applyFill="1" applyAlignment="1">
      <alignment horizontal="left" vertical="center" wrapText="1"/>
    </xf>
    <xf numFmtId="0" fontId="42" fillId="7" borderId="0" xfId="0" applyFont="1" applyFill="1" applyAlignment="1">
      <alignment horizontal="center" vertical="center"/>
    </xf>
    <xf numFmtId="166" fontId="43" fillId="7" borderId="0" xfId="1" applyNumberFormat="1" applyFont="1" applyFill="1" applyBorder="1" applyAlignment="1" applyProtection="1">
      <alignment horizontal="left" vertical="center"/>
    </xf>
    <xf numFmtId="0" fontId="34" fillId="7" borderId="1" xfId="0" applyFont="1" applyFill="1" applyBorder="1" applyAlignment="1">
      <alignment horizontal="left" vertical="center" wrapText="1"/>
    </xf>
    <xf numFmtId="166" fontId="43" fillId="0" borderId="0" xfId="1" applyNumberFormat="1" applyFont="1" applyBorder="1" applyAlignment="1" applyProtection="1">
      <alignment horizontal="left" vertical="center"/>
    </xf>
    <xf numFmtId="0" fontId="0" fillId="3" borderId="0" xfId="0" applyFill="1" applyAlignment="1">
      <alignment horizontal="center" vertical="center" wrapText="1"/>
    </xf>
    <xf numFmtId="0" fontId="0" fillId="0" borderId="0" xfId="0" applyAlignment="1">
      <alignment vertical="center" wrapText="1"/>
    </xf>
    <xf numFmtId="172" fontId="0" fillId="3" borderId="0" xfId="1" applyNumberFormat="1" applyFont="1" applyFill="1" applyBorder="1" applyAlignment="1" applyProtection="1">
      <alignment horizontal="center" vertical="center"/>
    </xf>
    <xf numFmtId="4" fontId="0" fillId="0" borderId="0" xfId="0" applyNumberFormat="1" applyAlignment="1">
      <alignment wrapText="1"/>
    </xf>
    <xf numFmtId="2" fontId="0" fillId="3" borderId="0" xfId="0" applyNumberFormat="1" applyFill="1" applyAlignment="1">
      <alignment horizontal="center" vertical="center" wrapText="1"/>
    </xf>
    <xf numFmtId="0" fontId="11" fillId="0" borderId="0" xfId="0" applyFont="1"/>
    <xf numFmtId="167" fontId="34" fillId="3" borderId="0" xfId="2" applyNumberFormat="1" applyFont="1" applyFill="1" applyBorder="1" applyAlignment="1" applyProtection="1">
      <alignment horizontal="center" vertical="center"/>
    </xf>
    <xf numFmtId="167" fontId="0" fillId="3" borderId="1" xfId="2" applyNumberFormat="1" applyFont="1" applyFill="1" applyBorder="1" applyAlignment="1" applyProtection="1">
      <alignment horizontal="left" vertical="center"/>
    </xf>
    <xf numFmtId="167" fontId="0" fillId="3" borderId="0" xfId="0" applyNumberFormat="1" applyFill="1" applyAlignment="1">
      <alignment horizontal="center" vertical="center"/>
    </xf>
    <xf numFmtId="7" fontId="0" fillId="3" borderId="0" xfId="0" applyNumberFormat="1" applyFill="1" applyAlignment="1">
      <alignment horizontal="left" vertical="center"/>
    </xf>
    <xf numFmtId="7" fontId="0" fillId="3" borderId="0" xfId="0" applyNumberFormat="1" applyFill="1" applyAlignment="1">
      <alignment horizontal="center" vertical="center" wrapText="1"/>
    </xf>
    <xf numFmtId="7" fontId="34" fillId="3" borderId="0" xfId="0" applyNumberFormat="1" applyFont="1" applyFill="1" applyAlignment="1">
      <alignment horizontal="center" vertical="center"/>
    </xf>
    <xf numFmtId="7" fontId="0" fillId="3" borderId="1" xfId="0" applyNumberFormat="1" applyFill="1" applyBorder="1" applyAlignment="1">
      <alignment horizontal="left" vertical="center" wrapText="1"/>
    </xf>
    <xf numFmtId="7" fontId="0" fillId="0" borderId="0" xfId="0" applyNumberFormat="1" applyAlignment="1">
      <alignment wrapText="1"/>
    </xf>
    <xf numFmtId="0" fontId="34" fillId="3" borderId="0" xfId="0" applyFont="1" applyFill="1" applyAlignment="1">
      <alignment horizontal="center" vertical="center"/>
    </xf>
    <xf numFmtId="0" fontId="44" fillId="7" borderId="0" xfId="0" applyFont="1" applyFill="1" applyAlignment="1">
      <alignment horizontal="left" vertical="center" indent="2"/>
    </xf>
    <xf numFmtId="7" fontId="0" fillId="3" borderId="0" xfId="0" applyNumberFormat="1" applyFill="1" applyAlignment="1">
      <alignment horizontal="center" vertical="center"/>
    </xf>
    <xf numFmtId="3" fontId="0" fillId="3" borderId="0" xfId="0" applyNumberFormat="1" applyFill="1" applyAlignment="1">
      <alignment horizontal="center" vertical="center"/>
    </xf>
    <xf numFmtId="167" fontId="0" fillId="3" borderId="1" xfId="0" applyNumberFormat="1" applyFill="1" applyBorder="1" applyAlignment="1">
      <alignment horizontal="left" vertical="center" wrapText="1"/>
    </xf>
    <xf numFmtId="167" fontId="34" fillId="3" borderId="0" xfId="0" applyNumberFormat="1" applyFont="1" applyFill="1" applyAlignment="1">
      <alignment horizontal="center" vertical="center"/>
    </xf>
    <xf numFmtId="0" fontId="40" fillId="7" borderId="1" xfId="0" applyFont="1" applyFill="1" applyBorder="1" applyAlignment="1">
      <alignment horizontal="left" vertical="center"/>
    </xf>
    <xf numFmtId="0" fontId="0" fillId="3" borderId="0" xfId="0" applyFill="1" applyAlignment="1">
      <alignment horizontal="center" vertical="center"/>
    </xf>
    <xf numFmtId="37" fontId="0" fillId="3" borderId="0" xfId="0" applyNumberFormat="1" applyFill="1" applyAlignment="1">
      <alignment horizontal="center" vertical="center"/>
    </xf>
    <xf numFmtId="0" fontId="39" fillId="3" borderId="0" xfId="0" applyFont="1" applyFill="1" applyAlignment="1">
      <alignment horizontal="left" wrapText="1"/>
    </xf>
    <xf numFmtId="7" fontId="0" fillId="3" borderId="0" xfId="0" applyNumberFormat="1" applyFill="1" applyAlignment="1">
      <alignment horizontal="left" vertical="center" wrapText="1"/>
    </xf>
    <xf numFmtId="0" fontId="34" fillId="7" borderId="0" xfId="0" applyFont="1" applyFill="1" applyAlignment="1">
      <alignment horizontal="left" vertical="center"/>
    </xf>
    <xf numFmtId="0" fontId="0" fillId="7" borderId="1" xfId="0" applyFill="1" applyBorder="1" applyAlignment="1">
      <alignment horizontal="left" vertical="center" wrapText="1"/>
    </xf>
    <xf numFmtId="0" fontId="0" fillId="3" borderId="0" xfId="0" applyFill="1" applyAlignment="1">
      <alignment wrapText="1"/>
    </xf>
    <xf numFmtId="167" fontId="42" fillId="4" borderId="0" xfId="0" applyNumberFormat="1" applyFont="1" applyFill="1" applyAlignment="1">
      <alignment horizontal="center" vertical="center"/>
    </xf>
    <xf numFmtId="0" fontId="0" fillId="0" borderId="0" xfId="0" applyAlignment="1">
      <alignment horizontal="left"/>
    </xf>
    <xf numFmtId="0" fontId="14" fillId="0" borderId="9" xfId="0" applyFont="1" applyBorder="1"/>
    <xf numFmtId="2" fontId="14" fillId="0" borderId="9" xfId="0" applyNumberFormat="1" applyFont="1" applyBorder="1"/>
    <xf numFmtId="0" fontId="2" fillId="0" borderId="9" xfId="64473" applyFont="1" applyBorder="1"/>
    <xf numFmtId="0" fontId="2" fillId="0" borderId="9" xfId="0" applyFont="1" applyBorder="1"/>
    <xf numFmtId="174" fontId="2" fillId="0" borderId="9" xfId="0" applyNumberFormat="1" applyFont="1" applyBorder="1"/>
    <xf numFmtId="0" fontId="0" fillId="0" borderId="0" xfId="0" applyAlignment="1">
      <alignment horizontal="left" vertical="center"/>
    </xf>
    <xf numFmtId="0" fontId="20" fillId="3" borderId="0" xfId="0" applyFont="1" applyFill="1"/>
    <xf numFmtId="0" fontId="20" fillId="3" borderId="0" xfId="0" applyFont="1" applyFill="1" applyAlignment="1">
      <alignment horizontal="center"/>
    </xf>
    <xf numFmtId="165" fontId="20" fillId="3" borderId="0" xfId="1" applyNumberFormat="1" applyFont="1" applyFill="1" applyBorder="1"/>
    <xf numFmtId="2" fontId="20" fillId="3" borderId="0" xfId="0" applyNumberFormat="1" applyFont="1" applyFill="1"/>
    <xf numFmtId="164" fontId="20" fillId="3" borderId="0" xfId="1" applyNumberFormat="1" applyFont="1" applyFill="1" applyBorder="1" applyAlignment="1">
      <alignment horizontal="center"/>
    </xf>
    <xf numFmtId="0" fontId="2" fillId="3" borderId="0" xfId="0" applyFont="1" applyFill="1" applyAlignment="1">
      <alignment horizontal="left" vertical="center"/>
    </xf>
    <xf numFmtId="9" fontId="19" fillId="6" borderId="43" xfId="3" applyFont="1" applyFill="1" applyBorder="1" applyAlignment="1">
      <alignment horizontal="left" wrapText="1"/>
    </xf>
    <xf numFmtId="171" fontId="2" fillId="0" borderId="9" xfId="64473" applyNumberFormat="1" applyFont="1" applyBorder="1"/>
    <xf numFmtId="171" fontId="2" fillId="0" borderId="9" xfId="0" applyNumberFormat="1" applyFont="1" applyBorder="1"/>
    <xf numFmtId="0" fontId="14" fillId="3" borderId="9" xfId="0" applyFont="1" applyFill="1" applyBorder="1" applyAlignment="1">
      <alignment horizontal="right" wrapText="1"/>
    </xf>
    <xf numFmtId="49" fontId="14" fillId="0" borderId="9" xfId="6" applyNumberFormat="1" applyFont="1" applyBorder="1" applyAlignment="1">
      <alignment horizontal="left" wrapText="1"/>
    </xf>
    <xf numFmtId="0" fontId="14" fillId="0" borderId="9" xfId="6" applyFont="1" applyBorder="1" applyAlignment="1">
      <alignment wrapText="1"/>
    </xf>
    <xf numFmtId="0" fontId="14" fillId="5" borderId="9" xfId="6" applyFont="1" applyFill="1" applyBorder="1"/>
    <xf numFmtId="0" fontId="14" fillId="3" borderId="9" xfId="6" applyFont="1" applyFill="1" applyBorder="1" applyAlignment="1">
      <alignment wrapText="1"/>
    </xf>
    <xf numFmtId="10" fontId="14" fillId="0" borderId="9" xfId="6" applyNumberFormat="1" applyFont="1" applyBorder="1" applyAlignment="1">
      <alignment horizontal="center" vertical="center" wrapText="1"/>
    </xf>
    <xf numFmtId="10" fontId="14" fillId="3" borderId="9" xfId="6" applyNumberFormat="1" applyFont="1" applyFill="1" applyBorder="1" applyAlignment="1">
      <alignment horizontal="center" vertical="center" wrapText="1"/>
    </xf>
    <xf numFmtId="10" fontId="14" fillId="3" borderId="9" xfId="6" applyNumberFormat="1" applyFont="1" applyFill="1" applyBorder="1" applyAlignment="1">
      <alignment horizontal="center" vertical="center"/>
    </xf>
    <xf numFmtId="10" fontId="14" fillId="3" borderId="9" xfId="6" applyNumberFormat="1" applyFont="1" applyFill="1" applyBorder="1" applyAlignment="1">
      <alignment horizontal="right" wrapText="1"/>
    </xf>
    <xf numFmtId="0" fontId="127" fillId="0" borderId="0" xfId="0" applyFont="1" applyAlignment="1">
      <alignment horizontal="left" vertical="center" indent="5"/>
    </xf>
    <xf numFmtId="0" fontId="128" fillId="0" borderId="0" xfId="0" applyFont="1" applyAlignment="1">
      <alignment horizontal="left" vertical="center" indent="1"/>
    </xf>
    <xf numFmtId="0" fontId="128" fillId="0" borderId="0" xfId="0" applyFont="1" applyAlignment="1">
      <alignment horizontal="left" vertical="center" indent="2"/>
    </xf>
    <xf numFmtId="0" fontId="129" fillId="0" borderId="0" xfId="0" applyFont="1" applyAlignment="1">
      <alignment horizontal="left" vertical="center" indent="2"/>
    </xf>
    <xf numFmtId="0" fontId="0" fillId="9" borderId="2" xfId="0"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0" fillId="9" borderId="2" xfId="0" applyFill="1" applyBorder="1" applyAlignment="1">
      <alignment horizontal="left" wrapText="1"/>
    </xf>
    <xf numFmtId="0" fontId="0" fillId="9" borderId="0" xfId="0" applyFill="1" applyAlignment="1">
      <alignment horizontal="left" wrapText="1"/>
    </xf>
    <xf numFmtId="0" fontId="0" fillId="9" borderId="1" xfId="0" applyFill="1" applyBorder="1" applyAlignment="1">
      <alignment horizontal="left" wrapText="1"/>
    </xf>
    <xf numFmtId="169" fontId="25" fillId="6" borderId="8" xfId="0" applyNumberFormat="1" applyFont="1" applyFill="1" applyBorder="1" applyAlignment="1">
      <alignment horizontal="left" vertical="center"/>
    </xf>
    <xf numFmtId="169" fontId="25" fillId="6" borderId="6" xfId="0" applyNumberFormat="1" applyFont="1" applyFill="1" applyBorder="1" applyAlignment="1">
      <alignment horizontal="left" vertical="center"/>
    </xf>
    <xf numFmtId="0" fontId="0" fillId="0" borderId="0" xfId="0" quotePrefix="1"/>
    <xf numFmtId="0" fontId="2" fillId="3" borderId="1" xfId="0" applyFont="1" applyFill="1" applyBorder="1" applyAlignment="1">
      <alignment horizontal="left" vertical="center" wrapText="1"/>
    </xf>
    <xf numFmtId="5" fontId="2" fillId="9" borderId="0" xfId="2" applyNumberFormat="1" applyFont="1" applyFill="1" applyBorder="1" applyAlignment="1" applyProtection="1">
      <alignment horizontal="center" vertical="center" wrapText="1"/>
    </xf>
    <xf numFmtId="37" fontId="2" fillId="9" borderId="0" xfId="2" applyNumberFormat="1" applyFont="1" applyFill="1" applyBorder="1" applyAlignment="1" applyProtection="1">
      <alignment horizontal="center" vertical="center" wrapText="1"/>
    </xf>
    <xf numFmtId="168" fontId="2" fillId="9" borderId="0" xfId="3" applyNumberFormat="1" applyFont="1" applyFill="1" applyBorder="1" applyAlignment="1" applyProtection="1">
      <alignment horizontal="center" vertical="center" wrapText="1"/>
    </xf>
    <xf numFmtId="0" fontId="2" fillId="0" borderId="0" xfId="0" applyFont="1" applyAlignment="1">
      <alignment horizontal="left" vertical="center"/>
    </xf>
    <xf numFmtId="9" fontId="2" fillId="9" borderId="0" xfId="3" applyFont="1" applyFill="1" applyBorder="1" applyAlignment="1" applyProtection="1">
      <alignment horizontal="center" vertical="center" wrapText="1"/>
    </xf>
    <xf numFmtId="0" fontId="2" fillId="9" borderId="0" xfId="3" applyNumberFormat="1" applyFont="1" applyFill="1" applyBorder="1" applyAlignment="1" applyProtection="1">
      <alignment horizontal="center" vertical="center" wrapText="1"/>
    </xf>
    <xf numFmtId="4" fontId="2" fillId="9" borderId="0" xfId="2" applyNumberFormat="1" applyFont="1" applyFill="1" applyBorder="1" applyAlignment="1" applyProtection="1">
      <alignment horizontal="center" vertical="center" wrapText="1"/>
    </xf>
    <xf numFmtId="166" fontId="2" fillId="7" borderId="0" xfId="1" applyNumberFormat="1" applyFont="1" applyFill="1" applyBorder="1" applyAlignment="1" applyProtection="1">
      <alignment horizontal="left" vertical="center"/>
    </xf>
    <xf numFmtId="0" fontId="2" fillId="7" borderId="1" xfId="0" applyFont="1" applyFill="1" applyBorder="1" applyAlignment="1">
      <alignment horizontal="left" vertical="center" wrapText="1"/>
    </xf>
    <xf numFmtId="0" fontId="2" fillId="3" borderId="0" xfId="0" applyFont="1" applyFill="1" applyAlignment="1">
      <alignment horizontal="center" vertical="center"/>
    </xf>
    <xf numFmtId="9" fontId="2" fillId="3" borderId="0" xfId="3" applyFont="1" applyFill="1" applyBorder="1" applyAlignment="1" applyProtection="1">
      <alignment horizontal="center" vertical="center" wrapText="1"/>
    </xf>
    <xf numFmtId="0" fontId="2" fillId="0" borderId="0" xfId="0" applyFont="1"/>
    <xf numFmtId="167" fontId="2" fillId="3" borderId="0" xfId="3" applyNumberFormat="1" applyFont="1" applyFill="1" applyBorder="1" applyAlignment="1" applyProtection="1">
      <alignment horizontal="center" vertical="center" wrapText="1"/>
    </xf>
    <xf numFmtId="166" fontId="2" fillId="3" borderId="0" xfId="1" applyNumberFormat="1" applyFont="1" applyFill="1" applyBorder="1" applyAlignment="1" applyProtection="1">
      <alignment horizontal="left" vertical="center"/>
    </xf>
    <xf numFmtId="0" fontId="2" fillId="0" borderId="0" xfId="0" applyFont="1" applyAlignment="1">
      <alignment wrapText="1"/>
    </xf>
    <xf numFmtId="7" fontId="2" fillId="3" borderId="1" xfId="0" applyNumberFormat="1" applyFont="1" applyFill="1" applyBorder="1" applyAlignment="1">
      <alignment horizontal="left" vertical="center" wrapText="1"/>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left" vertical="center" wrapText="1"/>
    </xf>
    <xf numFmtId="0" fontId="2" fillId="3" borderId="0" xfId="0" applyFont="1" applyFill="1"/>
    <xf numFmtId="169" fontId="31" fillId="9" borderId="4" xfId="0" applyNumberFormat="1" applyFont="1" applyFill="1" applyBorder="1" applyAlignment="1">
      <alignment horizontal="left" wrapText="1"/>
    </xf>
    <xf numFmtId="169" fontId="31" fillId="9" borderId="3" xfId="0" applyNumberFormat="1" applyFont="1" applyFill="1" applyBorder="1" applyAlignment="1">
      <alignment horizontal="left" wrapText="1"/>
    </xf>
    <xf numFmtId="169" fontId="31" fillId="9" borderId="5" xfId="0" applyNumberFormat="1" applyFont="1" applyFill="1" applyBorder="1" applyAlignment="1">
      <alignment horizontal="left" wrapText="1"/>
    </xf>
    <xf numFmtId="0" fontId="23" fillId="6" borderId="8" xfId="0" applyFont="1" applyFill="1" applyBorder="1" applyAlignment="1">
      <alignment horizontal="left" vertical="center"/>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15" fillId="8" borderId="2" xfId="0" applyFont="1" applyFill="1" applyBorder="1" applyAlignment="1">
      <alignment horizontal="left" vertical="center" wrapText="1"/>
    </xf>
    <xf numFmtId="0" fontId="15" fillId="8" borderId="0" xfId="0" applyFont="1" applyFill="1" applyAlignment="1">
      <alignment horizontal="left" vertical="center" wrapText="1"/>
    </xf>
    <xf numFmtId="0" fontId="15" fillId="8" borderId="1" xfId="0" applyFont="1" applyFill="1" applyBorder="1" applyAlignment="1">
      <alignment horizontal="left" vertical="center" wrapText="1"/>
    </xf>
    <xf numFmtId="0" fontId="0" fillId="9" borderId="2" xfId="0"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0" fillId="9" borderId="2" xfId="0" applyFill="1" applyBorder="1" applyAlignment="1">
      <alignment horizontal="left" wrapText="1"/>
    </xf>
    <xf numFmtId="0" fontId="0" fillId="9" borderId="0" xfId="0" applyFill="1" applyAlignment="1">
      <alignment horizontal="left" wrapText="1"/>
    </xf>
    <xf numFmtId="0" fontId="0" fillId="9" borderId="1" xfId="0" applyFill="1" applyBorder="1" applyAlignment="1">
      <alignment horizontal="left" wrapText="1"/>
    </xf>
    <xf numFmtId="15" fontId="0" fillId="8" borderId="4" xfId="0" applyNumberFormat="1" applyFill="1" applyBorder="1" applyAlignment="1">
      <alignment horizontal="left" vertical="center"/>
    </xf>
    <xf numFmtId="15" fontId="13" fillId="8" borderId="3" xfId="0" applyNumberFormat="1" applyFont="1" applyFill="1" applyBorder="1" applyAlignment="1">
      <alignment horizontal="left" vertical="center"/>
    </xf>
    <xf numFmtId="15" fontId="13" fillId="8" borderId="5" xfId="0" applyNumberFormat="1" applyFont="1" applyFill="1" applyBorder="1" applyAlignment="1">
      <alignment horizontal="left" vertical="center"/>
    </xf>
    <xf numFmtId="0" fontId="45" fillId="6" borderId="2" xfId="0" applyFont="1" applyFill="1" applyBorder="1" applyAlignment="1">
      <alignment vertical="center"/>
    </xf>
    <xf numFmtId="0" fontId="45" fillId="6" borderId="0" xfId="0" applyFont="1" applyFill="1" applyAlignment="1">
      <alignment vertical="center"/>
    </xf>
    <xf numFmtId="0" fontId="45" fillId="6" borderId="1" xfId="0" applyFont="1" applyFill="1" applyBorder="1" applyAlignment="1">
      <alignment vertical="center"/>
    </xf>
    <xf numFmtId="0" fontId="38" fillId="6" borderId="2" xfId="0" applyFont="1" applyFill="1" applyBorder="1" applyAlignment="1">
      <alignment vertical="center" wrapText="1"/>
    </xf>
    <xf numFmtId="0" fontId="42" fillId="6" borderId="0" xfId="0" applyFont="1" applyFill="1" applyAlignment="1">
      <alignment vertical="center" wrapText="1"/>
    </xf>
    <xf numFmtId="0" fontId="42" fillId="6" borderId="1" xfId="0" applyFont="1" applyFill="1" applyBorder="1" applyAlignment="1">
      <alignment vertical="center" wrapText="1"/>
    </xf>
    <xf numFmtId="0" fontId="38" fillId="6" borderId="0" xfId="0" applyFont="1" applyFill="1" applyAlignment="1">
      <alignment horizontal="center"/>
    </xf>
    <xf numFmtId="0" fontId="0" fillId="7" borderId="2" xfId="0" applyFill="1" applyBorder="1" applyAlignment="1">
      <alignment horizontal="left"/>
    </xf>
    <xf numFmtId="0" fontId="0" fillId="7" borderId="0" xfId="0" applyFill="1" applyAlignment="1">
      <alignment horizontal="left"/>
    </xf>
    <xf numFmtId="0" fontId="0" fillId="7" borderId="1" xfId="0" applyFill="1" applyBorder="1" applyAlignment="1">
      <alignment horizontal="left"/>
    </xf>
    <xf numFmtId="0" fontId="0" fillId="7" borderId="4" xfId="0" applyFill="1" applyBorder="1" applyAlignment="1">
      <alignment horizontal="left"/>
    </xf>
    <xf numFmtId="0" fontId="0" fillId="7" borderId="3" xfId="0" applyFill="1" applyBorder="1" applyAlignment="1">
      <alignment horizontal="left"/>
    </xf>
    <xf numFmtId="0" fontId="0" fillId="7" borderId="5" xfId="0" applyFill="1" applyBorder="1" applyAlignment="1">
      <alignment horizontal="left"/>
    </xf>
    <xf numFmtId="169" fontId="124" fillId="9" borderId="39" xfId="0" applyNumberFormat="1" applyFont="1" applyFill="1" applyBorder="1" applyAlignment="1">
      <alignment horizontal="left" vertical="top"/>
    </xf>
    <xf numFmtId="169" fontId="124" fillId="9" borderId="40" xfId="0" applyNumberFormat="1" applyFont="1" applyFill="1" applyBorder="1" applyAlignment="1">
      <alignment horizontal="left" vertical="top"/>
    </xf>
    <xf numFmtId="169" fontId="25" fillId="6" borderId="8" xfId="0" applyNumberFormat="1" applyFont="1" applyFill="1" applyBorder="1" applyAlignment="1">
      <alignment horizontal="left" vertical="center"/>
    </xf>
    <xf numFmtId="169" fontId="25" fillId="6" borderId="6" xfId="0" applyNumberFormat="1" applyFont="1" applyFill="1" applyBorder="1" applyAlignment="1">
      <alignment horizontal="left" vertical="center"/>
    </xf>
    <xf numFmtId="169" fontId="49" fillId="9" borderId="8" xfId="0" applyNumberFormat="1" applyFont="1" applyFill="1" applyBorder="1" applyAlignment="1">
      <alignment horizontal="left"/>
    </xf>
    <xf numFmtId="169" fontId="49" fillId="9" borderId="6" xfId="0" applyNumberFormat="1" applyFont="1" applyFill="1" applyBorder="1" applyAlignment="1">
      <alignment horizontal="left"/>
    </xf>
    <xf numFmtId="169" fontId="36" fillId="9" borderId="2" xfId="0" applyNumberFormat="1" applyFont="1" applyFill="1" applyBorder="1" applyAlignment="1">
      <alignment horizontal="left"/>
    </xf>
    <xf numFmtId="169" fontId="36" fillId="9" borderId="0" xfId="0" applyNumberFormat="1" applyFont="1" applyFill="1" applyAlignment="1">
      <alignment horizontal="left"/>
    </xf>
    <xf numFmtId="0" fontId="36" fillId="9" borderId="2" xfId="0" applyFont="1" applyFill="1" applyBorder="1"/>
    <xf numFmtId="0" fontId="36" fillId="9" borderId="0" xfId="0" applyFont="1" applyFill="1"/>
    <xf numFmtId="0" fontId="36" fillId="9" borderId="2" xfId="0" applyFont="1" applyFill="1" applyBorder="1" applyAlignment="1">
      <alignment wrapText="1"/>
    </xf>
    <xf numFmtId="0" fontId="36" fillId="9" borderId="0" xfId="0" applyFont="1" applyFill="1" applyAlignment="1">
      <alignment wrapText="1"/>
    </xf>
    <xf numFmtId="169" fontId="124" fillId="9" borderId="2" xfId="0" applyNumberFormat="1" applyFont="1" applyFill="1" applyBorder="1" applyAlignment="1">
      <alignment horizontal="left"/>
    </xf>
    <xf numFmtId="169" fontId="124" fillId="9" borderId="0" xfId="0" applyNumberFormat="1" applyFont="1" applyFill="1" applyAlignment="1">
      <alignment horizontal="left"/>
    </xf>
    <xf numFmtId="169" fontId="124" fillId="9" borderId="2" xfId="0" applyNumberFormat="1" applyFont="1" applyFill="1" applyBorder="1" applyAlignment="1">
      <alignment horizontal="left" vertical="top" wrapText="1"/>
    </xf>
    <xf numFmtId="169" fontId="124" fillId="9" borderId="0" xfId="0" applyNumberFormat="1" applyFont="1" applyFill="1" applyAlignment="1">
      <alignment horizontal="left" vertical="top" wrapText="1"/>
    </xf>
  </cellXfs>
  <cellStyles count="64476">
    <cellStyle name="£Z_x0004_Ç_x0006_^_x0004_" xfId="71" xr:uid="{00000000-0005-0000-0000-000000000000}"/>
    <cellStyle name="20% - Accent1 10" xfId="72" xr:uid="{00000000-0005-0000-0000-000001000000}"/>
    <cellStyle name="20% - Accent1 11" xfId="73" xr:uid="{00000000-0005-0000-0000-000002000000}"/>
    <cellStyle name="20% - Accent1 2" xfId="74" xr:uid="{00000000-0005-0000-0000-000003000000}"/>
    <cellStyle name="20% - Accent1 2 2" xfId="75" xr:uid="{00000000-0005-0000-0000-000004000000}"/>
    <cellStyle name="20% - Accent1 2 2 2" xfId="76" xr:uid="{00000000-0005-0000-0000-000005000000}"/>
    <cellStyle name="20% - Accent1 2 2 2 2" xfId="77" xr:uid="{00000000-0005-0000-0000-000006000000}"/>
    <cellStyle name="20% - Accent1 2 2 2 3" xfId="78" xr:uid="{00000000-0005-0000-0000-000007000000}"/>
    <cellStyle name="20% - Accent1 2 2 3" xfId="79" xr:uid="{00000000-0005-0000-0000-000008000000}"/>
    <cellStyle name="20% - Accent1 2 2_T-straight with PEDs adjustor" xfId="80" xr:uid="{00000000-0005-0000-0000-000009000000}"/>
    <cellStyle name="20% - Accent1 2 3" xfId="81" xr:uid="{00000000-0005-0000-0000-00000A000000}"/>
    <cellStyle name="20% - Accent1 2 3 2" xfId="82" xr:uid="{00000000-0005-0000-0000-00000B000000}"/>
    <cellStyle name="20% - Accent1 2 4" xfId="83" xr:uid="{00000000-0005-0000-0000-00000C000000}"/>
    <cellStyle name="20% - Accent1 3" xfId="84" xr:uid="{00000000-0005-0000-0000-00000D000000}"/>
    <cellStyle name="20% - Accent1 3 2" xfId="85" xr:uid="{00000000-0005-0000-0000-00000E000000}"/>
    <cellStyle name="20% - Accent1 3 2 2" xfId="86" xr:uid="{00000000-0005-0000-0000-00000F000000}"/>
    <cellStyle name="20% - Accent1 3 3" xfId="87" xr:uid="{00000000-0005-0000-0000-000010000000}"/>
    <cellStyle name="20% - Accent1 4" xfId="88" xr:uid="{00000000-0005-0000-0000-000011000000}"/>
    <cellStyle name="20% - Accent1 4 2" xfId="89" xr:uid="{00000000-0005-0000-0000-000012000000}"/>
    <cellStyle name="20% - Accent1 5" xfId="90" xr:uid="{00000000-0005-0000-0000-000013000000}"/>
    <cellStyle name="20% - Accent1 6" xfId="91" xr:uid="{00000000-0005-0000-0000-000014000000}"/>
    <cellStyle name="20% - Accent1 7" xfId="92" xr:uid="{00000000-0005-0000-0000-000015000000}"/>
    <cellStyle name="20% - Accent1 8" xfId="93" xr:uid="{00000000-0005-0000-0000-000016000000}"/>
    <cellStyle name="20% - Accent1 9" xfId="94" xr:uid="{00000000-0005-0000-0000-000017000000}"/>
    <cellStyle name="20% - Accent2 10" xfId="95" xr:uid="{00000000-0005-0000-0000-000018000000}"/>
    <cellStyle name="20% - Accent2 11" xfId="96" xr:uid="{00000000-0005-0000-0000-000019000000}"/>
    <cellStyle name="20% - Accent2 2" xfId="97" xr:uid="{00000000-0005-0000-0000-00001A000000}"/>
    <cellStyle name="20% - Accent2 2 2" xfId="98" xr:uid="{00000000-0005-0000-0000-00001B000000}"/>
    <cellStyle name="20% - Accent2 2 2 2" xfId="99" xr:uid="{00000000-0005-0000-0000-00001C000000}"/>
    <cellStyle name="20% - Accent2 2 2 2 2" xfId="100" xr:uid="{00000000-0005-0000-0000-00001D000000}"/>
    <cellStyle name="20% - Accent2 2 2 2 3" xfId="101" xr:uid="{00000000-0005-0000-0000-00001E000000}"/>
    <cellStyle name="20% - Accent2 2 2 3" xfId="102" xr:uid="{00000000-0005-0000-0000-00001F000000}"/>
    <cellStyle name="20% - Accent2 2 2_T-straight with PEDs adjustor" xfId="103" xr:uid="{00000000-0005-0000-0000-000020000000}"/>
    <cellStyle name="20% - Accent2 2 3" xfId="104" xr:uid="{00000000-0005-0000-0000-000021000000}"/>
    <cellStyle name="20% - Accent2 2 3 2" xfId="105" xr:uid="{00000000-0005-0000-0000-000022000000}"/>
    <cellStyle name="20% - Accent2 2 4" xfId="106" xr:uid="{00000000-0005-0000-0000-000023000000}"/>
    <cellStyle name="20% - Accent2 3" xfId="107" xr:uid="{00000000-0005-0000-0000-000024000000}"/>
    <cellStyle name="20% - Accent2 3 2" xfId="108" xr:uid="{00000000-0005-0000-0000-000025000000}"/>
    <cellStyle name="20% - Accent2 3 2 2" xfId="109" xr:uid="{00000000-0005-0000-0000-000026000000}"/>
    <cellStyle name="20% - Accent2 3 3" xfId="110" xr:uid="{00000000-0005-0000-0000-000027000000}"/>
    <cellStyle name="20% - Accent2 4" xfId="111" xr:uid="{00000000-0005-0000-0000-000028000000}"/>
    <cellStyle name="20% - Accent2 4 2" xfId="112" xr:uid="{00000000-0005-0000-0000-000029000000}"/>
    <cellStyle name="20% - Accent2 5" xfId="113" xr:uid="{00000000-0005-0000-0000-00002A000000}"/>
    <cellStyle name="20% - Accent2 6" xfId="114" xr:uid="{00000000-0005-0000-0000-00002B000000}"/>
    <cellStyle name="20% - Accent2 7" xfId="115" xr:uid="{00000000-0005-0000-0000-00002C000000}"/>
    <cellStyle name="20% - Accent2 8" xfId="116" xr:uid="{00000000-0005-0000-0000-00002D000000}"/>
    <cellStyle name="20% - Accent2 9" xfId="117" xr:uid="{00000000-0005-0000-0000-00002E000000}"/>
    <cellStyle name="20% - Accent3 10" xfId="118" xr:uid="{00000000-0005-0000-0000-00002F000000}"/>
    <cellStyle name="20% - Accent3 11" xfId="119" xr:uid="{00000000-0005-0000-0000-000030000000}"/>
    <cellStyle name="20% - Accent3 2" xfId="120" xr:uid="{00000000-0005-0000-0000-000031000000}"/>
    <cellStyle name="20% - Accent3 2 2" xfId="121" xr:uid="{00000000-0005-0000-0000-000032000000}"/>
    <cellStyle name="20% - Accent3 2 2 2" xfId="122" xr:uid="{00000000-0005-0000-0000-000033000000}"/>
    <cellStyle name="20% - Accent3 2 2 2 2" xfId="123" xr:uid="{00000000-0005-0000-0000-000034000000}"/>
    <cellStyle name="20% - Accent3 2 2 2 3" xfId="124" xr:uid="{00000000-0005-0000-0000-000035000000}"/>
    <cellStyle name="20% - Accent3 2 2 3" xfId="125" xr:uid="{00000000-0005-0000-0000-000036000000}"/>
    <cellStyle name="20% - Accent3 2 2_T-straight with PEDs adjustor" xfId="126" xr:uid="{00000000-0005-0000-0000-000037000000}"/>
    <cellStyle name="20% - Accent3 2 3" xfId="127" xr:uid="{00000000-0005-0000-0000-000038000000}"/>
    <cellStyle name="20% - Accent3 2 3 2" xfId="128" xr:uid="{00000000-0005-0000-0000-000039000000}"/>
    <cellStyle name="20% - Accent3 2 4" xfId="129" xr:uid="{00000000-0005-0000-0000-00003A000000}"/>
    <cellStyle name="20% - Accent3 3" xfId="130" xr:uid="{00000000-0005-0000-0000-00003B000000}"/>
    <cellStyle name="20% - Accent3 3 2" xfId="131" xr:uid="{00000000-0005-0000-0000-00003C000000}"/>
    <cellStyle name="20% - Accent3 3 2 2" xfId="132" xr:uid="{00000000-0005-0000-0000-00003D000000}"/>
    <cellStyle name="20% - Accent3 3 3" xfId="133" xr:uid="{00000000-0005-0000-0000-00003E000000}"/>
    <cellStyle name="20% - Accent3 4" xfId="134" xr:uid="{00000000-0005-0000-0000-00003F000000}"/>
    <cellStyle name="20% - Accent3 4 2" xfId="135" xr:uid="{00000000-0005-0000-0000-000040000000}"/>
    <cellStyle name="20% - Accent3 5" xfId="136" xr:uid="{00000000-0005-0000-0000-000041000000}"/>
    <cellStyle name="20% - Accent3 6" xfId="137" xr:uid="{00000000-0005-0000-0000-000042000000}"/>
    <cellStyle name="20% - Accent3 7" xfId="138" xr:uid="{00000000-0005-0000-0000-000043000000}"/>
    <cellStyle name="20% - Accent3 8" xfId="139" xr:uid="{00000000-0005-0000-0000-000044000000}"/>
    <cellStyle name="20% - Accent3 9" xfId="140" xr:uid="{00000000-0005-0000-0000-000045000000}"/>
    <cellStyle name="20% - Accent4 10" xfId="141" xr:uid="{00000000-0005-0000-0000-000046000000}"/>
    <cellStyle name="20% - Accent4 11" xfId="142" xr:uid="{00000000-0005-0000-0000-000047000000}"/>
    <cellStyle name="20% - Accent4 2" xfId="143" xr:uid="{00000000-0005-0000-0000-000048000000}"/>
    <cellStyle name="20% - Accent4 2 2" xfId="144" xr:uid="{00000000-0005-0000-0000-000049000000}"/>
    <cellStyle name="20% - Accent4 2 2 2" xfId="145" xr:uid="{00000000-0005-0000-0000-00004A000000}"/>
    <cellStyle name="20% - Accent4 2 2 2 2" xfId="146" xr:uid="{00000000-0005-0000-0000-00004B000000}"/>
    <cellStyle name="20% - Accent4 2 2 2 3" xfId="147" xr:uid="{00000000-0005-0000-0000-00004C000000}"/>
    <cellStyle name="20% - Accent4 2 2 3" xfId="148" xr:uid="{00000000-0005-0000-0000-00004D000000}"/>
    <cellStyle name="20% - Accent4 2 2_T-straight with PEDs adjustor" xfId="149" xr:uid="{00000000-0005-0000-0000-00004E000000}"/>
    <cellStyle name="20% - Accent4 2 3" xfId="150" xr:uid="{00000000-0005-0000-0000-00004F000000}"/>
    <cellStyle name="20% - Accent4 2 3 2" xfId="151" xr:uid="{00000000-0005-0000-0000-000050000000}"/>
    <cellStyle name="20% - Accent4 2 4" xfId="152" xr:uid="{00000000-0005-0000-0000-000051000000}"/>
    <cellStyle name="20% - Accent4 3" xfId="153" xr:uid="{00000000-0005-0000-0000-000052000000}"/>
    <cellStyle name="20% - Accent4 3 2" xfId="154" xr:uid="{00000000-0005-0000-0000-000053000000}"/>
    <cellStyle name="20% - Accent4 3 2 2" xfId="155" xr:uid="{00000000-0005-0000-0000-000054000000}"/>
    <cellStyle name="20% - Accent4 3 3" xfId="156" xr:uid="{00000000-0005-0000-0000-000055000000}"/>
    <cellStyle name="20% - Accent4 4" xfId="157" xr:uid="{00000000-0005-0000-0000-000056000000}"/>
    <cellStyle name="20% - Accent4 4 2" xfId="158" xr:uid="{00000000-0005-0000-0000-000057000000}"/>
    <cellStyle name="20% - Accent4 5" xfId="159" xr:uid="{00000000-0005-0000-0000-000058000000}"/>
    <cellStyle name="20% - Accent4 5 2" xfId="160" xr:uid="{00000000-0005-0000-0000-000059000000}"/>
    <cellStyle name="20% - Accent4 5 2 2" xfId="161" xr:uid="{00000000-0005-0000-0000-00005A000000}"/>
    <cellStyle name="20% - Accent4 5_T-straight with PEDs adjustor" xfId="162" xr:uid="{00000000-0005-0000-0000-00005B000000}"/>
    <cellStyle name="20% - Accent4 6" xfId="163" xr:uid="{00000000-0005-0000-0000-00005C000000}"/>
    <cellStyle name="20% - Accent4 7" xfId="164" xr:uid="{00000000-0005-0000-0000-00005D000000}"/>
    <cellStyle name="20% - Accent4 8" xfId="165" xr:uid="{00000000-0005-0000-0000-00005E000000}"/>
    <cellStyle name="20% - Accent4 9" xfId="166" xr:uid="{00000000-0005-0000-0000-00005F000000}"/>
    <cellStyle name="20% - Accent5 10" xfId="167" xr:uid="{00000000-0005-0000-0000-000060000000}"/>
    <cellStyle name="20% - Accent5 11" xfId="168" xr:uid="{00000000-0005-0000-0000-000061000000}"/>
    <cellStyle name="20% - Accent5 2" xfId="169" xr:uid="{00000000-0005-0000-0000-000062000000}"/>
    <cellStyle name="20% - Accent5 2 2" xfId="170" xr:uid="{00000000-0005-0000-0000-000063000000}"/>
    <cellStyle name="20% - Accent5 2 2 2" xfId="171" xr:uid="{00000000-0005-0000-0000-000064000000}"/>
    <cellStyle name="20% - Accent5 2 2 2 2" xfId="172" xr:uid="{00000000-0005-0000-0000-000065000000}"/>
    <cellStyle name="20% - Accent5 2 2 2 3" xfId="173" xr:uid="{00000000-0005-0000-0000-000066000000}"/>
    <cellStyle name="20% - Accent5 2 2 3" xfId="174" xr:uid="{00000000-0005-0000-0000-000067000000}"/>
    <cellStyle name="20% - Accent5 2 2_T-straight with PEDs adjustor" xfId="175" xr:uid="{00000000-0005-0000-0000-000068000000}"/>
    <cellStyle name="20% - Accent5 2 3" xfId="176" xr:uid="{00000000-0005-0000-0000-000069000000}"/>
    <cellStyle name="20% - Accent5 2 3 2" xfId="177" xr:uid="{00000000-0005-0000-0000-00006A000000}"/>
    <cellStyle name="20% - Accent5 2 4" xfId="178" xr:uid="{00000000-0005-0000-0000-00006B000000}"/>
    <cellStyle name="20% - Accent5 3" xfId="179" xr:uid="{00000000-0005-0000-0000-00006C000000}"/>
    <cellStyle name="20% - Accent5 3 2" xfId="180" xr:uid="{00000000-0005-0000-0000-00006D000000}"/>
    <cellStyle name="20% - Accent5 3 2 2" xfId="181" xr:uid="{00000000-0005-0000-0000-00006E000000}"/>
    <cellStyle name="20% - Accent5 3 3" xfId="182" xr:uid="{00000000-0005-0000-0000-00006F000000}"/>
    <cellStyle name="20% - Accent5 4" xfId="183" xr:uid="{00000000-0005-0000-0000-000070000000}"/>
    <cellStyle name="20% - Accent5 4 2" xfId="184" xr:uid="{00000000-0005-0000-0000-000071000000}"/>
    <cellStyle name="20% - Accent5 5" xfId="185" xr:uid="{00000000-0005-0000-0000-000072000000}"/>
    <cellStyle name="20% - Accent5 6" xfId="186" xr:uid="{00000000-0005-0000-0000-000073000000}"/>
    <cellStyle name="20% - Accent5 7" xfId="187" xr:uid="{00000000-0005-0000-0000-000074000000}"/>
    <cellStyle name="20% - Accent5 8" xfId="188" xr:uid="{00000000-0005-0000-0000-000075000000}"/>
    <cellStyle name="20% - Accent5 9" xfId="189" xr:uid="{00000000-0005-0000-0000-000076000000}"/>
    <cellStyle name="20% - Accent6 10" xfId="190" xr:uid="{00000000-0005-0000-0000-000077000000}"/>
    <cellStyle name="20% - Accent6 11" xfId="191" xr:uid="{00000000-0005-0000-0000-000078000000}"/>
    <cellStyle name="20% - Accent6 2" xfId="192" xr:uid="{00000000-0005-0000-0000-000079000000}"/>
    <cellStyle name="20% - Accent6 2 2" xfId="193" xr:uid="{00000000-0005-0000-0000-00007A000000}"/>
    <cellStyle name="20% - Accent6 2 2 2" xfId="194" xr:uid="{00000000-0005-0000-0000-00007B000000}"/>
    <cellStyle name="20% - Accent6 2 2 2 2" xfId="195" xr:uid="{00000000-0005-0000-0000-00007C000000}"/>
    <cellStyle name="20% - Accent6 2 2 2 3" xfId="196" xr:uid="{00000000-0005-0000-0000-00007D000000}"/>
    <cellStyle name="20% - Accent6 2 2 3" xfId="197" xr:uid="{00000000-0005-0000-0000-00007E000000}"/>
    <cellStyle name="20% - Accent6 2 2_T-straight with PEDs adjustor" xfId="198" xr:uid="{00000000-0005-0000-0000-00007F000000}"/>
    <cellStyle name="20% - Accent6 2 3" xfId="199" xr:uid="{00000000-0005-0000-0000-000080000000}"/>
    <cellStyle name="20% - Accent6 2 3 2" xfId="200" xr:uid="{00000000-0005-0000-0000-000081000000}"/>
    <cellStyle name="20% - Accent6 2 4" xfId="201" xr:uid="{00000000-0005-0000-0000-000082000000}"/>
    <cellStyle name="20% - Accent6 3" xfId="202" xr:uid="{00000000-0005-0000-0000-000083000000}"/>
    <cellStyle name="20% - Accent6 3 2" xfId="203" xr:uid="{00000000-0005-0000-0000-000084000000}"/>
    <cellStyle name="20% - Accent6 3 2 2" xfId="204" xr:uid="{00000000-0005-0000-0000-000085000000}"/>
    <cellStyle name="20% - Accent6 3 3" xfId="205" xr:uid="{00000000-0005-0000-0000-000086000000}"/>
    <cellStyle name="20% - Accent6 4" xfId="206" xr:uid="{00000000-0005-0000-0000-000087000000}"/>
    <cellStyle name="20% - Accent6 4 2" xfId="207" xr:uid="{00000000-0005-0000-0000-000088000000}"/>
    <cellStyle name="20% - Accent6 5" xfId="208" xr:uid="{00000000-0005-0000-0000-000089000000}"/>
    <cellStyle name="20% - Accent6 6" xfId="209" xr:uid="{00000000-0005-0000-0000-00008A000000}"/>
    <cellStyle name="20% - Accent6 7" xfId="210" xr:uid="{00000000-0005-0000-0000-00008B000000}"/>
    <cellStyle name="20% - Accent6 8" xfId="211" xr:uid="{00000000-0005-0000-0000-00008C000000}"/>
    <cellStyle name="20% - Accent6 9" xfId="212" xr:uid="{00000000-0005-0000-0000-00008D000000}"/>
    <cellStyle name="40% - Accent1 10" xfId="213" xr:uid="{00000000-0005-0000-0000-00008E000000}"/>
    <cellStyle name="40% - Accent1 11" xfId="214" xr:uid="{00000000-0005-0000-0000-00008F000000}"/>
    <cellStyle name="40% - Accent1 2" xfId="215" xr:uid="{00000000-0005-0000-0000-000090000000}"/>
    <cellStyle name="40% - Accent1 2 2" xfId="216" xr:uid="{00000000-0005-0000-0000-000091000000}"/>
    <cellStyle name="40% - Accent1 2 2 2" xfId="217" xr:uid="{00000000-0005-0000-0000-000092000000}"/>
    <cellStyle name="40% - Accent1 2 2 2 2" xfId="218" xr:uid="{00000000-0005-0000-0000-000093000000}"/>
    <cellStyle name="40% - Accent1 2 2 2 3" xfId="219" xr:uid="{00000000-0005-0000-0000-000094000000}"/>
    <cellStyle name="40% - Accent1 2 2 3" xfId="220" xr:uid="{00000000-0005-0000-0000-000095000000}"/>
    <cellStyle name="40% - Accent1 2 2_T-straight with PEDs adjustor" xfId="221" xr:uid="{00000000-0005-0000-0000-000096000000}"/>
    <cellStyle name="40% - Accent1 2 3" xfId="222" xr:uid="{00000000-0005-0000-0000-000097000000}"/>
    <cellStyle name="40% - Accent1 2 3 2" xfId="223" xr:uid="{00000000-0005-0000-0000-000098000000}"/>
    <cellStyle name="40% - Accent1 2 4" xfId="224" xr:uid="{00000000-0005-0000-0000-000099000000}"/>
    <cellStyle name="40% - Accent1 3" xfId="225" xr:uid="{00000000-0005-0000-0000-00009A000000}"/>
    <cellStyle name="40% - Accent1 3 2" xfId="226" xr:uid="{00000000-0005-0000-0000-00009B000000}"/>
    <cellStyle name="40% - Accent1 3 2 2" xfId="227" xr:uid="{00000000-0005-0000-0000-00009C000000}"/>
    <cellStyle name="40% - Accent1 3 3" xfId="228" xr:uid="{00000000-0005-0000-0000-00009D000000}"/>
    <cellStyle name="40% - Accent1 4" xfId="229" xr:uid="{00000000-0005-0000-0000-00009E000000}"/>
    <cellStyle name="40% - Accent1 4 2" xfId="230" xr:uid="{00000000-0005-0000-0000-00009F000000}"/>
    <cellStyle name="40% - Accent1 5" xfId="231" xr:uid="{00000000-0005-0000-0000-0000A0000000}"/>
    <cellStyle name="40% - Accent1 6" xfId="232" xr:uid="{00000000-0005-0000-0000-0000A1000000}"/>
    <cellStyle name="40% - Accent1 7" xfId="233" xr:uid="{00000000-0005-0000-0000-0000A2000000}"/>
    <cellStyle name="40% - Accent1 8" xfId="234" xr:uid="{00000000-0005-0000-0000-0000A3000000}"/>
    <cellStyle name="40% - Accent1 9" xfId="235" xr:uid="{00000000-0005-0000-0000-0000A4000000}"/>
    <cellStyle name="40% - Accent2 10" xfId="236" xr:uid="{00000000-0005-0000-0000-0000A5000000}"/>
    <cellStyle name="40% - Accent2 11" xfId="237" xr:uid="{00000000-0005-0000-0000-0000A6000000}"/>
    <cellStyle name="40% - Accent2 2" xfId="238" xr:uid="{00000000-0005-0000-0000-0000A7000000}"/>
    <cellStyle name="40% - Accent2 2 2" xfId="239" xr:uid="{00000000-0005-0000-0000-0000A8000000}"/>
    <cellStyle name="40% - Accent2 2 2 2" xfId="240" xr:uid="{00000000-0005-0000-0000-0000A9000000}"/>
    <cellStyle name="40% - Accent2 2 2 2 2" xfId="241" xr:uid="{00000000-0005-0000-0000-0000AA000000}"/>
    <cellStyle name="40% - Accent2 2 2 2 3" xfId="242" xr:uid="{00000000-0005-0000-0000-0000AB000000}"/>
    <cellStyle name="40% - Accent2 2 2 3" xfId="243" xr:uid="{00000000-0005-0000-0000-0000AC000000}"/>
    <cellStyle name="40% - Accent2 2 2_T-straight with PEDs adjustor" xfId="244" xr:uid="{00000000-0005-0000-0000-0000AD000000}"/>
    <cellStyle name="40% - Accent2 2 3" xfId="245" xr:uid="{00000000-0005-0000-0000-0000AE000000}"/>
    <cellStyle name="40% - Accent2 2 3 2" xfId="246" xr:uid="{00000000-0005-0000-0000-0000AF000000}"/>
    <cellStyle name="40% - Accent2 2 4" xfId="247" xr:uid="{00000000-0005-0000-0000-0000B0000000}"/>
    <cellStyle name="40% - Accent2 3" xfId="248" xr:uid="{00000000-0005-0000-0000-0000B1000000}"/>
    <cellStyle name="40% - Accent2 3 2" xfId="249" xr:uid="{00000000-0005-0000-0000-0000B2000000}"/>
    <cellStyle name="40% - Accent2 3 2 2" xfId="250" xr:uid="{00000000-0005-0000-0000-0000B3000000}"/>
    <cellStyle name="40% - Accent2 3 3" xfId="251" xr:uid="{00000000-0005-0000-0000-0000B4000000}"/>
    <cellStyle name="40% - Accent2 4" xfId="252" xr:uid="{00000000-0005-0000-0000-0000B5000000}"/>
    <cellStyle name="40% - Accent2 4 2" xfId="253" xr:uid="{00000000-0005-0000-0000-0000B6000000}"/>
    <cellStyle name="40% - Accent2 5" xfId="254" xr:uid="{00000000-0005-0000-0000-0000B7000000}"/>
    <cellStyle name="40% - Accent2 6" xfId="255" xr:uid="{00000000-0005-0000-0000-0000B8000000}"/>
    <cellStyle name="40% - Accent2 7" xfId="256" xr:uid="{00000000-0005-0000-0000-0000B9000000}"/>
    <cellStyle name="40% - Accent2 8" xfId="257" xr:uid="{00000000-0005-0000-0000-0000BA000000}"/>
    <cellStyle name="40% - Accent2 9" xfId="258" xr:uid="{00000000-0005-0000-0000-0000BB000000}"/>
    <cellStyle name="40% - Accent3 10" xfId="259" xr:uid="{00000000-0005-0000-0000-0000BC000000}"/>
    <cellStyle name="40% - Accent3 11" xfId="260" xr:uid="{00000000-0005-0000-0000-0000BD000000}"/>
    <cellStyle name="40% - Accent3 2" xfId="261" xr:uid="{00000000-0005-0000-0000-0000BE000000}"/>
    <cellStyle name="40% - Accent3 2 2" xfId="262" xr:uid="{00000000-0005-0000-0000-0000BF000000}"/>
    <cellStyle name="40% - Accent3 2 2 2" xfId="263" xr:uid="{00000000-0005-0000-0000-0000C0000000}"/>
    <cellStyle name="40% - Accent3 2 2 2 2" xfId="264" xr:uid="{00000000-0005-0000-0000-0000C1000000}"/>
    <cellStyle name="40% - Accent3 2 2 2 3" xfId="265" xr:uid="{00000000-0005-0000-0000-0000C2000000}"/>
    <cellStyle name="40% - Accent3 2 2 3" xfId="266" xr:uid="{00000000-0005-0000-0000-0000C3000000}"/>
    <cellStyle name="40% - Accent3 2 2_T-straight with PEDs adjustor" xfId="267" xr:uid="{00000000-0005-0000-0000-0000C4000000}"/>
    <cellStyle name="40% - Accent3 2 3" xfId="268" xr:uid="{00000000-0005-0000-0000-0000C5000000}"/>
    <cellStyle name="40% - Accent3 2 3 2" xfId="269" xr:uid="{00000000-0005-0000-0000-0000C6000000}"/>
    <cellStyle name="40% - Accent3 2 4" xfId="270" xr:uid="{00000000-0005-0000-0000-0000C7000000}"/>
    <cellStyle name="40% - Accent3 3" xfId="271" xr:uid="{00000000-0005-0000-0000-0000C8000000}"/>
    <cellStyle name="40% - Accent3 3 2" xfId="272" xr:uid="{00000000-0005-0000-0000-0000C9000000}"/>
    <cellStyle name="40% - Accent3 3 2 2" xfId="273" xr:uid="{00000000-0005-0000-0000-0000CA000000}"/>
    <cellStyle name="40% - Accent3 3 3" xfId="274" xr:uid="{00000000-0005-0000-0000-0000CB000000}"/>
    <cellStyle name="40% - Accent3 4" xfId="275" xr:uid="{00000000-0005-0000-0000-0000CC000000}"/>
    <cellStyle name="40% - Accent3 4 2" xfId="276" xr:uid="{00000000-0005-0000-0000-0000CD000000}"/>
    <cellStyle name="40% - Accent3 5" xfId="277" xr:uid="{00000000-0005-0000-0000-0000CE000000}"/>
    <cellStyle name="40% - Accent3 6" xfId="278" xr:uid="{00000000-0005-0000-0000-0000CF000000}"/>
    <cellStyle name="40% - Accent3 7" xfId="279" xr:uid="{00000000-0005-0000-0000-0000D0000000}"/>
    <cellStyle name="40% - Accent3 8" xfId="280" xr:uid="{00000000-0005-0000-0000-0000D1000000}"/>
    <cellStyle name="40% - Accent3 9" xfId="281" xr:uid="{00000000-0005-0000-0000-0000D2000000}"/>
    <cellStyle name="40% - Accent4 10" xfId="282" xr:uid="{00000000-0005-0000-0000-0000D3000000}"/>
    <cellStyle name="40% - Accent4 11" xfId="283" xr:uid="{00000000-0005-0000-0000-0000D4000000}"/>
    <cellStyle name="40% - Accent4 2" xfId="284" xr:uid="{00000000-0005-0000-0000-0000D5000000}"/>
    <cellStyle name="40% - Accent4 2 2" xfId="285" xr:uid="{00000000-0005-0000-0000-0000D6000000}"/>
    <cellStyle name="40% - Accent4 2 2 2" xfId="286" xr:uid="{00000000-0005-0000-0000-0000D7000000}"/>
    <cellStyle name="40% - Accent4 2 2 2 2" xfId="287" xr:uid="{00000000-0005-0000-0000-0000D8000000}"/>
    <cellStyle name="40% - Accent4 2 2 2 3" xfId="288" xr:uid="{00000000-0005-0000-0000-0000D9000000}"/>
    <cellStyle name="40% - Accent4 2 2 3" xfId="289" xr:uid="{00000000-0005-0000-0000-0000DA000000}"/>
    <cellStyle name="40% - Accent4 2 2_T-straight with PEDs adjustor" xfId="290" xr:uid="{00000000-0005-0000-0000-0000DB000000}"/>
    <cellStyle name="40% - Accent4 2 3" xfId="291" xr:uid="{00000000-0005-0000-0000-0000DC000000}"/>
    <cellStyle name="40% - Accent4 2 3 2" xfId="292" xr:uid="{00000000-0005-0000-0000-0000DD000000}"/>
    <cellStyle name="40% - Accent4 2 4" xfId="293" xr:uid="{00000000-0005-0000-0000-0000DE000000}"/>
    <cellStyle name="40% - Accent4 3" xfId="294" xr:uid="{00000000-0005-0000-0000-0000DF000000}"/>
    <cellStyle name="40% - Accent4 3 2" xfId="295" xr:uid="{00000000-0005-0000-0000-0000E0000000}"/>
    <cellStyle name="40% - Accent4 3 2 2" xfId="296" xr:uid="{00000000-0005-0000-0000-0000E1000000}"/>
    <cellStyle name="40% - Accent4 3 3" xfId="297" xr:uid="{00000000-0005-0000-0000-0000E2000000}"/>
    <cellStyle name="40% - Accent4 4" xfId="298" xr:uid="{00000000-0005-0000-0000-0000E3000000}"/>
    <cellStyle name="40% - Accent4 4 2" xfId="299" xr:uid="{00000000-0005-0000-0000-0000E4000000}"/>
    <cellStyle name="40% - Accent4 5" xfId="300" xr:uid="{00000000-0005-0000-0000-0000E5000000}"/>
    <cellStyle name="40% - Accent4 6" xfId="301" xr:uid="{00000000-0005-0000-0000-0000E6000000}"/>
    <cellStyle name="40% - Accent4 7" xfId="302" xr:uid="{00000000-0005-0000-0000-0000E7000000}"/>
    <cellStyle name="40% - Accent4 8" xfId="303" xr:uid="{00000000-0005-0000-0000-0000E8000000}"/>
    <cellStyle name="40% - Accent4 9" xfId="304" xr:uid="{00000000-0005-0000-0000-0000E9000000}"/>
    <cellStyle name="40% - Accent5 10" xfId="305" xr:uid="{00000000-0005-0000-0000-0000EA000000}"/>
    <cellStyle name="40% - Accent5 11" xfId="306" xr:uid="{00000000-0005-0000-0000-0000EB000000}"/>
    <cellStyle name="40% - Accent5 2" xfId="307" xr:uid="{00000000-0005-0000-0000-0000EC000000}"/>
    <cellStyle name="40% - Accent5 2 2" xfId="308" xr:uid="{00000000-0005-0000-0000-0000ED000000}"/>
    <cellStyle name="40% - Accent5 2 2 2" xfId="309" xr:uid="{00000000-0005-0000-0000-0000EE000000}"/>
    <cellStyle name="40% - Accent5 2 2 2 2" xfId="310" xr:uid="{00000000-0005-0000-0000-0000EF000000}"/>
    <cellStyle name="40% - Accent5 2 2 2 3" xfId="311" xr:uid="{00000000-0005-0000-0000-0000F0000000}"/>
    <cellStyle name="40% - Accent5 2 2 3" xfId="312" xr:uid="{00000000-0005-0000-0000-0000F1000000}"/>
    <cellStyle name="40% - Accent5 2 2_T-straight with PEDs adjustor" xfId="313" xr:uid="{00000000-0005-0000-0000-0000F2000000}"/>
    <cellStyle name="40% - Accent5 2 3" xfId="314" xr:uid="{00000000-0005-0000-0000-0000F3000000}"/>
    <cellStyle name="40% - Accent5 2 3 2" xfId="315" xr:uid="{00000000-0005-0000-0000-0000F4000000}"/>
    <cellStyle name="40% - Accent5 2 4" xfId="316" xr:uid="{00000000-0005-0000-0000-0000F5000000}"/>
    <cellStyle name="40% - Accent5 3" xfId="317" xr:uid="{00000000-0005-0000-0000-0000F6000000}"/>
    <cellStyle name="40% - Accent5 3 2" xfId="318" xr:uid="{00000000-0005-0000-0000-0000F7000000}"/>
    <cellStyle name="40% - Accent5 3 2 2" xfId="319" xr:uid="{00000000-0005-0000-0000-0000F8000000}"/>
    <cellStyle name="40% - Accent5 3 3" xfId="320" xr:uid="{00000000-0005-0000-0000-0000F9000000}"/>
    <cellStyle name="40% - Accent5 4" xfId="321" xr:uid="{00000000-0005-0000-0000-0000FA000000}"/>
    <cellStyle name="40% - Accent5 4 2" xfId="322" xr:uid="{00000000-0005-0000-0000-0000FB000000}"/>
    <cellStyle name="40% - Accent5 5" xfId="323" xr:uid="{00000000-0005-0000-0000-0000FC000000}"/>
    <cellStyle name="40% - Accent5 6" xfId="324" xr:uid="{00000000-0005-0000-0000-0000FD000000}"/>
    <cellStyle name="40% - Accent5 7" xfId="325" xr:uid="{00000000-0005-0000-0000-0000FE000000}"/>
    <cellStyle name="40% - Accent5 8" xfId="326" xr:uid="{00000000-0005-0000-0000-0000FF000000}"/>
    <cellStyle name="40% - Accent5 9" xfId="327" xr:uid="{00000000-0005-0000-0000-000000010000}"/>
    <cellStyle name="40% - Accent6 10" xfId="328" xr:uid="{00000000-0005-0000-0000-000001010000}"/>
    <cellStyle name="40% - Accent6 11" xfId="329" xr:uid="{00000000-0005-0000-0000-000002010000}"/>
    <cellStyle name="40% - Accent6 2" xfId="330" xr:uid="{00000000-0005-0000-0000-000003010000}"/>
    <cellStyle name="40% - Accent6 2 2" xfId="331" xr:uid="{00000000-0005-0000-0000-000004010000}"/>
    <cellStyle name="40% - Accent6 2 2 2" xfId="332" xr:uid="{00000000-0005-0000-0000-000005010000}"/>
    <cellStyle name="40% - Accent6 2 2 2 2" xfId="333" xr:uid="{00000000-0005-0000-0000-000006010000}"/>
    <cellStyle name="40% - Accent6 2 2 2 3" xfId="334" xr:uid="{00000000-0005-0000-0000-000007010000}"/>
    <cellStyle name="40% - Accent6 2 2 3" xfId="335" xr:uid="{00000000-0005-0000-0000-000008010000}"/>
    <cellStyle name="40% - Accent6 2 2_T-straight with PEDs adjustor" xfId="336" xr:uid="{00000000-0005-0000-0000-000009010000}"/>
    <cellStyle name="40% - Accent6 2 3" xfId="337" xr:uid="{00000000-0005-0000-0000-00000A010000}"/>
    <cellStyle name="40% - Accent6 2 3 2" xfId="338" xr:uid="{00000000-0005-0000-0000-00000B010000}"/>
    <cellStyle name="40% - Accent6 2 4" xfId="339" xr:uid="{00000000-0005-0000-0000-00000C010000}"/>
    <cellStyle name="40% - Accent6 3" xfId="340" xr:uid="{00000000-0005-0000-0000-00000D010000}"/>
    <cellStyle name="40% - Accent6 3 2" xfId="341" xr:uid="{00000000-0005-0000-0000-00000E010000}"/>
    <cellStyle name="40% - Accent6 3 2 2" xfId="342" xr:uid="{00000000-0005-0000-0000-00000F010000}"/>
    <cellStyle name="40% - Accent6 3 3" xfId="343" xr:uid="{00000000-0005-0000-0000-000010010000}"/>
    <cellStyle name="40% - Accent6 4" xfId="344" xr:uid="{00000000-0005-0000-0000-000011010000}"/>
    <cellStyle name="40% - Accent6 4 2" xfId="345" xr:uid="{00000000-0005-0000-0000-000012010000}"/>
    <cellStyle name="40% - Accent6 5" xfId="346" xr:uid="{00000000-0005-0000-0000-000013010000}"/>
    <cellStyle name="40% - Accent6 6" xfId="347" xr:uid="{00000000-0005-0000-0000-000014010000}"/>
    <cellStyle name="40% - Accent6 7" xfId="348" xr:uid="{00000000-0005-0000-0000-000015010000}"/>
    <cellStyle name="40% - Accent6 8" xfId="349" xr:uid="{00000000-0005-0000-0000-000016010000}"/>
    <cellStyle name="40% - Accent6 9" xfId="350" xr:uid="{00000000-0005-0000-0000-000017010000}"/>
    <cellStyle name="60% - Accent1 10" xfId="351" xr:uid="{00000000-0005-0000-0000-000018010000}"/>
    <cellStyle name="60% - Accent1 11" xfId="352" xr:uid="{00000000-0005-0000-0000-000019010000}"/>
    <cellStyle name="60% - Accent1 2" xfId="353" xr:uid="{00000000-0005-0000-0000-00001A010000}"/>
    <cellStyle name="60% - Accent1 2 2" xfId="354" xr:uid="{00000000-0005-0000-0000-00001B010000}"/>
    <cellStyle name="60% - Accent1 2 2 2" xfId="355" xr:uid="{00000000-0005-0000-0000-00001C010000}"/>
    <cellStyle name="60% - Accent1 2 2 3" xfId="356" xr:uid="{00000000-0005-0000-0000-00001D010000}"/>
    <cellStyle name="60% - Accent1 2 2_T-straight with PEDs adjustor" xfId="357" xr:uid="{00000000-0005-0000-0000-00001E010000}"/>
    <cellStyle name="60% - Accent1 2 3" xfId="358" xr:uid="{00000000-0005-0000-0000-00001F010000}"/>
    <cellStyle name="60% - Accent1 3" xfId="359" xr:uid="{00000000-0005-0000-0000-000020010000}"/>
    <cellStyle name="60% - Accent1 3 2" xfId="360" xr:uid="{00000000-0005-0000-0000-000021010000}"/>
    <cellStyle name="60% - Accent1 4" xfId="361" xr:uid="{00000000-0005-0000-0000-000022010000}"/>
    <cellStyle name="60% - Accent1 4 2" xfId="362" xr:uid="{00000000-0005-0000-0000-000023010000}"/>
    <cellStyle name="60% - Accent1 5" xfId="363" xr:uid="{00000000-0005-0000-0000-000024010000}"/>
    <cellStyle name="60% - Accent1 6" xfId="364" xr:uid="{00000000-0005-0000-0000-000025010000}"/>
    <cellStyle name="60% - Accent1 7" xfId="365" xr:uid="{00000000-0005-0000-0000-000026010000}"/>
    <cellStyle name="60% - Accent1 8" xfId="366" xr:uid="{00000000-0005-0000-0000-000027010000}"/>
    <cellStyle name="60% - Accent1 9" xfId="367" xr:uid="{00000000-0005-0000-0000-000028010000}"/>
    <cellStyle name="60% - Accent2 10" xfId="368" xr:uid="{00000000-0005-0000-0000-000029010000}"/>
    <cellStyle name="60% - Accent2 11" xfId="369" xr:uid="{00000000-0005-0000-0000-00002A010000}"/>
    <cellStyle name="60% - Accent2 2" xfId="370" xr:uid="{00000000-0005-0000-0000-00002B010000}"/>
    <cellStyle name="60% - Accent2 2 2" xfId="371" xr:uid="{00000000-0005-0000-0000-00002C010000}"/>
    <cellStyle name="60% - Accent2 2 2 2" xfId="372" xr:uid="{00000000-0005-0000-0000-00002D010000}"/>
    <cellStyle name="60% - Accent2 2 2 3" xfId="373" xr:uid="{00000000-0005-0000-0000-00002E010000}"/>
    <cellStyle name="60% - Accent2 2 2_T-straight with PEDs adjustor" xfId="374" xr:uid="{00000000-0005-0000-0000-00002F010000}"/>
    <cellStyle name="60% - Accent2 2 3" xfId="375" xr:uid="{00000000-0005-0000-0000-000030010000}"/>
    <cellStyle name="60% - Accent2 3" xfId="376" xr:uid="{00000000-0005-0000-0000-000031010000}"/>
    <cellStyle name="60% - Accent2 3 2" xfId="377" xr:uid="{00000000-0005-0000-0000-000032010000}"/>
    <cellStyle name="60% - Accent2 4" xfId="378" xr:uid="{00000000-0005-0000-0000-000033010000}"/>
    <cellStyle name="60% - Accent2 4 2" xfId="379" xr:uid="{00000000-0005-0000-0000-000034010000}"/>
    <cellStyle name="60% - Accent2 5" xfId="380" xr:uid="{00000000-0005-0000-0000-000035010000}"/>
    <cellStyle name="60% - Accent2 6" xfId="381" xr:uid="{00000000-0005-0000-0000-000036010000}"/>
    <cellStyle name="60% - Accent2 7" xfId="382" xr:uid="{00000000-0005-0000-0000-000037010000}"/>
    <cellStyle name="60% - Accent2 8" xfId="383" xr:uid="{00000000-0005-0000-0000-000038010000}"/>
    <cellStyle name="60% - Accent2 9" xfId="384" xr:uid="{00000000-0005-0000-0000-000039010000}"/>
    <cellStyle name="60% - Accent3 10" xfId="385" xr:uid="{00000000-0005-0000-0000-00003A010000}"/>
    <cellStyle name="60% - Accent3 11" xfId="386" xr:uid="{00000000-0005-0000-0000-00003B010000}"/>
    <cellStyle name="60% - Accent3 2" xfId="387" xr:uid="{00000000-0005-0000-0000-00003C010000}"/>
    <cellStyle name="60% - Accent3 2 2" xfId="388" xr:uid="{00000000-0005-0000-0000-00003D010000}"/>
    <cellStyle name="60% - Accent3 2 2 2" xfId="389" xr:uid="{00000000-0005-0000-0000-00003E010000}"/>
    <cellStyle name="60% - Accent3 2 2 3" xfId="390" xr:uid="{00000000-0005-0000-0000-00003F010000}"/>
    <cellStyle name="60% - Accent3 2 2_T-straight with PEDs adjustor" xfId="391" xr:uid="{00000000-0005-0000-0000-000040010000}"/>
    <cellStyle name="60% - Accent3 2 3" xfId="392" xr:uid="{00000000-0005-0000-0000-000041010000}"/>
    <cellStyle name="60% - Accent3 3" xfId="393" xr:uid="{00000000-0005-0000-0000-000042010000}"/>
    <cellStyle name="60% - Accent3 3 2" xfId="394" xr:uid="{00000000-0005-0000-0000-000043010000}"/>
    <cellStyle name="60% - Accent3 4" xfId="395" xr:uid="{00000000-0005-0000-0000-000044010000}"/>
    <cellStyle name="60% - Accent3 4 2" xfId="396" xr:uid="{00000000-0005-0000-0000-000045010000}"/>
    <cellStyle name="60% - Accent3 5" xfId="397" xr:uid="{00000000-0005-0000-0000-000046010000}"/>
    <cellStyle name="60% - Accent3 6" xfId="398" xr:uid="{00000000-0005-0000-0000-000047010000}"/>
    <cellStyle name="60% - Accent3 7" xfId="399" xr:uid="{00000000-0005-0000-0000-000048010000}"/>
    <cellStyle name="60% - Accent3 8" xfId="400" xr:uid="{00000000-0005-0000-0000-000049010000}"/>
    <cellStyle name="60% - Accent3 9" xfId="401" xr:uid="{00000000-0005-0000-0000-00004A010000}"/>
    <cellStyle name="60% - Accent4 10" xfId="402" xr:uid="{00000000-0005-0000-0000-00004B010000}"/>
    <cellStyle name="60% - Accent4 11" xfId="403" xr:uid="{00000000-0005-0000-0000-00004C010000}"/>
    <cellStyle name="60% - Accent4 2" xfId="404" xr:uid="{00000000-0005-0000-0000-00004D010000}"/>
    <cellStyle name="60% - Accent4 2 2" xfId="405" xr:uid="{00000000-0005-0000-0000-00004E010000}"/>
    <cellStyle name="60% - Accent4 2 2 2" xfId="406" xr:uid="{00000000-0005-0000-0000-00004F010000}"/>
    <cellStyle name="60% - Accent4 2 2 3" xfId="407" xr:uid="{00000000-0005-0000-0000-000050010000}"/>
    <cellStyle name="60% - Accent4 2 2_T-straight with PEDs adjustor" xfId="408" xr:uid="{00000000-0005-0000-0000-000051010000}"/>
    <cellStyle name="60% - Accent4 2 3" xfId="409" xr:uid="{00000000-0005-0000-0000-000052010000}"/>
    <cellStyle name="60% - Accent4 3" xfId="410" xr:uid="{00000000-0005-0000-0000-000053010000}"/>
    <cellStyle name="60% - Accent4 3 2" xfId="411" xr:uid="{00000000-0005-0000-0000-000054010000}"/>
    <cellStyle name="60% - Accent4 4" xfId="412" xr:uid="{00000000-0005-0000-0000-000055010000}"/>
    <cellStyle name="60% - Accent4 4 2" xfId="413" xr:uid="{00000000-0005-0000-0000-000056010000}"/>
    <cellStyle name="60% - Accent4 5" xfId="414" xr:uid="{00000000-0005-0000-0000-000057010000}"/>
    <cellStyle name="60% - Accent4 6" xfId="415" xr:uid="{00000000-0005-0000-0000-000058010000}"/>
    <cellStyle name="60% - Accent4 7" xfId="416" xr:uid="{00000000-0005-0000-0000-000059010000}"/>
    <cellStyle name="60% - Accent4 8" xfId="417" xr:uid="{00000000-0005-0000-0000-00005A010000}"/>
    <cellStyle name="60% - Accent4 9" xfId="418" xr:uid="{00000000-0005-0000-0000-00005B010000}"/>
    <cellStyle name="60% - Accent5 10" xfId="419" xr:uid="{00000000-0005-0000-0000-00005C010000}"/>
    <cellStyle name="60% - Accent5 11" xfId="420" xr:uid="{00000000-0005-0000-0000-00005D010000}"/>
    <cellStyle name="60% - Accent5 2" xfId="421" xr:uid="{00000000-0005-0000-0000-00005E010000}"/>
    <cellStyle name="60% - Accent5 2 2" xfId="422" xr:uid="{00000000-0005-0000-0000-00005F010000}"/>
    <cellStyle name="60% - Accent5 2 2 2" xfId="423" xr:uid="{00000000-0005-0000-0000-000060010000}"/>
    <cellStyle name="60% - Accent5 2 2 3" xfId="424" xr:uid="{00000000-0005-0000-0000-000061010000}"/>
    <cellStyle name="60% - Accent5 2 2_T-straight with PEDs adjustor" xfId="425" xr:uid="{00000000-0005-0000-0000-000062010000}"/>
    <cellStyle name="60% - Accent5 2 3" xfId="426" xr:uid="{00000000-0005-0000-0000-000063010000}"/>
    <cellStyle name="60% - Accent5 3" xfId="427" xr:uid="{00000000-0005-0000-0000-000064010000}"/>
    <cellStyle name="60% - Accent5 3 2" xfId="428" xr:uid="{00000000-0005-0000-0000-000065010000}"/>
    <cellStyle name="60% - Accent5 4" xfId="429" xr:uid="{00000000-0005-0000-0000-000066010000}"/>
    <cellStyle name="60% - Accent5 4 2" xfId="430" xr:uid="{00000000-0005-0000-0000-000067010000}"/>
    <cellStyle name="60% - Accent5 5" xfId="431" xr:uid="{00000000-0005-0000-0000-000068010000}"/>
    <cellStyle name="60% - Accent5 6" xfId="432" xr:uid="{00000000-0005-0000-0000-000069010000}"/>
    <cellStyle name="60% - Accent5 7" xfId="433" xr:uid="{00000000-0005-0000-0000-00006A010000}"/>
    <cellStyle name="60% - Accent5 8" xfId="434" xr:uid="{00000000-0005-0000-0000-00006B010000}"/>
    <cellStyle name="60% - Accent5 9" xfId="435" xr:uid="{00000000-0005-0000-0000-00006C010000}"/>
    <cellStyle name="60% - Accent6 10" xfId="436" xr:uid="{00000000-0005-0000-0000-00006D010000}"/>
    <cellStyle name="60% - Accent6 11" xfId="437" xr:uid="{00000000-0005-0000-0000-00006E010000}"/>
    <cellStyle name="60% - Accent6 2" xfId="438" xr:uid="{00000000-0005-0000-0000-00006F010000}"/>
    <cellStyle name="60% - Accent6 2 2" xfId="439" xr:uid="{00000000-0005-0000-0000-000070010000}"/>
    <cellStyle name="60% - Accent6 2 2 2" xfId="440" xr:uid="{00000000-0005-0000-0000-000071010000}"/>
    <cellStyle name="60% - Accent6 2 2 3" xfId="441" xr:uid="{00000000-0005-0000-0000-000072010000}"/>
    <cellStyle name="60% - Accent6 2 2_T-straight with PEDs adjustor" xfId="442" xr:uid="{00000000-0005-0000-0000-000073010000}"/>
    <cellStyle name="60% - Accent6 2 3" xfId="443" xr:uid="{00000000-0005-0000-0000-000074010000}"/>
    <cellStyle name="60% - Accent6 3" xfId="444" xr:uid="{00000000-0005-0000-0000-000075010000}"/>
    <cellStyle name="60% - Accent6 3 2" xfId="445" xr:uid="{00000000-0005-0000-0000-000076010000}"/>
    <cellStyle name="60% - Accent6 4" xfId="446" xr:uid="{00000000-0005-0000-0000-000077010000}"/>
    <cellStyle name="60% - Accent6 4 2" xfId="447" xr:uid="{00000000-0005-0000-0000-000078010000}"/>
    <cellStyle name="60% - Accent6 5" xfId="448" xr:uid="{00000000-0005-0000-0000-000079010000}"/>
    <cellStyle name="60% - Accent6 6" xfId="449" xr:uid="{00000000-0005-0000-0000-00007A010000}"/>
    <cellStyle name="60% - Accent6 7" xfId="450" xr:uid="{00000000-0005-0000-0000-00007B010000}"/>
    <cellStyle name="60% - Accent6 8" xfId="451" xr:uid="{00000000-0005-0000-0000-00007C010000}"/>
    <cellStyle name="60% - Accent6 9" xfId="452" xr:uid="{00000000-0005-0000-0000-00007D010000}"/>
    <cellStyle name="Accent1 10" xfId="453" xr:uid="{00000000-0005-0000-0000-00007E010000}"/>
    <cellStyle name="Accent1 11" xfId="454" xr:uid="{00000000-0005-0000-0000-00007F010000}"/>
    <cellStyle name="Accent1 2" xfId="455" xr:uid="{00000000-0005-0000-0000-000080010000}"/>
    <cellStyle name="Accent1 2 2" xfId="456" xr:uid="{00000000-0005-0000-0000-000081010000}"/>
    <cellStyle name="Accent1 2 2 2" xfId="457" xr:uid="{00000000-0005-0000-0000-000082010000}"/>
    <cellStyle name="Accent1 2 2 3" xfId="458" xr:uid="{00000000-0005-0000-0000-000083010000}"/>
    <cellStyle name="Accent1 2 2_T-straight with PEDs adjustor" xfId="459" xr:uid="{00000000-0005-0000-0000-000084010000}"/>
    <cellStyle name="Accent1 2 3" xfId="460" xr:uid="{00000000-0005-0000-0000-000085010000}"/>
    <cellStyle name="Accent1 3" xfId="461" xr:uid="{00000000-0005-0000-0000-000086010000}"/>
    <cellStyle name="Accent1 3 2" xfId="462" xr:uid="{00000000-0005-0000-0000-000087010000}"/>
    <cellStyle name="Accent1 4" xfId="463" xr:uid="{00000000-0005-0000-0000-000088010000}"/>
    <cellStyle name="Accent1 4 2" xfId="464" xr:uid="{00000000-0005-0000-0000-000089010000}"/>
    <cellStyle name="Accent1 5" xfId="465" xr:uid="{00000000-0005-0000-0000-00008A010000}"/>
    <cellStyle name="Accent1 6" xfId="466" xr:uid="{00000000-0005-0000-0000-00008B010000}"/>
    <cellStyle name="Accent1 7" xfId="467" xr:uid="{00000000-0005-0000-0000-00008C010000}"/>
    <cellStyle name="Accent1 8" xfId="468" xr:uid="{00000000-0005-0000-0000-00008D010000}"/>
    <cellStyle name="Accent1 9" xfId="469" xr:uid="{00000000-0005-0000-0000-00008E010000}"/>
    <cellStyle name="Accent2 10" xfId="470" xr:uid="{00000000-0005-0000-0000-00008F010000}"/>
    <cellStyle name="Accent2 11" xfId="471" xr:uid="{00000000-0005-0000-0000-000090010000}"/>
    <cellStyle name="Accent2 2" xfId="472" xr:uid="{00000000-0005-0000-0000-000091010000}"/>
    <cellStyle name="Accent2 2 2" xfId="473" xr:uid="{00000000-0005-0000-0000-000092010000}"/>
    <cellStyle name="Accent2 2 2 2" xfId="474" xr:uid="{00000000-0005-0000-0000-000093010000}"/>
    <cellStyle name="Accent2 2 2 3" xfId="475" xr:uid="{00000000-0005-0000-0000-000094010000}"/>
    <cellStyle name="Accent2 2 2_T-straight with PEDs adjustor" xfId="476" xr:uid="{00000000-0005-0000-0000-000095010000}"/>
    <cellStyle name="Accent2 2 3" xfId="477" xr:uid="{00000000-0005-0000-0000-000096010000}"/>
    <cellStyle name="Accent2 3" xfId="478" xr:uid="{00000000-0005-0000-0000-000097010000}"/>
    <cellStyle name="Accent2 3 2" xfId="479" xr:uid="{00000000-0005-0000-0000-000098010000}"/>
    <cellStyle name="Accent2 4" xfId="480" xr:uid="{00000000-0005-0000-0000-000099010000}"/>
    <cellStyle name="Accent2 4 2" xfId="481" xr:uid="{00000000-0005-0000-0000-00009A010000}"/>
    <cellStyle name="Accent2 5" xfId="482" xr:uid="{00000000-0005-0000-0000-00009B010000}"/>
    <cellStyle name="Accent2 6" xfId="483" xr:uid="{00000000-0005-0000-0000-00009C010000}"/>
    <cellStyle name="Accent2 7" xfId="484" xr:uid="{00000000-0005-0000-0000-00009D010000}"/>
    <cellStyle name="Accent2 8" xfId="485" xr:uid="{00000000-0005-0000-0000-00009E010000}"/>
    <cellStyle name="Accent2 9" xfId="486" xr:uid="{00000000-0005-0000-0000-00009F010000}"/>
    <cellStyle name="Accent3 10" xfId="487" xr:uid="{00000000-0005-0000-0000-0000A0010000}"/>
    <cellStyle name="Accent3 11" xfId="488" xr:uid="{00000000-0005-0000-0000-0000A1010000}"/>
    <cellStyle name="Accent3 2" xfId="489" xr:uid="{00000000-0005-0000-0000-0000A2010000}"/>
    <cellStyle name="Accent3 2 2" xfId="490" xr:uid="{00000000-0005-0000-0000-0000A3010000}"/>
    <cellStyle name="Accent3 2 2 2" xfId="491" xr:uid="{00000000-0005-0000-0000-0000A4010000}"/>
    <cellStyle name="Accent3 2 2 3" xfId="492" xr:uid="{00000000-0005-0000-0000-0000A5010000}"/>
    <cellStyle name="Accent3 2 2_T-straight with PEDs adjustor" xfId="493" xr:uid="{00000000-0005-0000-0000-0000A6010000}"/>
    <cellStyle name="Accent3 2 3" xfId="494" xr:uid="{00000000-0005-0000-0000-0000A7010000}"/>
    <cellStyle name="Accent3 3" xfId="495" xr:uid="{00000000-0005-0000-0000-0000A8010000}"/>
    <cellStyle name="Accent3 3 2" xfId="496" xr:uid="{00000000-0005-0000-0000-0000A9010000}"/>
    <cellStyle name="Accent3 4" xfId="497" xr:uid="{00000000-0005-0000-0000-0000AA010000}"/>
    <cellStyle name="Accent3 4 2" xfId="498" xr:uid="{00000000-0005-0000-0000-0000AB010000}"/>
    <cellStyle name="Accent3 5" xfId="499" xr:uid="{00000000-0005-0000-0000-0000AC010000}"/>
    <cellStyle name="Accent3 6" xfId="500" xr:uid="{00000000-0005-0000-0000-0000AD010000}"/>
    <cellStyle name="Accent3 7" xfId="501" xr:uid="{00000000-0005-0000-0000-0000AE010000}"/>
    <cellStyle name="Accent3 8" xfId="502" xr:uid="{00000000-0005-0000-0000-0000AF010000}"/>
    <cellStyle name="Accent3 9" xfId="503" xr:uid="{00000000-0005-0000-0000-0000B0010000}"/>
    <cellStyle name="Accent4 10" xfId="504" xr:uid="{00000000-0005-0000-0000-0000B1010000}"/>
    <cellStyle name="Accent4 11" xfId="505" xr:uid="{00000000-0005-0000-0000-0000B2010000}"/>
    <cellStyle name="Accent4 2" xfId="506" xr:uid="{00000000-0005-0000-0000-0000B3010000}"/>
    <cellStyle name="Accent4 2 2" xfId="507" xr:uid="{00000000-0005-0000-0000-0000B4010000}"/>
    <cellStyle name="Accent4 2 2 2" xfId="508" xr:uid="{00000000-0005-0000-0000-0000B5010000}"/>
    <cellStyle name="Accent4 2 2 3" xfId="509" xr:uid="{00000000-0005-0000-0000-0000B6010000}"/>
    <cellStyle name="Accent4 2 2_T-straight with PEDs adjustor" xfId="510" xr:uid="{00000000-0005-0000-0000-0000B7010000}"/>
    <cellStyle name="Accent4 2 3" xfId="511" xr:uid="{00000000-0005-0000-0000-0000B8010000}"/>
    <cellStyle name="Accent4 3" xfId="512" xr:uid="{00000000-0005-0000-0000-0000B9010000}"/>
    <cellStyle name="Accent4 3 2" xfId="513" xr:uid="{00000000-0005-0000-0000-0000BA010000}"/>
    <cellStyle name="Accent4 4" xfId="514" xr:uid="{00000000-0005-0000-0000-0000BB010000}"/>
    <cellStyle name="Accent4 4 2" xfId="515" xr:uid="{00000000-0005-0000-0000-0000BC010000}"/>
    <cellStyle name="Accent4 5" xfId="516" xr:uid="{00000000-0005-0000-0000-0000BD010000}"/>
    <cellStyle name="Accent4 5 2" xfId="517" xr:uid="{00000000-0005-0000-0000-0000BE010000}"/>
    <cellStyle name="Accent4 5_T-straight with PEDs adjustor" xfId="518" xr:uid="{00000000-0005-0000-0000-0000BF010000}"/>
    <cellStyle name="Accent4 6" xfId="519" xr:uid="{00000000-0005-0000-0000-0000C0010000}"/>
    <cellStyle name="Accent4 7" xfId="520" xr:uid="{00000000-0005-0000-0000-0000C1010000}"/>
    <cellStyle name="Accent4 8" xfId="521" xr:uid="{00000000-0005-0000-0000-0000C2010000}"/>
    <cellStyle name="Accent4 9" xfId="522" xr:uid="{00000000-0005-0000-0000-0000C3010000}"/>
    <cellStyle name="Accent5 10" xfId="523" xr:uid="{00000000-0005-0000-0000-0000C4010000}"/>
    <cellStyle name="Accent5 11" xfId="524" xr:uid="{00000000-0005-0000-0000-0000C5010000}"/>
    <cellStyle name="Accent5 2" xfId="525" xr:uid="{00000000-0005-0000-0000-0000C6010000}"/>
    <cellStyle name="Accent5 2 2" xfId="526" xr:uid="{00000000-0005-0000-0000-0000C7010000}"/>
    <cellStyle name="Accent5 2 2 2" xfId="527" xr:uid="{00000000-0005-0000-0000-0000C8010000}"/>
    <cellStyle name="Accent5 2 2 3" xfId="528" xr:uid="{00000000-0005-0000-0000-0000C9010000}"/>
    <cellStyle name="Accent5 2 2_T-straight with PEDs adjustor" xfId="529" xr:uid="{00000000-0005-0000-0000-0000CA010000}"/>
    <cellStyle name="Accent5 2 3" xfId="530" xr:uid="{00000000-0005-0000-0000-0000CB010000}"/>
    <cellStyle name="Accent5 3" xfId="531" xr:uid="{00000000-0005-0000-0000-0000CC010000}"/>
    <cellStyle name="Accent5 3 2" xfId="532" xr:uid="{00000000-0005-0000-0000-0000CD010000}"/>
    <cellStyle name="Accent5 4" xfId="533" xr:uid="{00000000-0005-0000-0000-0000CE010000}"/>
    <cellStyle name="Accent5 4 2" xfId="534" xr:uid="{00000000-0005-0000-0000-0000CF010000}"/>
    <cellStyle name="Accent5 5" xfId="535" xr:uid="{00000000-0005-0000-0000-0000D0010000}"/>
    <cellStyle name="Accent5 6" xfId="536" xr:uid="{00000000-0005-0000-0000-0000D1010000}"/>
    <cellStyle name="Accent5 7" xfId="537" xr:uid="{00000000-0005-0000-0000-0000D2010000}"/>
    <cellStyle name="Accent5 8" xfId="538" xr:uid="{00000000-0005-0000-0000-0000D3010000}"/>
    <cellStyle name="Accent5 9" xfId="539" xr:uid="{00000000-0005-0000-0000-0000D4010000}"/>
    <cellStyle name="Accent6 10" xfId="540" xr:uid="{00000000-0005-0000-0000-0000D5010000}"/>
    <cellStyle name="Accent6 11" xfId="541" xr:uid="{00000000-0005-0000-0000-0000D6010000}"/>
    <cellStyle name="Accent6 2" xfId="542" xr:uid="{00000000-0005-0000-0000-0000D7010000}"/>
    <cellStyle name="Accent6 2 2" xfId="543" xr:uid="{00000000-0005-0000-0000-0000D8010000}"/>
    <cellStyle name="Accent6 2 2 2" xfId="544" xr:uid="{00000000-0005-0000-0000-0000D9010000}"/>
    <cellStyle name="Accent6 2 2 3" xfId="545" xr:uid="{00000000-0005-0000-0000-0000DA010000}"/>
    <cellStyle name="Accent6 2 2_T-straight with PEDs adjustor" xfId="546" xr:uid="{00000000-0005-0000-0000-0000DB010000}"/>
    <cellStyle name="Accent6 2 3" xfId="547" xr:uid="{00000000-0005-0000-0000-0000DC010000}"/>
    <cellStyle name="Accent6 3" xfId="548" xr:uid="{00000000-0005-0000-0000-0000DD010000}"/>
    <cellStyle name="Accent6 3 2" xfId="549" xr:uid="{00000000-0005-0000-0000-0000DE010000}"/>
    <cellStyle name="Accent6 4" xfId="550" xr:uid="{00000000-0005-0000-0000-0000DF010000}"/>
    <cellStyle name="Accent6 4 2" xfId="551" xr:uid="{00000000-0005-0000-0000-0000E0010000}"/>
    <cellStyle name="Accent6 5" xfId="552" xr:uid="{00000000-0005-0000-0000-0000E1010000}"/>
    <cellStyle name="Accent6 6" xfId="553" xr:uid="{00000000-0005-0000-0000-0000E2010000}"/>
    <cellStyle name="Accent6 7" xfId="554" xr:uid="{00000000-0005-0000-0000-0000E3010000}"/>
    <cellStyle name="Accent6 8" xfId="555" xr:uid="{00000000-0005-0000-0000-0000E4010000}"/>
    <cellStyle name="Accent6 9" xfId="556" xr:uid="{00000000-0005-0000-0000-0000E5010000}"/>
    <cellStyle name="Bad 10" xfId="557" xr:uid="{00000000-0005-0000-0000-0000E6010000}"/>
    <cellStyle name="Bad 11" xfId="558" xr:uid="{00000000-0005-0000-0000-0000E7010000}"/>
    <cellStyle name="Bad 2" xfId="559" xr:uid="{00000000-0005-0000-0000-0000E8010000}"/>
    <cellStyle name="Bad 2 2" xfId="560" xr:uid="{00000000-0005-0000-0000-0000E9010000}"/>
    <cellStyle name="Bad 2 2 2" xfId="561" xr:uid="{00000000-0005-0000-0000-0000EA010000}"/>
    <cellStyle name="Bad 2 2 3" xfId="562" xr:uid="{00000000-0005-0000-0000-0000EB010000}"/>
    <cellStyle name="Bad 2 2_T-straight with PEDs adjustor" xfId="563" xr:uid="{00000000-0005-0000-0000-0000EC010000}"/>
    <cellStyle name="Bad 2 3" xfId="564" xr:uid="{00000000-0005-0000-0000-0000ED010000}"/>
    <cellStyle name="Bad 3" xfId="565" xr:uid="{00000000-0005-0000-0000-0000EE010000}"/>
    <cellStyle name="Bad 3 2" xfId="566" xr:uid="{00000000-0005-0000-0000-0000EF010000}"/>
    <cellStyle name="Bad 4" xfId="567" xr:uid="{00000000-0005-0000-0000-0000F0010000}"/>
    <cellStyle name="Bad 4 2" xfId="568" xr:uid="{00000000-0005-0000-0000-0000F1010000}"/>
    <cellStyle name="Bad 5" xfId="569" xr:uid="{00000000-0005-0000-0000-0000F2010000}"/>
    <cellStyle name="Bad 6" xfId="570" xr:uid="{00000000-0005-0000-0000-0000F3010000}"/>
    <cellStyle name="Bad 7" xfId="571" xr:uid="{00000000-0005-0000-0000-0000F4010000}"/>
    <cellStyle name="Bad 8" xfId="572" xr:uid="{00000000-0005-0000-0000-0000F5010000}"/>
    <cellStyle name="Bad 9" xfId="573" xr:uid="{00000000-0005-0000-0000-0000F6010000}"/>
    <cellStyle name="Calculation 10" xfId="574" xr:uid="{00000000-0005-0000-0000-0000F7010000}"/>
    <cellStyle name="Calculation 10 2" xfId="575" xr:uid="{00000000-0005-0000-0000-0000F8010000}"/>
    <cellStyle name="Calculation 11" xfId="576" xr:uid="{00000000-0005-0000-0000-0000F9010000}"/>
    <cellStyle name="Calculation 11 2" xfId="577" xr:uid="{00000000-0005-0000-0000-0000FA010000}"/>
    <cellStyle name="Calculation 2" xfId="578" xr:uid="{00000000-0005-0000-0000-0000FB010000}"/>
    <cellStyle name="Calculation 2 2" xfId="579" xr:uid="{00000000-0005-0000-0000-0000FC010000}"/>
    <cellStyle name="Calculation 2 2 2" xfId="580" xr:uid="{00000000-0005-0000-0000-0000FD010000}"/>
    <cellStyle name="Calculation 2 2 2 2" xfId="581" xr:uid="{00000000-0005-0000-0000-0000FE010000}"/>
    <cellStyle name="Calculation 2 2 2 2 10" xfId="582" xr:uid="{00000000-0005-0000-0000-0000FF010000}"/>
    <cellStyle name="Calculation 2 2 2 2 10 2" xfId="583" xr:uid="{00000000-0005-0000-0000-000000020000}"/>
    <cellStyle name="Calculation 2 2 2 2 10 2 2" xfId="584" xr:uid="{00000000-0005-0000-0000-000001020000}"/>
    <cellStyle name="Calculation 2 2 2 2 10 2 2 2" xfId="585" xr:uid="{00000000-0005-0000-0000-000002020000}"/>
    <cellStyle name="Calculation 2 2 2 2 10 2 2 3" xfId="586" xr:uid="{00000000-0005-0000-0000-000003020000}"/>
    <cellStyle name="Calculation 2 2 2 2 10 2 2 4" xfId="587" xr:uid="{00000000-0005-0000-0000-000004020000}"/>
    <cellStyle name="Calculation 2 2 2 2 10 2 2 5" xfId="588" xr:uid="{00000000-0005-0000-0000-000005020000}"/>
    <cellStyle name="Calculation 2 2 2 2 10 2 3" xfId="589" xr:uid="{00000000-0005-0000-0000-000006020000}"/>
    <cellStyle name="Calculation 2 2 2 2 10 2 3 2" xfId="590" xr:uid="{00000000-0005-0000-0000-000007020000}"/>
    <cellStyle name="Calculation 2 2 2 2 10 2 3 3" xfId="591" xr:uid="{00000000-0005-0000-0000-000008020000}"/>
    <cellStyle name="Calculation 2 2 2 2 10 2 3 4" xfId="592" xr:uid="{00000000-0005-0000-0000-000009020000}"/>
    <cellStyle name="Calculation 2 2 2 2 10 2 3 5" xfId="593" xr:uid="{00000000-0005-0000-0000-00000A020000}"/>
    <cellStyle name="Calculation 2 2 2 2 10 2 4" xfId="594" xr:uid="{00000000-0005-0000-0000-00000B020000}"/>
    <cellStyle name="Calculation 2 2 2 2 10 2 4 2" xfId="595" xr:uid="{00000000-0005-0000-0000-00000C020000}"/>
    <cellStyle name="Calculation 2 2 2 2 10 2 5" xfId="596" xr:uid="{00000000-0005-0000-0000-00000D020000}"/>
    <cellStyle name="Calculation 2 2 2 2 10 2 5 2" xfId="597" xr:uid="{00000000-0005-0000-0000-00000E020000}"/>
    <cellStyle name="Calculation 2 2 2 2 10 2 6" xfId="598" xr:uid="{00000000-0005-0000-0000-00000F020000}"/>
    <cellStyle name="Calculation 2 2 2 2 10 2 7" xfId="599" xr:uid="{00000000-0005-0000-0000-000010020000}"/>
    <cellStyle name="Calculation 2 2 2 2 10 3" xfId="600" xr:uid="{00000000-0005-0000-0000-000011020000}"/>
    <cellStyle name="Calculation 2 2 2 2 10 3 2" xfId="601" xr:uid="{00000000-0005-0000-0000-000012020000}"/>
    <cellStyle name="Calculation 2 2 2 2 10 3 3" xfId="602" xr:uid="{00000000-0005-0000-0000-000013020000}"/>
    <cellStyle name="Calculation 2 2 2 2 10 3 4" xfId="603" xr:uid="{00000000-0005-0000-0000-000014020000}"/>
    <cellStyle name="Calculation 2 2 2 2 10 3 5" xfId="604" xr:uid="{00000000-0005-0000-0000-000015020000}"/>
    <cellStyle name="Calculation 2 2 2 2 10 4" xfId="605" xr:uid="{00000000-0005-0000-0000-000016020000}"/>
    <cellStyle name="Calculation 2 2 2 2 10 4 2" xfId="606" xr:uid="{00000000-0005-0000-0000-000017020000}"/>
    <cellStyle name="Calculation 2 2 2 2 10 4 3" xfId="607" xr:uid="{00000000-0005-0000-0000-000018020000}"/>
    <cellStyle name="Calculation 2 2 2 2 10 4 4" xfId="608" xr:uid="{00000000-0005-0000-0000-000019020000}"/>
    <cellStyle name="Calculation 2 2 2 2 10 4 5" xfId="609" xr:uid="{00000000-0005-0000-0000-00001A020000}"/>
    <cellStyle name="Calculation 2 2 2 2 10 5" xfId="610" xr:uid="{00000000-0005-0000-0000-00001B020000}"/>
    <cellStyle name="Calculation 2 2 2 2 10 5 2" xfId="611" xr:uid="{00000000-0005-0000-0000-00001C020000}"/>
    <cellStyle name="Calculation 2 2 2 2 10 6" xfId="612" xr:uid="{00000000-0005-0000-0000-00001D020000}"/>
    <cellStyle name="Calculation 2 2 2 2 10 6 2" xfId="613" xr:uid="{00000000-0005-0000-0000-00001E020000}"/>
    <cellStyle name="Calculation 2 2 2 2 10 7" xfId="614" xr:uid="{00000000-0005-0000-0000-00001F020000}"/>
    <cellStyle name="Calculation 2 2 2 2 10 8" xfId="615" xr:uid="{00000000-0005-0000-0000-000020020000}"/>
    <cellStyle name="Calculation 2 2 2 2 11" xfId="616" xr:uid="{00000000-0005-0000-0000-000021020000}"/>
    <cellStyle name="Calculation 2 2 2 2 11 2" xfId="617" xr:uid="{00000000-0005-0000-0000-000022020000}"/>
    <cellStyle name="Calculation 2 2 2 2 11 2 2" xfId="618" xr:uid="{00000000-0005-0000-0000-000023020000}"/>
    <cellStyle name="Calculation 2 2 2 2 11 2 2 2" xfId="619" xr:uid="{00000000-0005-0000-0000-000024020000}"/>
    <cellStyle name="Calculation 2 2 2 2 11 2 2 3" xfId="620" xr:uid="{00000000-0005-0000-0000-000025020000}"/>
    <cellStyle name="Calculation 2 2 2 2 11 2 2 4" xfId="621" xr:uid="{00000000-0005-0000-0000-000026020000}"/>
    <cellStyle name="Calculation 2 2 2 2 11 2 2 5" xfId="622" xr:uid="{00000000-0005-0000-0000-000027020000}"/>
    <cellStyle name="Calculation 2 2 2 2 11 2 3" xfId="623" xr:uid="{00000000-0005-0000-0000-000028020000}"/>
    <cellStyle name="Calculation 2 2 2 2 11 2 3 2" xfId="624" xr:uid="{00000000-0005-0000-0000-000029020000}"/>
    <cellStyle name="Calculation 2 2 2 2 11 2 3 3" xfId="625" xr:uid="{00000000-0005-0000-0000-00002A020000}"/>
    <cellStyle name="Calculation 2 2 2 2 11 2 3 4" xfId="626" xr:uid="{00000000-0005-0000-0000-00002B020000}"/>
    <cellStyle name="Calculation 2 2 2 2 11 2 3 5" xfId="627" xr:uid="{00000000-0005-0000-0000-00002C020000}"/>
    <cellStyle name="Calculation 2 2 2 2 11 2 4" xfId="628" xr:uid="{00000000-0005-0000-0000-00002D020000}"/>
    <cellStyle name="Calculation 2 2 2 2 11 2 4 2" xfId="629" xr:uid="{00000000-0005-0000-0000-00002E020000}"/>
    <cellStyle name="Calculation 2 2 2 2 11 2 5" xfId="630" xr:uid="{00000000-0005-0000-0000-00002F020000}"/>
    <cellStyle name="Calculation 2 2 2 2 11 2 5 2" xfId="631" xr:uid="{00000000-0005-0000-0000-000030020000}"/>
    <cellStyle name="Calculation 2 2 2 2 11 2 6" xfId="632" xr:uid="{00000000-0005-0000-0000-000031020000}"/>
    <cellStyle name="Calculation 2 2 2 2 11 2 7" xfId="633" xr:uid="{00000000-0005-0000-0000-000032020000}"/>
    <cellStyle name="Calculation 2 2 2 2 11 3" xfId="634" xr:uid="{00000000-0005-0000-0000-000033020000}"/>
    <cellStyle name="Calculation 2 2 2 2 11 3 2" xfId="635" xr:uid="{00000000-0005-0000-0000-000034020000}"/>
    <cellStyle name="Calculation 2 2 2 2 11 3 3" xfId="636" xr:uid="{00000000-0005-0000-0000-000035020000}"/>
    <cellStyle name="Calculation 2 2 2 2 11 3 4" xfId="637" xr:uid="{00000000-0005-0000-0000-000036020000}"/>
    <cellStyle name="Calculation 2 2 2 2 11 3 5" xfId="638" xr:uid="{00000000-0005-0000-0000-000037020000}"/>
    <cellStyle name="Calculation 2 2 2 2 11 4" xfId="639" xr:uid="{00000000-0005-0000-0000-000038020000}"/>
    <cellStyle name="Calculation 2 2 2 2 11 4 2" xfId="640" xr:uid="{00000000-0005-0000-0000-000039020000}"/>
    <cellStyle name="Calculation 2 2 2 2 11 4 3" xfId="641" xr:uid="{00000000-0005-0000-0000-00003A020000}"/>
    <cellStyle name="Calculation 2 2 2 2 11 4 4" xfId="642" xr:uid="{00000000-0005-0000-0000-00003B020000}"/>
    <cellStyle name="Calculation 2 2 2 2 11 4 5" xfId="643" xr:uid="{00000000-0005-0000-0000-00003C020000}"/>
    <cellStyle name="Calculation 2 2 2 2 11 5" xfId="644" xr:uid="{00000000-0005-0000-0000-00003D020000}"/>
    <cellStyle name="Calculation 2 2 2 2 11 5 2" xfId="645" xr:uid="{00000000-0005-0000-0000-00003E020000}"/>
    <cellStyle name="Calculation 2 2 2 2 11 6" xfId="646" xr:uid="{00000000-0005-0000-0000-00003F020000}"/>
    <cellStyle name="Calculation 2 2 2 2 11 6 2" xfId="647" xr:uid="{00000000-0005-0000-0000-000040020000}"/>
    <cellStyle name="Calculation 2 2 2 2 11 7" xfId="648" xr:uid="{00000000-0005-0000-0000-000041020000}"/>
    <cellStyle name="Calculation 2 2 2 2 11 8" xfId="649" xr:uid="{00000000-0005-0000-0000-000042020000}"/>
    <cellStyle name="Calculation 2 2 2 2 12" xfId="650" xr:uid="{00000000-0005-0000-0000-000043020000}"/>
    <cellStyle name="Calculation 2 2 2 2 12 2" xfId="651" xr:uid="{00000000-0005-0000-0000-000044020000}"/>
    <cellStyle name="Calculation 2 2 2 2 12 2 2" xfId="652" xr:uid="{00000000-0005-0000-0000-000045020000}"/>
    <cellStyle name="Calculation 2 2 2 2 12 2 2 2" xfId="653" xr:uid="{00000000-0005-0000-0000-000046020000}"/>
    <cellStyle name="Calculation 2 2 2 2 12 2 2 3" xfId="654" xr:uid="{00000000-0005-0000-0000-000047020000}"/>
    <cellStyle name="Calculation 2 2 2 2 12 2 2 4" xfId="655" xr:uid="{00000000-0005-0000-0000-000048020000}"/>
    <cellStyle name="Calculation 2 2 2 2 12 2 2 5" xfId="656" xr:uid="{00000000-0005-0000-0000-000049020000}"/>
    <cellStyle name="Calculation 2 2 2 2 12 2 3" xfId="657" xr:uid="{00000000-0005-0000-0000-00004A020000}"/>
    <cellStyle name="Calculation 2 2 2 2 12 2 3 2" xfId="658" xr:uid="{00000000-0005-0000-0000-00004B020000}"/>
    <cellStyle name="Calculation 2 2 2 2 12 2 3 3" xfId="659" xr:uid="{00000000-0005-0000-0000-00004C020000}"/>
    <cellStyle name="Calculation 2 2 2 2 12 2 3 4" xfId="660" xr:uid="{00000000-0005-0000-0000-00004D020000}"/>
    <cellStyle name="Calculation 2 2 2 2 12 2 3 5" xfId="661" xr:uid="{00000000-0005-0000-0000-00004E020000}"/>
    <cellStyle name="Calculation 2 2 2 2 12 2 4" xfId="662" xr:uid="{00000000-0005-0000-0000-00004F020000}"/>
    <cellStyle name="Calculation 2 2 2 2 12 2 4 2" xfId="663" xr:uid="{00000000-0005-0000-0000-000050020000}"/>
    <cellStyle name="Calculation 2 2 2 2 12 2 5" xfId="664" xr:uid="{00000000-0005-0000-0000-000051020000}"/>
    <cellStyle name="Calculation 2 2 2 2 12 2 5 2" xfId="665" xr:uid="{00000000-0005-0000-0000-000052020000}"/>
    <cellStyle name="Calculation 2 2 2 2 12 2 6" xfId="666" xr:uid="{00000000-0005-0000-0000-000053020000}"/>
    <cellStyle name="Calculation 2 2 2 2 12 2 7" xfId="667" xr:uid="{00000000-0005-0000-0000-000054020000}"/>
    <cellStyle name="Calculation 2 2 2 2 12 3" xfId="668" xr:uid="{00000000-0005-0000-0000-000055020000}"/>
    <cellStyle name="Calculation 2 2 2 2 12 3 2" xfId="669" xr:uid="{00000000-0005-0000-0000-000056020000}"/>
    <cellStyle name="Calculation 2 2 2 2 12 3 3" xfId="670" xr:uid="{00000000-0005-0000-0000-000057020000}"/>
    <cellStyle name="Calculation 2 2 2 2 12 3 4" xfId="671" xr:uid="{00000000-0005-0000-0000-000058020000}"/>
    <cellStyle name="Calculation 2 2 2 2 12 3 5" xfId="672" xr:uid="{00000000-0005-0000-0000-000059020000}"/>
    <cellStyle name="Calculation 2 2 2 2 12 4" xfId="673" xr:uid="{00000000-0005-0000-0000-00005A020000}"/>
    <cellStyle name="Calculation 2 2 2 2 12 4 2" xfId="674" xr:uid="{00000000-0005-0000-0000-00005B020000}"/>
    <cellStyle name="Calculation 2 2 2 2 12 4 3" xfId="675" xr:uid="{00000000-0005-0000-0000-00005C020000}"/>
    <cellStyle name="Calculation 2 2 2 2 12 4 4" xfId="676" xr:uid="{00000000-0005-0000-0000-00005D020000}"/>
    <cellStyle name="Calculation 2 2 2 2 12 4 5" xfId="677" xr:uid="{00000000-0005-0000-0000-00005E020000}"/>
    <cellStyle name="Calculation 2 2 2 2 12 5" xfId="678" xr:uid="{00000000-0005-0000-0000-00005F020000}"/>
    <cellStyle name="Calculation 2 2 2 2 12 5 2" xfId="679" xr:uid="{00000000-0005-0000-0000-000060020000}"/>
    <cellStyle name="Calculation 2 2 2 2 12 6" xfId="680" xr:uid="{00000000-0005-0000-0000-000061020000}"/>
    <cellStyle name="Calculation 2 2 2 2 12 6 2" xfId="681" xr:uid="{00000000-0005-0000-0000-000062020000}"/>
    <cellStyle name="Calculation 2 2 2 2 12 7" xfId="682" xr:uid="{00000000-0005-0000-0000-000063020000}"/>
    <cellStyle name="Calculation 2 2 2 2 12 8" xfId="683" xr:uid="{00000000-0005-0000-0000-000064020000}"/>
    <cellStyle name="Calculation 2 2 2 2 13" xfId="684" xr:uid="{00000000-0005-0000-0000-000065020000}"/>
    <cellStyle name="Calculation 2 2 2 2 13 2" xfId="685" xr:uid="{00000000-0005-0000-0000-000066020000}"/>
    <cellStyle name="Calculation 2 2 2 2 13 2 2" xfId="686" xr:uid="{00000000-0005-0000-0000-000067020000}"/>
    <cellStyle name="Calculation 2 2 2 2 13 2 2 2" xfId="687" xr:uid="{00000000-0005-0000-0000-000068020000}"/>
    <cellStyle name="Calculation 2 2 2 2 13 2 2 3" xfId="688" xr:uid="{00000000-0005-0000-0000-000069020000}"/>
    <cellStyle name="Calculation 2 2 2 2 13 2 2 4" xfId="689" xr:uid="{00000000-0005-0000-0000-00006A020000}"/>
    <cellStyle name="Calculation 2 2 2 2 13 2 2 5" xfId="690" xr:uid="{00000000-0005-0000-0000-00006B020000}"/>
    <cellStyle name="Calculation 2 2 2 2 13 2 3" xfId="691" xr:uid="{00000000-0005-0000-0000-00006C020000}"/>
    <cellStyle name="Calculation 2 2 2 2 13 2 3 2" xfId="692" xr:uid="{00000000-0005-0000-0000-00006D020000}"/>
    <cellStyle name="Calculation 2 2 2 2 13 2 3 3" xfId="693" xr:uid="{00000000-0005-0000-0000-00006E020000}"/>
    <cellStyle name="Calculation 2 2 2 2 13 2 3 4" xfId="694" xr:uid="{00000000-0005-0000-0000-00006F020000}"/>
    <cellStyle name="Calculation 2 2 2 2 13 2 3 5" xfId="695" xr:uid="{00000000-0005-0000-0000-000070020000}"/>
    <cellStyle name="Calculation 2 2 2 2 13 2 4" xfId="696" xr:uid="{00000000-0005-0000-0000-000071020000}"/>
    <cellStyle name="Calculation 2 2 2 2 13 2 4 2" xfId="697" xr:uid="{00000000-0005-0000-0000-000072020000}"/>
    <cellStyle name="Calculation 2 2 2 2 13 2 5" xfId="698" xr:uid="{00000000-0005-0000-0000-000073020000}"/>
    <cellStyle name="Calculation 2 2 2 2 13 2 5 2" xfId="699" xr:uid="{00000000-0005-0000-0000-000074020000}"/>
    <cellStyle name="Calculation 2 2 2 2 13 2 6" xfId="700" xr:uid="{00000000-0005-0000-0000-000075020000}"/>
    <cellStyle name="Calculation 2 2 2 2 13 2 7" xfId="701" xr:uid="{00000000-0005-0000-0000-000076020000}"/>
    <cellStyle name="Calculation 2 2 2 2 13 3" xfId="702" xr:uid="{00000000-0005-0000-0000-000077020000}"/>
    <cellStyle name="Calculation 2 2 2 2 13 3 2" xfId="703" xr:uid="{00000000-0005-0000-0000-000078020000}"/>
    <cellStyle name="Calculation 2 2 2 2 13 3 3" xfId="704" xr:uid="{00000000-0005-0000-0000-000079020000}"/>
    <cellStyle name="Calculation 2 2 2 2 13 3 4" xfId="705" xr:uid="{00000000-0005-0000-0000-00007A020000}"/>
    <cellStyle name="Calculation 2 2 2 2 13 3 5" xfId="706" xr:uid="{00000000-0005-0000-0000-00007B020000}"/>
    <cellStyle name="Calculation 2 2 2 2 13 4" xfId="707" xr:uid="{00000000-0005-0000-0000-00007C020000}"/>
    <cellStyle name="Calculation 2 2 2 2 13 4 2" xfId="708" xr:uid="{00000000-0005-0000-0000-00007D020000}"/>
    <cellStyle name="Calculation 2 2 2 2 13 4 3" xfId="709" xr:uid="{00000000-0005-0000-0000-00007E020000}"/>
    <cellStyle name="Calculation 2 2 2 2 13 4 4" xfId="710" xr:uid="{00000000-0005-0000-0000-00007F020000}"/>
    <cellStyle name="Calculation 2 2 2 2 13 4 5" xfId="711" xr:uid="{00000000-0005-0000-0000-000080020000}"/>
    <cellStyle name="Calculation 2 2 2 2 13 5" xfId="712" xr:uid="{00000000-0005-0000-0000-000081020000}"/>
    <cellStyle name="Calculation 2 2 2 2 13 5 2" xfId="713" xr:uid="{00000000-0005-0000-0000-000082020000}"/>
    <cellStyle name="Calculation 2 2 2 2 13 6" xfId="714" xr:uid="{00000000-0005-0000-0000-000083020000}"/>
    <cellStyle name="Calculation 2 2 2 2 13 6 2" xfId="715" xr:uid="{00000000-0005-0000-0000-000084020000}"/>
    <cellStyle name="Calculation 2 2 2 2 13 7" xfId="716" xr:uid="{00000000-0005-0000-0000-000085020000}"/>
    <cellStyle name="Calculation 2 2 2 2 13 8" xfId="717" xr:uid="{00000000-0005-0000-0000-000086020000}"/>
    <cellStyle name="Calculation 2 2 2 2 14" xfId="718" xr:uid="{00000000-0005-0000-0000-000087020000}"/>
    <cellStyle name="Calculation 2 2 2 2 14 2" xfId="719" xr:uid="{00000000-0005-0000-0000-000088020000}"/>
    <cellStyle name="Calculation 2 2 2 2 14 2 2" xfId="720" xr:uid="{00000000-0005-0000-0000-000089020000}"/>
    <cellStyle name="Calculation 2 2 2 2 14 2 2 2" xfId="721" xr:uid="{00000000-0005-0000-0000-00008A020000}"/>
    <cellStyle name="Calculation 2 2 2 2 14 2 2 3" xfId="722" xr:uid="{00000000-0005-0000-0000-00008B020000}"/>
    <cellStyle name="Calculation 2 2 2 2 14 2 2 4" xfId="723" xr:uid="{00000000-0005-0000-0000-00008C020000}"/>
    <cellStyle name="Calculation 2 2 2 2 14 2 2 5" xfId="724" xr:uid="{00000000-0005-0000-0000-00008D020000}"/>
    <cellStyle name="Calculation 2 2 2 2 14 2 3" xfId="725" xr:uid="{00000000-0005-0000-0000-00008E020000}"/>
    <cellStyle name="Calculation 2 2 2 2 14 2 3 2" xfId="726" xr:uid="{00000000-0005-0000-0000-00008F020000}"/>
    <cellStyle name="Calculation 2 2 2 2 14 2 3 3" xfId="727" xr:uid="{00000000-0005-0000-0000-000090020000}"/>
    <cellStyle name="Calculation 2 2 2 2 14 2 3 4" xfId="728" xr:uid="{00000000-0005-0000-0000-000091020000}"/>
    <cellStyle name="Calculation 2 2 2 2 14 2 3 5" xfId="729" xr:uid="{00000000-0005-0000-0000-000092020000}"/>
    <cellStyle name="Calculation 2 2 2 2 14 2 4" xfId="730" xr:uid="{00000000-0005-0000-0000-000093020000}"/>
    <cellStyle name="Calculation 2 2 2 2 14 2 4 2" xfId="731" xr:uid="{00000000-0005-0000-0000-000094020000}"/>
    <cellStyle name="Calculation 2 2 2 2 14 2 5" xfId="732" xr:uid="{00000000-0005-0000-0000-000095020000}"/>
    <cellStyle name="Calculation 2 2 2 2 14 2 5 2" xfId="733" xr:uid="{00000000-0005-0000-0000-000096020000}"/>
    <cellStyle name="Calculation 2 2 2 2 14 2 6" xfId="734" xr:uid="{00000000-0005-0000-0000-000097020000}"/>
    <cellStyle name="Calculation 2 2 2 2 14 2 7" xfId="735" xr:uid="{00000000-0005-0000-0000-000098020000}"/>
    <cellStyle name="Calculation 2 2 2 2 14 3" xfId="736" xr:uid="{00000000-0005-0000-0000-000099020000}"/>
    <cellStyle name="Calculation 2 2 2 2 14 3 2" xfId="737" xr:uid="{00000000-0005-0000-0000-00009A020000}"/>
    <cellStyle name="Calculation 2 2 2 2 14 3 3" xfId="738" xr:uid="{00000000-0005-0000-0000-00009B020000}"/>
    <cellStyle name="Calculation 2 2 2 2 14 3 4" xfId="739" xr:uid="{00000000-0005-0000-0000-00009C020000}"/>
    <cellStyle name="Calculation 2 2 2 2 14 3 5" xfId="740" xr:uid="{00000000-0005-0000-0000-00009D020000}"/>
    <cellStyle name="Calculation 2 2 2 2 14 4" xfId="741" xr:uid="{00000000-0005-0000-0000-00009E020000}"/>
    <cellStyle name="Calculation 2 2 2 2 14 4 2" xfId="742" xr:uid="{00000000-0005-0000-0000-00009F020000}"/>
    <cellStyle name="Calculation 2 2 2 2 14 4 3" xfId="743" xr:uid="{00000000-0005-0000-0000-0000A0020000}"/>
    <cellStyle name="Calculation 2 2 2 2 14 4 4" xfId="744" xr:uid="{00000000-0005-0000-0000-0000A1020000}"/>
    <cellStyle name="Calculation 2 2 2 2 14 4 5" xfId="745" xr:uid="{00000000-0005-0000-0000-0000A2020000}"/>
    <cellStyle name="Calculation 2 2 2 2 14 5" xfId="746" xr:uid="{00000000-0005-0000-0000-0000A3020000}"/>
    <cellStyle name="Calculation 2 2 2 2 14 5 2" xfId="747" xr:uid="{00000000-0005-0000-0000-0000A4020000}"/>
    <cellStyle name="Calculation 2 2 2 2 14 6" xfId="748" xr:uid="{00000000-0005-0000-0000-0000A5020000}"/>
    <cellStyle name="Calculation 2 2 2 2 14 6 2" xfId="749" xr:uid="{00000000-0005-0000-0000-0000A6020000}"/>
    <cellStyle name="Calculation 2 2 2 2 14 7" xfId="750" xr:uid="{00000000-0005-0000-0000-0000A7020000}"/>
    <cellStyle name="Calculation 2 2 2 2 14 8" xfId="751" xr:uid="{00000000-0005-0000-0000-0000A8020000}"/>
    <cellStyle name="Calculation 2 2 2 2 15" xfId="752" xr:uid="{00000000-0005-0000-0000-0000A9020000}"/>
    <cellStyle name="Calculation 2 2 2 2 15 2" xfId="753" xr:uid="{00000000-0005-0000-0000-0000AA020000}"/>
    <cellStyle name="Calculation 2 2 2 2 15 2 2" xfId="754" xr:uid="{00000000-0005-0000-0000-0000AB020000}"/>
    <cellStyle name="Calculation 2 2 2 2 15 2 3" xfId="755" xr:uid="{00000000-0005-0000-0000-0000AC020000}"/>
    <cellStyle name="Calculation 2 2 2 2 15 2 4" xfId="756" xr:uid="{00000000-0005-0000-0000-0000AD020000}"/>
    <cellStyle name="Calculation 2 2 2 2 15 2 5" xfId="757" xr:uid="{00000000-0005-0000-0000-0000AE020000}"/>
    <cellStyle name="Calculation 2 2 2 2 15 3" xfId="758" xr:uid="{00000000-0005-0000-0000-0000AF020000}"/>
    <cellStyle name="Calculation 2 2 2 2 15 3 2" xfId="759" xr:uid="{00000000-0005-0000-0000-0000B0020000}"/>
    <cellStyle name="Calculation 2 2 2 2 15 3 3" xfId="760" xr:uid="{00000000-0005-0000-0000-0000B1020000}"/>
    <cellStyle name="Calculation 2 2 2 2 15 3 4" xfId="761" xr:uid="{00000000-0005-0000-0000-0000B2020000}"/>
    <cellStyle name="Calculation 2 2 2 2 15 3 5" xfId="762" xr:uid="{00000000-0005-0000-0000-0000B3020000}"/>
    <cellStyle name="Calculation 2 2 2 2 15 4" xfId="763" xr:uid="{00000000-0005-0000-0000-0000B4020000}"/>
    <cellStyle name="Calculation 2 2 2 2 15 4 2" xfId="764" xr:uid="{00000000-0005-0000-0000-0000B5020000}"/>
    <cellStyle name="Calculation 2 2 2 2 15 5" xfId="765" xr:uid="{00000000-0005-0000-0000-0000B6020000}"/>
    <cellStyle name="Calculation 2 2 2 2 15 5 2" xfId="766" xr:uid="{00000000-0005-0000-0000-0000B7020000}"/>
    <cellStyle name="Calculation 2 2 2 2 15 6" xfId="767" xr:uid="{00000000-0005-0000-0000-0000B8020000}"/>
    <cellStyle name="Calculation 2 2 2 2 15 7" xfId="768" xr:uid="{00000000-0005-0000-0000-0000B9020000}"/>
    <cellStyle name="Calculation 2 2 2 2 16" xfId="769" xr:uid="{00000000-0005-0000-0000-0000BA020000}"/>
    <cellStyle name="Calculation 2 2 2 2 16 2" xfId="770" xr:uid="{00000000-0005-0000-0000-0000BB020000}"/>
    <cellStyle name="Calculation 2 2 2 2 16 3" xfId="771" xr:uid="{00000000-0005-0000-0000-0000BC020000}"/>
    <cellStyle name="Calculation 2 2 2 2 16 4" xfId="772" xr:uid="{00000000-0005-0000-0000-0000BD020000}"/>
    <cellStyle name="Calculation 2 2 2 2 16 5" xfId="773" xr:uid="{00000000-0005-0000-0000-0000BE020000}"/>
    <cellStyle name="Calculation 2 2 2 2 17" xfId="774" xr:uid="{00000000-0005-0000-0000-0000BF020000}"/>
    <cellStyle name="Calculation 2 2 2 2 17 2" xfId="775" xr:uid="{00000000-0005-0000-0000-0000C0020000}"/>
    <cellStyle name="Calculation 2 2 2 2 17 3" xfId="776" xr:uid="{00000000-0005-0000-0000-0000C1020000}"/>
    <cellStyle name="Calculation 2 2 2 2 17 4" xfId="777" xr:uid="{00000000-0005-0000-0000-0000C2020000}"/>
    <cellStyle name="Calculation 2 2 2 2 17 5" xfId="778" xr:uid="{00000000-0005-0000-0000-0000C3020000}"/>
    <cellStyle name="Calculation 2 2 2 2 18" xfId="779" xr:uid="{00000000-0005-0000-0000-0000C4020000}"/>
    <cellStyle name="Calculation 2 2 2 2 18 2" xfId="780" xr:uid="{00000000-0005-0000-0000-0000C5020000}"/>
    <cellStyle name="Calculation 2 2 2 2 19" xfId="781" xr:uid="{00000000-0005-0000-0000-0000C6020000}"/>
    <cellStyle name="Calculation 2 2 2 2 19 2" xfId="782" xr:uid="{00000000-0005-0000-0000-0000C7020000}"/>
    <cellStyle name="Calculation 2 2 2 2 2" xfId="783" xr:uid="{00000000-0005-0000-0000-0000C8020000}"/>
    <cellStyle name="Calculation 2 2 2 2 2 2" xfId="784" xr:uid="{00000000-0005-0000-0000-0000C9020000}"/>
    <cellStyle name="Calculation 2 2 2 2 2 2 2" xfId="785" xr:uid="{00000000-0005-0000-0000-0000CA020000}"/>
    <cellStyle name="Calculation 2 2 2 2 2 2 2 2" xfId="786" xr:uid="{00000000-0005-0000-0000-0000CB020000}"/>
    <cellStyle name="Calculation 2 2 2 2 2 2 2 3" xfId="787" xr:uid="{00000000-0005-0000-0000-0000CC020000}"/>
    <cellStyle name="Calculation 2 2 2 2 2 2 2 4" xfId="788" xr:uid="{00000000-0005-0000-0000-0000CD020000}"/>
    <cellStyle name="Calculation 2 2 2 2 2 2 2 5" xfId="789" xr:uid="{00000000-0005-0000-0000-0000CE020000}"/>
    <cellStyle name="Calculation 2 2 2 2 2 2 3" xfId="790" xr:uid="{00000000-0005-0000-0000-0000CF020000}"/>
    <cellStyle name="Calculation 2 2 2 2 2 2 3 2" xfId="791" xr:uid="{00000000-0005-0000-0000-0000D0020000}"/>
    <cellStyle name="Calculation 2 2 2 2 2 2 3 3" xfId="792" xr:uid="{00000000-0005-0000-0000-0000D1020000}"/>
    <cellStyle name="Calculation 2 2 2 2 2 2 3 4" xfId="793" xr:uid="{00000000-0005-0000-0000-0000D2020000}"/>
    <cellStyle name="Calculation 2 2 2 2 2 2 3 5" xfId="794" xr:uid="{00000000-0005-0000-0000-0000D3020000}"/>
    <cellStyle name="Calculation 2 2 2 2 2 2 4" xfId="795" xr:uid="{00000000-0005-0000-0000-0000D4020000}"/>
    <cellStyle name="Calculation 2 2 2 2 2 2 4 2" xfId="796" xr:uid="{00000000-0005-0000-0000-0000D5020000}"/>
    <cellStyle name="Calculation 2 2 2 2 2 2 5" xfId="797" xr:uid="{00000000-0005-0000-0000-0000D6020000}"/>
    <cellStyle name="Calculation 2 2 2 2 2 2 5 2" xfId="798" xr:uid="{00000000-0005-0000-0000-0000D7020000}"/>
    <cellStyle name="Calculation 2 2 2 2 2 2 6" xfId="799" xr:uid="{00000000-0005-0000-0000-0000D8020000}"/>
    <cellStyle name="Calculation 2 2 2 2 2 2 7" xfId="800" xr:uid="{00000000-0005-0000-0000-0000D9020000}"/>
    <cellStyle name="Calculation 2 2 2 2 2 3" xfId="801" xr:uid="{00000000-0005-0000-0000-0000DA020000}"/>
    <cellStyle name="Calculation 2 2 2 2 2 3 2" xfId="802" xr:uid="{00000000-0005-0000-0000-0000DB020000}"/>
    <cellStyle name="Calculation 2 2 2 2 2 3 3" xfId="803" xr:uid="{00000000-0005-0000-0000-0000DC020000}"/>
    <cellStyle name="Calculation 2 2 2 2 2 3 4" xfId="804" xr:uid="{00000000-0005-0000-0000-0000DD020000}"/>
    <cellStyle name="Calculation 2 2 2 2 2 3 5" xfId="805" xr:uid="{00000000-0005-0000-0000-0000DE020000}"/>
    <cellStyle name="Calculation 2 2 2 2 2 4" xfId="806" xr:uid="{00000000-0005-0000-0000-0000DF020000}"/>
    <cellStyle name="Calculation 2 2 2 2 2 4 2" xfId="807" xr:uid="{00000000-0005-0000-0000-0000E0020000}"/>
    <cellStyle name="Calculation 2 2 2 2 2 4 3" xfId="808" xr:uid="{00000000-0005-0000-0000-0000E1020000}"/>
    <cellStyle name="Calculation 2 2 2 2 2 4 4" xfId="809" xr:uid="{00000000-0005-0000-0000-0000E2020000}"/>
    <cellStyle name="Calculation 2 2 2 2 2 4 5" xfId="810" xr:uid="{00000000-0005-0000-0000-0000E3020000}"/>
    <cellStyle name="Calculation 2 2 2 2 2 5" xfId="811" xr:uid="{00000000-0005-0000-0000-0000E4020000}"/>
    <cellStyle name="Calculation 2 2 2 2 2 5 2" xfId="812" xr:uid="{00000000-0005-0000-0000-0000E5020000}"/>
    <cellStyle name="Calculation 2 2 2 2 2 6" xfId="813" xr:uid="{00000000-0005-0000-0000-0000E6020000}"/>
    <cellStyle name="Calculation 2 2 2 2 2 6 2" xfId="814" xr:uid="{00000000-0005-0000-0000-0000E7020000}"/>
    <cellStyle name="Calculation 2 2 2 2 2 7" xfId="815" xr:uid="{00000000-0005-0000-0000-0000E8020000}"/>
    <cellStyle name="Calculation 2 2 2 2 2 8" xfId="816" xr:uid="{00000000-0005-0000-0000-0000E9020000}"/>
    <cellStyle name="Calculation 2 2 2 2 20" xfId="817" xr:uid="{00000000-0005-0000-0000-0000EA020000}"/>
    <cellStyle name="Calculation 2 2 2 2 21" xfId="818" xr:uid="{00000000-0005-0000-0000-0000EB020000}"/>
    <cellStyle name="Calculation 2 2 2 2 3" xfId="819" xr:uid="{00000000-0005-0000-0000-0000EC020000}"/>
    <cellStyle name="Calculation 2 2 2 2 3 2" xfId="820" xr:uid="{00000000-0005-0000-0000-0000ED020000}"/>
    <cellStyle name="Calculation 2 2 2 2 3 2 2" xfId="821" xr:uid="{00000000-0005-0000-0000-0000EE020000}"/>
    <cellStyle name="Calculation 2 2 2 2 3 2 2 2" xfId="822" xr:uid="{00000000-0005-0000-0000-0000EF020000}"/>
    <cellStyle name="Calculation 2 2 2 2 3 2 2 3" xfId="823" xr:uid="{00000000-0005-0000-0000-0000F0020000}"/>
    <cellStyle name="Calculation 2 2 2 2 3 2 2 4" xfId="824" xr:uid="{00000000-0005-0000-0000-0000F1020000}"/>
    <cellStyle name="Calculation 2 2 2 2 3 2 2 5" xfId="825" xr:uid="{00000000-0005-0000-0000-0000F2020000}"/>
    <cellStyle name="Calculation 2 2 2 2 3 2 3" xfId="826" xr:uid="{00000000-0005-0000-0000-0000F3020000}"/>
    <cellStyle name="Calculation 2 2 2 2 3 2 3 2" xfId="827" xr:uid="{00000000-0005-0000-0000-0000F4020000}"/>
    <cellStyle name="Calculation 2 2 2 2 3 2 3 3" xfId="828" xr:uid="{00000000-0005-0000-0000-0000F5020000}"/>
    <cellStyle name="Calculation 2 2 2 2 3 2 3 4" xfId="829" xr:uid="{00000000-0005-0000-0000-0000F6020000}"/>
    <cellStyle name="Calculation 2 2 2 2 3 2 3 5" xfId="830" xr:uid="{00000000-0005-0000-0000-0000F7020000}"/>
    <cellStyle name="Calculation 2 2 2 2 3 2 4" xfId="831" xr:uid="{00000000-0005-0000-0000-0000F8020000}"/>
    <cellStyle name="Calculation 2 2 2 2 3 2 4 2" xfId="832" xr:uid="{00000000-0005-0000-0000-0000F9020000}"/>
    <cellStyle name="Calculation 2 2 2 2 3 2 5" xfId="833" xr:uid="{00000000-0005-0000-0000-0000FA020000}"/>
    <cellStyle name="Calculation 2 2 2 2 3 2 5 2" xfId="834" xr:uid="{00000000-0005-0000-0000-0000FB020000}"/>
    <cellStyle name="Calculation 2 2 2 2 3 2 6" xfId="835" xr:uid="{00000000-0005-0000-0000-0000FC020000}"/>
    <cellStyle name="Calculation 2 2 2 2 3 2 7" xfId="836" xr:uid="{00000000-0005-0000-0000-0000FD020000}"/>
    <cellStyle name="Calculation 2 2 2 2 3 3" xfId="837" xr:uid="{00000000-0005-0000-0000-0000FE020000}"/>
    <cellStyle name="Calculation 2 2 2 2 3 3 2" xfId="838" xr:uid="{00000000-0005-0000-0000-0000FF020000}"/>
    <cellStyle name="Calculation 2 2 2 2 3 3 3" xfId="839" xr:uid="{00000000-0005-0000-0000-000000030000}"/>
    <cellStyle name="Calculation 2 2 2 2 3 3 4" xfId="840" xr:uid="{00000000-0005-0000-0000-000001030000}"/>
    <cellStyle name="Calculation 2 2 2 2 3 3 5" xfId="841" xr:uid="{00000000-0005-0000-0000-000002030000}"/>
    <cellStyle name="Calculation 2 2 2 2 3 4" xfId="842" xr:uid="{00000000-0005-0000-0000-000003030000}"/>
    <cellStyle name="Calculation 2 2 2 2 3 4 2" xfId="843" xr:uid="{00000000-0005-0000-0000-000004030000}"/>
    <cellStyle name="Calculation 2 2 2 2 3 4 3" xfId="844" xr:uid="{00000000-0005-0000-0000-000005030000}"/>
    <cellStyle name="Calculation 2 2 2 2 3 4 4" xfId="845" xr:uid="{00000000-0005-0000-0000-000006030000}"/>
    <cellStyle name="Calculation 2 2 2 2 3 4 5" xfId="846" xr:uid="{00000000-0005-0000-0000-000007030000}"/>
    <cellStyle name="Calculation 2 2 2 2 3 5" xfId="847" xr:uid="{00000000-0005-0000-0000-000008030000}"/>
    <cellStyle name="Calculation 2 2 2 2 3 5 2" xfId="848" xr:uid="{00000000-0005-0000-0000-000009030000}"/>
    <cellStyle name="Calculation 2 2 2 2 3 6" xfId="849" xr:uid="{00000000-0005-0000-0000-00000A030000}"/>
    <cellStyle name="Calculation 2 2 2 2 3 6 2" xfId="850" xr:uid="{00000000-0005-0000-0000-00000B030000}"/>
    <cellStyle name="Calculation 2 2 2 2 3 7" xfId="851" xr:uid="{00000000-0005-0000-0000-00000C030000}"/>
    <cellStyle name="Calculation 2 2 2 2 3 8" xfId="852" xr:uid="{00000000-0005-0000-0000-00000D030000}"/>
    <cellStyle name="Calculation 2 2 2 2 4" xfId="853" xr:uid="{00000000-0005-0000-0000-00000E030000}"/>
    <cellStyle name="Calculation 2 2 2 2 4 2" xfId="854" xr:uid="{00000000-0005-0000-0000-00000F030000}"/>
    <cellStyle name="Calculation 2 2 2 2 4 2 2" xfId="855" xr:uid="{00000000-0005-0000-0000-000010030000}"/>
    <cellStyle name="Calculation 2 2 2 2 4 2 2 2" xfId="856" xr:uid="{00000000-0005-0000-0000-000011030000}"/>
    <cellStyle name="Calculation 2 2 2 2 4 2 2 3" xfId="857" xr:uid="{00000000-0005-0000-0000-000012030000}"/>
    <cellStyle name="Calculation 2 2 2 2 4 2 2 4" xfId="858" xr:uid="{00000000-0005-0000-0000-000013030000}"/>
    <cellStyle name="Calculation 2 2 2 2 4 2 2 5" xfId="859" xr:uid="{00000000-0005-0000-0000-000014030000}"/>
    <cellStyle name="Calculation 2 2 2 2 4 2 3" xfId="860" xr:uid="{00000000-0005-0000-0000-000015030000}"/>
    <cellStyle name="Calculation 2 2 2 2 4 2 3 2" xfId="861" xr:uid="{00000000-0005-0000-0000-000016030000}"/>
    <cellStyle name="Calculation 2 2 2 2 4 2 3 3" xfId="862" xr:uid="{00000000-0005-0000-0000-000017030000}"/>
    <cellStyle name="Calculation 2 2 2 2 4 2 3 4" xfId="863" xr:uid="{00000000-0005-0000-0000-000018030000}"/>
    <cellStyle name="Calculation 2 2 2 2 4 2 3 5" xfId="864" xr:uid="{00000000-0005-0000-0000-000019030000}"/>
    <cellStyle name="Calculation 2 2 2 2 4 2 4" xfId="865" xr:uid="{00000000-0005-0000-0000-00001A030000}"/>
    <cellStyle name="Calculation 2 2 2 2 4 2 4 2" xfId="866" xr:uid="{00000000-0005-0000-0000-00001B030000}"/>
    <cellStyle name="Calculation 2 2 2 2 4 2 5" xfId="867" xr:uid="{00000000-0005-0000-0000-00001C030000}"/>
    <cellStyle name="Calculation 2 2 2 2 4 2 5 2" xfId="868" xr:uid="{00000000-0005-0000-0000-00001D030000}"/>
    <cellStyle name="Calculation 2 2 2 2 4 2 6" xfId="869" xr:uid="{00000000-0005-0000-0000-00001E030000}"/>
    <cellStyle name="Calculation 2 2 2 2 4 2 7" xfId="870" xr:uid="{00000000-0005-0000-0000-00001F030000}"/>
    <cellStyle name="Calculation 2 2 2 2 4 3" xfId="871" xr:uid="{00000000-0005-0000-0000-000020030000}"/>
    <cellStyle name="Calculation 2 2 2 2 4 3 2" xfId="872" xr:uid="{00000000-0005-0000-0000-000021030000}"/>
    <cellStyle name="Calculation 2 2 2 2 4 3 3" xfId="873" xr:uid="{00000000-0005-0000-0000-000022030000}"/>
    <cellStyle name="Calculation 2 2 2 2 4 3 4" xfId="874" xr:uid="{00000000-0005-0000-0000-000023030000}"/>
    <cellStyle name="Calculation 2 2 2 2 4 3 5" xfId="875" xr:uid="{00000000-0005-0000-0000-000024030000}"/>
    <cellStyle name="Calculation 2 2 2 2 4 4" xfId="876" xr:uid="{00000000-0005-0000-0000-000025030000}"/>
    <cellStyle name="Calculation 2 2 2 2 4 4 2" xfId="877" xr:uid="{00000000-0005-0000-0000-000026030000}"/>
    <cellStyle name="Calculation 2 2 2 2 4 4 3" xfId="878" xr:uid="{00000000-0005-0000-0000-000027030000}"/>
    <cellStyle name="Calculation 2 2 2 2 4 4 4" xfId="879" xr:uid="{00000000-0005-0000-0000-000028030000}"/>
    <cellStyle name="Calculation 2 2 2 2 4 4 5" xfId="880" xr:uid="{00000000-0005-0000-0000-000029030000}"/>
    <cellStyle name="Calculation 2 2 2 2 4 5" xfId="881" xr:uid="{00000000-0005-0000-0000-00002A030000}"/>
    <cellStyle name="Calculation 2 2 2 2 4 5 2" xfId="882" xr:uid="{00000000-0005-0000-0000-00002B030000}"/>
    <cellStyle name="Calculation 2 2 2 2 4 6" xfId="883" xr:uid="{00000000-0005-0000-0000-00002C030000}"/>
    <cellStyle name="Calculation 2 2 2 2 4 6 2" xfId="884" xr:uid="{00000000-0005-0000-0000-00002D030000}"/>
    <cellStyle name="Calculation 2 2 2 2 4 7" xfId="885" xr:uid="{00000000-0005-0000-0000-00002E030000}"/>
    <cellStyle name="Calculation 2 2 2 2 4 8" xfId="886" xr:uid="{00000000-0005-0000-0000-00002F030000}"/>
    <cellStyle name="Calculation 2 2 2 2 5" xfId="887" xr:uid="{00000000-0005-0000-0000-000030030000}"/>
    <cellStyle name="Calculation 2 2 2 2 5 2" xfId="888" xr:uid="{00000000-0005-0000-0000-000031030000}"/>
    <cellStyle name="Calculation 2 2 2 2 5 2 2" xfId="889" xr:uid="{00000000-0005-0000-0000-000032030000}"/>
    <cellStyle name="Calculation 2 2 2 2 5 2 2 2" xfId="890" xr:uid="{00000000-0005-0000-0000-000033030000}"/>
    <cellStyle name="Calculation 2 2 2 2 5 2 2 3" xfId="891" xr:uid="{00000000-0005-0000-0000-000034030000}"/>
    <cellStyle name="Calculation 2 2 2 2 5 2 2 4" xfId="892" xr:uid="{00000000-0005-0000-0000-000035030000}"/>
    <cellStyle name="Calculation 2 2 2 2 5 2 2 5" xfId="893" xr:uid="{00000000-0005-0000-0000-000036030000}"/>
    <cellStyle name="Calculation 2 2 2 2 5 2 3" xfId="894" xr:uid="{00000000-0005-0000-0000-000037030000}"/>
    <cellStyle name="Calculation 2 2 2 2 5 2 3 2" xfId="895" xr:uid="{00000000-0005-0000-0000-000038030000}"/>
    <cellStyle name="Calculation 2 2 2 2 5 2 3 3" xfId="896" xr:uid="{00000000-0005-0000-0000-000039030000}"/>
    <cellStyle name="Calculation 2 2 2 2 5 2 3 4" xfId="897" xr:uid="{00000000-0005-0000-0000-00003A030000}"/>
    <cellStyle name="Calculation 2 2 2 2 5 2 3 5" xfId="898" xr:uid="{00000000-0005-0000-0000-00003B030000}"/>
    <cellStyle name="Calculation 2 2 2 2 5 2 4" xfId="899" xr:uid="{00000000-0005-0000-0000-00003C030000}"/>
    <cellStyle name="Calculation 2 2 2 2 5 2 4 2" xfId="900" xr:uid="{00000000-0005-0000-0000-00003D030000}"/>
    <cellStyle name="Calculation 2 2 2 2 5 2 5" xfId="901" xr:uid="{00000000-0005-0000-0000-00003E030000}"/>
    <cellStyle name="Calculation 2 2 2 2 5 2 5 2" xfId="902" xr:uid="{00000000-0005-0000-0000-00003F030000}"/>
    <cellStyle name="Calculation 2 2 2 2 5 2 6" xfId="903" xr:uid="{00000000-0005-0000-0000-000040030000}"/>
    <cellStyle name="Calculation 2 2 2 2 5 2 7" xfId="904" xr:uid="{00000000-0005-0000-0000-000041030000}"/>
    <cellStyle name="Calculation 2 2 2 2 5 3" xfId="905" xr:uid="{00000000-0005-0000-0000-000042030000}"/>
    <cellStyle name="Calculation 2 2 2 2 5 3 2" xfId="906" xr:uid="{00000000-0005-0000-0000-000043030000}"/>
    <cellStyle name="Calculation 2 2 2 2 5 3 3" xfId="907" xr:uid="{00000000-0005-0000-0000-000044030000}"/>
    <cellStyle name="Calculation 2 2 2 2 5 3 4" xfId="908" xr:uid="{00000000-0005-0000-0000-000045030000}"/>
    <cellStyle name="Calculation 2 2 2 2 5 3 5" xfId="909" xr:uid="{00000000-0005-0000-0000-000046030000}"/>
    <cellStyle name="Calculation 2 2 2 2 5 4" xfId="910" xr:uid="{00000000-0005-0000-0000-000047030000}"/>
    <cellStyle name="Calculation 2 2 2 2 5 4 2" xfId="911" xr:uid="{00000000-0005-0000-0000-000048030000}"/>
    <cellStyle name="Calculation 2 2 2 2 5 4 3" xfId="912" xr:uid="{00000000-0005-0000-0000-000049030000}"/>
    <cellStyle name="Calculation 2 2 2 2 5 4 4" xfId="913" xr:uid="{00000000-0005-0000-0000-00004A030000}"/>
    <cellStyle name="Calculation 2 2 2 2 5 4 5" xfId="914" xr:uid="{00000000-0005-0000-0000-00004B030000}"/>
    <cellStyle name="Calculation 2 2 2 2 5 5" xfId="915" xr:uid="{00000000-0005-0000-0000-00004C030000}"/>
    <cellStyle name="Calculation 2 2 2 2 5 5 2" xfId="916" xr:uid="{00000000-0005-0000-0000-00004D030000}"/>
    <cellStyle name="Calculation 2 2 2 2 5 6" xfId="917" xr:uid="{00000000-0005-0000-0000-00004E030000}"/>
    <cellStyle name="Calculation 2 2 2 2 5 6 2" xfId="918" xr:uid="{00000000-0005-0000-0000-00004F030000}"/>
    <cellStyle name="Calculation 2 2 2 2 5 7" xfId="919" xr:uid="{00000000-0005-0000-0000-000050030000}"/>
    <cellStyle name="Calculation 2 2 2 2 5 8" xfId="920" xr:uid="{00000000-0005-0000-0000-000051030000}"/>
    <cellStyle name="Calculation 2 2 2 2 6" xfId="921" xr:uid="{00000000-0005-0000-0000-000052030000}"/>
    <cellStyle name="Calculation 2 2 2 2 6 2" xfId="922" xr:uid="{00000000-0005-0000-0000-000053030000}"/>
    <cellStyle name="Calculation 2 2 2 2 6 2 2" xfId="923" xr:uid="{00000000-0005-0000-0000-000054030000}"/>
    <cellStyle name="Calculation 2 2 2 2 6 2 2 2" xfId="924" xr:uid="{00000000-0005-0000-0000-000055030000}"/>
    <cellStyle name="Calculation 2 2 2 2 6 2 2 3" xfId="925" xr:uid="{00000000-0005-0000-0000-000056030000}"/>
    <cellStyle name="Calculation 2 2 2 2 6 2 2 4" xfId="926" xr:uid="{00000000-0005-0000-0000-000057030000}"/>
    <cellStyle name="Calculation 2 2 2 2 6 2 2 5" xfId="927" xr:uid="{00000000-0005-0000-0000-000058030000}"/>
    <cellStyle name="Calculation 2 2 2 2 6 2 3" xfId="928" xr:uid="{00000000-0005-0000-0000-000059030000}"/>
    <cellStyle name="Calculation 2 2 2 2 6 2 3 2" xfId="929" xr:uid="{00000000-0005-0000-0000-00005A030000}"/>
    <cellStyle name="Calculation 2 2 2 2 6 2 3 3" xfId="930" xr:uid="{00000000-0005-0000-0000-00005B030000}"/>
    <cellStyle name="Calculation 2 2 2 2 6 2 3 4" xfId="931" xr:uid="{00000000-0005-0000-0000-00005C030000}"/>
    <cellStyle name="Calculation 2 2 2 2 6 2 3 5" xfId="932" xr:uid="{00000000-0005-0000-0000-00005D030000}"/>
    <cellStyle name="Calculation 2 2 2 2 6 2 4" xfId="933" xr:uid="{00000000-0005-0000-0000-00005E030000}"/>
    <cellStyle name="Calculation 2 2 2 2 6 2 4 2" xfId="934" xr:uid="{00000000-0005-0000-0000-00005F030000}"/>
    <cellStyle name="Calculation 2 2 2 2 6 2 5" xfId="935" xr:uid="{00000000-0005-0000-0000-000060030000}"/>
    <cellStyle name="Calculation 2 2 2 2 6 2 5 2" xfId="936" xr:uid="{00000000-0005-0000-0000-000061030000}"/>
    <cellStyle name="Calculation 2 2 2 2 6 2 6" xfId="937" xr:uid="{00000000-0005-0000-0000-000062030000}"/>
    <cellStyle name="Calculation 2 2 2 2 6 2 7" xfId="938" xr:uid="{00000000-0005-0000-0000-000063030000}"/>
    <cellStyle name="Calculation 2 2 2 2 6 3" xfId="939" xr:uid="{00000000-0005-0000-0000-000064030000}"/>
    <cellStyle name="Calculation 2 2 2 2 6 3 2" xfId="940" xr:uid="{00000000-0005-0000-0000-000065030000}"/>
    <cellStyle name="Calculation 2 2 2 2 6 3 3" xfId="941" xr:uid="{00000000-0005-0000-0000-000066030000}"/>
    <cellStyle name="Calculation 2 2 2 2 6 3 4" xfId="942" xr:uid="{00000000-0005-0000-0000-000067030000}"/>
    <cellStyle name="Calculation 2 2 2 2 6 3 5" xfId="943" xr:uid="{00000000-0005-0000-0000-000068030000}"/>
    <cellStyle name="Calculation 2 2 2 2 6 4" xfId="944" xr:uid="{00000000-0005-0000-0000-000069030000}"/>
    <cellStyle name="Calculation 2 2 2 2 6 4 2" xfId="945" xr:uid="{00000000-0005-0000-0000-00006A030000}"/>
    <cellStyle name="Calculation 2 2 2 2 6 4 3" xfId="946" xr:uid="{00000000-0005-0000-0000-00006B030000}"/>
    <cellStyle name="Calculation 2 2 2 2 6 4 4" xfId="947" xr:uid="{00000000-0005-0000-0000-00006C030000}"/>
    <cellStyle name="Calculation 2 2 2 2 6 4 5" xfId="948" xr:uid="{00000000-0005-0000-0000-00006D030000}"/>
    <cellStyle name="Calculation 2 2 2 2 6 5" xfId="949" xr:uid="{00000000-0005-0000-0000-00006E030000}"/>
    <cellStyle name="Calculation 2 2 2 2 6 5 2" xfId="950" xr:uid="{00000000-0005-0000-0000-00006F030000}"/>
    <cellStyle name="Calculation 2 2 2 2 6 6" xfId="951" xr:uid="{00000000-0005-0000-0000-000070030000}"/>
    <cellStyle name="Calculation 2 2 2 2 6 6 2" xfId="952" xr:uid="{00000000-0005-0000-0000-000071030000}"/>
    <cellStyle name="Calculation 2 2 2 2 6 7" xfId="953" xr:uid="{00000000-0005-0000-0000-000072030000}"/>
    <cellStyle name="Calculation 2 2 2 2 6 8" xfId="954" xr:uid="{00000000-0005-0000-0000-000073030000}"/>
    <cellStyle name="Calculation 2 2 2 2 7" xfId="955" xr:uid="{00000000-0005-0000-0000-000074030000}"/>
    <cellStyle name="Calculation 2 2 2 2 7 2" xfId="956" xr:uid="{00000000-0005-0000-0000-000075030000}"/>
    <cellStyle name="Calculation 2 2 2 2 7 2 2" xfId="957" xr:uid="{00000000-0005-0000-0000-000076030000}"/>
    <cellStyle name="Calculation 2 2 2 2 7 2 2 2" xfId="958" xr:uid="{00000000-0005-0000-0000-000077030000}"/>
    <cellStyle name="Calculation 2 2 2 2 7 2 2 3" xfId="959" xr:uid="{00000000-0005-0000-0000-000078030000}"/>
    <cellStyle name="Calculation 2 2 2 2 7 2 2 4" xfId="960" xr:uid="{00000000-0005-0000-0000-000079030000}"/>
    <cellStyle name="Calculation 2 2 2 2 7 2 2 5" xfId="961" xr:uid="{00000000-0005-0000-0000-00007A030000}"/>
    <cellStyle name="Calculation 2 2 2 2 7 2 3" xfId="962" xr:uid="{00000000-0005-0000-0000-00007B030000}"/>
    <cellStyle name="Calculation 2 2 2 2 7 2 3 2" xfId="963" xr:uid="{00000000-0005-0000-0000-00007C030000}"/>
    <cellStyle name="Calculation 2 2 2 2 7 2 3 3" xfId="964" xr:uid="{00000000-0005-0000-0000-00007D030000}"/>
    <cellStyle name="Calculation 2 2 2 2 7 2 3 4" xfId="965" xr:uid="{00000000-0005-0000-0000-00007E030000}"/>
    <cellStyle name="Calculation 2 2 2 2 7 2 3 5" xfId="966" xr:uid="{00000000-0005-0000-0000-00007F030000}"/>
    <cellStyle name="Calculation 2 2 2 2 7 2 4" xfId="967" xr:uid="{00000000-0005-0000-0000-000080030000}"/>
    <cellStyle name="Calculation 2 2 2 2 7 2 4 2" xfId="968" xr:uid="{00000000-0005-0000-0000-000081030000}"/>
    <cellStyle name="Calculation 2 2 2 2 7 2 5" xfId="969" xr:uid="{00000000-0005-0000-0000-000082030000}"/>
    <cellStyle name="Calculation 2 2 2 2 7 2 5 2" xfId="970" xr:uid="{00000000-0005-0000-0000-000083030000}"/>
    <cellStyle name="Calculation 2 2 2 2 7 2 6" xfId="971" xr:uid="{00000000-0005-0000-0000-000084030000}"/>
    <cellStyle name="Calculation 2 2 2 2 7 2 7" xfId="972" xr:uid="{00000000-0005-0000-0000-000085030000}"/>
    <cellStyle name="Calculation 2 2 2 2 7 3" xfId="973" xr:uid="{00000000-0005-0000-0000-000086030000}"/>
    <cellStyle name="Calculation 2 2 2 2 7 3 2" xfId="974" xr:uid="{00000000-0005-0000-0000-000087030000}"/>
    <cellStyle name="Calculation 2 2 2 2 7 3 3" xfId="975" xr:uid="{00000000-0005-0000-0000-000088030000}"/>
    <cellStyle name="Calculation 2 2 2 2 7 3 4" xfId="976" xr:uid="{00000000-0005-0000-0000-000089030000}"/>
    <cellStyle name="Calculation 2 2 2 2 7 3 5" xfId="977" xr:uid="{00000000-0005-0000-0000-00008A030000}"/>
    <cellStyle name="Calculation 2 2 2 2 7 4" xfId="978" xr:uid="{00000000-0005-0000-0000-00008B030000}"/>
    <cellStyle name="Calculation 2 2 2 2 7 4 2" xfId="979" xr:uid="{00000000-0005-0000-0000-00008C030000}"/>
    <cellStyle name="Calculation 2 2 2 2 7 4 3" xfId="980" xr:uid="{00000000-0005-0000-0000-00008D030000}"/>
    <cellStyle name="Calculation 2 2 2 2 7 4 4" xfId="981" xr:uid="{00000000-0005-0000-0000-00008E030000}"/>
    <cellStyle name="Calculation 2 2 2 2 7 4 5" xfId="982" xr:uid="{00000000-0005-0000-0000-00008F030000}"/>
    <cellStyle name="Calculation 2 2 2 2 7 5" xfId="983" xr:uid="{00000000-0005-0000-0000-000090030000}"/>
    <cellStyle name="Calculation 2 2 2 2 7 5 2" xfId="984" xr:uid="{00000000-0005-0000-0000-000091030000}"/>
    <cellStyle name="Calculation 2 2 2 2 7 6" xfId="985" xr:uid="{00000000-0005-0000-0000-000092030000}"/>
    <cellStyle name="Calculation 2 2 2 2 7 6 2" xfId="986" xr:uid="{00000000-0005-0000-0000-000093030000}"/>
    <cellStyle name="Calculation 2 2 2 2 7 7" xfId="987" xr:uid="{00000000-0005-0000-0000-000094030000}"/>
    <cellStyle name="Calculation 2 2 2 2 7 8" xfId="988" xr:uid="{00000000-0005-0000-0000-000095030000}"/>
    <cellStyle name="Calculation 2 2 2 2 8" xfId="989" xr:uid="{00000000-0005-0000-0000-000096030000}"/>
    <cellStyle name="Calculation 2 2 2 2 8 2" xfId="990" xr:uid="{00000000-0005-0000-0000-000097030000}"/>
    <cellStyle name="Calculation 2 2 2 2 8 2 2" xfId="991" xr:uid="{00000000-0005-0000-0000-000098030000}"/>
    <cellStyle name="Calculation 2 2 2 2 8 2 2 2" xfId="992" xr:uid="{00000000-0005-0000-0000-000099030000}"/>
    <cellStyle name="Calculation 2 2 2 2 8 2 2 3" xfId="993" xr:uid="{00000000-0005-0000-0000-00009A030000}"/>
    <cellStyle name="Calculation 2 2 2 2 8 2 2 4" xfId="994" xr:uid="{00000000-0005-0000-0000-00009B030000}"/>
    <cellStyle name="Calculation 2 2 2 2 8 2 2 5" xfId="995" xr:uid="{00000000-0005-0000-0000-00009C030000}"/>
    <cellStyle name="Calculation 2 2 2 2 8 2 3" xfId="996" xr:uid="{00000000-0005-0000-0000-00009D030000}"/>
    <cellStyle name="Calculation 2 2 2 2 8 2 3 2" xfId="997" xr:uid="{00000000-0005-0000-0000-00009E030000}"/>
    <cellStyle name="Calculation 2 2 2 2 8 2 3 3" xfId="998" xr:uid="{00000000-0005-0000-0000-00009F030000}"/>
    <cellStyle name="Calculation 2 2 2 2 8 2 3 4" xfId="999" xr:uid="{00000000-0005-0000-0000-0000A0030000}"/>
    <cellStyle name="Calculation 2 2 2 2 8 2 3 5" xfId="1000" xr:uid="{00000000-0005-0000-0000-0000A1030000}"/>
    <cellStyle name="Calculation 2 2 2 2 8 2 4" xfId="1001" xr:uid="{00000000-0005-0000-0000-0000A2030000}"/>
    <cellStyle name="Calculation 2 2 2 2 8 2 4 2" xfId="1002" xr:uid="{00000000-0005-0000-0000-0000A3030000}"/>
    <cellStyle name="Calculation 2 2 2 2 8 2 5" xfId="1003" xr:uid="{00000000-0005-0000-0000-0000A4030000}"/>
    <cellStyle name="Calculation 2 2 2 2 8 2 5 2" xfId="1004" xr:uid="{00000000-0005-0000-0000-0000A5030000}"/>
    <cellStyle name="Calculation 2 2 2 2 8 2 6" xfId="1005" xr:uid="{00000000-0005-0000-0000-0000A6030000}"/>
    <cellStyle name="Calculation 2 2 2 2 8 2 7" xfId="1006" xr:uid="{00000000-0005-0000-0000-0000A7030000}"/>
    <cellStyle name="Calculation 2 2 2 2 8 3" xfId="1007" xr:uid="{00000000-0005-0000-0000-0000A8030000}"/>
    <cellStyle name="Calculation 2 2 2 2 8 3 2" xfId="1008" xr:uid="{00000000-0005-0000-0000-0000A9030000}"/>
    <cellStyle name="Calculation 2 2 2 2 8 3 3" xfId="1009" xr:uid="{00000000-0005-0000-0000-0000AA030000}"/>
    <cellStyle name="Calculation 2 2 2 2 8 3 4" xfId="1010" xr:uid="{00000000-0005-0000-0000-0000AB030000}"/>
    <cellStyle name="Calculation 2 2 2 2 8 3 5" xfId="1011" xr:uid="{00000000-0005-0000-0000-0000AC030000}"/>
    <cellStyle name="Calculation 2 2 2 2 8 4" xfId="1012" xr:uid="{00000000-0005-0000-0000-0000AD030000}"/>
    <cellStyle name="Calculation 2 2 2 2 8 4 2" xfId="1013" xr:uid="{00000000-0005-0000-0000-0000AE030000}"/>
    <cellStyle name="Calculation 2 2 2 2 8 4 3" xfId="1014" xr:uid="{00000000-0005-0000-0000-0000AF030000}"/>
    <cellStyle name="Calculation 2 2 2 2 8 4 4" xfId="1015" xr:uid="{00000000-0005-0000-0000-0000B0030000}"/>
    <cellStyle name="Calculation 2 2 2 2 8 4 5" xfId="1016" xr:uid="{00000000-0005-0000-0000-0000B1030000}"/>
    <cellStyle name="Calculation 2 2 2 2 8 5" xfId="1017" xr:uid="{00000000-0005-0000-0000-0000B2030000}"/>
    <cellStyle name="Calculation 2 2 2 2 8 5 2" xfId="1018" xr:uid="{00000000-0005-0000-0000-0000B3030000}"/>
    <cellStyle name="Calculation 2 2 2 2 8 6" xfId="1019" xr:uid="{00000000-0005-0000-0000-0000B4030000}"/>
    <cellStyle name="Calculation 2 2 2 2 8 6 2" xfId="1020" xr:uid="{00000000-0005-0000-0000-0000B5030000}"/>
    <cellStyle name="Calculation 2 2 2 2 8 7" xfId="1021" xr:uid="{00000000-0005-0000-0000-0000B6030000}"/>
    <cellStyle name="Calculation 2 2 2 2 8 8" xfId="1022" xr:uid="{00000000-0005-0000-0000-0000B7030000}"/>
    <cellStyle name="Calculation 2 2 2 2 9" xfId="1023" xr:uid="{00000000-0005-0000-0000-0000B8030000}"/>
    <cellStyle name="Calculation 2 2 2 2 9 2" xfId="1024" xr:uid="{00000000-0005-0000-0000-0000B9030000}"/>
    <cellStyle name="Calculation 2 2 2 2 9 2 2" xfId="1025" xr:uid="{00000000-0005-0000-0000-0000BA030000}"/>
    <cellStyle name="Calculation 2 2 2 2 9 2 2 2" xfId="1026" xr:uid="{00000000-0005-0000-0000-0000BB030000}"/>
    <cellStyle name="Calculation 2 2 2 2 9 2 2 3" xfId="1027" xr:uid="{00000000-0005-0000-0000-0000BC030000}"/>
    <cellStyle name="Calculation 2 2 2 2 9 2 2 4" xfId="1028" xr:uid="{00000000-0005-0000-0000-0000BD030000}"/>
    <cellStyle name="Calculation 2 2 2 2 9 2 2 5" xfId="1029" xr:uid="{00000000-0005-0000-0000-0000BE030000}"/>
    <cellStyle name="Calculation 2 2 2 2 9 2 3" xfId="1030" xr:uid="{00000000-0005-0000-0000-0000BF030000}"/>
    <cellStyle name="Calculation 2 2 2 2 9 2 3 2" xfId="1031" xr:uid="{00000000-0005-0000-0000-0000C0030000}"/>
    <cellStyle name="Calculation 2 2 2 2 9 2 3 3" xfId="1032" xr:uid="{00000000-0005-0000-0000-0000C1030000}"/>
    <cellStyle name="Calculation 2 2 2 2 9 2 3 4" xfId="1033" xr:uid="{00000000-0005-0000-0000-0000C2030000}"/>
    <cellStyle name="Calculation 2 2 2 2 9 2 3 5" xfId="1034" xr:uid="{00000000-0005-0000-0000-0000C3030000}"/>
    <cellStyle name="Calculation 2 2 2 2 9 2 4" xfId="1035" xr:uid="{00000000-0005-0000-0000-0000C4030000}"/>
    <cellStyle name="Calculation 2 2 2 2 9 2 4 2" xfId="1036" xr:uid="{00000000-0005-0000-0000-0000C5030000}"/>
    <cellStyle name="Calculation 2 2 2 2 9 2 5" xfId="1037" xr:uid="{00000000-0005-0000-0000-0000C6030000}"/>
    <cellStyle name="Calculation 2 2 2 2 9 2 5 2" xfId="1038" xr:uid="{00000000-0005-0000-0000-0000C7030000}"/>
    <cellStyle name="Calculation 2 2 2 2 9 2 6" xfId="1039" xr:uid="{00000000-0005-0000-0000-0000C8030000}"/>
    <cellStyle name="Calculation 2 2 2 2 9 2 7" xfId="1040" xr:uid="{00000000-0005-0000-0000-0000C9030000}"/>
    <cellStyle name="Calculation 2 2 2 2 9 3" xfId="1041" xr:uid="{00000000-0005-0000-0000-0000CA030000}"/>
    <cellStyle name="Calculation 2 2 2 2 9 3 2" xfId="1042" xr:uid="{00000000-0005-0000-0000-0000CB030000}"/>
    <cellStyle name="Calculation 2 2 2 2 9 3 3" xfId="1043" xr:uid="{00000000-0005-0000-0000-0000CC030000}"/>
    <cellStyle name="Calculation 2 2 2 2 9 3 4" xfId="1044" xr:uid="{00000000-0005-0000-0000-0000CD030000}"/>
    <cellStyle name="Calculation 2 2 2 2 9 3 5" xfId="1045" xr:uid="{00000000-0005-0000-0000-0000CE030000}"/>
    <cellStyle name="Calculation 2 2 2 2 9 4" xfId="1046" xr:uid="{00000000-0005-0000-0000-0000CF030000}"/>
    <cellStyle name="Calculation 2 2 2 2 9 4 2" xfId="1047" xr:uid="{00000000-0005-0000-0000-0000D0030000}"/>
    <cellStyle name="Calculation 2 2 2 2 9 4 3" xfId="1048" xr:uid="{00000000-0005-0000-0000-0000D1030000}"/>
    <cellStyle name="Calculation 2 2 2 2 9 4 4" xfId="1049" xr:uid="{00000000-0005-0000-0000-0000D2030000}"/>
    <cellStyle name="Calculation 2 2 2 2 9 4 5" xfId="1050" xr:uid="{00000000-0005-0000-0000-0000D3030000}"/>
    <cellStyle name="Calculation 2 2 2 2 9 5" xfId="1051" xr:uid="{00000000-0005-0000-0000-0000D4030000}"/>
    <cellStyle name="Calculation 2 2 2 2 9 5 2" xfId="1052" xr:uid="{00000000-0005-0000-0000-0000D5030000}"/>
    <cellStyle name="Calculation 2 2 2 2 9 6" xfId="1053" xr:uid="{00000000-0005-0000-0000-0000D6030000}"/>
    <cellStyle name="Calculation 2 2 2 2 9 6 2" xfId="1054" xr:uid="{00000000-0005-0000-0000-0000D7030000}"/>
    <cellStyle name="Calculation 2 2 2 2 9 7" xfId="1055" xr:uid="{00000000-0005-0000-0000-0000D8030000}"/>
    <cellStyle name="Calculation 2 2 2 2 9 8" xfId="1056" xr:uid="{00000000-0005-0000-0000-0000D9030000}"/>
    <cellStyle name="Calculation 2 2 2 3" xfId="1057" xr:uid="{00000000-0005-0000-0000-0000DA030000}"/>
    <cellStyle name="Calculation 2 2 2 3 2" xfId="1058" xr:uid="{00000000-0005-0000-0000-0000DB030000}"/>
    <cellStyle name="Calculation 2 2 2 4" xfId="1059" xr:uid="{00000000-0005-0000-0000-0000DC030000}"/>
    <cellStyle name="Calculation 2 2 2 4 2" xfId="1060" xr:uid="{00000000-0005-0000-0000-0000DD030000}"/>
    <cellStyle name="Calculation 2 2 2 5" xfId="1061" xr:uid="{00000000-0005-0000-0000-0000DE030000}"/>
    <cellStyle name="Calculation 2 2 2 6" xfId="1062" xr:uid="{00000000-0005-0000-0000-0000DF030000}"/>
    <cellStyle name="Calculation 2 2 2 6 2" xfId="1063" xr:uid="{00000000-0005-0000-0000-0000E0030000}"/>
    <cellStyle name="Calculation 2 2 2_T-straight with PEDs adjustor" xfId="1064" xr:uid="{00000000-0005-0000-0000-0000E1030000}"/>
    <cellStyle name="Calculation 2 2 3" xfId="1065" xr:uid="{00000000-0005-0000-0000-0000E2030000}"/>
    <cellStyle name="Calculation 2 2 3 10" xfId="1066" xr:uid="{00000000-0005-0000-0000-0000E3030000}"/>
    <cellStyle name="Calculation 2 2 3 10 2" xfId="1067" xr:uid="{00000000-0005-0000-0000-0000E4030000}"/>
    <cellStyle name="Calculation 2 2 3 10 2 2" xfId="1068" xr:uid="{00000000-0005-0000-0000-0000E5030000}"/>
    <cellStyle name="Calculation 2 2 3 10 2 2 2" xfId="1069" xr:uid="{00000000-0005-0000-0000-0000E6030000}"/>
    <cellStyle name="Calculation 2 2 3 10 2 2 3" xfId="1070" xr:uid="{00000000-0005-0000-0000-0000E7030000}"/>
    <cellStyle name="Calculation 2 2 3 10 2 2 4" xfId="1071" xr:uid="{00000000-0005-0000-0000-0000E8030000}"/>
    <cellStyle name="Calculation 2 2 3 10 2 2 5" xfId="1072" xr:uid="{00000000-0005-0000-0000-0000E9030000}"/>
    <cellStyle name="Calculation 2 2 3 10 2 3" xfId="1073" xr:uid="{00000000-0005-0000-0000-0000EA030000}"/>
    <cellStyle name="Calculation 2 2 3 10 2 3 2" xfId="1074" xr:uid="{00000000-0005-0000-0000-0000EB030000}"/>
    <cellStyle name="Calculation 2 2 3 10 2 3 3" xfId="1075" xr:uid="{00000000-0005-0000-0000-0000EC030000}"/>
    <cellStyle name="Calculation 2 2 3 10 2 3 4" xfId="1076" xr:uid="{00000000-0005-0000-0000-0000ED030000}"/>
    <cellStyle name="Calculation 2 2 3 10 2 3 5" xfId="1077" xr:uid="{00000000-0005-0000-0000-0000EE030000}"/>
    <cellStyle name="Calculation 2 2 3 10 2 4" xfId="1078" xr:uid="{00000000-0005-0000-0000-0000EF030000}"/>
    <cellStyle name="Calculation 2 2 3 10 2 4 2" xfId="1079" xr:uid="{00000000-0005-0000-0000-0000F0030000}"/>
    <cellStyle name="Calculation 2 2 3 10 2 5" xfId="1080" xr:uid="{00000000-0005-0000-0000-0000F1030000}"/>
    <cellStyle name="Calculation 2 2 3 10 2 5 2" xfId="1081" xr:uid="{00000000-0005-0000-0000-0000F2030000}"/>
    <cellStyle name="Calculation 2 2 3 10 2 6" xfId="1082" xr:uid="{00000000-0005-0000-0000-0000F3030000}"/>
    <cellStyle name="Calculation 2 2 3 10 2 7" xfId="1083" xr:uid="{00000000-0005-0000-0000-0000F4030000}"/>
    <cellStyle name="Calculation 2 2 3 10 3" xfId="1084" xr:uid="{00000000-0005-0000-0000-0000F5030000}"/>
    <cellStyle name="Calculation 2 2 3 10 3 2" xfId="1085" xr:uid="{00000000-0005-0000-0000-0000F6030000}"/>
    <cellStyle name="Calculation 2 2 3 10 3 3" xfId="1086" xr:uid="{00000000-0005-0000-0000-0000F7030000}"/>
    <cellStyle name="Calculation 2 2 3 10 3 4" xfId="1087" xr:uid="{00000000-0005-0000-0000-0000F8030000}"/>
    <cellStyle name="Calculation 2 2 3 10 3 5" xfId="1088" xr:uid="{00000000-0005-0000-0000-0000F9030000}"/>
    <cellStyle name="Calculation 2 2 3 10 4" xfId="1089" xr:uid="{00000000-0005-0000-0000-0000FA030000}"/>
    <cellStyle name="Calculation 2 2 3 10 4 2" xfId="1090" xr:uid="{00000000-0005-0000-0000-0000FB030000}"/>
    <cellStyle name="Calculation 2 2 3 10 4 3" xfId="1091" xr:uid="{00000000-0005-0000-0000-0000FC030000}"/>
    <cellStyle name="Calculation 2 2 3 10 4 4" xfId="1092" xr:uid="{00000000-0005-0000-0000-0000FD030000}"/>
    <cellStyle name="Calculation 2 2 3 10 4 5" xfId="1093" xr:uid="{00000000-0005-0000-0000-0000FE030000}"/>
    <cellStyle name="Calculation 2 2 3 10 5" xfId="1094" xr:uid="{00000000-0005-0000-0000-0000FF030000}"/>
    <cellStyle name="Calculation 2 2 3 10 5 2" xfId="1095" xr:uid="{00000000-0005-0000-0000-000000040000}"/>
    <cellStyle name="Calculation 2 2 3 10 6" xfId="1096" xr:uid="{00000000-0005-0000-0000-000001040000}"/>
    <cellStyle name="Calculation 2 2 3 10 6 2" xfId="1097" xr:uid="{00000000-0005-0000-0000-000002040000}"/>
    <cellStyle name="Calculation 2 2 3 10 7" xfId="1098" xr:uid="{00000000-0005-0000-0000-000003040000}"/>
    <cellStyle name="Calculation 2 2 3 10 8" xfId="1099" xr:uid="{00000000-0005-0000-0000-000004040000}"/>
    <cellStyle name="Calculation 2 2 3 11" xfId="1100" xr:uid="{00000000-0005-0000-0000-000005040000}"/>
    <cellStyle name="Calculation 2 2 3 11 2" xfId="1101" xr:uid="{00000000-0005-0000-0000-000006040000}"/>
    <cellStyle name="Calculation 2 2 3 11 2 2" xfId="1102" xr:uid="{00000000-0005-0000-0000-000007040000}"/>
    <cellStyle name="Calculation 2 2 3 11 2 2 2" xfId="1103" xr:uid="{00000000-0005-0000-0000-000008040000}"/>
    <cellStyle name="Calculation 2 2 3 11 2 2 3" xfId="1104" xr:uid="{00000000-0005-0000-0000-000009040000}"/>
    <cellStyle name="Calculation 2 2 3 11 2 2 4" xfId="1105" xr:uid="{00000000-0005-0000-0000-00000A040000}"/>
    <cellStyle name="Calculation 2 2 3 11 2 2 5" xfId="1106" xr:uid="{00000000-0005-0000-0000-00000B040000}"/>
    <cellStyle name="Calculation 2 2 3 11 2 3" xfId="1107" xr:uid="{00000000-0005-0000-0000-00000C040000}"/>
    <cellStyle name="Calculation 2 2 3 11 2 3 2" xfId="1108" xr:uid="{00000000-0005-0000-0000-00000D040000}"/>
    <cellStyle name="Calculation 2 2 3 11 2 3 3" xfId="1109" xr:uid="{00000000-0005-0000-0000-00000E040000}"/>
    <cellStyle name="Calculation 2 2 3 11 2 3 4" xfId="1110" xr:uid="{00000000-0005-0000-0000-00000F040000}"/>
    <cellStyle name="Calculation 2 2 3 11 2 3 5" xfId="1111" xr:uid="{00000000-0005-0000-0000-000010040000}"/>
    <cellStyle name="Calculation 2 2 3 11 2 4" xfId="1112" xr:uid="{00000000-0005-0000-0000-000011040000}"/>
    <cellStyle name="Calculation 2 2 3 11 2 4 2" xfId="1113" xr:uid="{00000000-0005-0000-0000-000012040000}"/>
    <cellStyle name="Calculation 2 2 3 11 2 5" xfId="1114" xr:uid="{00000000-0005-0000-0000-000013040000}"/>
    <cellStyle name="Calculation 2 2 3 11 2 5 2" xfId="1115" xr:uid="{00000000-0005-0000-0000-000014040000}"/>
    <cellStyle name="Calculation 2 2 3 11 2 6" xfId="1116" xr:uid="{00000000-0005-0000-0000-000015040000}"/>
    <cellStyle name="Calculation 2 2 3 11 2 7" xfId="1117" xr:uid="{00000000-0005-0000-0000-000016040000}"/>
    <cellStyle name="Calculation 2 2 3 11 3" xfId="1118" xr:uid="{00000000-0005-0000-0000-000017040000}"/>
    <cellStyle name="Calculation 2 2 3 11 3 2" xfId="1119" xr:uid="{00000000-0005-0000-0000-000018040000}"/>
    <cellStyle name="Calculation 2 2 3 11 3 3" xfId="1120" xr:uid="{00000000-0005-0000-0000-000019040000}"/>
    <cellStyle name="Calculation 2 2 3 11 3 4" xfId="1121" xr:uid="{00000000-0005-0000-0000-00001A040000}"/>
    <cellStyle name="Calculation 2 2 3 11 3 5" xfId="1122" xr:uid="{00000000-0005-0000-0000-00001B040000}"/>
    <cellStyle name="Calculation 2 2 3 11 4" xfId="1123" xr:uid="{00000000-0005-0000-0000-00001C040000}"/>
    <cellStyle name="Calculation 2 2 3 11 4 2" xfId="1124" xr:uid="{00000000-0005-0000-0000-00001D040000}"/>
    <cellStyle name="Calculation 2 2 3 11 4 3" xfId="1125" xr:uid="{00000000-0005-0000-0000-00001E040000}"/>
    <cellStyle name="Calculation 2 2 3 11 4 4" xfId="1126" xr:uid="{00000000-0005-0000-0000-00001F040000}"/>
    <cellStyle name="Calculation 2 2 3 11 4 5" xfId="1127" xr:uid="{00000000-0005-0000-0000-000020040000}"/>
    <cellStyle name="Calculation 2 2 3 11 5" xfId="1128" xr:uid="{00000000-0005-0000-0000-000021040000}"/>
    <cellStyle name="Calculation 2 2 3 11 5 2" xfId="1129" xr:uid="{00000000-0005-0000-0000-000022040000}"/>
    <cellStyle name="Calculation 2 2 3 11 6" xfId="1130" xr:uid="{00000000-0005-0000-0000-000023040000}"/>
    <cellStyle name="Calculation 2 2 3 11 6 2" xfId="1131" xr:uid="{00000000-0005-0000-0000-000024040000}"/>
    <cellStyle name="Calculation 2 2 3 11 7" xfId="1132" xr:uid="{00000000-0005-0000-0000-000025040000}"/>
    <cellStyle name="Calculation 2 2 3 11 8" xfId="1133" xr:uid="{00000000-0005-0000-0000-000026040000}"/>
    <cellStyle name="Calculation 2 2 3 12" xfId="1134" xr:uid="{00000000-0005-0000-0000-000027040000}"/>
    <cellStyle name="Calculation 2 2 3 12 2" xfId="1135" xr:uid="{00000000-0005-0000-0000-000028040000}"/>
    <cellStyle name="Calculation 2 2 3 12 2 2" xfId="1136" xr:uid="{00000000-0005-0000-0000-000029040000}"/>
    <cellStyle name="Calculation 2 2 3 12 2 2 2" xfId="1137" xr:uid="{00000000-0005-0000-0000-00002A040000}"/>
    <cellStyle name="Calculation 2 2 3 12 2 2 3" xfId="1138" xr:uid="{00000000-0005-0000-0000-00002B040000}"/>
    <cellStyle name="Calculation 2 2 3 12 2 2 4" xfId="1139" xr:uid="{00000000-0005-0000-0000-00002C040000}"/>
    <cellStyle name="Calculation 2 2 3 12 2 2 5" xfId="1140" xr:uid="{00000000-0005-0000-0000-00002D040000}"/>
    <cellStyle name="Calculation 2 2 3 12 2 3" xfId="1141" xr:uid="{00000000-0005-0000-0000-00002E040000}"/>
    <cellStyle name="Calculation 2 2 3 12 2 3 2" xfId="1142" xr:uid="{00000000-0005-0000-0000-00002F040000}"/>
    <cellStyle name="Calculation 2 2 3 12 2 3 3" xfId="1143" xr:uid="{00000000-0005-0000-0000-000030040000}"/>
    <cellStyle name="Calculation 2 2 3 12 2 3 4" xfId="1144" xr:uid="{00000000-0005-0000-0000-000031040000}"/>
    <cellStyle name="Calculation 2 2 3 12 2 3 5" xfId="1145" xr:uid="{00000000-0005-0000-0000-000032040000}"/>
    <cellStyle name="Calculation 2 2 3 12 2 4" xfId="1146" xr:uid="{00000000-0005-0000-0000-000033040000}"/>
    <cellStyle name="Calculation 2 2 3 12 2 4 2" xfId="1147" xr:uid="{00000000-0005-0000-0000-000034040000}"/>
    <cellStyle name="Calculation 2 2 3 12 2 5" xfId="1148" xr:uid="{00000000-0005-0000-0000-000035040000}"/>
    <cellStyle name="Calculation 2 2 3 12 2 5 2" xfId="1149" xr:uid="{00000000-0005-0000-0000-000036040000}"/>
    <cellStyle name="Calculation 2 2 3 12 2 6" xfId="1150" xr:uid="{00000000-0005-0000-0000-000037040000}"/>
    <cellStyle name="Calculation 2 2 3 12 2 7" xfId="1151" xr:uid="{00000000-0005-0000-0000-000038040000}"/>
    <cellStyle name="Calculation 2 2 3 12 3" xfId="1152" xr:uid="{00000000-0005-0000-0000-000039040000}"/>
    <cellStyle name="Calculation 2 2 3 12 3 2" xfId="1153" xr:uid="{00000000-0005-0000-0000-00003A040000}"/>
    <cellStyle name="Calculation 2 2 3 12 3 3" xfId="1154" xr:uid="{00000000-0005-0000-0000-00003B040000}"/>
    <cellStyle name="Calculation 2 2 3 12 3 4" xfId="1155" xr:uid="{00000000-0005-0000-0000-00003C040000}"/>
    <cellStyle name="Calculation 2 2 3 12 3 5" xfId="1156" xr:uid="{00000000-0005-0000-0000-00003D040000}"/>
    <cellStyle name="Calculation 2 2 3 12 4" xfId="1157" xr:uid="{00000000-0005-0000-0000-00003E040000}"/>
    <cellStyle name="Calculation 2 2 3 12 4 2" xfId="1158" xr:uid="{00000000-0005-0000-0000-00003F040000}"/>
    <cellStyle name="Calculation 2 2 3 12 4 3" xfId="1159" xr:uid="{00000000-0005-0000-0000-000040040000}"/>
    <cellStyle name="Calculation 2 2 3 12 4 4" xfId="1160" xr:uid="{00000000-0005-0000-0000-000041040000}"/>
    <cellStyle name="Calculation 2 2 3 12 4 5" xfId="1161" xr:uid="{00000000-0005-0000-0000-000042040000}"/>
    <cellStyle name="Calculation 2 2 3 12 5" xfId="1162" xr:uid="{00000000-0005-0000-0000-000043040000}"/>
    <cellStyle name="Calculation 2 2 3 12 5 2" xfId="1163" xr:uid="{00000000-0005-0000-0000-000044040000}"/>
    <cellStyle name="Calculation 2 2 3 12 6" xfId="1164" xr:uid="{00000000-0005-0000-0000-000045040000}"/>
    <cellStyle name="Calculation 2 2 3 12 6 2" xfId="1165" xr:uid="{00000000-0005-0000-0000-000046040000}"/>
    <cellStyle name="Calculation 2 2 3 12 7" xfId="1166" xr:uid="{00000000-0005-0000-0000-000047040000}"/>
    <cellStyle name="Calculation 2 2 3 12 8" xfId="1167" xr:uid="{00000000-0005-0000-0000-000048040000}"/>
    <cellStyle name="Calculation 2 2 3 13" xfId="1168" xr:uid="{00000000-0005-0000-0000-000049040000}"/>
    <cellStyle name="Calculation 2 2 3 13 2" xfId="1169" xr:uid="{00000000-0005-0000-0000-00004A040000}"/>
    <cellStyle name="Calculation 2 2 3 13 2 2" xfId="1170" xr:uid="{00000000-0005-0000-0000-00004B040000}"/>
    <cellStyle name="Calculation 2 2 3 13 2 2 2" xfId="1171" xr:uid="{00000000-0005-0000-0000-00004C040000}"/>
    <cellStyle name="Calculation 2 2 3 13 2 2 3" xfId="1172" xr:uid="{00000000-0005-0000-0000-00004D040000}"/>
    <cellStyle name="Calculation 2 2 3 13 2 2 4" xfId="1173" xr:uid="{00000000-0005-0000-0000-00004E040000}"/>
    <cellStyle name="Calculation 2 2 3 13 2 2 5" xfId="1174" xr:uid="{00000000-0005-0000-0000-00004F040000}"/>
    <cellStyle name="Calculation 2 2 3 13 2 3" xfId="1175" xr:uid="{00000000-0005-0000-0000-000050040000}"/>
    <cellStyle name="Calculation 2 2 3 13 2 3 2" xfId="1176" xr:uid="{00000000-0005-0000-0000-000051040000}"/>
    <cellStyle name="Calculation 2 2 3 13 2 3 3" xfId="1177" xr:uid="{00000000-0005-0000-0000-000052040000}"/>
    <cellStyle name="Calculation 2 2 3 13 2 3 4" xfId="1178" xr:uid="{00000000-0005-0000-0000-000053040000}"/>
    <cellStyle name="Calculation 2 2 3 13 2 3 5" xfId="1179" xr:uid="{00000000-0005-0000-0000-000054040000}"/>
    <cellStyle name="Calculation 2 2 3 13 2 4" xfId="1180" xr:uid="{00000000-0005-0000-0000-000055040000}"/>
    <cellStyle name="Calculation 2 2 3 13 2 4 2" xfId="1181" xr:uid="{00000000-0005-0000-0000-000056040000}"/>
    <cellStyle name="Calculation 2 2 3 13 2 5" xfId="1182" xr:uid="{00000000-0005-0000-0000-000057040000}"/>
    <cellStyle name="Calculation 2 2 3 13 2 5 2" xfId="1183" xr:uid="{00000000-0005-0000-0000-000058040000}"/>
    <cellStyle name="Calculation 2 2 3 13 2 6" xfId="1184" xr:uid="{00000000-0005-0000-0000-000059040000}"/>
    <cellStyle name="Calculation 2 2 3 13 2 7" xfId="1185" xr:uid="{00000000-0005-0000-0000-00005A040000}"/>
    <cellStyle name="Calculation 2 2 3 13 3" xfId="1186" xr:uid="{00000000-0005-0000-0000-00005B040000}"/>
    <cellStyle name="Calculation 2 2 3 13 3 2" xfId="1187" xr:uid="{00000000-0005-0000-0000-00005C040000}"/>
    <cellStyle name="Calculation 2 2 3 13 3 3" xfId="1188" xr:uid="{00000000-0005-0000-0000-00005D040000}"/>
    <cellStyle name="Calculation 2 2 3 13 3 4" xfId="1189" xr:uid="{00000000-0005-0000-0000-00005E040000}"/>
    <cellStyle name="Calculation 2 2 3 13 3 5" xfId="1190" xr:uid="{00000000-0005-0000-0000-00005F040000}"/>
    <cellStyle name="Calculation 2 2 3 13 4" xfId="1191" xr:uid="{00000000-0005-0000-0000-000060040000}"/>
    <cellStyle name="Calculation 2 2 3 13 4 2" xfId="1192" xr:uid="{00000000-0005-0000-0000-000061040000}"/>
    <cellStyle name="Calculation 2 2 3 13 4 3" xfId="1193" xr:uid="{00000000-0005-0000-0000-000062040000}"/>
    <cellStyle name="Calculation 2 2 3 13 4 4" xfId="1194" xr:uid="{00000000-0005-0000-0000-000063040000}"/>
    <cellStyle name="Calculation 2 2 3 13 4 5" xfId="1195" xr:uid="{00000000-0005-0000-0000-000064040000}"/>
    <cellStyle name="Calculation 2 2 3 13 5" xfId="1196" xr:uid="{00000000-0005-0000-0000-000065040000}"/>
    <cellStyle name="Calculation 2 2 3 13 5 2" xfId="1197" xr:uid="{00000000-0005-0000-0000-000066040000}"/>
    <cellStyle name="Calculation 2 2 3 13 6" xfId="1198" xr:uid="{00000000-0005-0000-0000-000067040000}"/>
    <cellStyle name="Calculation 2 2 3 13 6 2" xfId="1199" xr:uid="{00000000-0005-0000-0000-000068040000}"/>
    <cellStyle name="Calculation 2 2 3 13 7" xfId="1200" xr:uid="{00000000-0005-0000-0000-000069040000}"/>
    <cellStyle name="Calculation 2 2 3 13 8" xfId="1201" xr:uid="{00000000-0005-0000-0000-00006A040000}"/>
    <cellStyle name="Calculation 2 2 3 14" xfId="1202" xr:uid="{00000000-0005-0000-0000-00006B040000}"/>
    <cellStyle name="Calculation 2 2 3 14 2" xfId="1203" xr:uid="{00000000-0005-0000-0000-00006C040000}"/>
    <cellStyle name="Calculation 2 2 3 14 2 2" xfId="1204" xr:uid="{00000000-0005-0000-0000-00006D040000}"/>
    <cellStyle name="Calculation 2 2 3 14 2 2 2" xfId="1205" xr:uid="{00000000-0005-0000-0000-00006E040000}"/>
    <cellStyle name="Calculation 2 2 3 14 2 2 3" xfId="1206" xr:uid="{00000000-0005-0000-0000-00006F040000}"/>
    <cellStyle name="Calculation 2 2 3 14 2 2 4" xfId="1207" xr:uid="{00000000-0005-0000-0000-000070040000}"/>
    <cellStyle name="Calculation 2 2 3 14 2 2 5" xfId="1208" xr:uid="{00000000-0005-0000-0000-000071040000}"/>
    <cellStyle name="Calculation 2 2 3 14 2 3" xfId="1209" xr:uid="{00000000-0005-0000-0000-000072040000}"/>
    <cellStyle name="Calculation 2 2 3 14 2 3 2" xfId="1210" xr:uid="{00000000-0005-0000-0000-000073040000}"/>
    <cellStyle name="Calculation 2 2 3 14 2 3 3" xfId="1211" xr:uid="{00000000-0005-0000-0000-000074040000}"/>
    <cellStyle name="Calculation 2 2 3 14 2 3 4" xfId="1212" xr:uid="{00000000-0005-0000-0000-000075040000}"/>
    <cellStyle name="Calculation 2 2 3 14 2 3 5" xfId="1213" xr:uid="{00000000-0005-0000-0000-000076040000}"/>
    <cellStyle name="Calculation 2 2 3 14 2 4" xfId="1214" xr:uid="{00000000-0005-0000-0000-000077040000}"/>
    <cellStyle name="Calculation 2 2 3 14 2 4 2" xfId="1215" xr:uid="{00000000-0005-0000-0000-000078040000}"/>
    <cellStyle name="Calculation 2 2 3 14 2 5" xfId="1216" xr:uid="{00000000-0005-0000-0000-000079040000}"/>
    <cellStyle name="Calculation 2 2 3 14 2 5 2" xfId="1217" xr:uid="{00000000-0005-0000-0000-00007A040000}"/>
    <cellStyle name="Calculation 2 2 3 14 2 6" xfId="1218" xr:uid="{00000000-0005-0000-0000-00007B040000}"/>
    <cellStyle name="Calculation 2 2 3 14 2 7" xfId="1219" xr:uid="{00000000-0005-0000-0000-00007C040000}"/>
    <cellStyle name="Calculation 2 2 3 14 3" xfId="1220" xr:uid="{00000000-0005-0000-0000-00007D040000}"/>
    <cellStyle name="Calculation 2 2 3 14 3 2" xfId="1221" xr:uid="{00000000-0005-0000-0000-00007E040000}"/>
    <cellStyle name="Calculation 2 2 3 14 3 3" xfId="1222" xr:uid="{00000000-0005-0000-0000-00007F040000}"/>
    <cellStyle name="Calculation 2 2 3 14 3 4" xfId="1223" xr:uid="{00000000-0005-0000-0000-000080040000}"/>
    <cellStyle name="Calculation 2 2 3 14 3 5" xfId="1224" xr:uid="{00000000-0005-0000-0000-000081040000}"/>
    <cellStyle name="Calculation 2 2 3 14 4" xfId="1225" xr:uid="{00000000-0005-0000-0000-000082040000}"/>
    <cellStyle name="Calculation 2 2 3 14 4 2" xfId="1226" xr:uid="{00000000-0005-0000-0000-000083040000}"/>
    <cellStyle name="Calculation 2 2 3 14 4 3" xfId="1227" xr:uid="{00000000-0005-0000-0000-000084040000}"/>
    <cellStyle name="Calculation 2 2 3 14 4 4" xfId="1228" xr:uid="{00000000-0005-0000-0000-000085040000}"/>
    <cellStyle name="Calculation 2 2 3 14 4 5" xfId="1229" xr:uid="{00000000-0005-0000-0000-000086040000}"/>
    <cellStyle name="Calculation 2 2 3 14 5" xfId="1230" xr:uid="{00000000-0005-0000-0000-000087040000}"/>
    <cellStyle name="Calculation 2 2 3 14 5 2" xfId="1231" xr:uid="{00000000-0005-0000-0000-000088040000}"/>
    <cellStyle name="Calculation 2 2 3 14 6" xfId="1232" xr:uid="{00000000-0005-0000-0000-000089040000}"/>
    <cellStyle name="Calculation 2 2 3 14 6 2" xfId="1233" xr:uid="{00000000-0005-0000-0000-00008A040000}"/>
    <cellStyle name="Calculation 2 2 3 14 7" xfId="1234" xr:uid="{00000000-0005-0000-0000-00008B040000}"/>
    <cellStyle name="Calculation 2 2 3 14 8" xfId="1235" xr:uid="{00000000-0005-0000-0000-00008C040000}"/>
    <cellStyle name="Calculation 2 2 3 15" xfId="1236" xr:uid="{00000000-0005-0000-0000-00008D040000}"/>
    <cellStyle name="Calculation 2 2 3 15 2" xfId="1237" xr:uid="{00000000-0005-0000-0000-00008E040000}"/>
    <cellStyle name="Calculation 2 2 3 15 2 2" xfId="1238" xr:uid="{00000000-0005-0000-0000-00008F040000}"/>
    <cellStyle name="Calculation 2 2 3 15 2 3" xfId="1239" xr:uid="{00000000-0005-0000-0000-000090040000}"/>
    <cellStyle name="Calculation 2 2 3 15 2 4" xfId="1240" xr:uid="{00000000-0005-0000-0000-000091040000}"/>
    <cellStyle name="Calculation 2 2 3 15 2 5" xfId="1241" xr:uid="{00000000-0005-0000-0000-000092040000}"/>
    <cellStyle name="Calculation 2 2 3 15 3" xfId="1242" xr:uid="{00000000-0005-0000-0000-000093040000}"/>
    <cellStyle name="Calculation 2 2 3 15 3 2" xfId="1243" xr:uid="{00000000-0005-0000-0000-000094040000}"/>
    <cellStyle name="Calculation 2 2 3 15 3 3" xfId="1244" xr:uid="{00000000-0005-0000-0000-000095040000}"/>
    <cellStyle name="Calculation 2 2 3 15 3 4" xfId="1245" xr:uid="{00000000-0005-0000-0000-000096040000}"/>
    <cellStyle name="Calculation 2 2 3 15 3 5" xfId="1246" xr:uid="{00000000-0005-0000-0000-000097040000}"/>
    <cellStyle name="Calculation 2 2 3 15 4" xfId="1247" xr:uid="{00000000-0005-0000-0000-000098040000}"/>
    <cellStyle name="Calculation 2 2 3 15 4 2" xfId="1248" xr:uid="{00000000-0005-0000-0000-000099040000}"/>
    <cellStyle name="Calculation 2 2 3 15 5" xfId="1249" xr:uid="{00000000-0005-0000-0000-00009A040000}"/>
    <cellStyle name="Calculation 2 2 3 15 5 2" xfId="1250" xr:uid="{00000000-0005-0000-0000-00009B040000}"/>
    <cellStyle name="Calculation 2 2 3 15 6" xfId="1251" xr:uid="{00000000-0005-0000-0000-00009C040000}"/>
    <cellStyle name="Calculation 2 2 3 15 7" xfId="1252" xr:uid="{00000000-0005-0000-0000-00009D040000}"/>
    <cellStyle name="Calculation 2 2 3 16" xfId="1253" xr:uid="{00000000-0005-0000-0000-00009E040000}"/>
    <cellStyle name="Calculation 2 2 3 16 2" xfId="1254" xr:uid="{00000000-0005-0000-0000-00009F040000}"/>
    <cellStyle name="Calculation 2 2 3 16 3" xfId="1255" xr:uid="{00000000-0005-0000-0000-0000A0040000}"/>
    <cellStyle name="Calculation 2 2 3 16 4" xfId="1256" xr:uid="{00000000-0005-0000-0000-0000A1040000}"/>
    <cellStyle name="Calculation 2 2 3 16 5" xfId="1257" xr:uid="{00000000-0005-0000-0000-0000A2040000}"/>
    <cellStyle name="Calculation 2 2 3 17" xfId="1258" xr:uid="{00000000-0005-0000-0000-0000A3040000}"/>
    <cellStyle name="Calculation 2 2 3 17 2" xfId="1259" xr:uid="{00000000-0005-0000-0000-0000A4040000}"/>
    <cellStyle name="Calculation 2 2 3 17 3" xfId="1260" xr:uid="{00000000-0005-0000-0000-0000A5040000}"/>
    <cellStyle name="Calculation 2 2 3 17 4" xfId="1261" xr:uid="{00000000-0005-0000-0000-0000A6040000}"/>
    <cellStyle name="Calculation 2 2 3 17 5" xfId="1262" xr:uid="{00000000-0005-0000-0000-0000A7040000}"/>
    <cellStyle name="Calculation 2 2 3 18" xfId="1263" xr:uid="{00000000-0005-0000-0000-0000A8040000}"/>
    <cellStyle name="Calculation 2 2 3 18 2" xfId="1264" xr:uid="{00000000-0005-0000-0000-0000A9040000}"/>
    <cellStyle name="Calculation 2 2 3 19" xfId="1265" xr:uid="{00000000-0005-0000-0000-0000AA040000}"/>
    <cellStyle name="Calculation 2 2 3 19 2" xfId="1266" xr:uid="{00000000-0005-0000-0000-0000AB040000}"/>
    <cellStyle name="Calculation 2 2 3 2" xfId="1267" xr:uid="{00000000-0005-0000-0000-0000AC040000}"/>
    <cellStyle name="Calculation 2 2 3 2 2" xfId="1268" xr:uid="{00000000-0005-0000-0000-0000AD040000}"/>
    <cellStyle name="Calculation 2 2 3 2 2 2" xfId="1269" xr:uid="{00000000-0005-0000-0000-0000AE040000}"/>
    <cellStyle name="Calculation 2 2 3 2 2 2 2" xfId="1270" xr:uid="{00000000-0005-0000-0000-0000AF040000}"/>
    <cellStyle name="Calculation 2 2 3 2 2 2 3" xfId="1271" xr:uid="{00000000-0005-0000-0000-0000B0040000}"/>
    <cellStyle name="Calculation 2 2 3 2 2 2 4" xfId="1272" xr:uid="{00000000-0005-0000-0000-0000B1040000}"/>
    <cellStyle name="Calculation 2 2 3 2 2 2 5" xfId="1273" xr:uid="{00000000-0005-0000-0000-0000B2040000}"/>
    <cellStyle name="Calculation 2 2 3 2 2 3" xfId="1274" xr:uid="{00000000-0005-0000-0000-0000B3040000}"/>
    <cellStyle name="Calculation 2 2 3 2 2 3 2" xfId="1275" xr:uid="{00000000-0005-0000-0000-0000B4040000}"/>
    <cellStyle name="Calculation 2 2 3 2 2 3 3" xfId="1276" xr:uid="{00000000-0005-0000-0000-0000B5040000}"/>
    <cellStyle name="Calculation 2 2 3 2 2 3 4" xfId="1277" xr:uid="{00000000-0005-0000-0000-0000B6040000}"/>
    <cellStyle name="Calculation 2 2 3 2 2 3 5" xfId="1278" xr:uid="{00000000-0005-0000-0000-0000B7040000}"/>
    <cellStyle name="Calculation 2 2 3 2 2 4" xfId="1279" xr:uid="{00000000-0005-0000-0000-0000B8040000}"/>
    <cellStyle name="Calculation 2 2 3 2 2 4 2" xfId="1280" xr:uid="{00000000-0005-0000-0000-0000B9040000}"/>
    <cellStyle name="Calculation 2 2 3 2 2 5" xfId="1281" xr:uid="{00000000-0005-0000-0000-0000BA040000}"/>
    <cellStyle name="Calculation 2 2 3 2 2 5 2" xfId="1282" xr:uid="{00000000-0005-0000-0000-0000BB040000}"/>
    <cellStyle name="Calculation 2 2 3 2 2 6" xfId="1283" xr:uid="{00000000-0005-0000-0000-0000BC040000}"/>
    <cellStyle name="Calculation 2 2 3 2 2 7" xfId="1284" xr:uid="{00000000-0005-0000-0000-0000BD040000}"/>
    <cellStyle name="Calculation 2 2 3 2 3" xfId="1285" xr:uid="{00000000-0005-0000-0000-0000BE040000}"/>
    <cellStyle name="Calculation 2 2 3 2 3 2" xfId="1286" xr:uid="{00000000-0005-0000-0000-0000BF040000}"/>
    <cellStyle name="Calculation 2 2 3 2 3 3" xfId="1287" xr:uid="{00000000-0005-0000-0000-0000C0040000}"/>
    <cellStyle name="Calculation 2 2 3 2 3 4" xfId="1288" xr:uid="{00000000-0005-0000-0000-0000C1040000}"/>
    <cellStyle name="Calculation 2 2 3 2 3 5" xfId="1289" xr:uid="{00000000-0005-0000-0000-0000C2040000}"/>
    <cellStyle name="Calculation 2 2 3 2 4" xfId="1290" xr:uid="{00000000-0005-0000-0000-0000C3040000}"/>
    <cellStyle name="Calculation 2 2 3 2 4 2" xfId="1291" xr:uid="{00000000-0005-0000-0000-0000C4040000}"/>
    <cellStyle name="Calculation 2 2 3 2 4 3" xfId="1292" xr:uid="{00000000-0005-0000-0000-0000C5040000}"/>
    <cellStyle name="Calculation 2 2 3 2 4 4" xfId="1293" xr:uid="{00000000-0005-0000-0000-0000C6040000}"/>
    <cellStyle name="Calculation 2 2 3 2 4 5" xfId="1294" xr:uid="{00000000-0005-0000-0000-0000C7040000}"/>
    <cellStyle name="Calculation 2 2 3 2 5" xfId="1295" xr:uid="{00000000-0005-0000-0000-0000C8040000}"/>
    <cellStyle name="Calculation 2 2 3 2 5 2" xfId="1296" xr:uid="{00000000-0005-0000-0000-0000C9040000}"/>
    <cellStyle name="Calculation 2 2 3 2 6" xfId="1297" xr:uid="{00000000-0005-0000-0000-0000CA040000}"/>
    <cellStyle name="Calculation 2 2 3 2 6 2" xfId="1298" xr:uid="{00000000-0005-0000-0000-0000CB040000}"/>
    <cellStyle name="Calculation 2 2 3 2 7" xfId="1299" xr:uid="{00000000-0005-0000-0000-0000CC040000}"/>
    <cellStyle name="Calculation 2 2 3 2 8" xfId="1300" xr:uid="{00000000-0005-0000-0000-0000CD040000}"/>
    <cellStyle name="Calculation 2 2 3 20" xfId="1301" xr:uid="{00000000-0005-0000-0000-0000CE040000}"/>
    <cellStyle name="Calculation 2 2 3 21" xfId="1302" xr:uid="{00000000-0005-0000-0000-0000CF040000}"/>
    <cellStyle name="Calculation 2 2 3 3" xfId="1303" xr:uid="{00000000-0005-0000-0000-0000D0040000}"/>
    <cellStyle name="Calculation 2 2 3 3 2" xfId="1304" xr:uid="{00000000-0005-0000-0000-0000D1040000}"/>
    <cellStyle name="Calculation 2 2 3 3 2 2" xfId="1305" xr:uid="{00000000-0005-0000-0000-0000D2040000}"/>
    <cellStyle name="Calculation 2 2 3 3 2 2 2" xfId="1306" xr:uid="{00000000-0005-0000-0000-0000D3040000}"/>
    <cellStyle name="Calculation 2 2 3 3 2 2 3" xfId="1307" xr:uid="{00000000-0005-0000-0000-0000D4040000}"/>
    <cellStyle name="Calculation 2 2 3 3 2 2 4" xfId="1308" xr:uid="{00000000-0005-0000-0000-0000D5040000}"/>
    <cellStyle name="Calculation 2 2 3 3 2 2 5" xfId="1309" xr:uid="{00000000-0005-0000-0000-0000D6040000}"/>
    <cellStyle name="Calculation 2 2 3 3 2 3" xfId="1310" xr:uid="{00000000-0005-0000-0000-0000D7040000}"/>
    <cellStyle name="Calculation 2 2 3 3 2 3 2" xfId="1311" xr:uid="{00000000-0005-0000-0000-0000D8040000}"/>
    <cellStyle name="Calculation 2 2 3 3 2 3 3" xfId="1312" xr:uid="{00000000-0005-0000-0000-0000D9040000}"/>
    <cellStyle name="Calculation 2 2 3 3 2 3 4" xfId="1313" xr:uid="{00000000-0005-0000-0000-0000DA040000}"/>
    <cellStyle name="Calculation 2 2 3 3 2 3 5" xfId="1314" xr:uid="{00000000-0005-0000-0000-0000DB040000}"/>
    <cellStyle name="Calculation 2 2 3 3 2 4" xfId="1315" xr:uid="{00000000-0005-0000-0000-0000DC040000}"/>
    <cellStyle name="Calculation 2 2 3 3 2 4 2" xfId="1316" xr:uid="{00000000-0005-0000-0000-0000DD040000}"/>
    <cellStyle name="Calculation 2 2 3 3 2 5" xfId="1317" xr:uid="{00000000-0005-0000-0000-0000DE040000}"/>
    <cellStyle name="Calculation 2 2 3 3 2 5 2" xfId="1318" xr:uid="{00000000-0005-0000-0000-0000DF040000}"/>
    <cellStyle name="Calculation 2 2 3 3 2 6" xfId="1319" xr:uid="{00000000-0005-0000-0000-0000E0040000}"/>
    <cellStyle name="Calculation 2 2 3 3 2 7" xfId="1320" xr:uid="{00000000-0005-0000-0000-0000E1040000}"/>
    <cellStyle name="Calculation 2 2 3 3 3" xfId="1321" xr:uid="{00000000-0005-0000-0000-0000E2040000}"/>
    <cellStyle name="Calculation 2 2 3 3 3 2" xfId="1322" xr:uid="{00000000-0005-0000-0000-0000E3040000}"/>
    <cellStyle name="Calculation 2 2 3 3 3 3" xfId="1323" xr:uid="{00000000-0005-0000-0000-0000E4040000}"/>
    <cellStyle name="Calculation 2 2 3 3 3 4" xfId="1324" xr:uid="{00000000-0005-0000-0000-0000E5040000}"/>
    <cellStyle name="Calculation 2 2 3 3 3 5" xfId="1325" xr:uid="{00000000-0005-0000-0000-0000E6040000}"/>
    <cellStyle name="Calculation 2 2 3 3 4" xfId="1326" xr:uid="{00000000-0005-0000-0000-0000E7040000}"/>
    <cellStyle name="Calculation 2 2 3 3 4 2" xfId="1327" xr:uid="{00000000-0005-0000-0000-0000E8040000}"/>
    <cellStyle name="Calculation 2 2 3 3 4 3" xfId="1328" xr:uid="{00000000-0005-0000-0000-0000E9040000}"/>
    <cellStyle name="Calculation 2 2 3 3 4 4" xfId="1329" xr:uid="{00000000-0005-0000-0000-0000EA040000}"/>
    <cellStyle name="Calculation 2 2 3 3 4 5" xfId="1330" xr:uid="{00000000-0005-0000-0000-0000EB040000}"/>
    <cellStyle name="Calculation 2 2 3 3 5" xfId="1331" xr:uid="{00000000-0005-0000-0000-0000EC040000}"/>
    <cellStyle name="Calculation 2 2 3 3 5 2" xfId="1332" xr:uid="{00000000-0005-0000-0000-0000ED040000}"/>
    <cellStyle name="Calculation 2 2 3 3 6" xfId="1333" xr:uid="{00000000-0005-0000-0000-0000EE040000}"/>
    <cellStyle name="Calculation 2 2 3 3 6 2" xfId="1334" xr:uid="{00000000-0005-0000-0000-0000EF040000}"/>
    <cellStyle name="Calculation 2 2 3 3 7" xfId="1335" xr:uid="{00000000-0005-0000-0000-0000F0040000}"/>
    <cellStyle name="Calculation 2 2 3 3 8" xfId="1336" xr:uid="{00000000-0005-0000-0000-0000F1040000}"/>
    <cellStyle name="Calculation 2 2 3 4" xfId="1337" xr:uid="{00000000-0005-0000-0000-0000F2040000}"/>
    <cellStyle name="Calculation 2 2 3 4 2" xfId="1338" xr:uid="{00000000-0005-0000-0000-0000F3040000}"/>
    <cellStyle name="Calculation 2 2 3 4 2 2" xfId="1339" xr:uid="{00000000-0005-0000-0000-0000F4040000}"/>
    <cellStyle name="Calculation 2 2 3 4 2 2 2" xfId="1340" xr:uid="{00000000-0005-0000-0000-0000F5040000}"/>
    <cellStyle name="Calculation 2 2 3 4 2 2 3" xfId="1341" xr:uid="{00000000-0005-0000-0000-0000F6040000}"/>
    <cellStyle name="Calculation 2 2 3 4 2 2 4" xfId="1342" xr:uid="{00000000-0005-0000-0000-0000F7040000}"/>
    <cellStyle name="Calculation 2 2 3 4 2 2 5" xfId="1343" xr:uid="{00000000-0005-0000-0000-0000F8040000}"/>
    <cellStyle name="Calculation 2 2 3 4 2 3" xfId="1344" xr:uid="{00000000-0005-0000-0000-0000F9040000}"/>
    <cellStyle name="Calculation 2 2 3 4 2 3 2" xfId="1345" xr:uid="{00000000-0005-0000-0000-0000FA040000}"/>
    <cellStyle name="Calculation 2 2 3 4 2 3 3" xfId="1346" xr:uid="{00000000-0005-0000-0000-0000FB040000}"/>
    <cellStyle name="Calculation 2 2 3 4 2 3 4" xfId="1347" xr:uid="{00000000-0005-0000-0000-0000FC040000}"/>
    <cellStyle name="Calculation 2 2 3 4 2 3 5" xfId="1348" xr:uid="{00000000-0005-0000-0000-0000FD040000}"/>
    <cellStyle name="Calculation 2 2 3 4 2 4" xfId="1349" xr:uid="{00000000-0005-0000-0000-0000FE040000}"/>
    <cellStyle name="Calculation 2 2 3 4 2 4 2" xfId="1350" xr:uid="{00000000-0005-0000-0000-0000FF040000}"/>
    <cellStyle name="Calculation 2 2 3 4 2 5" xfId="1351" xr:uid="{00000000-0005-0000-0000-000000050000}"/>
    <cellStyle name="Calculation 2 2 3 4 2 5 2" xfId="1352" xr:uid="{00000000-0005-0000-0000-000001050000}"/>
    <cellStyle name="Calculation 2 2 3 4 2 6" xfId="1353" xr:uid="{00000000-0005-0000-0000-000002050000}"/>
    <cellStyle name="Calculation 2 2 3 4 2 7" xfId="1354" xr:uid="{00000000-0005-0000-0000-000003050000}"/>
    <cellStyle name="Calculation 2 2 3 4 3" xfId="1355" xr:uid="{00000000-0005-0000-0000-000004050000}"/>
    <cellStyle name="Calculation 2 2 3 4 3 2" xfId="1356" xr:uid="{00000000-0005-0000-0000-000005050000}"/>
    <cellStyle name="Calculation 2 2 3 4 3 3" xfId="1357" xr:uid="{00000000-0005-0000-0000-000006050000}"/>
    <cellStyle name="Calculation 2 2 3 4 3 4" xfId="1358" xr:uid="{00000000-0005-0000-0000-000007050000}"/>
    <cellStyle name="Calculation 2 2 3 4 3 5" xfId="1359" xr:uid="{00000000-0005-0000-0000-000008050000}"/>
    <cellStyle name="Calculation 2 2 3 4 4" xfId="1360" xr:uid="{00000000-0005-0000-0000-000009050000}"/>
    <cellStyle name="Calculation 2 2 3 4 4 2" xfId="1361" xr:uid="{00000000-0005-0000-0000-00000A050000}"/>
    <cellStyle name="Calculation 2 2 3 4 4 3" xfId="1362" xr:uid="{00000000-0005-0000-0000-00000B050000}"/>
    <cellStyle name="Calculation 2 2 3 4 4 4" xfId="1363" xr:uid="{00000000-0005-0000-0000-00000C050000}"/>
    <cellStyle name="Calculation 2 2 3 4 4 5" xfId="1364" xr:uid="{00000000-0005-0000-0000-00000D050000}"/>
    <cellStyle name="Calculation 2 2 3 4 5" xfId="1365" xr:uid="{00000000-0005-0000-0000-00000E050000}"/>
    <cellStyle name="Calculation 2 2 3 4 5 2" xfId="1366" xr:uid="{00000000-0005-0000-0000-00000F050000}"/>
    <cellStyle name="Calculation 2 2 3 4 6" xfId="1367" xr:uid="{00000000-0005-0000-0000-000010050000}"/>
    <cellStyle name="Calculation 2 2 3 4 6 2" xfId="1368" xr:uid="{00000000-0005-0000-0000-000011050000}"/>
    <cellStyle name="Calculation 2 2 3 4 7" xfId="1369" xr:uid="{00000000-0005-0000-0000-000012050000}"/>
    <cellStyle name="Calculation 2 2 3 4 8" xfId="1370" xr:uid="{00000000-0005-0000-0000-000013050000}"/>
    <cellStyle name="Calculation 2 2 3 5" xfId="1371" xr:uid="{00000000-0005-0000-0000-000014050000}"/>
    <cellStyle name="Calculation 2 2 3 5 2" xfId="1372" xr:uid="{00000000-0005-0000-0000-000015050000}"/>
    <cellStyle name="Calculation 2 2 3 5 2 2" xfId="1373" xr:uid="{00000000-0005-0000-0000-000016050000}"/>
    <cellStyle name="Calculation 2 2 3 5 2 2 2" xfId="1374" xr:uid="{00000000-0005-0000-0000-000017050000}"/>
    <cellStyle name="Calculation 2 2 3 5 2 2 3" xfId="1375" xr:uid="{00000000-0005-0000-0000-000018050000}"/>
    <cellStyle name="Calculation 2 2 3 5 2 2 4" xfId="1376" xr:uid="{00000000-0005-0000-0000-000019050000}"/>
    <cellStyle name="Calculation 2 2 3 5 2 2 5" xfId="1377" xr:uid="{00000000-0005-0000-0000-00001A050000}"/>
    <cellStyle name="Calculation 2 2 3 5 2 3" xfId="1378" xr:uid="{00000000-0005-0000-0000-00001B050000}"/>
    <cellStyle name="Calculation 2 2 3 5 2 3 2" xfId="1379" xr:uid="{00000000-0005-0000-0000-00001C050000}"/>
    <cellStyle name="Calculation 2 2 3 5 2 3 3" xfId="1380" xr:uid="{00000000-0005-0000-0000-00001D050000}"/>
    <cellStyle name="Calculation 2 2 3 5 2 3 4" xfId="1381" xr:uid="{00000000-0005-0000-0000-00001E050000}"/>
    <cellStyle name="Calculation 2 2 3 5 2 3 5" xfId="1382" xr:uid="{00000000-0005-0000-0000-00001F050000}"/>
    <cellStyle name="Calculation 2 2 3 5 2 4" xfId="1383" xr:uid="{00000000-0005-0000-0000-000020050000}"/>
    <cellStyle name="Calculation 2 2 3 5 2 4 2" xfId="1384" xr:uid="{00000000-0005-0000-0000-000021050000}"/>
    <cellStyle name="Calculation 2 2 3 5 2 5" xfId="1385" xr:uid="{00000000-0005-0000-0000-000022050000}"/>
    <cellStyle name="Calculation 2 2 3 5 2 5 2" xfId="1386" xr:uid="{00000000-0005-0000-0000-000023050000}"/>
    <cellStyle name="Calculation 2 2 3 5 2 6" xfId="1387" xr:uid="{00000000-0005-0000-0000-000024050000}"/>
    <cellStyle name="Calculation 2 2 3 5 2 7" xfId="1388" xr:uid="{00000000-0005-0000-0000-000025050000}"/>
    <cellStyle name="Calculation 2 2 3 5 3" xfId="1389" xr:uid="{00000000-0005-0000-0000-000026050000}"/>
    <cellStyle name="Calculation 2 2 3 5 3 2" xfId="1390" xr:uid="{00000000-0005-0000-0000-000027050000}"/>
    <cellStyle name="Calculation 2 2 3 5 3 3" xfId="1391" xr:uid="{00000000-0005-0000-0000-000028050000}"/>
    <cellStyle name="Calculation 2 2 3 5 3 4" xfId="1392" xr:uid="{00000000-0005-0000-0000-000029050000}"/>
    <cellStyle name="Calculation 2 2 3 5 3 5" xfId="1393" xr:uid="{00000000-0005-0000-0000-00002A050000}"/>
    <cellStyle name="Calculation 2 2 3 5 4" xfId="1394" xr:uid="{00000000-0005-0000-0000-00002B050000}"/>
    <cellStyle name="Calculation 2 2 3 5 4 2" xfId="1395" xr:uid="{00000000-0005-0000-0000-00002C050000}"/>
    <cellStyle name="Calculation 2 2 3 5 4 3" xfId="1396" xr:uid="{00000000-0005-0000-0000-00002D050000}"/>
    <cellStyle name="Calculation 2 2 3 5 4 4" xfId="1397" xr:uid="{00000000-0005-0000-0000-00002E050000}"/>
    <cellStyle name="Calculation 2 2 3 5 4 5" xfId="1398" xr:uid="{00000000-0005-0000-0000-00002F050000}"/>
    <cellStyle name="Calculation 2 2 3 5 5" xfId="1399" xr:uid="{00000000-0005-0000-0000-000030050000}"/>
    <cellStyle name="Calculation 2 2 3 5 5 2" xfId="1400" xr:uid="{00000000-0005-0000-0000-000031050000}"/>
    <cellStyle name="Calculation 2 2 3 5 6" xfId="1401" xr:uid="{00000000-0005-0000-0000-000032050000}"/>
    <cellStyle name="Calculation 2 2 3 5 6 2" xfId="1402" xr:uid="{00000000-0005-0000-0000-000033050000}"/>
    <cellStyle name="Calculation 2 2 3 5 7" xfId="1403" xr:uid="{00000000-0005-0000-0000-000034050000}"/>
    <cellStyle name="Calculation 2 2 3 5 8" xfId="1404" xr:uid="{00000000-0005-0000-0000-000035050000}"/>
    <cellStyle name="Calculation 2 2 3 6" xfId="1405" xr:uid="{00000000-0005-0000-0000-000036050000}"/>
    <cellStyle name="Calculation 2 2 3 6 2" xfId="1406" xr:uid="{00000000-0005-0000-0000-000037050000}"/>
    <cellStyle name="Calculation 2 2 3 6 2 2" xfId="1407" xr:uid="{00000000-0005-0000-0000-000038050000}"/>
    <cellStyle name="Calculation 2 2 3 6 2 2 2" xfId="1408" xr:uid="{00000000-0005-0000-0000-000039050000}"/>
    <cellStyle name="Calculation 2 2 3 6 2 2 3" xfId="1409" xr:uid="{00000000-0005-0000-0000-00003A050000}"/>
    <cellStyle name="Calculation 2 2 3 6 2 2 4" xfId="1410" xr:uid="{00000000-0005-0000-0000-00003B050000}"/>
    <cellStyle name="Calculation 2 2 3 6 2 2 5" xfId="1411" xr:uid="{00000000-0005-0000-0000-00003C050000}"/>
    <cellStyle name="Calculation 2 2 3 6 2 3" xfId="1412" xr:uid="{00000000-0005-0000-0000-00003D050000}"/>
    <cellStyle name="Calculation 2 2 3 6 2 3 2" xfId="1413" xr:uid="{00000000-0005-0000-0000-00003E050000}"/>
    <cellStyle name="Calculation 2 2 3 6 2 3 3" xfId="1414" xr:uid="{00000000-0005-0000-0000-00003F050000}"/>
    <cellStyle name="Calculation 2 2 3 6 2 3 4" xfId="1415" xr:uid="{00000000-0005-0000-0000-000040050000}"/>
    <cellStyle name="Calculation 2 2 3 6 2 3 5" xfId="1416" xr:uid="{00000000-0005-0000-0000-000041050000}"/>
    <cellStyle name="Calculation 2 2 3 6 2 4" xfId="1417" xr:uid="{00000000-0005-0000-0000-000042050000}"/>
    <cellStyle name="Calculation 2 2 3 6 2 4 2" xfId="1418" xr:uid="{00000000-0005-0000-0000-000043050000}"/>
    <cellStyle name="Calculation 2 2 3 6 2 5" xfId="1419" xr:uid="{00000000-0005-0000-0000-000044050000}"/>
    <cellStyle name="Calculation 2 2 3 6 2 5 2" xfId="1420" xr:uid="{00000000-0005-0000-0000-000045050000}"/>
    <cellStyle name="Calculation 2 2 3 6 2 6" xfId="1421" xr:uid="{00000000-0005-0000-0000-000046050000}"/>
    <cellStyle name="Calculation 2 2 3 6 2 7" xfId="1422" xr:uid="{00000000-0005-0000-0000-000047050000}"/>
    <cellStyle name="Calculation 2 2 3 6 3" xfId="1423" xr:uid="{00000000-0005-0000-0000-000048050000}"/>
    <cellStyle name="Calculation 2 2 3 6 3 2" xfId="1424" xr:uid="{00000000-0005-0000-0000-000049050000}"/>
    <cellStyle name="Calculation 2 2 3 6 3 3" xfId="1425" xr:uid="{00000000-0005-0000-0000-00004A050000}"/>
    <cellStyle name="Calculation 2 2 3 6 3 4" xfId="1426" xr:uid="{00000000-0005-0000-0000-00004B050000}"/>
    <cellStyle name="Calculation 2 2 3 6 3 5" xfId="1427" xr:uid="{00000000-0005-0000-0000-00004C050000}"/>
    <cellStyle name="Calculation 2 2 3 6 4" xfId="1428" xr:uid="{00000000-0005-0000-0000-00004D050000}"/>
    <cellStyle name="Calculation 2 2 3 6 4 2" xfId="1429" xr:uid="{00000000-0005-0000-0000-00004E050000}"/>
    <cellStyle name="Calculation 2 2 3 6 4 3" xfId="1430" xr:uid="{00000000-0005-0000-0000-00004F050000}"/>
    <cellStyle name="Calculation 2 2 3 6 4 4" xfId="1431" xr:uid="{00000000-0005-0000-0000-000050050000}"/>
    <cellStyle name="Calculation 2 2 3 6 4 5" xfId="1432" xr:uid="{00000000-0005-0000-0000-000051050000}"/>
    <cellStyle name="Calculation 2 2 3 6 5" xfId="1433" xr:uid="{00000000-0005-0000-0000-000052050000}"/>
    <cellStyle name="Calculation 2 2 3 6 5 2" xfId="1434" xr:uid="{00000000-0005-0000-0000-000053050000}"/>
    <cellStyle name="Calculation 2 2 3 6 6" xfId="1435" xr:uid="{00000000-0005-0000-0000-000054050000}"/>
    <cellStyle name="Calculation 2 2 3 6 6 2" xfId="1436" xr:uid="{00000000-0005-0000-0000-000055050000}"/>
    <cellStyle name="Calculation 2 2 3 6 7" xfId="1437" xr:uid="{00000000-0005-0000-0000-000056050000}"/>
    <cellStyle name="Calculation 2 2 3 6 8" xfId="1438" xr:uid="{00000000-0005-0000-0000-000057050000}"/>
    <cellStyle name="Calculation 2 2 3 7" xfId="1439" xr:uid="{00000000-0005-0000-0000-000058050000}"/>
    <cellStyle name="Calculation 2 2 3 7 2" xfId="1440" xr:uid="{00000000-0005-0000-0000-000059050000}"/>
    <cellStyle name="Calculation 2 2 3 7 2 2" xfId="1441" xr:uid="{00000000-0005-0000-0000-00005A050000}"/>
    <cellStyle name="Calculation 2 2 3 7 2 2 2" xfId="1442" xr:uid="{00000000-0005-0000-0000-00005B050000}"/>
    <cellStyle name="Calculation 2 2 3 7 2 2 3" xfId="1443" xr:uid="{00000000-0005-0000-0000-00005C050000}"/>
    <cellStyle name="Calculation 2 2 3 7 2 2 4" xfId="1444" xr:uid="{00000000-0005-0000-0000-00005D050000}"/>
    <cellStyle name="Calculation 2 2 3 7 2 2 5" xfId="1445" xr:uid="{00000000-0005-0000-0000-00005E050000}"/>
    <cellStyle name="Calculation 2 2 3 7 2 3" xfId="1446" xr:uid="{00000000-0005-0000-0000-00005F050000}"/>
    <cellStyle name="Calculation 2 2 3 7 2 3 2" xfId="1447" xr:uid="{00000000-0005-0000-0000-000060050000}"/>
    <cellStyle name="Calculation 2 2 3 7 2 3 3" xfId="1448" xr:uid="{00000000-0005-0000-0000-000061050000}"/>
    <cellStyle name="Calculation 2 2 3 7 2 3 4" xfId="1449" xr:uid="{00000000-0005-0000-0000-000062050000}"/>
    <cellStyle name="Calculation 2 2 3 7 2 3 5" xfId="1450" xr:uid="{00000000-0005-0000-0000-000063050000}"/>
    <cellStyle name="Calculation 2 2 3 7 2 4" xfId="1451" xr:uid="{00000000-0005-0000-0000-000064050000}"/>
    <cellStyle name="Calculation 2 2 3 7 2 4 2" xfId="1452" xr:uid="{00000000-0005-0000-0000-000065050000}"/>
    <cellStyle name="Calculation 2 2 3 7 2 5" xfId="1453" xr:uid="{00000000-0005-0000-0000-000066050000}"/>
    <cellStyle name="Calculation 2 2 3 7 2 5 2" xfId="1454" xr:uid="{00000000-0005-0000-0000-000067050000}"/>
    <cellStyle name="Calculation 2 2 3 7 2 6" xfId="1455" xr:uid="{00000000-0005-0000-0000-000068050000}"/>
    <cellStyle name="Calculation 2 2 3 7 2 7" xfId="1456" xr:uid="{00000000-0005-0000-0000-000069050000}"/>
    <cellStyle name="Calculation 2 2 3 7 3" xfId="1457" xr:uid="{00000000-0005-0000-0000-00006A050000}"/>
    <cellStyle name="Calculation 2 2 3 7 3 2" xfId="1458" xr:uid="{00000000-0005-0000-0000-00006B050000}"/>
    <cellStyle name="Calculation 2 2 3 7 3 3" xfId="1459" xr:uid="{00000000-0005-0000-0000-00006C050000}"/>
    <cellStyle name="Calculation 2 2 3 7 3 4" xfId="1460" xr:uid="{00000000-0005-0000-0000-00006D050000}"/>
    <cellStyle name="Calculation 2 2 3 7 3 5" xfId="1461" xr:uid="{00000000-0005-0000-0000-00006E050000}"/>
    <cellStyle name="Calculation 2 2 3 7 4" xfId="1462" xr:uid="{00000000-0005-0000-0000-00006F050000}"/>
    <cellStyle name="Calculation 2 2 3 7 4 2" xfId="1463" xr:uid="{00000000-0005-0000-0000-000070050000}"/>
    <cellStyle name="Calculation 2 2 3 7 4 3" xfId="1464" xr:uid="{00000000-0005-0000-0000-000071050000}"/>
    <cellStyle name="Calculation 2 2 3 7 4 4" xfId="1465" xr:uid="{00000000-0005-0000-0000-000072050000}"/>
    <cellStyle name="Calculation 2 2 3 7 4 5" xfId="1466" xr:uid="{00000000-0005-0000-0000-000073050000}"/>
    <cellStyle name="Calculation 2 2 3 7 5" xfId="1467" xr:uid="{00000000-0005-0000-0000-000074050000}"/>
    <cellStyle name="Calculation 2 2 3 7 5 2" xfId="1468" xr:uid="{00000000-0005-0000-0000-000075050000}"/>
    <cellStyle name="Calculation 2 2 3 7 6" xfId="1469" xr:uid="{00000000-0005-0000-0000-000076050000}"/>
    <cellStyle name="Calculation 2 2 3 7 6 2" xfId="1470" xr:uid="{00000000-0005-0000-0000-000077050000}"/>
    <cellStyle name="Calculation 2 2 3 7 7" xfId="1471" xr:uid="{00000000-0005-0000-0000-000078050000}"/>
    <cellStyle name="Calculation 2 2 3 7 8" xfId="1472" xr:uid="{00000000-0005-0000-0000-000079050000}"/>
    <cellStyle name="Calculation 2 2 3 8" xfId="1473" xr:uid="{00000000-0005-0000-0000-00007A050000}"/>
    <cellStyle name="Calculation 2 2 3 8 2" xfId="1474" xr:uid="{00000000-0005-0000-0000-00007B050000}"/>
    <cellStyle name="Calculation 2 2 3 8 2 2" xfId="1475" xr:uid="{00000000-0005-0000-0000-00007C050000}"/>
    <cellStyle name="Calculation 2 2 3 8 2 2 2" xfId="1476" xr:uid="{00000000-0005-0000-0000-00007D050000}"/>
    <cellStyle name="Calculation 2 2 3 8 2 2 3" xfId="1477" xr:uid="{00000000-0005-0000-0000-00007E050000}"/>
    <cellStyle name="Calculation 2 2 3 8 2 2 4" xfId="1478" xr:uid="{00000000-0005-0000-0000-00007F050000}"/>
    <cellStyle name="Calculation 2 2 3 8 2 2 5" xfId="1479" xr:uid="{00000000-0005-0000-0000-000080050000}"/>
    <cellStyle name="Calculation 2 2 3 8 2 3" xfId="1480" xr:uid="{00000000-0005-0000-0000-000081050000}"/>
    <cellStyle name="Calculation 2 2 3 8 2 3 2" xfId="1481" xr:uid="{00000000-0005-0000-0000-000082050000}"/>
    <cellStyle name="Calculation 2 2 3 8 2 3 3" xfId="1482" xr:uid="{00000000-0005-0000-0000-000083050000}"/>
    <cellStyle name="Calculation 2 2 3 8 2 3 4" xfId="1483" xr:uid="{00000000-0005-0000-0000-000084050000}"/>
    <cellStyle name="Calculation 2 2 3 8 2 3 5" xfId="1484" xr:uid="{00000000-0005-0000-0000-000085050000}"/>
    <cellStyle name="Calculation 2 2 3 8 2 4" xfId="1485" xr:uid="{00000000-0005-0000-0000-000086050000}"/>
    <cellStyle name="Calculation 2 2 3 8 2 4 2" xfId="1486" xr:uid="{00000000-0005-0000-0000-000087050000}"/>
    <cellStyle name="Calculation 2 2 3 8 2 5" xfId="1487" xr:uid="{00000000-0005-0000-0000-000088050000}"/>
    <cellStyle name="Calculation 2 2 3 8 2 5 2" xfId="1488" xr:uid="{00000000-0005-0000-0000-000089050000}"/>
    <cellStyle name="Calculation 2 2 3 8 2 6" xfId="1489" xr:uid="{00000000-0005-0000-0000-00008A050000}"/>
    <cellStyle name="Calculation 2 2 3 8 2 7" xfId="1490" xr:uid="{00000000-0005-0000-0000-00008B050000}"/>
    <cellStyle name="Calculation 2 2 3 8 3" xfId="1491" xr:uid="{00000000-0005-0000-0000-00008C050000}"/>
    <cellStyle name="Calculation 2 2 3 8 3 2" xfId="1492" xr:uid="{00000000-0005-0000-0000-00008D050000}"/>
    <cellStyle name="Calculation 2 2 3 8 3 3" xfId="1493" xr:uid="{00000000-0005-0000-0000-00008E050000}"/>
    <cellStyle name="Calculation 2 2 3 8 3 4" xfId="1494" xr:uid="{00000000-0005-0000-0000-00008F050000}"/>
    <cellStyle name="Calculation 2 2 3 8 3 5" xfId="1495" xr:uid="{00000000-0005-0000-0000-000090050000}"/>
    <cellStyle name="Calculation 2 2 3 8 4" xfId="1496" xr:uid="{00000000-0005-0000-0000-000091050000}"/>
    <cellStyle name="Calculation 2 2 3 8 4 2" xfId="1497" xr:uid="{00000000-0005-0000-0000-000092050000}"/>
    <cellStyle name="Calculation 2 2 3 8 4 3" xfId="1498" xr:uid="{00000000-0005-0000-0000-000093050000}"/>
    <cellStyle name="Calculation 2 2 3 8 4 4" xfId="1499" xr:uid="{00000000-0005-0000-0000-000094050000}"/>
    <cellStyle name="Calculation 2 2 3 8 4 5" xfId="1500" xr:uid="{00000000-0005-0000-0000-000095050000}"/>
    <cellStyle name="Calculation 2 2 3 8 5" xfId="1501" xr:uid="{00000000-0005-0000-0000-000096050000}"/>
    <cellStyle name="Calculation 2 2 3 8 5 2" xfId="1502" xr:uid="{00000000-0005-0000-0000-000097050000}"/>
    <cellStyle name="Calculation 2 2 3 8 6" xfId="1503" xr:uid="{00000000-0005-0000-0000-000098050000}"/>
    <cellStyle name="Calculation 2 2 3 8 6 2" xfId="1504" xr:uid="{00000000-0005-0000-0000-000099050000}"/>
    <cellStyle name="Calculation 2 2 3 8 7" xfId="1505" xr:uid="{00000000-0005-0000-0000-00009A050000}"/>
    <cellStyle name="Calculation 2 2 3 8 8" xfId="1506" xr:uid="{00000000-0005-0000-0000-00009B050000}"/>
    <cellStyle name="Calculation 2 2 3 9" xfId="1507" xr:uid="{00000000-0005-0000-0000-00009C050000}"/>
    <cellStyle name="Calculation 2 2 3 9 2" xfId="1508" xr:uid="{00000000-0005-0000-0000-00009D050000}"/>
    <cellStyle name="Calculation 2 2 3 9 2 2" xfId="1509" xr:uid="{00000000-0005-0000-0000-00009E050000}"/>
    <cellStyle name="Calculation 2 2 3 9 2 2 2" xfId="1510" xr:uid="{00000000-0005-0000-0000-00009F050000}"/>
    <cellStyle name="Calculation 2 2 3 9 2 2 3" xfId="1511" xr:uid="{00000000-0005-0000-0000-0000A0050000}"/>
    <cellStyle name="Calculation 2 2 3 9 2 2 4" xfId="1512" xr:uid="{00000000-0005-0000-0000-0000A1050000}"/>
    <cellStyle name="Calculation 2 2 3 9 2 2 5" xfId="1513" xr:uid="{00000000-0005-0000-0000-0000A2050000}"/>
    <cellStyle name="Calculation 2 2 3 9 2 3" xfId="1514" xr:uid="{00000000-0005-0000-0000-0000A3050000}"/>
    <cellStyle name="Calculation 2 2 3 9 2 3 2" xfId="1515" xr:uid="{00000000-0005-0000-0000-0000A4050000}"/>
    <cellStyle name="Calculation 2 2 3 9 2 3 3" xfId="1516" xr:uid="{00000000-0005-0000-0000-0000A5050000}"/>
    <cellStyle name="Calculation 2 2 3 9 2 3 4" xfId="1517" xr:uid="{00000000-0005-0000-0000-0000A6050000}"/>
    <cellStyle name="Calculation 2 2 3 9 2 3 5" xfId="1518" xr:uid="{00000000-0005-0000-0000-0000A7050000}"/>
    <cellStyle name="Calculation 2 2 3 9 2 4" xfId="1519" xr:uid="{00000000-0005-0000-0000-0000A8050000}"/>
    <cellStyle name="Calculation 2 2 3 9 2 4 2" xfId="1520" xr:uid="{00000000-0005-0000-0000-0000A9050000}"/>
    <cellStyle name="Calculation 2 2 3 9 2 5" xfId="1521" xr:uid="{00000000-0005-0000-0000-0000AA050000}"/>
    <cellStyle name="Calculation 2 2 3 9 2 5 2" xfId="1522" xr:uid="{00000000-0005-0000-0000-0000AB050000}"/>
    <cellStyle name="Calculation 2 2 3 9 2 6" xfId="1523" xr:uid="{00000000-0005-0000-0000-0000AC050000}"/>
    <cellStyle name="Calculation 2 2 3 9 2 7" xfId="1524" xr:uid="{00000000-0005-0000-0000-0000AD050000}"/>
    <cellStyle name="Calculation 2 2 3 9 3" xfId="1525" xr:uid="{00000000-0005-0000-0000-0000AE050000}"/>
    <cellStyle name="Calculation 2 2 3 9 3 2" xfId="1526" xr:uid="{00000000-0005-0000-0000-0000AF050000}"/>
    <cellStyle name="Calculation 2 2 3 9 3 3" xfId="1527" xr:uid="{00000000-0005-0000-0000-0000B0050000}"/>
    <cellStyle name="Calculation 2 2 3 9 3 4" xfId="1528" xr:uid="{00000000-0005-0000-0000-0000B1050000}"/>
    <cellStyle name="Calculation 2 2 3 9 3 5" xfId="1529" xr:uid="{00000000-0005-0000-0000-0000B2050000}"/>
    <cellStyle name="Calculation 2 2 3 9 4" xfId="1530" xr:uid="{00000000-0005-0000-0000-0000B3050000}"/>
    <cellStyle name="Calculation 2 2 3 9 4 2" xfId="1531" xr:uid="{00000000-0005-0000-0000-0000B4050000}"/>
    <cellStyle name="Calculation 2 2 3 9 4 3" xfId="1532" xr:uid="{00000000-0005-0000-0000-0000B5050000}"/>
    <cellStyle name="Calculation 2 2 3 9 4 4" xfId="1533" xr:uid="{00000000-0005-0000-0000-0000B6050000}"/>
    <cellStyle name="Calculation 2 2 3 9 4 5" xfId="1534" xr:uid="{00000000-0005-0000-0000-0000B7050000}"/>
    <cellStyle name="Calculation 2 2 3 9 5" xfId="1535" xr:uid="{00000000-0005-0000-0000-0000B8050000}"/>
    <cellStyle name="Calculation 2 2 3 9 5 2" xfId="1536" xr:uid="{00000000-0005-0000-0000-0000B9050000}"/>
    <cellStyle name="Calculation 2 2 3 9 6" xfId="1537" xr:uid="{00000000-0005-0000-0000-0000BA050000}"/>
    <cellStyle name="Calculation 2 2 3 9 6 2" xfId="1538" xr:uid="{00000000-0005-0000-0000-0000BB050000}"/>
    <cellStyle name="Calculation 2 2 3 9 7" xfId="1539" xr:uid="{00000000-0005-0000-0000-0000BC050000}"/>
    <cellStyle name="Calculation 2 2 3 9 8" xfId="1540" xr:uid="{00000000-0005-0000-0000-0000BD050000}"/>
    <cellStyle name="Calculation 2 2 4" xfId="1541" xr:uid="{00000000-0005-0000-0000-0000BE050000}"/>
    <cellStyle name="Calculation 2 2 4 2" xfId="1542" xr:uid="{00000000-0005-0000-0000-0000BF050000}"/>
    <cellStyle name="Calculation 2 2 5" xfId="1543" xr:uid="{00000000-0005-0000-0000-0000C0050000}"/>
    <cellStyle name="Calculation 2 2 5 2" xfId="1544" xr:uid="{00000000-0005-0000-0000-0000C1050000}"/>
    <cellStyle name="Calculation 2 2 6" xfId="1545" xr:uid="{00000000-0005-0000-0000-0000C2050000}"/>
    <cellStyle name="Calculation 2 2 7" xfId="1546" xr:uid="{00000000-0005-0000-0000-0000C3050000}"/>
    <cellStyle name="Calculation 2 2 7 2" xfId="1547" xr:uid="{00000000-0005-0000-0000-0000C4050000}"/>
    <cellStyle name="Calculation 2 2_T-straight with PEDs adjustor" xfId="1548" xr:uid="{00000000-0005-0000-0000-0000C5050000}"/>
    <cellStyle name="Calculation 2 3" xfId="1549" xr:uid="{00000000-0005-0000-0000-0000C6050000}"/>
    <cellStyle name="Calculation 2 3 2" xfId="1550" xr:uid="{00000000-0005-0000-0000-0000C7050000}"/>
    <cellStyle name="Calculation 2 3 2 10" xfId="1551" xr:uid="{00000000-0005-0000-0000-0000C8050000}"/>
    <cellStyle name="Calculation 2 3 2 10 2" xfId="1552" xr:uid="{00000000-0005-0000-0000-0000C9050000}"/>
    <cellStyle name="Calculation 2 3 2 10 2 2" xfId="1553" xr:uid="{00000000-0005-0000-0000-0000CA050000}"/>
    <cellStyle name="Calculation 2 3 2 10 2 2 2" xfId="1554" xr:uid="{00000000-0005-0000-0000-0000CB050000}"/>
    <cellStyle name="Calculation 2 3 2 10 2 2 3" xfId="1555" xr:uid="{00000000-0005-0000-0000-0000CC050000}"/>
    <cellStyle name="Calculation 2 3 2 10 2 2 4" xfId="1556" xr:uid="{00000000-0005-0000-0000-0000CD050000}"/>
    <cellStyle name="Calculation 2 3 2 10 2 2 5" xfId="1557" xr:uid="{00000000-0005-0000-0000-0000CE050000}"/>
    <cellStyle name="Calculation 2 3 2 10 2 3" xfId="1558" xr:uid="{00000000-0005-0000-0000-0000CF050000}"/>
    <cellStyle name="Calculation 2 3 2 10 2 3 2" xfId="1559" xr:uid="{00000000-0005-0000-0000-0000D0050000}"/>
    <cellStyle name="Calculation 2 3 2 10 2 3 3" xfId="1560" xr:uid="{00000000-0005-0000-0000-0000D1050000}"/>
    <cellStyle name="Calculation 2 3 2 10 2 3 4" xfId="1561" xr:uid="{00000000-0005-0000-0000-0000D2050000}"/>
    <cellStyle name="Calculation 2 3 2 10 2 3 5" xfId="1562" xr:uid="{00000000-0005-0000-0000-0000D3050000}"/>
    <cellStyle name="Calculation 2 3 2 10 2 4" xfId="1563" xr:uid="{00000000-0005-0000-0000-0000D4050000}"/>
    <cellStyle name="Calculation 2 3 2 10 2 4 2" xfId="1564" xr:uid="{00000000-0005-0000-0000-0000D5050000}"/>
    <cellStyle name="Calculation 2 3 2 10 2 5" xfId="1565" xr:uid="{00000000-0005-0000-0000-0000D6050000}"/>
    <cellStyle name="Calculation 2 3 2 10 2 5 2" xfId="1566" xr:uid="{00000000-0005-0000-0000-0000D7050000}"/>
    <cellStyle name="Calculation 2 3 2 10 2 6" xfId="1567" xr:uid="{00000000-0005-0000-0000-0000D8050000}"/>
    <cellStyle name="Calculation 2 3 2 10 2 7" xfId="1568" xr:uid="{00000000-0005-0000-0000-0000D9050000}"/>
    <cellStyle name="Calculation 2 3 2 10 3" xfId="1569" xr:uid="{00000000-0005-0000-0000-0000DA050000}"/>
    <cellStyle name="Calculation 2 3 2 10 3 2" xfId="1570" xr:uid="{00000000-0005-0000-0000-0000DB050000}"/>
    <cellStyle name="Calculation 2 3 2 10 3 3" xfId="1571" xr:uid="{00000000-0005-0000-0000-0000DC050000}"/>
    <cellStyle name="Calculation 2 3 2 10 3 4" xfId="1572" xr:uid="{00000000-0005-0000-0000-0000DD050000}"/>
    <cellStyle name="Calculation 2 3 2 10 3 5" xfId="1573" xr:uid="{00000000-0005-0000-0000-0000DE050000}"/>
    <cellStyle name="Calculation 2 3 2 10 4" xfId="1574" xr:uid="{00000000-0005-0000-0000-0000DF050000}"/>
    <cellStyle name="Calculation 2 3 2 10 4 2" xfId="1575" xr:uid="{00000000-0005-0000-0000-0000E0050000}"/>
    <cellStyle name="Calculation 2 3 2 10 4 3" xfId="1576" xr:uid="{00000000-0005-0000-0000-0000E1050000}"/>
    <cellStyle name="Calculation 2 3 2 10 4 4" xfId="1577" xr:uid="{00000000-0005-0000-0000-0000E2050000}"/>
    <cellStyle name="Calculation 2 3 2 10 4 5" xfId="1578" xr:uid="{00000000-0005-0000-0000-0000E3050000}"/>
    <cellStyle name="Calculation 2 3 2 10 5" xfId="1579" xr:uid="{00000000-0005-0000-0000-0000E4050000}"/>
    <cellStyle name="Calculation 2 3 2 10 5 2" xfId="1580" xr:uid="{00000000-0005-0000-0000-0000E5050000}"/>
    <cellStyle name="Calculation 2 3 2 10 6" xfId="1581" xr:uid="{00000000-0005-0000-0000-0000E6050000}"/>
    <cellStyle name="Calculation 2 3 2 10 6 2" xfId="1582" xr:uid="{00000000-0005-0000-0000-0000E7050000}"/>
    <cellStyle name="Calculation 2 3 2 10 7" xfId="1583" xr:uid="{00000000-0005-0000-0000-0000E8050000}"/>
    <cellStyle name="Calculation 2 3 2 10 8" xfId="1584" xr:uid="{00000000-0005-0000-0000-0000E9050000}"/>
    <cellStyle name="Calculation 2 3 2 11" xfId="1585" xr:uid="{00000000-0005-0000-0000-0000EA050000}"/>
    <cellStyle name="Calculation 2 3 2 11 2" xfId="1586" xr:uid="{00000000-0005-0000-0000-0000EB050000}"/>
    <cellStyle name="Calculation 2 3 2 11 2 2" xfId="1587" xr:uid="{00000000-0005-0000-0000-0000EC050000}"/>
    <cellStyle name="Calculation 2 3 2 11 2 2 2" xfId="1588" xr:uid="{00000000-0005-0000-0000-0000ED050000}"/>
    <cellStyle name="Calculation 2 3 2 11 2 2 3" xfId="1589" xr:uid="{00000000-0005-0000-0000-0000EE050000}"/>
    <cellStyle name="Calculation 2 3 2 11 2 2 4" xfId="1590" xr:uid="{00000000-0005-0000-0000-0000EF050000}"/>
    <cellStyle name="Calculation 2 3 2 11 2 2 5" xfId="1591" xr:uid="{00000000-0005-0000-0000-0000F0050000}"/>
    <cellStyle name="Calculation 2 3 2 11 2 3" xfId="1592" xr:uid="{00000000-0005-0000-0000-0000F1050000}"/>
    <cellStyle name="Calculation 2 3 2 11 2 3 2" xfId="1593" xr:uid="{00000000-0005-0000-0000-0000F2050000}"/>
    <cellStyle name="Calculation 2 3 2 11 2 3 3" xfId="1594" xr:uid="{00000000-0005-0000-0000-0000F3050000}"/>
    <cellStyle name="Calculation 2 3 2 11 2 3 4" xfId="1595" xr:uid="{00000000-0005-0000-0000-0000F4050000}"/>
    <cellStyle name="Calculation 2 3 2 11 2 3 5" xfId="1596" xr:uid="{00000000-0005-0000-0000-0000F5050000}"/>
    <cellStyle name="Calculation 2 3 2 11 2 4" xfId="1597" xr:uid="{00000000-0005-0000-0000-0000F6050000}"/>
    <cellStyle name="Calculation 2 3 2 11 2 4 2" xfId="1598" xr:uid="{00000000-0005-0000-0000-0000F7050000}"/>
    <cellStyle name="Calculation 2 3 2 11 2 5" xfId="1599" xr:uid="{00000000-0005-0000-0000-0000F8050000}"/>
    <cellStyle name="Calculation 2 3 2 11 2 5 2" xfId="1600" xr:uid="{00000000-0005-0000-0000-0000F9050000}"/>
    <cellStyle name="Calculation 2 3 2 11 2 6" xfId="1601" xr:uid="{00000000-0005-0000-0000-0000FA050000}"/>
    <cellStyle name="Calculation 2 3 2 11 2 7" xfId="1602" xr:uid="{00000000-0005-0000-0000-0000FB050000}"/>
    <cellStyle name="Calculation 2 3 2 11 3" xfId="1603" xr:uid="{00000000-0005-0000-0000-0000FC050000}"/>
    <cellStyle name="Calculation 2 3 2 11 3 2" xfId="1604" xr:uid="{00000000-0005-0000-0000-0000FD050000}"/>
    <cellStyle name="Calculation 2 3 2 11 3 3" xfId="1605" xr:uid="{00000000-0005-0000-0000-0000FE050000}"/>
    <cellStyle name="Calculation 2 3 2 11 3 4" xfId="1606" xr:uid="{00000000-0005-0000-0000-0000FF050000}"/>
    <cellStyle name="Calculation 2 3 2 11 3 5" xfId="1607" xr:uid="{00000000-0005-0000-0000-000000060000}"/>
    <cellStyle name="Calculation 2 3 2 11 4" xfId="1608" xr:uid="{00000000-0005-0000-0000-000001060000}"/>
    <cellStyle name="Calculation 2 3 2 11 4 2" xfId="1609" xr:uid="{00000000-0005-0000-0000-000002060000}"/>
    <cellStyle name="Calculation 2 3 2 11 4 3" xfId="1610" xr:uid="{00000000-0005-0000-0000-000003060000}"/>
    <cellStyle name="Calculation 2 3 2 11 4 4" xfId="1611" xr:uid="{00000000-0005-0000-0000-000004060000}"/>
    <cellStyle name="Calculation 2 3 2 11 4 5" xfId="1612" xr:uid="{00000000-0005-0000-0000-000005060000}"/>
    <cellStyle name="Calculation 2 3 2 11 5" xfId="1613" xr:uid="{00000000-0005-0000-0000-000006060000}"/>
    <cellStyle name="Calculation 2 3 2 11 5 2" xfId="1614" xr:uid="{00000000-0005-0000-0000-000007060000}"/>
    <cellStyle name="Calculation 2 3 2 11 6" xfId="1615" xr:uid="{00000000-0005-0000-0000-000008060000}"/>
    <cellStyle name="Calculation 2 3 2 11 6 2" xfId="1616" xr:uid="{00000000-0005-0000-0000-000009060000}"/>
    <cellStyle name="Calculation 2 3 2 11 7" xfId="1617" xr:uid="{00000000-0005-0000-0000-00000A060000}"/>
    <cellStyle name="Calculation 2 3 2 11 8" xfId="1618" xr:uid="{00000000-0005-0000-0000-00000B060000}"/>
    <cellStyle name="Calculation 2 3 2 12" xfId="1619" xr:uid="{00000000-0005-0000-0000-00000C060000}"/>
    <cellStyle name="Calculation 2 3 2 12 2" xfId="1620" xr:uid="{00000000-0005-0000-0000-00000D060000}"/>
    <cellStyle name="Calculation 2 3 2 12 2 2" xfId="1621" xr:uid="{00000000-0005-0000-0000-00000E060000}"/>
    <cellStyle name="Calculation 2 3 2 12 2 2 2" xfId="1622" xr:uid="{00000000-0005-0000-0000-00000F060000}"/>
    <cellStyle name="Calculation 2 3 2 12 2 2 3" xfId="1623" xr:uid="{00000000-0005-0000-0000-000010060000}"/>
    <cellStyle name="Calculation 2 3 2 12 2 2 4" xfId="1624" xr:uid="{00000000-0005-0000-0000-000011060000}"/>
    <cellStyle name="Calculation 2 3 2 12 2 2 5" xfId="1625" xr:uid="{00000000-0005-0000-0000-000012060000}"/>
    <cellStyle name="Calculation 2 3 2 12 2 3" xfId="1626" xr:uid="{00000000-0005-0000-0000-000013060000}"/>
    <cellStyle name="Calculation 2 3 2 12 2 3 2" xfId="1627" xr:uid="{00000000-0005-0000-0000-000014060000}"/>
    <cellStyle name="Calculation 2 3 2 12 2 3 3" xfId="1628" xr:uid="{00000000-0005-0000-0000-000015060000}"/>
    <cellStyle name="Calculation 2 3 2 12 2 3 4" xfId="1629" xr:uid="{00000000-0005-0000-0000-000016060000}"/>
    <cellStyle name="Calculation 2 3 2 12 2 3 5" xfId="1630" xr:uid="{00000000-0005-0000-0000-000017060000}"/>
    <cellStyle name="Calculation 2 3 2 12 2 4" xfId="1631" xr:uid="{00000000-0005-0000-0000-000018060000}"/>
    <cellStyle name="Calculation 2 3 2 12 2 4 2" xfId="1632" xr:uid="{00000000-0005-0000-0000-000019060000}"/>
    <cellStyle name="Calculation 2 3 2 12 2 5" xfId="1633" xr:uid="{00000000-0005-0000-0000-00001A060000}"/>
    <cellStyle name="Calculation 2 3 2 12 2 5 2" xfId="1634" xr:uid="{00000000-0005-0000-0000-00001B060000}"/>
    <cellStyle name="Calculation 2 3 2 12 2 6" xfId="1635" xr:uid="{00000000-0005-0000-0000-00001C060000}"/>
    <cellStyle name="Calculation 2 3 2 12 2 7" xfId="1636" xr:uid="{00000000-0005-0000-0000-00001D060000}"/>
    <cellStyle name="Calculation 2 3 2 12 3" xfId="1637" xr:uid="{00000000-0005-0000-0000-00001E060000}"/>
    <cellStyle name="Calculation 2 3 2 12 3 2" xfId="1638" xr:uid="{00000000-0005-0000-0000-00001F060000}"/>
    <cellStyle name="Calculation 2 3 2 12 3 3" xfId="1639" xr:uid="{00000000-0005-0000-0000-000020060000}"/>
    <cellStyle name="Calculation 2 3 2 12 3 4" xfId="1640" xr:uid="{00000000-0005-0000-0000-000021060000}"/>
    <cellStyle name="Calculation 2 3 2 12 3 5" xfId="1641" xr:uid="{00000000-0005-0000-0000-000022060000}"/>
    <cellStyle name="Calculation 2 3 2 12 4" xfId="1642" xr:uid="{00000000-0005-0000-0000-000023060000}"/>
    <cellStyle name="Calculation 2 3 2 12 4 2" xfId="1643" xr:uid="{00000000-0005-0000-0000-000024060000}"/>
    <cellStyle name="Calculation 2 3 2 12 4 3" xfId="1644" xr:uid="{00000000-0005-0000-0000-000025060000}"/>
    <cellStyle name="Calculation 2 3 2 12 4 4" xfId="1645" xr:uid="{00000000-0005-0000-0000-000026060000}"/>
    <cellStyle name="Calculation 2 3 2 12 4 5" xfId="1646" xr:uid="{00000000-0005-0000-0000-000027060000}"/>
    <cellStyle name="Calculation 2 3 2 12 5" xfId="1647" xr:uid="{00000000-0005-0000-0000-000028060000}"/>
    <cellStyle name="Calculation 2 3 2 12 5 2" xfId="1648" xr:uid="{00000000-0005-0000-0000-000029060000}"/>
    <cellStyle name="Calculation 2 3 2 12 6" xfId="1649" xr:uid="{00000000-0005-0000-0000-00002A060000}"/>
    <cellStyle name="Calculation 2 3 2 12 6 2" xfId="1650" xr:uid="{00000000-0005-0000-0000-00002B060000}"/>
    <cellStyle name="Calculation 2 3 2 12 7" xfId="1651" xr:uid="{00000000-0005-0000-0000-00002C060000}"/>
    <cellStyle name="Calculation 2 3 2 12 8" xfId="1652" xr:uid="{00000000-0005-0000-0000-00002D060000}"/>
    <cellStyle name="Calculation 2 3 2 13" xfId="1653" xr:uid="{00000000-0005-0000-0000-00002E060000}"/>
    <cellStyle name="Calculation 2 3 2 13 2" xfId="1654" xr:uid="{00000000-0005-0000-0000-00002F060000}"/>
    <cellStyle name="Calculation 2 3 2 13 2 2" xfId="1655" xr:uid="{00000000-0005-0000-0000-000030060000}"/>
    <cellStyle name="Calculation 2 3 2 13 2 2 2" xfId="1656" xr:uid="{00000000-0005-0000-0000-000031060000}"/>
    <cellStyle name="Calculation 2 3 2 13 2 2 3" xfId="1657" xr:uid="{00000000-0005-0000-0000-000032060000}"/>
    <cellStyle name="Calculation 2 3 2 13 2 2 4" xfId="1658" xr:uid="{00000000-0005-0000-0000-000033060000}"/>
    <cellStyle name="Calculation 2 3 2 13 2 2 5" xfId="1659" xr:uid="{00000000-0005-0000-0000-000034060000}"/>
    <cellStyle name="Calculation 2 3 2 13 2 3" xfId="1660" xr:uid="{00000000-0005-0000-0000-000035060000}"/>
    <cellStyle name="Calculation 2 3 2 13 2 3 2" xfId="1661" xr:uid="{00000000-0005-0000-0000-000036060000}"/>
    <cellStyle name="Calculation 2 3 2 13 2 3 3" xfId="1662" xr:uid="{00000000-0005-0000-0000-000037060000}"/>
    <cellStyle name="Calculation 2 3 2 13 2 3 4" xfId="1663" xr:uid="{00000000-0005-0000-0000-000038060000}"/>
    <cellStyle name="Calculation 2 3 2 13 2 3 5" xfId="1664" xr:uid="{00000000-0005-0000-0000-000039060000}"/>
    <cellStyle name="Calculation 2 3 2 13 2 4" xfId="1665" xr:uid="{00000000-0005-0000-0000-00003A060000}"/>
    <cellStyle name="Calculation 2 3 2 13 2 4 2" xfId="1666" xr:uid="{00000000-0005-0000-0000-00003B060000}"/>
    <cellStyle name="Calculation 2 3 2 13 2 5" xfId="1667" xr:uid="{00000000-0005-0000-0000-00003C060000}"/>
    <cellStyle name="Calculation 2 3 2 13 2 5 2" xfId="1668" xr:uid="{00000000-0005-0000-0000-00003D060000}"/>
    <cellStyle name="Calculation 2 3 2 13 2 6" xfId="1669" xr:uid="{00000000-0005-0000-0000-00003E060000}"/>
    <cellStyle name="Calculation 2 3 2 13 2 7" xfId="1670" xr:uid="{00000000-0005-0000-0000-00003F060000}"/>
    <cellStyle name="Calculation 2 3 2 13 3" xfId="1671" xr:uid="{00000000-0005-0000-0000-000040060000}"/>
    <cellStyle name="Calculation 2 3 2 13 3 2" xfId="1672" xr:uid="{00000000-0005-0000-0000-000041060000}"/>
    <cellStyle name="Calculation 2 3 2 13 3 3" xfId="1673" xr:uid="{00000000-0005-0000-0000-000042060000}"/>
    <cellStyle name="Calculation 2 3 2 13 3 4" xfId="1674" xr:uid="{00000000-0005-0000-0000-000043060000}"/>
    <cellStyle name="Calculation 2 3 2 13 3 5" xfId="1675" xr:uid="{00000000-0005-0000-0000-000044060000}"/>
    <cellStyle name="Calculation 2 3 2 13 4" xfId="1676" xr:uid="{00000000-0005-0000-0000-000045060000}"/>
    <cellStyle name="Calculation 2 3 2 13 4 2" xfId="1677" xr:uid="{00000000-0005-0000-0000-000046060000}"/>
    <cellStyle name="Calculation 2 3 2 13 4 3" xfId="1678" xr:uid="{00000000-0005-0000-0000-000047060000}"/>
    <cellStyle name="Calculation 2 3 2 13 4 4" xfId="1679" xr:uid="{00000000-0005-0000-0000-000048060000}"/>
    <cellStyle name="Calculation 2 3 2 13 4 5" xfId="1680" xr:uid="{00000000-0005-0000-0000-000049060000}"/>
    <cellStyle name="Calculation 2 3 2 13 5" xfId="1681" xr:uid="{00000000-0005-0000-0000-00004A060000}"/>
    <cellStyle name="Calculation 2 3 2 13 5 2" xfId="1682" xr:uid="{00000000-0005-0000-0000-00004B060000}"/>
    <cellStyle name="Calculation 2 3 2 13 6" xfId="1683" xr:uid="{00000000-0005-0000-0000-00004C060000}"/>
    <cellStyle name="Calculation 2 3 2 13 6 2" xfId="1684" xr:uid="{00000000-0005-0000-0000-00004D060000}"/>
    <cellStyle name="Calculation 2 3 2 13 7" xfId="1685" xr:uid="{00000000-0005-0000-0000-00004E060000}"/>
    <cellStyle name="Calculation 2 3 2 13 8" xfId="1686" xr:uid="{00000000-0005-0000-0000-00004F060000}"/>
    <cellStyle name="Calculation 2 3 2 14" xfId="1687" xr:uid="{00000000-0005-0000-0000-000050060000}"/>
    <cellStyle name="Calculation 2 3 2 14 2" xfId="1688" xr:uid="{00000000-0005-0000-0000-000051060000}"/>
    <cellStyle name="Calculation 2 3 2 14 2 2" xfId="1689" xr:uid="{00000000-0005-0000-0000-000052060000}"/>
    <cellStyle name="Calculation 2 3 2 14 2 2 2" xfId="1690" xr:uid="{00000000-0005-0000-0000-000053060000}"/>
    <cellStyle name="Calculation 2 3 2 14 2 2 3" xfId="1691" xr:uid="{00000000-0005-0000-0000-000054060000}"/>
    <cellStyle name="Calculation 2 3 2 14 2 2 4" xfId="1692" xr:uid="{00000000-0005-0000-0000-000055060000}"/>
    <cellStyle name="Calculation 2 3 2 14 2 2 5" xfId="1693" xr:uid="{00000000-0005-0000-0000-000056060000}"/>
    <cellStyle name="Calculation 2 3 2 14 2 3" xfId="1694" xr:uid="{00000000-0005-0000-0000-000057060000}"/>
    <cellStyle name="Calculation 2 3 2 14 2 3 2" xfId="1695" xr:uid="{00000000-0005-0000-0000-000058060000}"/>
    <cellStyle name="Calculation 2 3 2 14 2 3 3" xfId="1696" xr:uid="{00000000-0005-0000-0000-000059060000}"/>
    <cellStyle name="Calculation 2 3 2 14 2 3 4" xfId="1697" xr:uid="{00000000-0005-0000-0000-00005A060000}"/>
    <cellStyle name="Calculation 2 3 2 14 2 3 5" xfId="1698" xr:uid="{00000000-0005-0000-0000-00005B060000}"/>
    <cellStyle name="Calculation 2 3 2 14 2 4" xfId="1699" xr:uid="{00000000-0005-0000-0000-00005C060000}"/>
    <cellStyle name="Calculation 2 3 2 14 2 4 2" xfId="1700" xr:uid="{00000000-0005-0000-0000-00005D060000}"/>
    <cellStyle name="Calculation 2 3 2 14 2 5" xfId="1701" xr:uid="{00000000-0005-0000-0000-00005E060000}"/>
    <cellStyle name="Calculation 2 3 2 14 2 5 2" xfId="1702" xr:uid="{00000000-0005-0000-0000-00005F060000}"/>
    <cellStyle name="Calculation 2 3 2 14 2 6" xfId="1703" xr:uid="{00000000-0005-0000-0000-000060060000}"/>
    <cellStyle name="Calculation 2 3 2 14 2 7" xfId="1704" xr:uid="{00000000-0005-0000-0000-000061060000}"/>
    <cellStyle name="Calculation 2 3 2 14 3" xfId="1705" xr:uid="{00000000-0005-0000-0000-000062060000}"/>
    <cellStyle name="Calculation 2 3 2 14 3 2" xfId="1706" xr:uid="{00000000-0005-0000-0000-000063060000}"/>
    <cellStyle name="Calculation 2 3 2 14 3 3" xfId="1707" xr:uid="{00000000-0005-0000-0000-000064060000}"/>
    <cellStyle name="Calculation 2 3 2 14 3 4" xfId="1708" xr:uid="{00000000-0005-0000-0000-000065060000}"/>
    <cellStyle name="Calculation 2 3 2 14 3 5" xfId="1709" xr:uid="{00000000-0005-0000-0000-000066060000}"/>
    <cellStyle name="Calculation 2 3 2 14 4" xfId="1710" xr:uid="{00000000-0005-0000-0000-000067060000}"/>
    <cellStyle name="Calculation 2 3 2 14 4 2" xfId="1711" xr:uid="{00000000-0005-0000-0000-000068060000}"/>
    <cellStyle name="Calculation 2 3 2 14 4 3" xfId="1712" xr:uid="{00000000-0005-0000-0000-000069060000}"/>
    <cellStyle name="Calculation 2 3 2 14 4 4" xfId="1713" xr:uid="{00000000-0005-0000-0000-00006A060000}"/>
    <cellStyle name="Calculation 2 3 2 14 4 5" xfId="1714" xr:uid="{00000000-0005-0000-0000-00006B060000}"/>
    <cellStyle name="Calculation 2 3 2 14 5" xfId="1715" xr:uid="{00000000-0005-0000-0000-00006C060000}"/>
    <cellStyle name="Calculation 2 3 2 14 5 2" xfId="1716" xr:uid="{00000000-0005-0000-0000-00006D060000}"/>
    <cellStyle name="Calculation 2 3 2 14 6" xfId="1717" xr:uid="{00000000-0005-0000-0000-00006E060000}"/>
    <cellStyle name="Calculation 2 3 2 14 6 2" xfId="1718" xr:uid="{00000000-0005-0000-0000-00006F060000}"/>
    <cellStyle name="Calculation 2 3 2 14 7" xfId="1719" xr:uid="{00000000-0005-0000-0000-000070060000}"/>
    <cellStyle name="Calculation 2 3 2 14 8" xfId="1720" xr:uid="{00000000-0005-0000-0000-000071060000}"/>
    <cellStyle name="Calculation 2 3 2 15" xfId="1721" xr:uid="{00000000-0005-0000-0000-000072060000}"/>
    <cellStyle name="Calculation 2 3 2 15 2" xfId="1722" xr:uid="{00000000-0005-0000-0000-000073060000}"/>
    <cellStyle name="Calculation 2 3 2 15 2 2" xfId="1723" xr:uid="{00000000-0005-0000-0000-000074060000}"/>
    <cellStyle name="Calculation 2 3 2 15 2 3" xfId="1724" xr:uid="{00000000-0005-0000-0000-000075060000}"/>
    <cellStyle name="Calculation 2 3 2 15 2 4" xfId="1725" xr:uid="{00000000-0005-0000-0000-000076060000}"/>
    <cellStyle name="Calculation 2 3 2 15 2 5" xfId="1726" xr:uid="{00000000-0005-0000-0000-000077060000}"/>
    <cellStyle name="Calculation 2 3 2 15 3" xfId="1727" xr:uid="{00000000-0005-0000-0000-000078060000}"/>
    <cellStyle name="Calculation 2 3 2 15 3 2" xfId="1728" xr:uid="{00000000-0005-0000-0000-000079060000}"/>
    <cellStyle name="Calculation 2 3 2 15 3 3" xfId="1729" xr:uid="{00000000-0005-0000-0000-00007A060000}"/>
    <cellStyle name="Calculation 2 3 2 15 3 4" xfId="1730" xr:uid="{00000000-0005-0000-0000-00007B060000}"/>
    <cellStyle name="Calculation 2 3 2 15 3 5" xfId="1731" xr:uid="{00000000-0005-0000-0000-00007C060000}"/>
    <cellStyle name="Calculation 2 3 2 15 4" xfId="1732" xr:uid="{00000000-0005-0000-0000-00007D060000}"/>
    <cellStyle name="Calculation 2 3 2 15 4 2" xfId="1733" xr:uid="{00000000-0005-0000-0000-00007E060000}"/>
    <cellStyle name="Calculation 2 3 2 15 5" xfId="1734" xr:uid="{00000000-0005-0000-0000-00007F060000}"/>
    <cellStyle name="Calculation 2 3 2 15 5 2" xfId="1735" xr:uid="{00000000-0005-0000-0000-000080060000}"/>
    <cellStyle name="Calculation 2 3 2 15 6" xfId="1736" xr:uid="{00000000-0005-0000-0000-000081060000}"/>
    <cellStyle name="Calculation 2 3 2 15 7" xfId="1737" xr:uid="{00000000-0005-0000-0000-000082060000}"/>
    <cellStyle name="Calculation 2 3 2 16" xfId="1738" xr:uid="{00000000-0005-0000-0000-000083060000}"/>
    <cellStyle name="Calculation 2 3 2 16 2" xfId="1739" xr:uid="{00000000-0005-0000-0000-000084060000}"/>
    <cellStyle name="Calculation 2 3 2 16 3" xfId="1740" xr:uid="{00000000-0005-0000-0000-000085060000}"/>
    <cellStyle name="Calculation 2 3 2 16 4" xfId="1741" xr:uid="{00000000-0005-0000-0000-000086060000}"/>
    <cellStyle name="Calculation 2 3 2 16 5" xfId="1742" xr:uid="{00000000-0005-0000-0000-000087060000}"/>
    <cellStyle name="Calculation 2 3 2 17" xfId="1743" xr:uid="{00000000-0005-0000-0000-000088060000}"/>
    <cellStyle name="Calculation 2 3 2 17 2" xfId="1744" xr:uid="{00000000-0005-0000-0000-000089060000}"/>
    <cellStyle name="Calculation 2 3 2 17 3" xfId="1745" xr:uid="{00000000-0005-0000-0000-00008A060000}"/>
    <cellStyle name="Calculation 2 3 2 17 4" xfId="1746" xr:uid="{00000000-0005-0000-0000-00008B060000}"/>
    <cellStyle name="Calculation 2 3 2 17 5" xfId="1747" xr:uid="{00000000-0005-0000-0000-00008C060000}"/>
    <cellStyle name="Calculation 2 3 2 18" xfId="1748" xr:uid="{00000000-0005-0000-0000-00008D060000}"/>
    <cellStyle name="Calculation 2 3 2 18 2" xfId="1749" xr:uid="{00000000-0005-0000-0000-00008E060000}"/>
    <cellStyle name="Calculation 2 3 2 19" xfId="1750" xr:uid="{00000000-0005-0000-0000-00008F060000}"/>
    <cellStyle name="Calculation 2 3 2 19 2" xfId="1751" xr:uid="{00000000-0005-0000-0000-000090060000}"/>
    <cellStyle name="Calculation 2 3 2 2" xfId="1752" xr:uid="{00000000-0005-0000-0000-000091060000}"/>
    <cellStyle name="Calculation 2 3 2 2 2" xfId="1753" xr:uid="{00000000-0005-0000-0000-000092060000}"/>
    <cellStyle name="Calculation 2 3 2 2 2 2" xfId="1754" xr:uid="{00000000-0005-0000-0000-000093060000}"/>
    <cellStyle name="Calculation 2 3 2 2 2 2 2" xfId="1755" xr:uid="{00000000-0005-0000-0000-000094060000}"/>
    <cellStyle name="Calculation 2 3 2 2 2 2 3" xfId="1756" xr:uid="{00000000-0005-0000-0000-000095060000}"/>
    <cellStyle name="Calculation 2 3 2 2 2 2 4" xfId="1757" xr:uid="{00000000-0005-0000-0000-000096060000}"/>
    <cellStyle name="Calculation 2 3 2 2 2 2 5" xfId="1758" xr:uid="{00000000-0005-0000-0000-000097060000}"/>
    <cellStyle name="Calculation 2 3 2 2 2 3" xfId="1759" xr:uid="{00000000-0005-0000-0000-000098060000}"/>
    <cellStyle name="Calculation 2 3 2 2 2 3 2" xfId="1760" xr:uid="{00000000-0005-0000-0000-000099060000}"/>
    <cellStyle name="Calculation 2 3 2 2 2 3 3" xfId="1761" xr:uid="{00000000-0005-0000-0000-00009A060000}"/>
    <cellStyle name="Calculation 2 3 2 2 2 3 4" xfId="1762" xr:uid="{00000000-0005-0000-0000-00009B060000}"/>
    <cellStyle name="Calculation 2 3 2 2 2 3 5" xfId="1763" xr:uid="{00000000-0005-0000-0000-00009C060000}"/>
    <cellStyle name="Calculation 2 3 2 2 2 4" xfId="1764" xr:uid="{00000000-0005-0000-0000-00009D060000}"/>
    <cellStyle name="Calculation 2 3 2 2 2 4 2" xfId="1765" xr:uid="{00000000-0005-0000-0000-00009E060000}"/>
    <cellStyle name="Calculation 2 3 2 2 2 5" xfId="1766" xr:uid="{00000000-0005-0000-0000-00009F060000}"/>
    <cellStyle name="Calculation 2 3 2 2 2 5 2" xfId="1767" xr:uid="{00000000-0005-0000-0000-0000A0060000}"/>
    <cellStyle name="Calculation 2 3 2 2 2 6" xfId="1768" xr:uid="{00000000-0005-0000-0000-0000A1060000}"/>
    <cellStyle name="Calculation 2 3 2 2 2 7" xfId="1769" xr:uid="{00000000-0005-0000-0000-0000A2060000}"/>
    <cellStyle name="Calculation 2 3 2 2 3" xfId="1770" xr:uid="{00000000-0005-0000-0000-0000A3060000}"/>
    <cellStyle name="Calculation 2 3 2 2 3 2" xfId="1771" xr:uid="{00000000-0005-0000-0000-0000A4060000}"/>
    <cellStyle name="Calculation 2 3 2 2 3 3" xfId="1772" xr:uid="{00000000-0005-0000-0000-0000A5060000}"/>
    <cellStyle name="Calculation 2 3 2 2 3 4" xfId="1773" xr:uid="{00000000-0005-0000-0000-0000A6060000}"/>
    <cellStyle name="Calculation 2 3 2 2 3 5" xfId="1774" xr:uid="{00000000-0005-0000-0000-0000A7060000}"/>
    <cellStyle name="Calculation 2 3 2 2 4" xfId="1775" xr:uid="{00000000-0005-0000-0000-0000A8060000}"/>
    <cellStyle name="Calculation 2 3 2 2 4 2" xfId="1776" xr:uid="{00000000-0005-0000-0000-0000A9060000}"/>
    <cellStyle name="Calculation 2 3 2 2 4 3" xfId="1777" xr:uid="{00000000-0005-0000-0000-0000AA060000}"/>
    <cellStyle name="Calculation 2 3 2 2 4 4" xfId="1778" xr:uid="{00000000-0005-0000-0000-0000AB060000}"/>
    <cellStyle name="Calculation 2 3 2 2 4 5" xfId="1779" xr:uid="{00000000-0005-0000-0000-0000AC060000}"/>
    <cellStyle name="Calculation 2 3 2 2 5" xfId="1780" xr:uid="{00000000-0005-0000-0000-0000AD060000}"/>
    <cellStyle name="Calculation 2 3 2 2 5 2" xfId="1781" xr:uid="{00000000-0005-0000-0000-0000AE060000}"/>
    <cellStyle name="Calculation 2 3 2 2 6" xfId="1782" xr:uid="{00000000-0005-0000-0000-0000AF060000}"/>
    <cellStyle name="Calculation 2 3 2 2 6 2" xfId="1783" xr:uid="{00000000-0005-0000-0000-0000B0060000}"/>
    <cellStyle name="Calculation 2 3 2 2 7" xfId="1784" xr:uid="{00000000-0005-0000-0000-0000B1060000}"/>
    <cellStyle name="Calculation 2 3 2 2 8" xfId="1785" xr:uid="{00000000-0005-0000-0000-0000B2060000}"/>
    <cellStyle name="Calculation 2 3 2 20" xfId="1786" xr:uid="{00000000-0005-0000-0000-0000B3060000}"/>
    <cellStyle name="Calculation 2 3 2 21" xfId="1787" xr:uid="{00000000-0005-0000-0000-0000B4060000}"/>
    <cellStyle name="Calculation 2 3 2 3" xfId="1788" xr:uid="{00000000-0005-0000-0000-0000B5060000}"/>
    <cellStyle name="Calculation 2 3 2 3 2" xfId="1789" xr:uid="{00000000-0005-0000-0000-0000B6060000}"/>
    <cellStyle name="Calculation 2 3 2 3 2 2" xfId="1790" xr:uid="{00000000-0005-0000-0000-0000B7060000}"/>
    <cellStyle name="Calculation 2 3 2 3 2 2 2" xfId="1791" xr:uid="{00000000-0005-0000-0000-0000B8060000}"/>
    <cellStyle name="Calculation 2 3 2 3 2 2 3" xfId="1792" xr:uid="{00000000-0005-0000-0000-0000B9060000}"/>
    <cellStyle name="Calculation 2 3 2 3 2 2 4" xfId="1793" xr:uid="{00000000-0005-0000-0000-0000BA060000}"/>
    <cellStyle name="Calculation 2 3 2 3 2 2 5" xfId="1794" xr:uid="{00000000-0005-0000-0000-0000BB060000}"/>
    <cellStyle name="Calculation 2 3 2 3 2 3" xfId="1795" xr:uid="{00000000-0005-0000-0000-0000BC060000}"/>
    <cellStyle name="Calculation 2 3 2 3 2 3 2" xfId="1796" xr:uid="{00000000-0005-0000-0000-0000BD060000}"/>
    <cellStyle name="Calculation 2 3 2 3 2 3 3" xfId="1797" xr:uid="{00000000-0005-0000-0000-0000BE060000}"/>
    <cellStyle name="Calculation 2 3 2 3 2 3 4" xfId="1798" xr:uid="{00000000-0005-0000-0000-0000BF060000}"/>
    <cellStyle name="Calculation 2 3 2 3 2 3 5" xfId="1799" xr:uid="{00000000-0005-0000-0000-0000C0060000}"/>
    <cellStyle name="Calculation 2 3 2 3 2 4" xfId="1800" xr:uid="{00000000-0005-0000-0000-0000C1060000}"/>
    <cellStyle name="Calculation 2 3 2 3 2 4 2" xfId="1801" xr:uid="{00000000-0005-0000-0000-0000C2060000}"/>
    <cellStyle name="Calculation 2 3 2 3 2 5" xfId="1802" xr:uid="{00000000-0005-0000-0000-0000C3060000}"/>
    <cellStyle name="Calculation 2 3 2 3 2 5 2" xfId="1803" xr:uid="{00000000-0005-0000-0000-0000C4060000}"/>
    <cellStyle name="Calculation 2 3 2 3 2 6" xfId="1804" xr:uid="{00000000-0005-0000-0000-0000C5060000}"/>
    <cellStyle name="Calculation 2 3 2 3 2 7" xfId="1805" xr:uid="{00000000-0005-0000-0000-0000C6060000}"/>
    <cellStyle name="Calculation 2 3 2 3 3" xfId="1806" xr:uid="{00000000-0005-0000-0000-0000C7060000}"/>
    <cellStyle name="Calculation 2 3 2 3 3 2" xfId="1807" xr:uid="{00000000-0005-0000-0000-0000C8060000}"/>
    <cellStyle name="Calculation 2 3 2 3 3 3" xfId="1808" xr:uid="{00000000-0005-0000-0000-0000C9060000}"/>
    <cellStyle name="Calculation 2 3 2 3 3 4" xfId="1809" xr:uid="{00000000-0005-0000-0000-0000CA060000}"/>
    <cellStyle name="Calculation 2 3 2 3 3 5" xfId="1810" xr:uid="{00000000-0005-0000-0000-0000CB060000}"/>
    <cellStyle name="Calculation 2 3 2 3 4" xfId="1811" xr:uid="{00000000-0005-0000-0000-0000CC060000}"/>
    <cellStyle name="Calculation 2 3 2 3 4 2" xfId="1812" xr:uid="{00000000-0005-0000-0000-0000CD060000}"/>
    <cellStyle name="Calculation 2 3 2 3 4 3" xfId="1813" xr:uid="{00000000-0005-0000-0000-0000CE060000}"/>
    <cellStyle name="Calculation 2 3 2 3 4 4" xfId="1814" xr:uid="{00000000-0005-0000-0000-0000CF060000}"/>
    <cellStyle name="Calculation 2 3 2 3 4 5" xfId="1815" xr:uid="{00000000-0005-0000-0000-0000D0060000}"/>
    <cellStyle name="Calculation 2 3 2 3 5" xfId="1816" xr:uid="{00000000-0005-0000-0000-0000D1060000}"/>
    <cellStyle name="Calculation 2 3 2 3 5 2" xfId="1817" xr:uid="{00000000-0005-0000-0000-0000D2060000}"/>
    <cellStyle name="Calculation 2 3 2 3 6" xfId="1818" xr:uid="{00000000-0005-0000-0000-0000D3060000}"/>
    <cellStyle name="Calculation 2 3 2 3 6 2" xfId="1819" xr:uid="{00000000-0005-0000-0000-0000D4060000}"/>
    <cellStyle name="Calculation 2 3 2 3 7" xfId="1820" xr:uid="{00000000-0005-0000-0000-0000D5060000}"/>
    <cellStyle name="Calculation 2 3 2 3 8" xfId="1821" xr:uid="{00000000-0005-0000-0000-0000D6060000}"/>
    <cellStyle name="Calculation 2 3 2 4" xfId="1822" xr:uid="{00000000-0005-0000-0000-0000D7060000}"/>
    <cellStyle name="Calculation 2 3 2 4 2" xfId="1823" xr:uid="{00000000-0005-0000-0000-0000D8060000}"/>
    <cellStyle name="Calculation 2 3 2 4 2 2" xfId="1824" xr:uid="{00000000-0005-0000-0000-0000D9060000}"/>
    <cellStyle name="Calculation 2 3 2 4 2 2 2" xfId="1825" xr:uid="{00000000-0005-0000-0000-0000DA060000}"/>
    <cellStyle name="Calculation 2 3 2 4 2 2 3" xfId="1826" xr:uid="{00000000-0005-0000-0000-0000DB060000}"/>
    <cellStyle name="Calculation 2 3 2 4 2 2 4" xfId="1827" xr:uid="{00000000-0005-0000-0000-0000DC060000}"/>
    <cellStyle name="Calculation 2 3 2 4 2 2 5" xfId="1828" xr:uid="{00000000-0005-0000-0000-0000DD060000}"/>
    <cellStyle name="Calculation 2 3 2 4 2 3" xfId="1829" xr:uid="{00000000-0005-0000-0000-0000DE060000}"/>
    <cellStyle name="Calculation 2 3 2 4 2 3 2" xfId="1830" xr:uid="{00000000-0005-0000-0000-0000DF060000}"/>
    <cellStyle name="Calculation 2 3 2 4 2 3 3" xfId="1831" xr:uid="{00000000-0005-0000-0000-0000E0060000}"/>
    <cellStyle name="Calculation 2 3 2 4 2 3 4" xfId="1832" xr:uid="{00000000-0005-0000-0000-0000E1060000}"/>
    <cellStyle name="Calculation 2 3 2 4 2 3 5" xfId="1833" xr:uid="{00000000-0005-0000-0000-0000E2060000}"/>
    <cellStyle name="Calculation 2 3 2 4 2 4" xfId="1834" xr:uid="{00000000-0005-0000-0000-0000E3060000}"/>
    <cellStyle name="Calculation 2 3 2 4 2 4 2" xfId="1835" xr:uid="{00000000-0005-0000-0000-0000E4060000}"/>
    <cellStyle name="Calculation 2 3 2 4 2 5" xfId="1836" xr:uid="{00000000-0005-0000-0000-0000E5060000}"/>
    <cellStyle name="Calculation 2 3 2 4 2 5 2" xfId="1837" xr:uid="{00000000-0005-0000-0000-0000E6060000}"/>
    <cellStyle name="Calculation 2 3 2 4 2 6" xfId="1838" xr:uid="{00000000-0005-0000-0000-0000E7060000}"/>
    <cellStyle name="Calculation 2 3 2 4 2 7" xfId="1839" xr:uid="{00000000-0005-0000-0000-0000E8060000}"/>
    <cellStyle name="Calculation 2 3 2 4 3" xfId="1840" xr:uid="{00000000-0005-0000-0000-0000E9060000}"/>
    <cellStyle name="Calculation 2 3 2 4 3 2" xfId="1841" xr:uid="{00000000-0005-0000-0000-0000EA060000}"/>
    <cellStyle name="Calculation 2 3 2 4 3 3" xfId="1842" xr:uid="{00000000-0005-0000-0000-0000EB060000}"/>
    <cellStyle name="Calculation 2 3 2 4 3 4" xfId="1843" xr:uid="{00000000-0005-0000-0000-0000EC060000}"/>
    <cellStyle name="Calculation 2 3 2 4 3 5" xfId="1844" xr:uid="{00000000-0005-0000-0000-0000ED060000}"/>
    <cellStyle name="Calculation 2 3 2 4 4" xfId="1845" xr:uid="{00000000-0005-0000-0000-0000EE060000}"/>
    <cellStyle name="Calculation 2 3 2 4 4 2" xfId="1846" xr:uid="{00000000-0005-0000-0000-0000EF060000}"/>
    <cellStyle name="Calculation 2 3 2 4 4 3" xfId="1847" xr:uid="{00000000-0005-0000-0000-0000F0060000}"/>
    <cellStyle name="Calculation 2 3 2 4 4 4" xfId="1848" xr:uid="{00000000-0005-0000-0000-0000F1060000}"/>
    <cellStyle name="Calculation 2 3 2 4 4 5" xfId="1849" xr:uid="{00000000-0005-0000-0000-0000F2060000}"/>
    <cellStyle name="Calculation 2 3 2 4 5" xfId="1850" xr:uid="{00000000-0005-0000-0000-0000F3060000}"/>
    <cellStyle name="Calculation 2 3 2 4 5 2" xfId="1851" xr:uid="{00000000-0005-0000-0000-0000F4060000}"/>
    <cellStyle name="Calculation 2 3 2 4 6" xfId="1852" xr:uid="{00000000-0005-0000-0000-0000F5060000}"/>
    <cellStyle name="Calculation 2 3 2 4 6 2" xfId="1853" xr:uid="{00000000-0005-0000-0000-0000F6060000}"/>
    <cellStyle name="Calculation 2 3 2 4 7" xfId="1854" xr:uid="{00000000-0005-0000-0000-0000F7060000}"/>
    <cellStyle name="Calculation 2 3 2 4 8" xfId="1855" xr:uid="{00000000-0005-0000-0000-0000F8060000}"/>
    <cellStyle name="Calculation 2 3 2 5" xfId="1856" xr:uid="{00000000-0005-0000-0000-0000F9060000}"/>
    <cellStyle name="Calculation 2 3 2 5 2" xfId="1857" xr:uid="{00000000-0005-0000-0000-0000FA060000}"/>
    <cellStyle name="Calculation 2 3 2 5 2 2" xfId="1858" xr:uid="{00000000-0005-0000-0000-0000FB060000}"/>
    <cellStyle name="Calculation 2 3 2 5 2 2 2" xfId="1859" xr:uid="{00000000-0005-0000-0000-0000FC060000}"/>
    <cellStyle name="Calculation 2 3 2 5 2 2 3" xfId="1860" xr:uid="{00000000-0005-0000-0000-0000FD060000}"/>
    <cellStyle name="Calculation 2 3 2 5 2 2 4" xfId="1861" xr:uid="{00000000-0005-0000-0000-0000FE060000}"/>
    <cellStyle name="Calculation 2 3 2 5 2 2 5" xfId="1862" xr:uid="{00000000-0005-0000-0000-0000FF060000}"/>
    <cellStyle name="Calculation 2 3 2 5 2 3" xfId="1863" xr:uid="{00000000-0005-0000-0000-000000070000}"/>
    <cellStyle name="Calculation 2 3 2 5 2 3 2" xfId="1864" xr:uid="{00000000-0005-0000-0000-000001070000}"/>
    <cellStyle name="Calculation 2 3 2 5 2 3 3" xfId="1865" xr:uid="{00000000-0005-0000-0000-000002070000}"/>
    <cellStyle name="Calculation 2 3 2 5 2 3 4" xfId="1866" xr:uid="{00000000-0005-0000-0000-000003070000}"/>
    <cellStyle name="Calculation 2 3 2 5 2 3 5" xfId="1867" xr:uid="{00000000-0005-0000-0000-000004070000}"/>
    <cellStyle name="Calculation 2 3 2 5 2 4" xfId="1868" xr:uid="{00000000-0005-0000-0000-000005070000}"/>
    <cellStyle name="Calculation 2 3 2 5 2 4 2" xfId="1869" xr:uid="{00000000-0005-0000-0000-000006070000}"/>
    <cellStyle name="Calculation 2 3 2 5 2 5" xfId="1870" xr:uid="{00000000-0005-0000-0000-000007070000}"/>
    <cellStyle name="Calculation 2 3 2 5 2 5 2" xfId="1871" xr:uid="{00000000-0005-0000-0000-000008070000}"/>
    <cellStyle name="Calculation 2 3 2 5 2 6" xfId="1872" xr:uid="{00000000-0005-0000-0000-000009070000}"/>
    <cellStyle name="Calculation 2 3 2 5 2 7" xfId="1873" xr:uid="{00000000-0005-0000-0000-00000A070000}"/>
    <cellStyle name="Calculation 2 3 2 5 3" xfId="1874" xr:uid="{00000000-0005-0000-0000-00000B070000}"/>
    <cellStyle name="Calculation 2 3 2 5 3 2" xfId="1875" xr:uid="{00000000-0005-0000-0000-00000C070000}"/>
    <cellStyle name="Calculation 2 3 2 5 3 3" xfId="1876" xr:uid="{00000000-0005-0000-0000-00000D070000}"/>
    <cellStyle name="Calculation 2 3 2 5 3 4" xfId="1877" xr:uid="{00000000-0005-0000-0000-00000E070000}"/>
    <cellStyle name="Calculation 2 3 2 5 3 5" xfId="1878" xr:uid="{00000000-0005-0000-0000-00000F070000}"/>
    <cellStyle name="Calculation 2 3 2 5 4" xfId="1879" xr:uid="{00000000-0005-0000-0000-000010070000}"/>
    <cellStyle name="Calculation 2 3 2 5 4 2" xfId="1880" xr:uid="{00000000-0005-0000-0000-000011070000}"/>
    <cellStyle name="Calculation 2 3 2 5 4 3" xfId="1881" xr:uid="{00000000-0005-0000-0000-000012070000}"/>
    <cellStyle name="Calculation 2 3 2 5 4 4" xfId="1882" xr:uid="{00000000-0005-0000-0000-000013070000}"/>
    <cellStyle name="Calculation 2 3 2 5 4 5" xfId="1883" xr:uid="{00000000-0005-0000-0000-000014070000}"/>
    <cellStyle name="Calculation 2 3 2 5 5" xfId="1884" xr:uid="{00000000-0005-0000-0000-000015070000}"/>
    <cellStyle name="Calculation 2 3 2 5 5 2" xfId="1885" xr:uid="{00000000-0005-0000-0000-000016070000}"/>
    <cellStyle name="Calculation 2 3 2 5 6" xfId="1886" xr:uid="{00000000-0005-0000-0000-000017070000}"/>
    <cellStyle name="Calculation 2 3 2 5 6 2" xfId="1887" xr:uid="{00000000-0005-0000-0000-000018070000}"/>
    <cellStyle name="Calculation 2 3 2 5 7" xfId="1888" xr:uid="{00000000-0005-0000-0000-000019070000}"/>
    <cellStyle name="Calculation 2 3 2 5 8" xfId="1889" xr:uid="{00000000-0005-0000-0000-00001A070000}"/>
    <cellStyle name="Calculation 2 3 2 6" xfId="1890" xr:uid="{00000000-0005-0000-0000-00001B070000}"/>
    <cellStyle name="Calculation 2 3 2 6 2" xfId="1891" xr:uid="{00000000-0005-0000-0000-00001C070000}"/>
    <cellStyle name="Calculation 2 3 2 6 2 2" xfId="1892" xr:uid="{00000000-0005-0000-0000-00001D070000}"/>
    <cellStyle name="Calculation 2 3 2 6 2 2 2" xfId="1893" xr:uid="{00000000-0005-0000-0000-00001E070000}"/>
    <cellStyle name="Calculation 2 3 2 6 2 2 3" xfId="1894" xr:uid="{00000000-0005-0000-0000-00001F070000}"/>
    <cellStyle name="Calculation 2 3 2 6 2 2 4" xfId="1895" xr:uid="{00000000-0005-0000-0000-000020070000}"/>
    <cellStyle name="Calculation 2 3 2 6 2 2 5" xfId="1896" xr:uid="{00000000-0005-0000-0000-000021070000}"/>
    <cellStyle name="Calculation 2 3 2 6 2 3" xfId="1897" xr:uid="{00000000-0005-0000-0000-000022070000}"/>
    <cellStyle name="Calculation 2 3 2 6 2 3 2" xfId="1898" xr:uid="{00000000-0005-0000-0000-000023070000}"/>
    <cellStyle name="Calculation 2 3 2 6 2 3 3" xfId="1899" xr:uid="{00000000-0005-0000-0000-000024070000}"/>
    <cellStyle name="Calculation 2 3 2 6 2 3 4" xfId="1900" xr:uid="{00000000-0005-0000-0000-000025070000}"/>
    <cellStyle name="Calculation 2 3 2 6 2 3 5" xfId="1901" xr:uid="{00000000-0005-0000-0000-000026070000}"/>
    <cellStyle name="Calculation 2 3 2 6 2 4" xfId="1902" xr:uid="{00000000-0005-0000-0000-000027070000}"/>
    <cellStyle name="Calculation 2 3 2 6 2 4 2" xfId="1903" xr:uid="{00000000-0005-0000-0000-000028070000}"/>
    <cellStyle name="Calculation 2 3 2 6 2 5" xfId="1904" xr:uid="{00000000-0005-0000-0000-000029070000}"/>
    <cellStyle name="Calculation 2 3 2 6 2 5 2" xfId="1905" xr:uid="{00000000-0005-0000-0000-00002A070000}"/>
    <cellStyle name="Calculation 2 3 2 6 2 6" xfId="1906" xr:uid="{00000000-0005-0000-0000-00002B070000}"/>
    <cellStyle name="Calculation 2 3 2 6 2 7" xfId="1907" xr:uid="{00000000-0005-0000-0000-00002C070000}"/>
    <cellStyle name="Calculation 2 3 2 6 3" xfId="1908" xr:uid="{00000000-0005-0000-0000-00002D070000}"/>
    <cellStyle name="Calculation 2 3 2 6 3 2" xfId="1909" xr:uid="{00000000-0005-0000-0000-00002E070000}"/>
    <cellStyle name="Calculation 2 3 2 6 3 3" xfId="1910" xr:uid="{00000000-0005-0000-0000-00002F070000}"/>
    <cellStyle name="Calculation 2 3 2 6 3 4" xfId="1911" xr:uid="{00000000-0005-0000-0000-000030070000}"/>
    <cellStyle name="Calculation 2 3 2 6 3 5" xfId="1912" xr:uid="{00000000-0005-0000-0000-000031070000}"/>
    <cellStyle name="Calculation 2 3 2 6 4" xfId="1913" xr:uid="{00000000-0005-0000-0000-000032070000}"/>
    <cellStyle name="Calculation 2 3 2 6 4 2" xfId="1914" xr:uid="{00000000-0005-0000-0000-000033070000}"/>
    <cellStyle name="Calculation 2 3 2 6 4 3" xfId="1915" xr:uid="{00000000-0005-0000-0000-000034070000}"/>
    <cellStyle name="Calculation 2 3 2 6 4 4" xfId="1916" xr:uid="{00000000-0005-0000-0000-000035070000}"/>
    <cellStyle name="Calculation 2 3 2 6 4 5" xfId="1917" xr:uid="{00000000-0005-0000-0000-000036070000}"/>
    <cellStyle name="Calculation 2 3 2 6 5" xfId="1918" xr:uid="{00000000-0005-0000-0000-000037070000}"/>
    <cellStyle name="Calculation 2 3 2 6 5 2" xfId="1919" xr:uid="{00000000-0005-0000-0000-000038070000}"/>
    <cellStyle name="Calculation 2 3 2 6 6" xfId="1920" xr:uid="{00000000-0005-0000-0000-000039070000}"/>
    <cellStyle name="Calculation 2 3 2 6 6 2" xfId="1921" xr:uid="{00000000-0005-0000-0000-00003A070000}"/>
    <cellStyle name="Calculation 2 3 2 6 7" xfId="1922" xr:uid="{00000000-0005-0000-0000-00003B070000}"/>
    <cellStyle name="Calculation 2 3 2 6 8" xfId="1923" xr:uid="{00000000-0005-0000-0000-00003C070000}"/>
    <cellStyle name="Calculation 2 3 2 7" xfId="1924" xr:uid="{00000000-0005-0000-0000-00003D070000}"/>
    <cellStyle name="Calculation 2 3 2 7 2" xfId="1925" xr:uid="{00000000-0005-0000-0000-00003E070000}"/>
    <cellStyle name="Calculation 2 3 2 7 2 2" xfId="1926" xr:uid="{00000000-0005-0000-0000-00003F070000}"/>
    <cellStyle name="Calculation 2 3 2 7 2 2 2" xfId="1927" xr:uid="{00000000-0005-0000-0000-000040070000}"/>
    <cellStyle name="Calculation 2 3 2 7 2 2 3" xfId="1928" xr:uid="{00000000-0005-0000-0000-000041070000}"/>
    <cellStyle name="Calculation 2 3 2 7 2 2 4" xfId="1929" xr:uid="{00000000-0005-0000-0000-000042070000}"/>
    <cellStyle name="Calculation 2 3 2 7 2 2 5" xfId="1930" xr:uid="{00000000-0005-0000-0000-000043070000}"/>
    <cellStyle name="Calculation 2 3 2 7 2 3" xfId="1931" xr:uid="{00000000-0005-0000-0000-000044070000}"/>
    <cellStyle name="Calculation 2 3 2 7 2 3 2" xfId="1932" xr:uid="{00000000-0005-0000-0000-000045070000}"/>
    <cellStyle name="Calculation 2 3 2 7 2 3 3" xfId="1933" xr:uid="{00000000-0005-0000-0000-000046070000}"/>
    <cellStyle name="Calculation 2 3 2 7 2 3 4" xfId="1934" xr:uid="{00000000-0005-0000-0000-000047070000}"/>
    <cellStyle name="Calculation 2 3 2 7 2 3 5" xfId="1935" xr:uid="{00000000-0005-0000-0000-000048070000}"/>
    <cellStyle name="Calculation 2 3 2 7 2 4" xfId="1936" xr:uid="{00000000-0005-0000-0000-000049070000}"/>
    <cellStyle name="Calculation 2 3 2 7 2 4 2" xfId="1937" xr:uid="{00000000-0005-0000-0000-00004A070000}"/>
    <cellStyle name="Calculation 2 3 2 7 2 5" xfId="1938" xr:uid="{00000000-0005-0000-0000-00004B070000}"/>
    <cellStyle name="Calculation 2 3 2 7 2 5 2" xfId="1939" xr:uid="{00000000-0005-0000-0000-00004C070000}"/>
    <cellStyle name="Calculation 2 3 2 7 2 6" xfId="1940" xr:uid="{00000000-0005-0000-0000-00004D070000}"/>
    <cellStyle name="Calculation 2 3 2 7 2 7" xfId="1941" xr:uid="{00000000-0005-0000-0000-00004E070000}"/>
    <cellStyle name="Calculation 2 3 2 7 3" xfId="1942" xr:uid="{00000000-0005-0000-0000-00004F070000}"/>
    <cellStyle name="Calculation 2 3 2 7 3 2" xfId="1943" xr:uid="{00000000-0005-0000-0000-000050070000}"/>
    <cellStyle name="Calculation 2 3 2 7 3 3" xfId="1944" xr:uid="{00000000-0005-0000-0000-000051070000}"/>
    <cellStyle name="Calculation 2 3 2 7 3 4" xfId="1945" xr:uid="{00000000-0005-0000-0000-000052070000}"/>
    <cellStyle name="Calculation 2 3 2 7 3 5" xfId="1946" xr:uid="{00000000-0005-0000-0000-000053070000}"/>
    <cellStyle name="Calculation 2 3 2 7 4" xfId="1947" xr:uid="{00000000-0005-0000-0000-000054070000}"/>
    <cellStyle name="Calculation 2 3 2 7 4 2" xfId="1948" xr:uid="{00000000-0005-0000-0000-000055070000}"/>
    <cellStyle name="Calculation 2 3 2 7 4 3" xfId="1949" xr:uid="{00000000-0005-0000-0000-000056070000}"/>
    <cellStyle name="Calculation 2 3 2 7 4 4" xfId="1950" xr:uid="{00000000-0005-0000-0000-000057070000}"/>
    <cellStyle name="Calculation 2 3 2 7 4 5" xfId="1951" xr:uid="{00000000-0005-0000-0000-000058070000}"/>
    <cellStyle name="Calculation 2 3 2 7 5" xfId="1952" xr:uid="{00000000-0005-0000-0000-000059070000}"/>
    <cellStyle name="Calculation 2 3 2 7 5 2" xfId="1953" xr:uid="{00000000-0005-0000-0000-00005A070000}"/>
    <cellStyle name="Calculation 2 3 2 7 6" xfId="1954" xr:uid="{00000000-0005-0000-0000-00005B070000}"/>
    <cellStyle name="Calculation 2 3 2 7 6 2" xfId="1955" xr:uid="{00000000-0005-0000-0000-00005C070000}"/>
    <cellStyle name="Calculation 2 3 2 7 7" xfId="1956" xr:uid="{00000000-0005-0000-0000-00005D070000}"/>
    <cellStyle name="Calculation 2 3 2 7 8" xfId="1957" xr:uid="{00000000-0005-0000-0000-00005E070000}"/>
    <cellStyle name="Calculation 2 3 2 8" xfId="1958" xr:uid="{00000000-0005-0000-0000-00005F070000}"/>
    <cellStyle name="Calculation 2 3 2 8 2" xfId="1959" xr:uid="{00000000-0005-0000-0000-000060070000}"/>
    <cellStyle name="Calculation 2 3 2 8 2 2" xfId="1960" xr:uid="{00000000-0005-0000-0000-000061070000}"/>
    <cellStyle name="Calculation 2 3 2 8 2 2 2" xfId="1961" xr:uid="{00000000-0005-0000-0000-000062070000}"/>
    <cellStyle name="Calculation 2 3 2 8 2 2 3" xfId="1962" xr:uid="{00000000-0005-0000-0000-000063070000}"/>
    <cellStyle name="Calculation 2 3 2 8 2 2 4" xfId="1963" xr:uid="{00000000-0005-0000-0000-000064070000}"/>
    <cellStyle name="Calculation 2 3 2 8 2 2 5" xfId="1964" xr:uid="{00000000-0005-0000-0000-000065070000}"/>
    <cellStyle name="Calculation 2 3 2 8 2 3" xfId="1965" xr:uid="{00000000-0005-0000-0000-000066070000}"/>
    <cellStyle name="Calculation 2 3 2 8 2 3 2" xfId="1966" xr:uid="{00000000-0005-0000-0000-000067070000}"/>
    <cellStyle name="Calculation 2 3 2 8 2 3 3" xfId="1967" xr:uid="{00000000-0005-0000-0000-000068070000}"/>
    <cellStyle name="Calculation 2 3 2 8 2 3 4" xfId="1968" xr:uid="{00000000-0005-0000-0000-000069070000}"/>
    <cellStyle name="Calculation 2 3 2 8 2 3 5" xfId="1969" xr:uid="{00000000-0005-0000-0000-00006A070000}"/>
    <cellStyle name="Calculation 2 3 2 8 2 4" xfId="1970" xr:uid="{00000000-0005-0000-0000-00006B070000}"/>
    <cellStyle name="Calculation 2 3 2 8 2 4 2" xfId="1971" xr:uid="{00000000-0005-0000-0000-00006C070000}"/>
    <cellStyle name="Calculation 2 3 2 8 2 5" xfId="1972" xr:uid="{00000000-0005-0000-0000-00006D070000}"/>
    <cellStyle name="Calculation 2 3 2 8 2 5 2" xfId="1973" xr:uid="{00000000-0005-0000-0000-00006E070000}"/>
    <cellStyle name="Calculation 2 3 2 8 2 6" xfId="1974" xr:uid="{00000000-0005-0000-0000-00006F070000}"/>
    <cellStyle name="Calculation 2 3 2 8 2 7" xfId="1975" xr:uid="{00000000-0005-0000-0000-000070070000}"/>
    <cellStyle name="Calculation 2 3 2 8 3" xfId="1976" xr:uid="{00000000-0005-0000-0000-000071070000}"/>
    <cellStyle name="Calculation 2 3 2 8 3 2" xfId="1977" xr:uid="{00000000-0005-0000-0000-000072070000}"/>
    <cellStyle name="Calculation 2 3 2 8 3 3" xfId="1978" xr:uid="{00000000-0005-0000-0000-000073070000}"/>
    <cellStyle name="Calculation 2 3 2 8 3 4" xfId="1979" xr:uid="{00000000-0005-0000-0000-000074070000}"/>
    <cellStyle name="Calculation 2 3 2 8 3 5" xfId="1980" xr:uid="{00000000-0005-0000-0000-000075070000}"/>
    <cellStyle name="Calculation 2 3 2 8 4" xfId="1981" xr:uid="{00000000-0005-0000-0000-000076070000}"/>
    <cellStyle name="Calculation 2 3 2 8 4 2" xfId="1982" xr:uid="{00000000-0005-0000-0000-000077070000}"/>
    <cellStyle name="Calculation 2 3 2 8 4 3" xfId="1983" xr:uid="{00000000-0005-0000-0000-000078070000}"/>
    <cellStyle name="Calculation 2 3 2 8 4 4" xfId="1984" xr:uid="{00000000-0005-0000-0000-000079070000}"/>
    <cellStyle name="Calculation 2 3 2 8 4 5" xfId="1985" xr:uid="{00000000-0005-0000-0000-00007A070000}"/>
    <cellStyle name="Calculation 2 3 2 8 5" xfId="1986" xr:uid="{00000000-0005-0000-0000-00007B070000}"/>
    <cellStyle name="Calculation 2 3 2 8 5 2" xfId="1987" xr:uid="{00000000-0005-0000-0000-00007C070000}"/>
    <cellStyle name="Calculation 2 3 2 8 6" xfId="1988" xr:uid="{00000000-0005-0000-0000-00007D070000}"/>
    <cellStyle name="Calculation 2 3 2 8 6 2" xfId="1989" xr:uid="{00000000-0005-0000-0000-00007E070000}"/>
    <cellStyle name="Calculation 2 3 2 8 7" xfId="1990" xr:uid="{00000000-0005-0000-0000-00007F070000}"/>
    <cellStyle name="Calculation 2 3 2 8 8" xfId="1991" xr:uid="{00000000-0005-0000-0000-000080070000}"/>
    <cellStyle name="Calculation 2 3 2 9" xfId="1992" xr:uid="{00000000-0005-0000-0000-000081070000}"/>
    <cellStyle name="Calculation 2 3 2 9 2" xfId="1993" xr:uid="{00000000-0005-0000-0000-000082070000}"/>
    <cellStyle name="Calculation 2 3 2 9 2 2" xfId="1994" xr:uid="{00000000-0005-0000-0000-000083070000}"/>
    <cellStyle name="Calculation 2 3 2 9 2 2 2" xfId="1995" xr:uid="{00000000-0005-0000-0000-000084070000}"/>
    <cellStyle name="Calculation 2 3 2 9 2 2 3" xfId="1996" xr:uid="{00000000-0005-0000-0000-000085070000}"/>
    <cellStyle name="Calculation 2 3 2 9 2 2 4" xfId="1997" xr:uid="{00000000-0005-0000-0000-000086070000}"/>
    <cellStyle name="Calculation 2 3 2 9 2 2 5" xfId="1998" xr:uid="{00000000-0005-0000-0000-000087070000}"/>
    <cellStyle name="Calculation 2 3 2 9 2 3" xfId="1999" xr:uid="{00000000-0005-0000-0000-000088070000}"/>
    <cellStyle name="Calculation 2 3 2 9 2 3 2" xfId="2000" xr:uid="{00000000-0005-0000-0000-000089070000}"/>
    <cellStyle name="Calculation 2 3 2 9 2 3 3" xfId="2001" xr:uid="{00000000-0005-0000-0000-00008A070000}"/>
    <cellStyle name="Calculation 2 3 2 9 2 3 4" xfId="2002" xr:uid="{00000000-0005-0000-0000-00008B070000}"/>
    <cellStyle name="Calculation 2 3 2 9 2 3 5" xfId="2003" xr:uid="{00000000-0005-0000-0000-00008C070000}"/>
    <cellStyle name="Calculation 2 3 2 9 2 4" xfId="2004" xr:uid="{00000000-0005-0000-0000-00008D070000}"/>
    <cellStyle name="Calculation 2 3 2 9 2 4 2" xfId="2005" xr:uid="{00000000-0005-0000-0000-00008E070000}"/>
    <cellStyle name="Calculation 2 3 2 9 2 5" xfId="2006" xr:uid="{00000000-0005-0000-0000-00008F070000}"/>
    <cellStyle name="Calculation 2 3 2 9 2 5 2" xfId="2007" xr:uid="{00000000-0005-0000-0000-000090070000}"/>
    <cellStyle name="Calculation 2 3 2 9 2 6" xfId="2008" xr:uid="{00000000-0005-0000-0000-000091070000}"/>
    <cellStyle name="Calculation 2 3 2 9 2 7" xfId="2009" xr:uid="{00000000-0005-0000-0000-000092070000}"/>
    <cellStyle name="Calculation 2 3 2 9 3" xfId="2010" xr:uid="{00000000-0005-0000-0000-000093070000}"/>
    <cellStyle name="Calculation 2 3 2 9 3 2" xfId="2011" xr:uid="{00000000-0005-0000-0000-000094070000}"/>
    <cellStyle name="Calculation 2 3 2 9 3 3" xfId="2012" xr:uid="{00000000-0005-0000-0000-000095070000}"/>
    <cellStyle name="Calculation 2 3 2 9 3 4" xfId="2013" xr:uid="{00000000-0005-0000-0000-000096070000}"/>
    <cellStyle name="Calculation 2 3 2 9 3 5" xfId="2014" xr:uid="{00000000-0005-0000-0000-000097070000}"/>
    <cellStyle name="Calculation 2 3 2 9 4" xfId="2015" xr:uid="{00000000-0005-0000-0000-000098070000}"/>
    <cellStyle name="Calculation 2 3 2 9 4 2" xfId="2016" xr:uid="{00000000-0005-0000-0000-000099070000}"/>
    <cellStyle name="Calculation 2 3 2 9 4 3" xfId="2017" xr:uid="{00000000-0005-0000-0000-00009A070000}"/>
    <cellStyle name="Calculation 2 3 2 9 4 4" xfId="2018" xr:uid="{00000000-0005-0000-0000-00009B070000}"/>
    <cellStyle name="Calculation 2 3 2 9 4 5" xfId="2019" xr:uid="{00000000-0005-0000-0000-00009C070000}"/>
    <cellStyle name="Calculation 2 3 2 9 5" xfId="2020" xr:uid="{00000000-0005-0000-0000-00009D070000}"/>
    <cellStyle name="Calculation 2 3 2 9 5 2" xfId="2021" xr:uid="{00000000-0005-0000-0000-00009E070000}"/>
    <cellStyle name="Calculation 2 3 2 9 6" xfId="2022" xr:uid="{00000000-0005-0000-0000-00009F070000}"/>
    <cellStyle name="Calculation 2 3 2 9 6 2" xfId="2023" xr:uid="{00000000-0005-0000-0000-0000A0070000}"/>
    <cellStyle name="Calculation 2 3 2 9 7" xfId="2024" xr:uid="{00000000-0005-0000-0000-0000A1070000}"/>
    <cellStyle name="Calculation 2 3 2 9 8" xfId="2025" xr:uid="{00000000-0005-0000-0000-0000A2070000}"/>
    <cellStyle name="Calculation 2 3 3" xfId="2026" xr:uid="{00000000-0005-0000-0000-0000A3070000}"/>
    <cellStyle name="Calculation 2 3 3 2" xfId="2027" xr:uid="{00000000-0005-0000-0000-0000A4070000}"/>
    <cellStyle name="Calculation 2 3 4" xfId="2028" xr:uid="{00000000-0005-0000-0000-0000A5070000}"/>
    <cellStyle name="Calculation 2 3 4 2" xfId="2029" xr:uid="{00000000-0005-0000-0000-0000A6070000}"/>
    <cellStyle name="Calculation 2 3 5" xfId="2030" xr:uid="{00000000-0005-0000-0000-0000A7070000}"/>
    <cellStyle name="Calculation 2 3 6" xfId="2031" xr:uid="{00000000-0005-0000-0000-0000A8070000}"/>
    <cellStyle name="Calculation 2 3 6 2" xfId="2032" xr:uid="{00000000-0005-0000-0000-0000A9070000}"/>
    <cellStyle name="Calculation 2 3_T-straight with PEDs adjustor" xfId="2033" xr:uid="{00000000-0005-0000-0000-0000AA070000}"/>
    <cellStyle name="Calculation 2 4" xfId="2034" xr:uid="{00000000-0005-0000-0000-0000AB070000}"/>
    <cellStyle name="Calculation 2 4 2" xfId="2035" xr:uid="{00000000-0005-0000-0000-0000AC070000}"/>
    <cellStyle name="Calculation 2 4 3" xfId="2036" xr:uid="{00000000-0005-0000-0000-0000AD070000}"/>
    <cellStyle name="Calculation 2 4_T-straight with PEDs adjustor" xfId="2037" xr:uid="{00000000-0005-0000-0000-0000AE070000}"/>
    <cellStyle name="Calculation 2 5" xfId="2038" xr:uid="{00000000-0005-0000-0000-0000AF070000}"/>
    <cellStyle name="Calculation 2 5 10" xfId="2039" xr:uid="{00000000-0005-0000-0000-0000B0070000}"/>
    <cellStyle name="Calculation 2 5 10 2" xfId="2040" xr:uid="{00000000-0005-0000-0000-0000B1070000}"/>
    <cellStyle name="Calculation 2 5 10 2 2" xfId="2041" xr:uid="{00000000-0005-0000-0000-0000B2070000}"/>
    <cellStyle name="Calculation 2 5 10 2 2 2" xfId="2042" xr:uid="{00000000-0005-0000-0000-0000B3070000}"/>
    <cellStyle name="Calculation 2 5 10 2 2 3" xfId="2043" xr:uid="{00000000-0005-0000-0000-0000B4070000}"/>
    <cellStyle name="Calculation 2 5 10 2 2 4" xfId="2044" xr:uid="{00000000-0005-0000-0000-0000B5070000}"/>
    <cellStyle name="Calculation 2 5 10 2 2 5" xfId="2045" xr:uid="{00000000-0005-0000-0000-0000B6070000}"/>
    <cellStyle name="Calculation 2 5 10 2 3" xfId="2046" xr:uid="{00000000-0005-0000-0000-0000B7070000}"/>
    <cellStyle name="Calculation 2 5 10 2 3 2" xfId="2047" xr:uid="{00000000-0005-0000-0000-0000B8070000}"/>
    <cellStyle name="Calculation 2 5 10 2 3 3" xfId="2048" xr:uid="{00000000-0005-0000-0000-0000B9070000}"/>
    <cellStyle name="Calculation 2 5 10 2 3 4" xfId="2049" xr:uid="{00000000-0005-0000-0000-0000BA070000}"/>
    <cellStyle name="Calculation 2 5 10 2 3 5" xfId="2050" xr:uid="{00000000-0005-0000-0000-0000BB070000}"/>
    <cellStyle name="Calculation 2 5 10 2 4" xfId="2051" xr:uid="{00000000-0005-0000-0000-0000BC070000}"/>
    <cellStyle name="Calculation 2 5 10 2 4 2" xfId="2052" xr:uid="{00000000-0005-0000-0000-0000BD070000}"/>
    <cellStyle name="Calculation 2 5 10 2 5" xfId="2053" xr:uid="{00000000-0005-0000-0000-0000BE070000}"/>
    <cellStyle name="Calculation 2 5 10 2 5 2" xfId="2054" xr:uid="{00000000-0005-0000-0000-0000BF070000}"/>
    <cellStyle name="Calculation 2 5 10 2 6" xfId="2055" xr:uid="{00000000-0005-0000-0000-0000C0070000}"/>
    <cellStyle name="Calculation 2 5 10 2 7" xfId="2056" xr:uid="{00000000-0005-0000-0000-0000C1070000}"/>
    <cellStyle name="Calculation 2 5 10 3" xfId="2057" xr:uid="{00000000-0005-0000-0000-0000C2070000}"/>
    <cellStyle name="Calculation 2 5 10 3 2" xfId="2058" xr:uid="{00000000-0005-0000-0000-0000C3070000}"/>
    <cellStyle name="Calculation 2 5 10 3 3" xfId="2059" xr:uid="{00000000-0005-0000-0000-0000C4070000}"/>
    <cellStyle name="Calculation 2 5 10 3 4" xfId="2060" xr:uid="{00000000-0005-0000-0000-0000C5070000}"/>
    <cellStyle name="Calculation 2 5 10 3 5" xfId="2061" xr:uid="{00000000-0005-0000-0000-0000C6070000}"/>
    <cellStyle name="Calculation 2 5 10 4" xfId="2062" xr:uid="{00000000-0005-0000-0000-0000C7070000}"/>
    <cellStyle name="Calculation 2 5 10 4 2" xfId="2063" xr:uid="{00000000-0005-0000-0000-0000C8070000}"/>
    <cellStyle name="Calculation 2 5 10 4 3" xfId="2064" xr:uid="{00000000-0005-0000-0000-0000C9070000}"/>
    <cellStyle name="Calculation 2 5 10 4 4" xfId="2065" xr:uid="{00000000-0005-0000-0000-0000CA070000}"/>
    <cellStyle name="Calculation 2 5 10 4 5" xfId="2066" xr:uid="{00000000-0005-0000-0000-0000CB070000}"/>
    <cellStyle name="Calculation 2 5 10 5" xfId="2067" xr:uid="{00000000-0005-0000-0000-0000CC070000}"/>
    <cellStyle name="Calculation 2 5 10 5 2" xfId="2068" xr:uid="{00000000-0005-0000-0000-0000CD070000}"/>
    <cellStyle name="Calculation 2 5 10 6" xfId="2069" xr:uid="{00000000-0005-0000-0000-0000CE070000}"/>
    <cellStyle name="Calculation 2 5 10 6 2" xfId="2070" xr:uid="{00000000-0005-0000-0000-0000CF070000}"/>
    <cellStyle name="Calculation 2 5 10 7" xfId="2071" xr:uid="{00000000-0005-0000-0000-0000D0070000}"/>
    <cellStyle name="Calculation 2 5 10 8" xfId="2072" xr:uid="{00000000-0005-0000-0000-0000D1070000}"/>
    <cellStyle name="Calculation 2 5 11" xfId="2073" xr:uid="{00000000-0005-0000-0000-0000D2070000}"/>
    <cellStyle name="Calculation 2 5 11 2" xfId="2074" xr:uid="{00000000-0005-0000-0000-0000D3070000}"/>
    <cellStyle name="Calculation 2 5 11 2 2" xfId="2075" xr:uid="{00000000-0005-0000-0000-0000D4070000}"/>
    <cellStyle name="Calculation 2 5 11 2 2 2" xfId="2076" xr:uid="{00000000-0005-0000-0000-0000D5070000}"/>
    <cellStyle name="Calculation 2 5 11 2 2 3" xfId="2077" xr:uid="{00000000-0005-0000-0000-0000D6070000}"/>
    <cellStyle name="Calculation 2 5 11 2 2 4" xfId="2078" xr:uid="{00000000-0005-0000-0000-0000D7070000}"/>
    <cellStyle name="Calculation 2 5 11 2 2 5" xfId="2079" xr:uid="{00000000-0005-0000-0000-0000D8070000}"/>
    <cellStyle name="Calculation 2 5 11 2 3" xfId="2080" xr:uid="{00000000-0005-0000-0000-0000D9070000}"/>
    <cellStyle name="Calculation 2 5 11 2 3 2" xfId="2081" xr:uid="{00000000-0005-0000-0000-0000DA070000}"/>
    <cellStyle name="Calculation 2 5 11 2 3 3" xfId="2082" xr:uid="{00000000-0005-0000-0000-0000DB070000}"/>
    <cellStyle name="Calculation 2 5 11 2 3 4" xfId="2083" xr:uid="{00000000-0005-0000-0000-0000DC070000}"/>
    <cellStyle name="Calculation 2 5 11 2 3 5" xfId="2084" xr:uid="{00000000-0005-0000-0000-0000DD070000}"/>
    <cellStyle name="Calculation 2 5 11 2 4" xfId="2085" xr:uid="{00000000-0005-0000-0000-0000DE070000}"/>
    <cellStyle name="Calculation 2 5 11 2 4 2" xfId="2086" xr:uid="{00000000-0005-0000-0000-0000DF070000}"/>
    <cellStyle name="Calculation 2 5 11 2 5" xfId="2087" xr:uid="{00000000-0005-0000-0000-0000E0070000}"/>
    <cellStyle name="Calculation 2 5 11 2 5 2" xfId="2088" xr:uid="{00000000-0005-0000-0000-0000E1070000}"/>
    <cellStyle name="Calculation 2 5 11 2 6" xfId="2089" xr:uid="{00000000-0005-0000-0000-0000E2070000}"/>
    <cellStyle name="Calculation 2 5 11 2 7" xfId="2090" xr:uid="{00000000-0005-0000-0000-0000E3070000}"/>
    <cellStyle name="Calculation 2 5 11 3" xfId="2091" xr:uid="{00000000-0005-0000-0000-0000E4070000}"/>
    <cellStyle name="Calculation 2 5 11 3 2" xfId="2092" xr:uid="{00000000-0005-0000-0000-0000E5070000}"/>
    <cellStyle name="Calculation 2 5 11 3 3" xfId="2093" xr:uid="{00000000-0005-0000-0000-0000E6070000}"/>
    <cellStyle name="Calculation 2 5 11 3 4" xfId="2094" xr:uid="{00000000-0005-0000-0000-0000E7070000}"/>
    <cellStyle name="Calculation 2 5 11 3 5" xfId="2095" xr:uid="{00000000-0005-0000-0000-0000E8070000}"/>
    <cellStyle name="Calculation 2 5 11 4" xfId="2096" xr:uid="{00000000-0005-0000-0000-0000E9070000}"/>
    <cellStyle name="Calculation 2 5 11 4 2" xfId="2097" xr:uid="{00000000-0005-0000-0000-0000EA070000}"/>
    <cellStyle name="Calculation 2 5 11 4 3" xfId="2098" xr:uid="{00000000-0005-0000-0000-0000EB070000}"/>
    <cellStyle name="Calculation 2 5 11 4 4" xfId="2099" xr:uid="{00000000-0005-0000-0000-0000EC070000}"/>
    <cellStyle name="Calculation 2 5 11 4 5" xfId="2100" xr:uid="{00000000-0005-0000-0000-0000ED070000}"/>
    <cellStyle name="Calculation 2 5 11 5" xfId="2101" xr:uid="{00000000-0005-0000-0000-0000EE070000}"/>
    <cellStyle name="Calculation 2 5 11 5 2" xfId="2102" xr:uid="{00000000-0005-0000-0000-0000EF070000}"/>
    <cellStyle name="Calculation 2 5 11 6" xfId="2103" xr:uid="{00000000-0005-0000-0000-0000F0070000}"/>
    <cellStyle name="Calculation 2 5 11 6 2" xfId="2104" xr:uid="{00000000-0005-0000-0000-0000F1070000}"/>
    <cellStyle name="Calculation 2 5 11 7" xfId="2105" xr:uid="{00000000-0005-0000-0000-0000F2070000}"/>
    <cellStyle name="Calculation 2 5 11 8" xfId="2106" xr:uid="{00000000-0005-0000-0000-0000F3070000}"/>
    <cellStyle name="Calculation 2 5 12" xfId="2107" xr:uid="{00000000-0005-0000-0000-0000F4070000}"/>
    <cellStyle name="Calculation 2 5 12 2" xfId="2108" xr:uid="{00000000-0005-0000-0000-0000F5070000}"/>
    <cellStyle name="Calculation 2 5 12 2 2" xfId="2109" xr:uid="{00000000-0005-0000-0000-0000F6070000}"/>
    <cellStyle name="Calculation 2 5 12 2 2 2" xfId="2110" xr:uid="{00000000-0005-0000-0000-0000F7070000}"/>
    <cellStyle name="Calculation 2 5 12 2 2 3" xfId="2111" xr:uid="{00000000-0005-0000-0000-0000F8070000}"/>
    <cellStyle name="Calculation 2 5 12 2 2 4" xfId="2112" xr:uid="{00000000-0005-0000-0000-0000F9070000}"/>
    <cellStyle name="Calculation 2 5 12 2 2 5" xfId="2113" xr:uid="{00000000-0005-0000-0000-0000FA070000}"/>
    <cellStyle name="Calculation 2 5 12 2 3" xfId="2114" xr:uid="{00000000-0005-0000-0000-0000FB070000}"/>
    <cellStyle name="Calculation 2 5 12 2 3 2" xfId="2115" xr:uid="{00000000-0005-0000-0000-0000FC070000}"/>
    <cellStyle name="Calculation 2 5 12 2 3 3" xfId="2116" xr:uid="{00000000-0005-0000-0000-0000FD070000}"/>
    <cellStyle name="Calculation 2 5 12 2 3 4" xfId="2117" xr:uid="{00000000-0005-0000-0000-0000FE070000}"/>
    <cellStyle name="Calculation 2 5 12 2 3 5" xfId="2118" xr:uid="{00000000-0005-0000-0000-0000FF070000}"/>
    <cellStyle name="Calculation 2 5 12 2 4" xfId="2119" xr:uid="{00000000-0005-0000-0000-000000080000}"/>
    <cellStyle name="Calculation 2 5 12 2 4 2" xfId="2120" xr:uid="{00000000-0005-0000-0000-000001080000}"/>
    <cellStyle name="Calculation 2 5 12 2 5" xfId="2121" xr:uid="{00000000-0005-0000-0000-000002080000}"/>
    <cellStyle name="Calculation 2 5 12 2 5 2" xfId="2122" xr:uid="{00000000-0005-0000-0000-000003080000}"/>
    <cellStyle name="Calculation 2 5 12 2 6" xfId="2123" xr:uid="{00000000-0005-0000-0000-000004080000}"/>
    <cellStyle name="Calculation 2 5 12 2 7" xfId="2124" xr:uid="{00000000-0005-0000-0000-000005080000}"/>
    <cellStyle name="Calculation 2 5 12 3" xfId="2125" xr:uid="{00000000-0005-0000-0000-000006080000}"/>
    <cellStyle name="Calculation 2 5 12 3 2" xfId="2126" xr:uid="{00000000-0005-0000-0000-000007080000}"/>
    <cellStyle name="Calculation 2 5 12 3 3" xfId="2127" xr:uid="{00000000-0005-0000-0000-000008080000}"/>
    <cellStyle name="Calculation 2 5 12 3 4" xfId="2128" xr:uid="{00000000-0005-0000-0000-000009080000}"/>
    <cellStyle name="Calculation 2 5 12 3 5" xfId="2129" xr:uid="{00000000-0005-0000-0000-00000A080000}"/>
    <cellStyle name="Calculation 2 5 12 4" xfId="2130" xr:uid="{00000000-0005-0000-0000-00000B080000}"/>
    <cellStyle name="Calculation 2 5 12 4 2" xfId="2131" xr:uid="{00000000-0005-0000-0000-00000C080000}"/>
    <cellStyle name="Calculation 2 5 12 4 3" xfId="2132" xr:uid="{00000000-0005-0000-0000-00000D080000}"/>
    <cellStyle name="Calculation 2 5 12 4 4" xfId="2133" xr:uid="{00000000-0005-0000-0000-00000E080000}"/>
    <cellStyle name="Calculation 2 5 12 4 5" xfId="2134" xr:uid="{00000000-0005-0000-0000-00000F080000}"/>
    <cellStyle name="Calculation 2 5 12 5" xfId="2135" xr:uid="{00000000-0005-0000-0000-000010080000}"/>
    <cellStyle name="Calculation 2 5 12 5 2" xfId="2136" xr:uid="{00000000-0005-0000-0000-000011080000}"/>
    <cellStyle name="Calculation 2 5 12 6" xfId="2137" xr:uid="{00000000-0005-0000-0000-000012080000}"/>
    <cellStyle name="Calculation 2 5 12 6 2" xfId="2138" xr:uid="{00000000-0005-0000-0000-000013080000}"/>
    <cellStyle name="Calculation 2 5 12 7" xfId="2139" xr:uid="{00000000-0005-0000-0000-000014080000}"/>
    <cellStyle name="Calculation 2 5 12 8" xfId="2140" xr:uid="{00000000-0005-0000-0000-000015080000}"/>
    <cellStyle name="Calculation 2 5 13" xfId="2141" xr:uid="{00000000-0005-0000-0000-000016080000}"/>
    <cellStyle name="Calculation 2 5 13 2" xfId="2142" xr:uid="{00000000-0005-0000-0000-000017080000}"/>
    <cellStyle name="Calculation 2 5 13 2 2" xfId="2143" xr:uid="{00000000-0005-0000-0000-000018080000}"/>
    <cellStyle name="Calculation 2 5 13 2 2 2" xfId="2144" xr:uid="{00000000-0005-0000-0000-000019080000}"/>
    <cellStyle name="Calculation 2 5 13 2 2 3" xfId="2145" xr:uid="{00000000-0005-0000-0000-00001A080000}"/>
    <cellStyle name="Calculation 2 5 13 2 2 4" xfId="2146" xr:uid="{00000000-0005-0000-0000-00001B080000}"/>
    <cellStyle name="Calculation 2 5 13 2 2 5" xfId="2147" xr:uid="{00000000-0005-0000-0000-00001C080000}"/>
    <cellStyle name="Calculation 2 5 13 2 3" xfId="2148" xr:uid="{00000000-0005-0000-0000-00001D080000}"/>
    <cellStyle name="Calculation 2 5 13 2 3 2" xfId="2149" xr:uid="{00000000-0005-0000-0000-00001E080000}"/>
    <cellStyle name="Calculation 2 5 13 2 3 3" xfId="2150" xr:uid="{00000000-0005-0000-0000-00001F080000}"/>
    <cellStyle name="Calculation 2 5 13 2 3 4" xfId="2151" xr:uid="{00000000-0005-0000-0000-000020080000}"/>
    <cellStyle name="Calculation 2 5 13 2 3 5" xfId="2152" xr:uid="{00000000-0005-0000-0000-000021080000}"/>
    <cellStyle name="Calculation 2 5 13 2 4" xfId="2153" xr:uid="{00000000-0005-0000-0000-000022080000}"/>
    <cellStyle name="Calculation 2 5 13 2 4 2" xfId="2154" xr:uid="{00000000-0005-0000-0000-000023080000}"/>
    <cellStyle name="Calculation 2 5 13 2 5" xfId="2155" xr:uid="{00000000-0005-0000-0000-000024080000}"/>
    <cellStyle name="Calculation 2 5 13 2 5 2" xfId="2156" xr:uid="{00000000-0005-0000-0000-000025080000}"/>
    <cellStyle name="Calculation 2 5 13 2 6" xfId="2157" xr:uid="{00000000-0005-0000-0000-000026080000}"/>
    <cellStyle name="Calculation 2 5 13 2 7" xfId="2158" xr:uid="{00000000-0005-0000-0000-000027080000}"/>
    <cellStyle name="Calculation 2 5 13 3" xfId="2159" xr:uid="{00000000-0005-0000-0000-000028080000}"/>
    <cellStyle name="Calculation 2 5 13 3 2" xfId="2160" xr:uid="{00000000-0005-0000-0000-000029080000}"/>
    <cellStyle name="Calculation 2 5 13 3 3" xfId="2161" xr:uid="{00000000-0005-0000-0000-00002A080000}"/>
    <cellStyle name="Calculation 2 5 13 3 4" xfId="2162" xr:uid="{00000000-0005-0000-0000-00002B080000}"/>
    <cellStyle name="Calculation 2 5 13 3 5" xfId="2163" xr:uid="{00000000-0005-0000-0000-00002C080000}"/>
    <cellStyle name="Calculation 2 5 13 4" xfId="2164" xr:uid="{00000000-0005-0000-0000-00002D080000}"/>
    <cellStyle name="Calculation 2 5 13 4 2" xfId="2165" xr:uid="{00000000-0005-0000-0000-00002E080000}"/>
    <cellStyle name="Calculation 2 5 13 4 3" xfId="2166" xr:uid="{00000000-0005-0000-0000-00002F080000}"/>
    <cellStyle name="Calculation 2 5 13 4 4" xfId="2167" xr:uid="{00000000-0005-0000-0000-000030080000}"/>
    <cellStyle name="Calculation 2 5 13 4 5" xfId="2168" xr:uid="{00000000-0005-0000-0000-000031080000}"/>
    <cellStyle name="Calculation 2 5 13 5" xfId="2169" xr:uid="{00000000-0005-0000-0000-000032080000}"/>
    <cellStyle name="Calculation 2 5 13 5 2" xfId="2170" xr:uid="{00000000-0005-0000-0000-000033080000}"/>
    <cellStyle name="Calculation 2 5 13 6" xfId="2171" xr:uid="{00000000-0005-0000-0000-000034080000}"/>
    <cellStyle name="Calculation 2 5 13 6 2" xfId="2172" xr:uid="{00000000-0005-0000-0000-000035080000}"/>
    <cellStyle name="Calculation 2 5 13 7" xfId="2173" xr:uid="{00000000-0005-0000-0000-000036080000}"/>
    <cellStyle name="Calculation 2 5 13 8" xfId="2174" xr:uid="{00000000-0005-0000-0000-000037080000}"/>
    <cellStyle name="Calculation 2 5 14" xfId="2175" xr:uid="{00000000-0005-0000-0000-000038080000}"/>
    <cellStyle name="Calculation 2 5 14 2" xfId="2176" xr:uid="{00000000-0005-0000-0000-000039080000}"/>
    <cellStyle name="Calculation 2 5 14 2 2" xfId="2177" xr:uid="{00000000-0005-0000-0000-00003A080000}"/>
    <cellStyle name="Calculation 2 5 14 2 2 2" xfId="2178" xr:uid="{00000000-0005-0000-0000-00003B080000}"/>
    <cellStyle name="Calculation 2 5 14 2 2 3" xfId="2179" xr:uid="{00000000-0005-0000-0000-00003C080000}"/>
    <cellStyle name="Calculation 2 5 14 2 2 4" xfId="2180" xr:uid="{00000000-0005-0000-0000-00003D080000}"/>
    <cellStyle name="Calculation 2 5 14 2 2 5" xfId="2181" xr:uid="{00000000-0005-0000-0000-00003E080000}"/>
    <cellStyle name="Calculation 2 5 14 2 3" xfId="2182" xr:uid="{00000000-0005-0000-0000-00003F080000}"/>
    <cellStyle name="Calculation 2 5 14 2 3 2" xfId="2183" xr:uid="{00000000-0005-0000-0000-000040080000}"/>
    <cellStyle name="Calculation 2 5 14 2 3 3" xfId="2184" xr:uid="{00000000-0005-0000-0000-000041080000}"/>
    <cellStyle name="Calculation 2 5 14 2 3 4" xfId="2185" xr:uid="{00000000-0005-0000-0000-000042080000}"/>
    <cellStyle name="Calculation 2 5 14 2 3 5" xfId="2186" xr:uid="{00000000-0005-0000-0000-000043080000}"/>
    <cellStyle name="Calculation 2 5 14 2 4" xfId="2187" xr:uid="{00000000-0005-0000-0000-000044080000}"/>
    <cellStyle name="Calculation 2 5 14 2 4 2" xfId="2188" xr:uid="{00000000-0005-0000-0000-000045080000}"/>
    <cellStyle name="Calculation 2 5 14 2 5" xfId="2189" xr:uid="{00000000-0005-0000-0000-000046080000}"/>
    <cellStyle name="Calculation 2 5 14 2 5 2" xfId="2190" xr:uid="{00000000-0005-0000-0000-000047080000}"/>
    <cellStyle name="Calculation 2 5 14 2 6" xfId="2191" xr:uid="{00000000-0005-0000-0000-000048080000}"/>
    <cellStyle name="Calculation 2 5 14 2 7" xfId="2192" xr:uid="{00000000-0005-0000-0000-000049080000}"/>
    <cellStyle name="Calculation 2 5 14 3" xfId="2193" xr:uid="{00000000-0005-0000-0000-00004A080000}"/>
    <cellStyle name="Calculation 2 5 14 3 2" xfId="2194" xr:uid="{00000000-0005-0000-0000-00004B080000}"/>
    <cellStyle name="Calculation 2 5 14 3 3" xfId="2195" xr:uid="{00000000-0005-0000-0000-00004C080000}"/>
    <cellStyle name="Calculation 2 5 14 3 4" xfId="2196" xr:uid="{00000000-0005-0000-0000-00004D080000}"/>
    <cellStyle name="Calculation 2 5 14 3 5" xfId="2197" xr:uid="{00000000-0005-0000-0000-00004E080000}"/>
    <cellStyle name="Calculation 2 5 14 4" xfId="2198" xr:uid="{00000000-0005-0000-0000-00004F080000}"/>
    <cellStyle name="Calculation 2 5 14 4 2" xfId="2199" xr:uid="{00000000-0005-0000-0000-000050080000}"/>
    <cellStyle name="Calculation 2 5 14 4 3" xfId="2200" xr:uid="{00000000-0005-0000-0000-000051080000}"/>
    <cellStyle name="Calculation 2 5 14 4 4" xfId="2201" xr:uid="{00000000-0005-0000-0000-000052080000}"/>
    <cellStyle name="Calculation 2 5 14 4 5" xfId="2202" xr:uid="{00000000-0005-0000-0000-000053080000}"/>
    <cellStyle name="Calculation 2 5 14 5" xfId="2203" xr:uid="{00000000-0005-0000-0000-000054080000}"/>
    <cellStyle name="Calculation 2 5 14 5 2" xfId="2204" xr:uid="{00000000-0005-0000-0000-000055080000}"/>
    <cellStyle name="Calculation 2 5 14 6" xfId="2205" xr:uid="{00000000-0005-0000-0000-000056080000}"/>
    <cellStyle name="Calculation 2 5 14 6 2" xfId="2206" xr:uid="{00000000-0005-0000-0000-000057080000}"/>
    <cellStyle name="Calculation 2 5 14 7" xfId="2207" xr:uid="{00000000-0005-0000-0000-000058080000}"/>
    <cellStyle name="Calculation 2 5 14 8" xfId="2208" xr:uid="{00000000-0005-0000-0000-000059080000}"/>
    <cellStyle name="Calculation 2 5 15" xfId="2209" xr:uid="{00000000-0005-0000-0000-00005A080000}"/>
    <cellStyle name="Calculation 2 5 15 2" xfId="2210" xr:uid="{00000000-0005-0000-0000-00005B080000}"/>
    <cellStyle name="Calculation 2 5 15 2 2" xfId="2211" xr:uid="{00000000-0005-0000-0000-00005C080000}"/>
    <cellStyle name="Calculation 2 5 15 2 3" xfId="2212" xr:uid="{00000000-0005-0000-0000-00005D080000}"/>
    <cellStyle name="Calculation 2 5 15 2 4" xfId="2213" xr:uid="{00000000-0005-0000-0000-00005E080000}"/>
    <cellStyle name="Calculation 2 5 15 2 5" xfId="2214" xr:uid="{00000000-0005-0000-0000-00005F080000}"/>
    <cellStyle name="Calculation 2 5 15 3" xfId="2215" xr:uid="{00000000-0005-0000-0000-000060080000}"/>
    <cellStyle name="Calculation 2 5 15 3 2" xfId="2216" xr:uid="{00000000-0005-0000-0000-000061080000}"/>
    <cellStyle name="Calculation 2 5 15 3 3" xfId="2217" xr:uid="{00000000-0005-0000-0000-000062080000}"/>
    <cellStyle name="Calculation 2 5 15 3 4" xfId="2218" xr:uid="{00000000-0005-0000-0000-000063080000}"/>
    <cellStyle name="Calculation 2 5 15 3 5" xfId="2219" xr:uid="{00000000-0005-0000-0000-000064080000}"/>
    <cellStyle name="Calculation 2 5 15 4" xfId="2220" xr:uid="{00000000-0005-0000-0000-000065080000}"/>
    <cellStyle name="Calculation 2 5 15 4 2" xfId="2221" xr:uid="{00000000-0005-0000-0000-000066080000}"/>
    <cellStyle name="Calculation 2 5 15 5" xfId="2222" xr:uid="{00000000-0005-0000-0000-000067080000}"/>
    <cellStyle name="Calculation 2 5 15 5 2" xfId="2223" xr:uid="{00000000-0005-0000-0000-000068080000}"/>
    <cellStyle name="Calculation 2 5 15 6" xfId="2224" xr:uid="{00000000-0005-0000-0000-000069080000}"/>
    <cellStyle name="Calculation 2 5 15 7" xfId="2225" xr:uid="{00000000-0005-0000-0000-00006A080000}"/>
    <cellStyle name="Calculation 2 5 16" xfId="2226" xr:uid="{00000000-0005-0000-0000-00006B080000}"/>
    <cellStyle name="Calculation 2 5 16 2" xfId="2227" xr:uid="{00000000-0005-0000-0000-00006C080000}"/>
    <cellStyle name="Calculation 2 5 16 3" xfId="2228" xr:uid="{00000000-0005-0000-0000-00006D080000}"/>
    <cellStyle name="Calculation 2 5 16 4" xfId="2229" xr:uid="{00000000-0005-0000-0000-00006E080000}"/>
    <cellStyle name="Calculation 2 5 16 5" xfId="2230" xr:uid="{00000000-0005-0000-0000-00006F080000}"/>
    <cellStyle name="Calculation 2 5 17" xfId="2231" xr:uid="{00000000-0005-0000-0000-000070080000}"/>
    <cellStyle name="Calculation 2 5 17 2" xfId="2232" xr:uid="{00000000-0005-0000-0000-000071080000}"/>
    <cellStyle name="Calculation 2 5 17 3" xfId="2233" xr:uid="{00000000-0005-0000-0000-000072080000}"/>
    <cellStyle name="Calculation 2 5 17 4" xfId="2234" xr:uid="{00000000-0005-0000-0000-000073080000}"/>
    <cellStyle name="Calculation 2 5 17 5" xfId="2235" xr:uid="{00000000-0005-0000-0000-000074080000}"/>
    <cellStyle name="Calculation 2 5 18" xfId="2236" xr:uid="{00000000-0005-0000-0000-000075080000}"/>
    <cellStyle name="Calculation 2 5 18 2" xfId="2237" xr:uid="{00000000-0005-0000-0000-000076080000}"/>
    <cellStyle name="Calculation 2 5 19" xfId="2238" xr:uid="{00000000-0005-0000-0000-000077080000}"/>
    <cellStyle name="Calculation 2 5 19 2" xfId="2239" xr:uid="{00000000-0005-0000-0000-000078080000}"/>
    <cellStyle name="Calculation 2 5 2" xfId="2240" xr:uid="{00000000-0005-0000-0000-000079080000}"/>
    <cellStyle name="Calculation 2 5 2 2" xfId="2241" xr:uid="{00000000-0005-0000-0000-00007A080000}"/>
    <cellStyle name="Calculation 2 5 2 2 2" xfId="2242" xr:uid="{00000000-0005-0000-0000-00007B080000}"/>
    <cellStyle name="Calculation 2 5 2 2 2 2" xfId="2243" xr:uid="{00000000-0005-0000-0000-00007C080000}"/>
    <cellStyle name="Calculation 2 5 2 2 2 3" xfId="2244" xr:uid="{00000000-0005-0000-0000-00007D080000}"/>
    <cellStyle name="Calculation 2 5 2 2 2 4" xfId="2245" xr:uid="{00000000-0005-0000-0000-00007E080000}"/>
    <cellStyle name="Calculation 2 5 2 2 2 5" xfId="2246" xr:uid="{00000000-0005-0000-0000-00007F080000}"/>
    <cellStyle name="Calculation 2 5 2 2 3" xfId="2247" xr:uid="{00000000-0005-0000-0000-000080080000}"/>
    <cellStyle name="Calculation 2 5 2 2 3 2" xfId="2248" xr:uid="{00000000-0005-0000-0000-000081080000}"/>
    <cellStyle name="Calculation 2 5 2 2 3 3" xfId="2249" xr:uid="{00000000-0005-0000-0000-000082080000}"/>
    <cellStyle name="Calculation 2 5 2 2 3 4" xfId="2250" xr:uid="{00000000-0005-0000-0000-000083080000}"/>
    <cellStyle name="Calculation 2 5 2 2 3 5" xfId="2251" xr:uid="{00000000-0005-0000-0000-000084080000}"/>
    <cellStyle name="Calculation 2 5 2 2 4" xfId="2252" xr:uid="{00000000-0005-0000-0000-000085080000}"/>
    <cellStyle name="Calculation 2 5 2 2 4 2" xfId="2253" xr:uid="{00000000-0005-0000-0000-000086080000}"/>
    <cellStyle name="Calculation 2 5 2 2 5" xfId="2254" xr:uid="{00000000-0005-0000-0000-000087080000}"/>
    <cellStyle name="Calculation 2 5 2 2 5 2" xfId="2255" xr:uid="{00000000-0005-0000-0000-000088080000}"/>
    <cellStyle name="Calculation 2 5 2 2 6" xfId="2256" xr:uid="{00000000-0005-0000-0000-000089080000}"/>
    <cellStyle name="Calculation 2 5 2 2 7" xfId="2257" xr:uid="{00000000-0005-0000-0000-00008A080000}"/>
    <cellStyle name="Calculation 2 5 2 3" xfId="2258" xr:uid="{00000000-0005-0000-0000-00008B080000}"/>
    <cellStyle name="Calculation 2 5 2 3 2" xfId="2259" xr:uid="{00000000-0005-0000-0000-00008C080000}"/>
    <cellStyle name="Calculation 2 5 2 3 3" xfId="2260" xr:uid="{00000000-0005-0000-0000-00008D080000}"/>
    <cellStyle name="Calculation 2 5 2 3 4" xfId="2261" xr:uid="{00000000-0005-0000-0000-00008E080000}"/>
    <cellStyle name="Calculation 2 5 2 3 5" xfId="2262" xr:uid="{00000000-0005-0000-0000-00008F080000}"/>
    <cellStyle name="Calculation 2 5 2 4" xfId="2263" xr:uid="{00000000-0005-0000-0000-000090080000}"/>
    <cellStyle name="Calculation 2 5 2 4 2" xfId="2264" xr:uid="{00000000-0005-0000-0000-000091080000}"/>
    <cellStyle name="Calculation 2 5 2 4 3" xfId="2265" xr:uid="{00000000-0005-0000-0000-000092080000}"/>
    <cellStyle name="Calculation 2 5 2 4 4" xfId="2266" xr:uid="{00000000-0005-0000-0000-000093080000}"/>
    <cellStyle name="Calculation 2 5 2 4 5" xfId="2267" xr:uid="{00000000-0005-0000-0000-000094080000}"/>
    <cellStyle name="Calculation 2 5 2 5" xfId="2268" xr:uid="{00000000-0005-0000-0000-000095080000}"/>
    <cellStyle name="Calculation 2 5 2 5 2" xfId="2269" xr:uid="{00000000-0005-0000-0000-000096080000}"/>
    <cellStyle name="Calculation 2 5 2 6" xfId="2270" xr:uid="{00000000-0005-0000-0000-000097080000}"/>
    <cellStyle name="Calculation 2 5 2 6 2" xfId="2271" xr:uid="{00000000-0005-0000-0000-000098080000}"/>
    <cellStyle name="Calculation 2 5 2 7" xfId="2272" xr:uid="{00000000-0005-0000-0000-000099080000}"/>
    <cellStyle name="Calculation 2 5 2 8" xfId="2273" xr:uid="{00000000-0005-0000-0000-00009A080000}"/>
    <cellStyle name="Calculation 2 5 20" xfId="2274" xr:uid="{00000000-0005-0000-0000-00009B080000}"/>
    <cellStyle name="Calculation 2 5 21" xfId="2275" xr:uid="{00000000-0005-0000-0000-00009C080000}"/>
    <cellStyle name="Calculation 2 5 3" xfId="2276" xr:uid="{00000000-0005-0000-0000-00009D080000}"/>
    <cellStyle name="Calculation 2 5 3 2" xfId="2277" xr:uid="{00000000-0005-0000-0000-00009E080000}"/>
    <cellStyle name="Calculation 2 5 3 2 2" xfId="2278" xr:uid="{00000000-0005-0000-0000-00009F080000}"/>
    <cellStyle name="Calculation 2 5 3 2 2 2" xfId="2279" xr:uid="{00000000-0005-0000-0000-0000A0080000}"/>
    <cellStyle name="Calculation 2 5 3 2 2 3" xfId="2280" xr:uid="{00000000-0005-0000-0000-0000A1080000}"/>
    <cellStyle name="Calculation 2 5 3 2 2 4" xfId="2281" xr:uid="{00000000-0005-0000-0000-0000A2080000}"/>
    <cellStyle name="Calculation 2 5 3 2 2 5" xfId="2282" xr:uid="{00000000-0005-0000-0000-0000A3080000}"/>
    <cellStyle name="Calculation 2 5 3 2 3" xfId="2283" xr:uid="{00000000-0005-0000-0000-0000A4080000}"/>
    <cellStyle name="Calculation 2 5 3 2 3 2" xfId="2284" xr:uid="{00000000-0005-0000-0000-0000A5080000}"/>
    <cellStyle name="Calculation 2 5 3 2 3 3" xfId="2285" xr:uid="{00000000-0005-0000-0000-0000A6080000}"/>
    <cellStyle name="Calculation 2 5 3 2 3 4" xfId="2286" xr:uid="{00000000-0005-0000-0000-0000A7080000}"/>
    <cellStyle name="Calculation 2 5 3 2 3 5" xfId="2287" xr:uid="{00000000-0005-0000-0000-0000A8080000}"/>
    <cellStyle name="Calculation 2 5 3 2 4" xfId="2288" xr:uid="{00000000-0005-0000-0000-0000A9080000}"/>
    <cellStyle name="Calculation 2 5 3 2 4 2" xfId="2289" xr:uid="{00000000-0005-0000-0000-0000AA080000}"/>
    <cellStyle name="Calculation 2 5 3 2 5" xfId="2290" xr:uid="{00000000-0005-0000-0000-0000AB080000}"/>
    <cellStyle name="Calculation 2 5 3 2 5 2" xfId="2291" xr:uid="{00000000-0005-0000-0000-0000AC080000}"/>
    <cellStyle name="Calculation 2 5 3 2 6" xfId="2292" xr:uid="{00000000-0005-0000-0000-0000AD080000}"/>
    <cellStyle name="Calculation 2 5 3 2 7" xfId="2293" xr:uid="{00000000-0005-0000-0000-0000AE080000}"/>
    <cellStyle name="Calculation 2 5 3 3" xfId="2294" xr:uid="{00000000-0005-0000-0000-0000AF080000}"/>
    <cellStyle name="Calculation 2 5 3 3 2" xfId="2295" xr:uid="{00000000-0005-0000-0000-0000B0080000}"/>
    <cellStyle name="Calculation 2 5 3 3 3" xfId="2296" xr:uid="{00000000-0005-0000-0000-0000B1080000}"/>
    <cellStyle name="Calculation 2 5 3 3 4" xfId="2297" xr:uid="{00000000-0005-0000-0000-0000B2080000}"/>
    <cellStyle name="Calculation 2 5 3 3 5" xfId="2298" xr:uid="{00000000-0005-0000-0000-0000B3080000}"/>
    <cellStyle name="Calculation 2 5 3 4" xfId="2299" xr:uid="{00000000-0005-0000-0000-0000B4080000}"/>
    <cellStyle name="Calculation 2 5 3 4 2" xfId="2300" xr:uid="{00000000-0005-0000-0000-0000B5080000}"/>
    <cellStyle name="Calculation 2 5 3 4 3" xfId="2301" xr:uid="{00000000-0005-0000-0000-0000B6080000}"/>
    <cellStyle name="Calculation 2 5 3 4 4" xfId="2302" xr:uid="{00000000-0005-0000-0000-0000B7080000}"/>
    <cellStyle name="Calculation 2 5 3 4 5" xfId="2303" xr:uid="{00000000-0005-0000-0000-0000B8080000}"/>
    <cellStyle name="Calculation 2 5 3 5" xfId="2304" xr:uid="{00000000-0005-0000-0000-0000B9080000}"/>
    <cellStyle name="Calculation 2 5 3 5 2" xfId="2305" xr:uid="{00000000-0005-0000-0000-0000BA080000}"/>
    <cellStyle name="Calculation 2 5 3 6" xfId="2306" xr:uid="{00000000-0005-0000-0000-0000BB080000}"/>
    <cellStyle name="Calculation 2 5 3 6 2" xfId="2307" xr:uid="{00000000-0005-0000-0000-0000BC080000}"/>
    <cellStyle name="Calculation 2 5 3 7" xfId="2308" xr:uid="{00000000-0005-0000-0000-0000BD080000}"/>
    <cellStyle name="Calculation 2 5 3 8" xfId="2309" xr:uid="{00000000-0005-0000-0000-0000BE080000}"/>
    <cellStyle name="Calculation 2 5 4" xfId="2310" xr:uid="{00000000-0005-0000-0000-0000BF080000}"/>
    <cellStyle name="Calculation 2 5 4 2" xfId="2311" xr:uid="{00000000-0005-0000-0000-0000C0080000}"/>
    <cellStyle name="Calculation 2 5 4 2 2" xfId="2312" xr:uid="{00000000-0005-0000-0000-0000C1080000}"/>
    <cellStyle name="Calculation 2 5 4 2 2 2" xfId="2313" xr:uid="{00000000-0005-0000-0000-0000C2080000}"/>
    <cellStyle name="Calculation 2 5 4 2 2 3" xfId="2314" xr:uid="{00000000-0005-0000-0000-0000C3080000}"/>
    <cellStyle name="Calculation 2 5 4 2 2 4" xfId="2315" xr:uid="{00000000-0005-0000-0000-0000C4080000}"/>
    <cellStyle name="Calculation 2 5 4 2 2 5" xfId="2316" xr:uid="{00000000-0005-0000-0000-0000C5080000}"/>
    <cellStyle name="Calculation 2 5 4 2 3" xfId="2317" xr:uid="{00000000-0005-0000-0000-0000C6080000}"/>
    <cellStyle name="Calculation 2 5 4 2 3 2" xfId="2318" xr:uid="{00000000-0005-0000-0000-0000C7080000}"/>
    <cellStyle name="Calculation 2 5 4 2 3 3" xfId="2319" xr:uid="{00000000-0005-0000-0000-0000C8080000}"/>
    <cellStyle name="Calculation 2 5 4 2 3 4" xfId="2320" xr:uid="{00000000-0005-0000-0000-0000C9080000}"/>
    <cellStyle name="Calculation 2 5 4 2 3 5" xfId="2321" xr:uid="{00000000-0005-0000-0000-0000CA080000}"/>
    <cellStyle name="Calculation 2 5 4 2 4" xfId="2322" xr:uid="{00000000-0005-0000-0000-0000CB080000}"/>
    <cellStyle name="Calculation 2 5 4 2 4 2" xfId="2323" xr:uid="{00000000-0005-0000-0000-0000CC080000}"/>
    <cellStyle name="Calculation 2 5 4 2 5" xfId="2324" xr:uid="{00000000-0005-0000-0000-0000CD080000}"/>
    <cellStyle name="Calculation 2 5 4 2 5 2" xfId="2325" xr:uid="{00000000-0005-0000-0000-0000CE080000}"/>
    <cellStyle name="Calculation 2 5 4 2 6" xfId="2326" xr:uid="{00000000-0005-0000-0000-0000CF080000}"/>
    <cellStyle name="Calculation 2 5 4 2 7" xfId="2327" xr:uid="{00000000-0005-0000-0000-0000D0080000}"/>
    <cellStyle name="Calculation 2 5 4 3" xfId="2328" xr:uid="{00000000-0005-0000-0000-0000D1080000}"/>
    <cellStyle name="Calculation 2 5 4 3 2" xfId="2329" xr:uid="{00000000-0005-0000-0000-0000D2080000}"/>
    <cellStyle name="Calculation 2 5 4 3 3" xfId="2330" xr:uid="{00000000-0005-0000-0000-0000D3080000}"/>
    <cellStyle name="Calculation 2 5 4 3 4" xfId="2331" xr:uid="{00000000-0005-0000-0000-0000D4080000}"/>
    <cellStyle name="Calculation 2 5 4 3 5" xfId="2332" xr:uid="{00000000-0005-0000-0000-0000D5080000}"/>
    <cellStyle name="Calculation 2 5 4 4" xfId="2333" xr:uid="{00000000-0005-0000-0000-0000D6080000}"/>
    <cellStyle name="Calculation 2 5 4 4 2" xfId="2334" xr:uid="{00000000-0005-0000-0000-0000D7080000}"/>
    <cellStyle name="Calculation 2 5 4 4 3" xfId="2335" xr:uid="{00000000-0005-0000-0000-0000D8080000}"/>
    <cellStyle name="Calculation 2 5 4 4 4" xfId="2336" xr:uid="{00000000-0005-0000-0000-0000D9080000}"/>
    <cellStyle name="Calculation 2 5 4 4 5" xfId="2337" xr:uid="{00000000-0005-0000-0000-0000DA080000}"/>
    <cellStyle name="Calculation 2 5 4 5" xfId="2338" xr:uid="{00000000-0005-0000-0000-0000DB080000}"/>
    <cellStyle name="Calculation 2 5 4 5 2" xfId="2339" xr:uid="{00000000-0005-0000-0000-0000DC080000}"/>
    <cellStyle name="Calculation 2 5 4 6" xfId="2340" xr:uid="{00000000-0005-0000-0000-0000DD080000}"/>
    <cellStyle name="Calculation 2 5 4 6 2" xfId="2341" xr:uid="{00000000-0005-0000-0000-0000DE080000}"/>
    <cellStyle name="Calculation 2 5 4 7" xfId="2342" xr:uid="{00000000-0005-0000-0000-0000DF080000}"/>
    <cellStyle name="Calculation 2 5 4 8" xfId="2343" xr:uid="{00000000-0005-0000-0000-0000E0080000}"/>
    <cellStyle name="Calculation 2 5 5" xfId="2344" xr:uid="{00000000-0005-0000-0000-0000E1080000}"/>
    <cellStyle name="Calculation 2 5 5 2" xfId="2345" xr:uid="{00000000-0005-0000-0000-0000E2080000}"/>
    <cellStyle name="Calculation 2 5 5 2 2" xfId="2346" xr:uid="{00000000-0005-0000-0000-0000E3080000}"/>
    <cellStyle name="Calculation 2 5 5 2 2 2" xfId="2347" xr:uid="{00000000-0005-0000-0000-0000E4080000}"/>
    <cellStyle name="Calculation 2 5 5 2 2 3" xfId="2348" xr:uid="{00000000-0005-0000-0000-0000E5080000}"/>
    <cellStyle name="Calculation 2 5 5 2 2 4" xfId="2349" xr:uid="{00000000-0005-0000-0000-0000E6080000}"/>
    <cellStyle name="Calculation 2 5 5 2 2 5" xfId="2350" xr:uid="{00000000-0005-0000-0000-0000E7080000}"/>
    <cellStyle name="Calculation 2 5 5 2 3" xfId="2351" xr:uid="{00000000-0005-0000-0000-0000E8080000}"/>
    <cellStyle name="Calculation 2 5 5 2 3 2" xfId="2352" xr:uid="{00000000-0005-0000-0000-0000E9080000}"/>
    <cellStyle name="Calculation 2 5 5 2 3 3" xfId="2353" xr:uid="{00000000-0005-0000-0000-0000EA080000}"/>
    <cellStyle name="Calculation 2 5 5 2 3 4" xfId="2354" xr:uid="{00000000-0005-0000-0000-0000EB080000}"/>
    <cellStyle name="Calculation 2 5 5 2 3 5" xfId="2355" xr:uid="{00000000-0005-0000-0000-0000EC080000}"/>
    <cellStyle name="Calculation 2 5 5 2 4" xfId="2356" xr:uid="{00000000-0005-0000-0000-0000ED080000}"/>
    <cellStyle name="Calculation 2 5 5 2 4 2" xfId="2357" xr:uid="{00000000-0005-0000-0000-0000EE080000}"/>
    <cellStyle name="Calculation 2 5 5 2 5" xfId="2358" xr:uid="{00000000-0005-0000-0000-0000EF080000}"/>
    <cellStyle name="Calculation 2 5 5 2 5 2" xfId="2359" xr:uid="{00000000-0005-0000-0000-0000F0080000}"/>
    <cellStyle name="Calculation 2 5 5 2 6" xfId="2360" xr:uid="{00000000-0005-0000-0000-0000F1080000}"/>
    <cellStyle name="Calculation 2 5 5 2 7" xfId="2361" xr:uid="{00000000-0005-0000-0000-0000F2080000}"/>
    <cellStyle name="Calculation 2 5 5 3" xfId="2362" xr:uid="{00000000-0005-0000-0000-0000F3080000}"/>
    <cellStyle name="Calculation 2 5 5 3 2" xfId="2363" xr:uid="{00000000-0005-0000-0000-0000F4080000}"/>
    <cellStyle name="Calculation 2 5 5 3 3" xfId="2364" xr:uid="{00000000-0005-0000-0000-0000F5080000}"/>
    <cellStyle name="Calculation 2 5 5 3 4" xfId="2365" xr:uid="{00000000-0005-0000-0000-0000F6080000}"/>
    <cellStyle name="Calculation 2 5 5 3 5" xfId="2366" xr:uid="{00000000-0005-0000-0000-0000F7080000}"/>
    <cellStyle name="Calculation 2 5 5 4" xfId="2367" xr:uid="{00000000-0005-0000-0000-0000F8080000}"/>
    <cellStyle name="Calculation 2 5 5 4 2" xfId="2368" xr:uid="{00000000-0005-0000-0000-0000F9080000}"/>
    <cellStyle name="Calculation 2 5 5 4 3" xfId="2369" xr:uid="{00000000-0005-0000-0000-0000FA080000}"/>
    <cellStyle name="Calculation 2 5 5 4 4" xfId="2370" xr:uid="{00000000-0005-0000-0000-0000FB080000}"/>
    <cellStyle name="Calculation 2 5 5 4 5" xfId="2371" xr:uid="{00000000-0005-0000-0000-0000FC080000}"/>
    <cellStyle name="Calculation 2 5 5 5" xfId="2372" xr:uid="{00000000-0005-0000-0000-0000FD080000}"/>
    <cellStyle name="Calculation 2 5 5 5 2" xfId="2373" xr:uid="{00000000-0005-0000-0000-0000FE080000}"/>
    <cellStyle name="Calculation 2 5 5 6" xfId="2374" xr:uid="{00000000-0005-0000-0000-0000FF080000}"/>
    <cellStyle name="Calculation 2 5 5 6 2" xfId="2375" xr:uid="{00000000-0005-0000-0000-000000090000}"/>
    <cellStyle name="Calculation 2 5 5 7" xfId="2376" xr:uid="{00000000-0005-0000-0000-000001090000}"/>
    <cellStyle name="Calculation 2 5 5 8" xfId="2377" xr:uid="{00000000-0005-0000-0000-000002090000}"/>
    <cellStyle name="Calculation 2 5 6" xfId="2378" xr:uid="{00000000-0005-0000-0000-000003090000}"/>
    <cellStyle name="Calculation 2 5 6 2" xfId="2379" xr:uid="{00000000-0005-0000-0000-000004090000}"/>
    <cellStyle name="Calculation 2 5 6 2 2" xfId="2380" xr:uid="{00000000-0005-0000-0000-000005090000}"/>
    <cellStyle name="Calculation 2 5 6 2 2 2" xfId="2381" xr:uid="{00000000-0005-0000-0000-000006090000}"/>
    <cellStyle name="Calculation 2 5 6 2 2 3" xfId="2382" xr:uid="{00000000-0005-0000-0000-000007090000}"/>
    <cellStyle name="Calculation 2 5 6 2 2 4" xfId="2383" xr:uid="{00000000-0005-0000-0000-000008090000}"/>
    <cellStyle name="Calculation 2 5 6 2 2 5" xfId="2384" xr:uid="{00000000-0005-0000-0000-000009090000}"/>
    <cellStyle name="Calculation 2 5 6 2 3" xfId="2385" xr:uid="{00000000-0005-0000-0000-00000A090000}"/>
    <cellStyle name="Calculation 2 5 6 2 3 2" xfId="2386" xr:uid="{00000000-0005-0000-0000-00000B090000}"/>
    <cellStyle name="Calculation 2 5 6 2 3 3" xfId="2387" xr:uid="{00000000-0005-0000-0000-00000C090000}"/>
    <cellStyle name="Calculation 2 5 6 2 3 4" xfId="2388" xr:uid="{00000000-0005-0000-0000-00000D090000}"/>
    <cellStyle name="Calculation 2 5 6 2 3 5" xfId="2389" xr:uid="{00000000-0005-0000-0000-00000E090000}"/>
    <cellStyle name="Calculation 2 5 6 2 4" xfId="2390" xr:uid="{00000000-0005-0000-0000-00000F090000}"/>
    <cellStyle name="Calculation 2 5 6 2 4 2" xfId="2391" xr:uid="{00000000-0005-0000-0000-000010090000}"/>
    <cellStyle name="Calculation 2 5 6 2 5" xfId="2392" xr:uid="{00000000-0005-0000-0000-000011090000}"/>
    <cellStyle name="Calculation 2 5 6 2 5 2" xfId="2393" xr:uid="{00000000-0005-0000-0000-000012090000}"/>
    <cellStyle name="Calculation 2 5 6 2 6" xfId="2394" xr:uid="{00000000-0005-0000-0000-000013090000}"/>
    <cellStyle name="Calculation 2 5 6 2 7" xfId="2395" xr:uid="{00000000-0005-0000-0000-000014090000}"/>
    <cellStyle name="Calculation 2 5 6 3" xfId="2396" xr:uid="{00000000-0005-0000-0000-000015090000}"/>
    <cellStyle name="Calculation 2 5 6 3 2" xfId="2397" xr:uid="{00000000-0005-0000-0000-000016090000}"/>
    <cellStyle name="Calculation 2 5 6 3 3" xfId="2398" xr:uid="{00000000-0005-0000-0000-000017090000}"/>
    <cellStyle name="Calculation 2 5 6 3 4" xfId="2399" xr:uid="{00000000-0005-0000-0000-000018090000}"/>
    <cellStyle name="Calculation 2 5 6 3 5" xfId="2400" xr:uid="{00000000-0005-0000-0000-000019090000}"/>
    <cellStyle name="Calculation 2 5 6 4" xfId="2401" xr:uid="{00000000-0005-0000-0000-00001A090000}"/>
    <cellStyle name="Calculation 2 5 6 4 2" xfId="2402" xr:uid="{00000000-0005-0000-0000-00001B090000}"/>
    <cellStyle name="Calculation 2 5 6 4 3" xfId="2403" xr:uid="{00000000-0005-0000-0000-00001C090000}"/>
    <cellStyle name="Calculation 2 5 6 4 4" xfId="2404" xr:uid="{00000000-0005-0000-0000-00001D090000}"/>
    <cellStyle name="Calculation 2 5 6 4 5" xfId="2405" xr:uid="{00000000-0005-0000-0000-00001E090000}"/>
    <cellStyle name="Calculation 2 5 6 5" xfId="2406" xr:uid="{00000000-0005-0000-0000-00001F090000}"/>
    <cellStyle name="Calculation 2 5 6 5 2" xfId="2407" xr:uid="{00000000-0005-0000-0000-000020090000}"/>
    <cellStyle name="Calculation 2 5 6 6" xfId="2408" xr:uid="{00000000-0005-0000-0000-000021090000}"/>
    <cellStyle name="Calculation 2 5 6 6 2" xfId="2409" xr:uid="{00000000-0005-0000-0000-000022090000}"/>
    <cellStyle name="Calculation 2 5 6 7" xfId="2410" xr:uid="{00000000-0005-0000-0000-000023090000}"/>
    <cellStyle name="Calculation 2 5 6 8" xfId="2411" xr:uid="{00000000-0005-0000-0000-000024090000}"/>
    <cellStyle name="Calculation 2 5 7" xfId="2412" xr:uid="{00000000-0005-0000-0000-000025090000}"/>
    <cellStyle name="Calculation 2 5 7 2" xfId="2413" xr:uid="{00000000-0005-0000-0000-000026090000}"/>
    <cellStyle name="Calculation 2 5 7 2 2" xfId="2414" xr:uid="{00000000-0005-0000-0000-000027090000}"/>
    <cellStyle name="Calculation 2 5 7 2 2 2" xfId="2415" xr:uid="{00000000-0005-0000-0000-000028090000}"/>
    <cellStyle name="Calculation 2 5 7 2 2 3" xfId="2416" xr:uid="{00000000-0005-0000-0000-000029090000}"/>
    <cellStyle name="Calculation 2 5 7 2 2 4" xfId="2417" xr:uid="{00000000-0005-0000-0000-00002A090000}"/>
    <cellStyle name="Calculation 2 5 7 2 2 5" xfId="2418" xr:uid="{00000000-0005-0000-0000-00002B090000}"/>
    <cellStyle name="Calculation 2 5 7 2 3" xfId="2419" xr:uid="{00000000-0005-0000-0000-00002C090000}"/>
    <cellStyle name="Calculation 2 5 7 2 3 2" xfId="2420" xr:uid="{00000000-0005-0000-0000-00002D090000}"/>
    <cellStyle name="Calculation 2 5 7 2 3 3" xfId="2421" xr:uid="{00000000-0005-0000-0000-00002E090000}"/>
    <cellStyle name="Calculation 2 5 7 2 3 4" xfId="2422" xr:uid="{00000000-0005-0000-0000-00002F090000}"/>
    <cellStyle name="Calculation 2 5 7 2 3 5" xfId="2423" xr:uid="{00000000-0005-0000-0000-000030090000}"/>
    <cellStyle name="Calculation 2 5 7 2 4" xfId="2424" xr:uid="{00000000-0005-0000-0000-000031090000}"/>
    <cellStyle name="Calculation 2 5 7 2 4 2" xfId="2425" xr:uid="{00000000-0005-0000-0000-000032090000}"/>
    <cellStyle name="Calculation 2 5 7 2 5" xfId="2426" xr:uid="{00000000-0005-0000-0000-000033090000}"/>
    <cellStyle name="Calculation 2 5 7 2 5 2" xfId="2427" xr:uid="{00000000-0005-0000-0000-000034090000}"/>
    <cellStyle name="Calculation 2 5 7 2 6" xfId="2428" xr:uid="{00000000-0005-0000-0000-000035090000}"/>
    <cellStyle name="Calculation 2 5 7 2 7" xfId="2429" xr:uid="{00000000-0005-0000-0000-000036090000}"/>
    <cellStyle name="Calculation 2 5 7 3" xfId="2430" xr:uid="{00000000-0005-0000-0000-000037090000}"/>
    <cellStyle name="Calculation 2 5 7 3 2" xfId="2431" xr:uid="{00000000-0005-0000-0000-000038090000}"/>
    <cellStyle name="Calculation 2 5 7 3 3" xfId="2432" xr:uid="{00000000-0005-0000-0000-000039090000}"/>
    <cellStyle name="Calculation 2 5 7 3 4" xfId="2433" xr:uid="{00000000-0005-0000-0000-00003A090000}"/>
    <cellStyle name="Calculation 2 5 7 3 5" xfId="2434" xr:uid="{00000000-0005-0000-0000-00003B090000}"/>
    <cellStyle name="Calculation 2 5 7 4" xfId="2435" xr:uid="{00000000-0005-0000-0000-00003C090000}"/>
    <cellStyle name="Calculation 2 5 7 4 2" xfId="2436" xr:uid="{00000000-0005-0000-0000-00003D090000}"/>
    <cellStyle name="Calculation 2 5 7 4 3" xfId="2437" xr:uid="{00000000-0005-0000-0000-00003E090000}"/>
    <cellStyle name="Calculation 2 5 7 4 4" xfId="2438" xr:uid="{00000000-0005-0000-0000-00003F090000}"/>
    <cellStyle name="Calculation 2 5 7 4 5" xfId="2439" xr:uid="{00000000-0005-0000-0000-000040090000}"/>
    <cellStyle name="Calculation 2 5 7 5" xfId="2440" xr:uid="{00000000-0005-0000-0000-000041090000}"/>
    <cellStyle name="Calculation 2 5 7 5 2" xfId="2441" xr:uid="{00000000-0005-0000-0000-000042090000}"/>
    <cellStyle name="Calculation 2 5 7 6" xfId="2442" xr:uid="{00000000-0005-0000-0000-000043090000}"/>
    <cellStyle name="Calculation 2 5 7 6 2" xfId="2443" xr:uid="{00000000-0005-0000-0000-000044090000}"/>
    <cellStyle name="Calculation 2 5 7 7" xfId="2444" xr:uid="{00000000-0005-0000-0000-000045090000}"/>
    <cellStyle name="Calculation 2 5 7 8" xfId="2445" xr:uid="{00000000-0005-0000-0000-000046090000}"/>
    <cellStyle name="Calculation 2 5 8" xfId="2446" xr:uid="{00000000-0005-0000-0000-000047090000}"/>
    <cellStyle name="Calculation 2 5 8 2" xfId="2447" xr:uid="{00000000-0005-0000-0000-000048090000}"/>
    <cellStyle name="Calculation 2 5 8 2 2" xfId="2448" xr:uid="{00000000-0005-0000-0000-000049090000}"/>
    <cellStyle name="Calculation 2 5 8 2 2 2" xfId="2449" xr:uid="{00000000-0005-0000-0000-00004A090000}"/>
    <cellStyle name="Calculation 2 5 8 2 2 3" xfId="2450" xr:uid="{00000000-0005-0000-0000-00004B090000}"/>
    <cellStyle name="Calculation 2 5 8 2 2 4" xfId="2451" xr:uid="{00000000-0005-0000-0000-00004C090000}"/>
    <cellStyle name="Calculation 2 5 8 2 2 5" xfId="2452" xr:uid="{00000000-0005-0000-0000-00004D090000}"/>
    <cellStyle name="Calculation 2 5 8 2 3" xfId="2453" xr:uid="{00000000-0005-0000-0000-00004E090000}"/>
    <cellStyle name="Calculation 2 5 8 2 3 2" xfId="2454" xr:uid="{00000000-0005-0000-0000-00004F090000}"/>
    <cellStyle name="Calculation 2 5 8 2 3 3" xfId="2455" xr:uid="{00000000-0005-0000-0000-000050090000}"/>
    <cellStyle name="Calculation 2 5 8 2 3 4" xfId="2456" xr:uid="{00000000-0005-0000-0000-000051090000}"/>
    <cellStyle name="Calculation 2 5 8 2 3 5" xfId="2457" xr:uid="{00000000-0005-0000-0000-000052090000}"/>
    <cellStyle name="Calculation 2 5 8 2 4" xfId="2458" xr:uid="{00000000-0005-0000-0000-000053090000}"/>
    <cellStyle name="Calculation 2 5 8 2 4 2" xfId="2459" xr:uid="{00000000-0005-0000-0000-000054090000}"/>
    <cellStyle name="Calculation 2 5 8 2 5" xfId="2460" xr:uid="{00000000-0005-0000-0000-000055090000}"/>
    <cellStyle name="Calculation 2 5 8 2 5 2" xfId="2461" xr:uid="{00000000-0005-0000-0000-000056090000}"/>
    <cellStyle name="Calculation 2 5 8 2 6" xfId="2462" xr:uid="{00000000-0005-0000-0000-000057090000}"/>
    <cellStyle name="Calculation 2 5 8 2 7" xfId="2463" xr:uid="{00000000-0005-0000-0000-000058090000}"/>
    <cellStyle name="Calculation 2 5 8 3" xfId="2464" xr:uid="{00000000-0005-0000-0000-000059090000}"/>
    <cellStyle name="Calculation 2 5 8 3 2" xfId="2465" xr:uid="{00000000-0005-0000-0000-00005A090000}"/>
    <cellStyle name="Calculation 2 5 8 3 3" xfId="2466" xr:uid="{00000000-0005-0000-0000-00005B090000}"/>
    <cellStyle name="Calculation 2 5 8 3 4" xfId="2467" xr:uid="{00000000-0005-0000-0000-00005C090000}"/>
    <cellStyle name="Calculation 2 5 8 3 5" xfId="2468" xr:uid="{00000000-0005-0000-0000-00005D090000}"/>
    <cellStyle name="Calculation 2 5 8 4" xfId="2469" xr:uid="{00000000-0005-0000-0000-00005E090000}"/>
    <cellStyle name="Calculation 2 5 8 4 2" xfId="2470" xr:uid="{00000000-0005-0000-0000-00005F090000}"/>
    <cellStyle name="Calculation 2 5 8 4 3" xfId="2471" xr:uid="{00000000-0005-0000-0000-000060090000}"/>
    <cellStyle name="Calculation 2 5 8 4 4" xfId="2472" xr:uid="{00000000-0005-0000-0000-000061090000}"/>
    <cellStyle name="Calculation 2 5 8 4 5" xfId="2473" xr:uid="{00000000-0005-0000-0000-000062090000}"/>
    <cellStyle name="Calculation 2 5 8 5" xfId="2474" xr:uid="{00000000-0005-0000-0000-000063090000}"/>
    <cellStyle name="Calculation 2 5 8 5 2" xfId="2475" xr:uid="{00000000-0005-0000-0000-000064090000}"/>
    <cellStyle name="Calculation 2 5 8 6" xfId="2476" xr:uid="{00000000-0005-0000-0000-000065090000}"/>
    <cellStyle name="Calculation 2 5 8 6 2" xfId="2477" xr:uid="{00000000-0005-0000-0000-000066090000}"/>
    <cellStyle name="Calculation 2 5 8 7" xfId="2478" xr:uid="{00000000-0005-0000-0000-000067090000}"/>
    <cellStyle name="Calculation 2 5 8 8" xfId="2479" xr:uid="{00000000-0005-0000-0000-000068090000}"/>
    <cellStyle name="Calculation 2 5 9" xfId="2480" xr:uid="{00000000-0005-0000-0000-000069090000}"/>
    <cellStyle name="Calculation 2 5 9 2" xfId="2481" xr:uid="{00000000-0005-0000-0000-00006A090000}"/>
    <cellStyle name="Calculation 2 5 9 2 2" xfId="2482" xr:uid="{00000000-0005-0000-0000-00006B090000}"/>
    <cellStyle name="Calculation 2 5 9 2 2 2" xfId="2483" xr:uid="{00000000-0005-0000-0000-00006C090000}"/>
    <cellStyle name="Calculation 2 5 9 2 2 3" xfId="2484" xr:uid="{00000000-0005-0000-0000-00006D090000}"/>
    <cellStyle name="Calculation 2 5 9 2 2 4" xfId="2485" xr:uid="{00000000-0005-0000-0000-00006E090000}"/>
    <cellStyle name="Calculation 2 5 9 2 2 5" xfId="2486" xr:uid="{00000000-0005-0000-0000-00006F090000}"/>
    <cellStyle name="Calculation 2 5 9 2 3" xfId="2487" xr:uid="{00000000-0005-0000-0000-000070090000}"/>
    <cellStyle name="Calculation 2 5 9 2 3 2" xfId="2488" xr:uid="{00000000-0005-0000-0000-000071090000}"/>
    <cellStyle name="Calculation 2 5 9 2 3 3" xfId="2489" xr:uid="{00000000-0005-0000-0000-000072090000}"/>
    <cellStyle name="Calculation 2 5 9 2 3 4" xfId="2490" xr:uid="{00000000-0005-0000-0000-000073090000}"/>
    <cellStyle name="Calculation 2 5 9 2 3 5" xfId="2491" xr:uid="{00000000-0005-0000-0000-000074090000}"/>
    <cellStyle name="Calculation 2 5 9 2 4" xfId="2492" xr:uid="{00000000-0005-0000-0000-000075090000}"/>
    <cellStyle name="Calculation 2 5 9 2 4 2" xfId="2493" xr:uid="{00000000-0005-0000-0000-000076090000}"/>
    <cellStyle name="Calculation 2 5 9 2 5" xfId="2494" xr:uid="{00000000-0005-0000-0000-000077090000}"/>
    <cellStyle name="Calculation 2 5 9 2 5 2" xfId="2495" xr:uid="{00000000-0005-0000-0000-000078090000}"/>
    <cellStyle name="Calculation 2 5 9 2 6" xfId="2496" xr:uid="{00000000-0005-0000-0000-000079090000}"/>
    <cellStyle name="Calculation 2 5 9 2 7" xfId="2497" xr:uid="{00000000-0005-0000-0000-00007A090000}"/>
    <cellStyle name="Calculation 2 5 9 3" xfId="2498" xr:uid="{00000000-0005-0000-0000-00007B090000}"/>
    <cellStyle name="Calculation 2 5 9 3 2" xfId="2499" xr:uid="{00000000-0005-0000-0000-00007C090000}"/>
    <cellStyle name="Calculation 2 5 9 3 3" xfId="2500" xr:uid="{00000000-0005-0000-0000-00007D090000}"/>
    <cellStyle name="Calculation 2 5 9 3 4" xfId="2501" xr:uid="{00000000-0005-0000-0000-00007E090000}"/>
    <cellStyle name="Calculation 2 5 9 3 5" xfId="2502" xr:uid="{00000000-0005-0000-0000-00007F090000}"/>
    <cellStyle name="Calculation 2 5 9 4" xfId="2503" xr:uid="{00000000-0005-0000-0000-000080090000}"/>
    <cellStyle name="Calculation 2 5 9 4 2" xfId="2504" xr:uid="{00000000-0005-0000-0000-000081090000}"/>
    <cellStyle name="Calculation 2 5 9 4 3" xfId="2505" xr:uid="{00000000-0005-0000-0000-000082090000}"/>
    <cellStyle name="Calculation 2 5 9 4 4" xfId="2506" xr:uid="{00000000-0005-0000-0000-000083090000}"/>
    <cellStyle name="Calculation 2 5 9 4 5" xfId="2507" xr:uid="{00000000-0005-0000-0000-000084090000}"/>
    <cellStyle name="Calculation 2 5 9 5" xfId="2508" xr:uid="{00000000-0005-0000-0000-000085090000}"/>
    <cellStyle name="Calculation 2 5 9 5 2" xfId="2509" xr:uid="{00000000-0005-0000-0000-000086090000}"/>
    <cellStyle name="Calculation 2 5 9 6" xfId="2510" xr:uid="{00000000-0005-0000-0000-000087090000}"/>
    <cellStyle name="Calculation 2 5 9 6 2" xfId="2511" xr:uid="{00000000-0005-0000-0000-000088090000}"/>
    <cellStyle name="Calculation 2 5 9 7" xfId="2512" xr:uid="{00000000-0005-0000-0000-000089090000}"/>
    <cellStyle name="Calculation 2 5 9 8" xfId="2513" xr:uid="{00000000-0005-0000-0000-00008A090000}"/>
    <cellStyle name="Calculation 2 6" xfId="2514" xr:uid="{00000000-0005-0000-0000-00008B090000}"/>
    <cellStyle name="Calculation 2 6 2" xfId="2515" xr:uid="{00000000-0005-0000-0000-00008C090000}"/>
    <cellStyle name="Calculation 2 7" xfId="2516" xr:uid="{00000000-0005-0000-0000-00008D090000}"/>
    <cellStyle name="Calculation 2 7 2" xfId="2517" xr:uid="{00000000-0005-0000-0000-00008E090000}"/>
    <cellStyle name="Calculation 2 8" xfId="2518" xr:uid="{00000000-0005-0000-0000-00008F090000}"/>
    <cellStyle name="Calculation 2 9" xfId="2519" xr:uid="{00000000-0005-0000-0000-000090090000}"/>
    <cellStyle name="Calculation 2 9 2" xfId="2520" xr:uid="{00000000-0005-0000-0000-000091090000}"/>
    <cellStyle name="Calculation 2_T-straight with PEDs adjustor" xfId="2521" xr:uid="{00000000-0005-0000-0000-000092090000}"/>
    <cellStyle name="Calculation 3" xfId="2522" xr:uid="{00000000-0005-0000-0000-000093090000}"/>
    <cellStyle name="Calculation 3 2" xfId="2523" xr:uid="{00000000-0005-0000-0000-000094090000}"/>
    <cellStyle name="Calculation 3 2 2" xfId="2524" xr:uid="{00000000-0005-0000-0000-000095090000}"/>
    <cellStyle name="Calculation 3 2 2 10" xfId="2525" xr:uid="{00000000-0005-0000-0000-000096090000}"/>
    <cellStyle name="Calculation 3 2 2 10 2" xfId="2526" xr:uid="{00000000-0005-0000-0000-000097090000}"/>
    <cellStyle name="Calculation 3 2 2 10 2 2" xfId="2527" xr:uid="{00000000-0005-0000-0000-000098090000}"/>
    <cellStyle name="Calculation 3 2 2 10 2 2 2" xfId="2528" xr:uid="{00000000-0005-0000-0000-000099090000}"/>
    <cellStyle name="Calculation 3 2 2 10 2 2 3" xfId="2529" xr:uid="{00000000-0005-0000-0000-00009A090000}"/>
    <cellStyle name="Calculation 3 2 2 10 2 2 4" xfId="2530" xr:uid="{00000000-0005-0000-0000-00009B090000}"/>
    <cellStyle name="Calculation 3 2 2 10 2 2 5" xfId="2531" xr:uid="{00000000-0005-0000-0000-00009C090000}"/>
    <cellStyle name="Calculation 3 2 2 10 2 3" xfId="2532" xr:uid="{00000000-0005-0000-0000-00009D090000}"/>
    <cellStyle name="Calculation 3 2 2 10 2 3 2" xfId="2533" xr:uid="{00000000-0005-0000-0000-00009E090000}"/>
    <cellStyle name="Calculation 3 2 2 10 2 3 3" xfId="2534" xr:uid="{00000000-0005-0000-0000-00009F090000}"/>
    <cellStyle name="Calculation 3 2 2 10 2 3 4" xfId="2535" xr:uid="{00000000-0005-0000-0000-0000A0090000}"/>
    <cellStyle name="Calculation 3 2 2 10 2 3 5" xfId="2536" xr:uid="{00000000-0005-0000-0000-0000A1090000}"/>
    <cellStyle name="Calculation 3 2 2 10 2 4" xfId="2537" xr:uid="{00000000-0005-0000-0000-0000A2090000}"/>
    <cellStyle name="Calculation 3 2 2 10 2 4 2" xfId="2538" xr:uid="{00000000-0005-0000-0000-0000A3090000}"/>
    <cellStyle name="Calculation 3 2 2 10 2 5" xfId="2539" xr:uid="{00000000-0005-0000-0000-0000A4090000}"/>
    <cellStyle name="Calculation 3 2 2 10 2 5 2" xfId="2540" xr:uid="{00000000-0005-0000-0000-0000A5090000}"/>
    <cellStyle name="Calculation 3 2 2 10 2 6" xfId="2541" xr:uid="{00000000-0005-0000-0000-0000A6090000}"/>
    <cellStyle name="Calculation 3 2 2 10 2 7" xfId="2542" xr:uid="{00000000-0005-0000-0000-0000A7090000}"/>
    <cellStyle name="Calculation 3 2 2 10 3" xfId="2543" xr:uid="{00000000-0005-0000-0000-0000A8090000}"/>
    <cellStyle name="Calculation 3 2 2 10 3 2" xfId="2544" xr:uid="{00000000-0005-0000-0000-0000A9090000}"/>
    <cellStyle name="Calculation 3 2 2 10 3 3" xfId="2545" xr:uid="{00000000-0005-0000-0000-0000AA090000}"/>
    <cellStyle name="Calculation 3 2 2 10 3 4" xfId="2546" xr:uid="{00000000-0005-0000-0000-0000AB090000}"/>
    <cellStyle name="Calculation 3 2 2 10 3 5" xfId="2547" xr:uid="{00000000-0005-0000-0000-0000AC090000}"/>
    <cellStyle name="Calculation 3 2 2 10 4" xfId="2548" xr:uid="{00000000-0005-0000-0000-0000AD090000}"/>
    <cellStyle name="Calculation 3 2 2 10 4 2" xfId="2549" xr:uid="{00000000-0005-0000-0000-0000AE090000}"/>
    <cellStyle name="Calculation 3 2 2 10 4 3" xfId="2550" xr:uid="{00000000-0005-0000-0000-0000AF090000}"/>
    <cellStyle name="Calculation 3 2 2 10 4 4" xfId="2551" xr:uid="{00000000-0005-0000-0000-0000B0090000}"/>
    <cellStyle name="Calculation 3 2 2 10 4 5" xfId="2552" xr:uid="{00000000-0005-0000-0000-0000B1090000}"/>
    <cellStyle name="Calculation 3 2 2 10 5" xfId="2553" xr:uid="{00000000-0005-0000-0000-0000B2090000}"/>
    <cellStyle name="Calculation 3 2 2 10 5 2" xfId="2554" xr:uid="{00000000-0005-0000-0000-0000B3090000}"/>
    <cellStyle name="Calculation 3 2 2 10 6" xfId="2555" xr:uid="{00000000-0005-0000-0000-0000B4090000}"/>
    <cellStyle name="Calculation 3 2 2 10 6 2" xfId="2556" xr:uid="{00000000-0005-0000-0000-0000B5090000}"/>
    <cellStyle name="Calculation 3 2 2 10 7" xfId="2557" xr:uid="{00000000-0005-0000-0000-0000B6090000}"/>
    <cellStyle name="Calculation 3 2 2 10 8" xfId="2558" xr:uid="{00000000-0005-0000-0000-0000B7090000}"/>
    <cellStyle name="Calculation 3 2 2 11" xfId="2559" xr:uid="{00000000-0005-0000-0000-0000B8090000}"/>
    <cellStyle name="Calculation 3 2 2 11 2" xfId="2560" xr:uid="{00000000-0005-0000-0000-0000B9090000}"/>
    <cellStyle name="Calculation 3 2 2 11 2 2" xfId="2561" xr:uid="{00000000-0005-0000-0000-0000BA090000}"/>
    <cellStyle name="Calculation 3 2 2 11 2 2 2" xfId="2562" xr:uid="{00000000-0005-0000-0000-0000BB090000}"/>
    <cellStyle name="Calculation 3 2 2 11 2 2 3" xfId="2563" xr:uid="{00000000-0005-0000-0000-0000BC090000}"/>
    <cellStyle name="Calculation 3 2 2 11 2 2 4" xfId="2564" xr:uid="{00000000-0005-0000-0000-0000BD090000}"/>
    <cellStyle name="Calculation 3 2 2 11 2 2 5" xfId="2565" xr:uid="{00000000-0005-0000-0000-0000BE090000}"/>
    <cellStyle name="Calculation 3 2 2 11 2 3" xfId="2566" xr:uid="{00000000-0005-0000-0000-0000BF090000}"/>
    <cellStyle name="Calculation 3 2 2 11 2 3 2" xfId="2567" xr:uid="{00000000-0005-0000-0000-0000C0090000}"/>
    <cellStyle name="Calculation 3 2 2 11 2 3 3" xfId="2568" xr:uid="{00000000-0005-0000-0000-0000C1090000}"/>
    <cellStyle name="Calculation 3 2 2 11 2 3 4" xfId="2569" xr:uid="{00000000-0005-0000-0000-0000C2090000}"/>
    <cellStyle name="Calculation 3 2 2 11 2 3 5" xfId="2570" xr:uid="{00000000-0005-0000-0000-0000C3090000}"/>
    <cellStyle name="Calculation 3 2 2 11 2 4" xfId="2571" xr:uid="{00000000-0005-0000-0000-0000C4090000}"/>
    <cellStyle name="Calculation 3 2 2 11 2 4 2" xfId="2572" xr:uid="{00000000-0005-0000-0000-0000C5090000}"/>
    <cellStyle name="Calculation 3 2 2 11 2 5" xfId="2573" xr:uid="{00000000-0005-0000-0000-0000C6090000}"/>
    <cellStyle name="Calculation 3 2 2 11 2 5 2" xfId="2574" xr:uid="{00000000-0005-0000-0000-0000C7090000}"/>
    <cellStyle name="Calculation 3 2 2 11 2 6" xfId="2575" xr:uid="{00000000-0005-0000-0000-0000C8090000}"/>
    <cellStyle name="Calculation 3 2 2 11 2 7" xfId="2576" xr:uid="{00000000-0005-0000-0000-0000C9090000}"/>
    <cellStyle name="Calculation 3 2 2 11 3" xfId="2577" xr:uid="{00000000-0005-0000-0000-0000CA090000}"/>
    <cellStyle name="Calculation 3 2 2 11 3 2" xfId="2578" xr:uid="{00000000-0005-0000-0000-0000CB090000}"/>
    <cellStyle name="Calculation 3 2 2 11 3 3" xfId="2579" xr:uid="{00000000-0005-0000-0000-0000CC090000}"/>
    <cellStyle name="Calculation 3 2 2 11 3 4" xfId="2580" xr:uid="{00000000-0005-0000-0000-0000CD090000}"/>
    <cellStyle name="Calculation 3 2 2 11 3 5" xfId="2581" xr:uid="{00000000-0005-0000-0000-0000CE090000}"/>
    <cellStyle name="Calculation 3 2 2 11 4" xfId="2582" xr:uid="{00000000-0005-0000-0000-0000CF090000}"/>
    <cellStyle name="Calculation 3 2 2 11 4 2" xfId="2583" xr:uid="{00000000-0005-0000-0000-0000D0090000}"/>
    <cellStyle name="Calculation 3 2 2 11 4 3" xfId="2584" xr:uid="{00000000-0005-0000-0000-0000D1090000}"/>
    <cellStyle name="Calculation 3 2 2 11 4 4" xfId="2585" xr:uid="{00000000-0005-0000-0000-0000D2090000}"/>
    <cellStyle name="Calculation 3 2 2 11 4 5" xfId="2586" xr:uid="{00000000-0005-0000-0000-0000D3090000}"/>
    <cellStyle name="Calculation 3 2 2 11 5" xfId="2587" xr:uid="{00000000-0005-0000-0000-0000D4090000}"/>
    <cellStyle name="Calculation 3 2 2 11 5 2" xfId="2588" xr:uid="{00000000-0005-0000-0000-0000D5090000}"/>
    <cellStyle name="Calculation 3 2 2 11 6" xfId="2589" xr:uid="{00000000-0005-0000-0000-0000D6090000}"/>
    <cellStyle name="Calculation 3 2 2 11 6 2" xfId="2590" xr:uid="{00000000-0005-0000-0000-0000D7090000}"/>
    <cellStyle name="Calculation 3 2 2 11 7" xfId="2591" xr:uid="{00000000-0005-0000-0000-0000D8090000}"/>
    <cellStyle name="Calculation 3 2 2 11 8" xfId="2592" xr:uid="{00000000-0005-0000-0000-0000D9090000}"/>
    <cellStyle name="Calculation 3 2 2 12" xfId="2593" xr:uid="{00000000-0005-0000-0000-0000DA090000}"/>
    <cellStyle name="Calculation 3 2 2 12 2" xfId="2594" xr:uid="{00000000-0005-0000-0000-0000DB090000}"/>
    <cellStyle name="Calculation 3 2 2 12 2 2" xfId="2595" xr:uid="{00000000-0005-0000-0000-0000DC090000}"/>
    <cellStyle name="Calculation 3 2 2 12 2 2 2" xfId="2596" xr:uid="{00000000-0005-0000-0000-0000DD090000}"/>
    <cellStyle name="Calculation 3 2 2 12 2 2 3" xfId="2597" xr:uid="{00000000-0005-0000-0000-0000DE090000}"/>
    <cellStyle name="Calculation 3 2 2 12 2 2 4" xfId="2598" xr:uid="{00000000-0005-0000-0000-0000DF090000}"/>
    <cellStyle name="Calculation 3 2 2 12 2 2 5" xfId="2599" xr:uid="{00000000-0005-0000-0000-0000E0090000}"/>
    <cellStyle name="Calculation 3 2 2 12 2 3" xfId="2600" xr:uid="{00000000-0005-0000-0000-0000E1090000}"/>
    <cellStyle name="Calculation 3 2 2 12 2 3 2" xfId="2601" xr:uid="{00000000-0005-0000-0000-0000E2090000}"/>
    <cellStyle name="Calculation 3 2 2 12 2 3 3" xfId="2602" xr:uid="{00000000-0005-0000-0000-0000E3090000}"/>
    <cellStyle name="Calculation 3 2 2 12 2 3 4" xfId="2603" xr:uid="{00000000-0005-0000-0000-0000E4090000}"/>
    <cellStyle name="Calculation 3 2 2 12 2 3 5" xfId="2604" xr:uid="{00000000-0005-0000-0000-0000E5090000}"/>
    <cellStyle name="Calculation 3 2 2 12 2 4" xfId="2605" xr:uid="{00000000-0005-0000-0000-0000E6090000}"/>
    <cellStyle name="Calculation 3 2 2 12 2 4 2" xfId="2606" xr:uid="{00000000-0005-0000-0000-0000E7090000}"/>
    <cellStyle name="Calculation 3 2 2 12 2 5" xfId="2607" xr:uid="{00000000-0005-0000-0000-0000E8090000}"/>
    <cellStyle name="Calculation 3 2 2 12 2 5 2" xfId="2608" xr:uid="{00000000-0005-0000-0000-0000E9090000}"/>
    <cellStyle name="Calculation 3 2 2 12 2 6" xfId="2609" xr:uid="{00000000-0005-0000-0000-0000EA090000}"/>
    <cellStyle name="Calculation 3 2 2 12 2 7" xfId="2610" xr:uid="{00000000-0005-0000-0000-0000EB090000}"/>
    <cellStyle name="Calculation 3 2 2 12 3" xfId="2611" xr:uid="{00000000-0005-0000-0000-0000EC090000}"/>
    <cellStyle name="Calculation 3 2 2 12 3 2" xfId="2612" xr:uid="{00000000-0005-0000-0000-0000ED090000}"/>
    <cellStyle name="Calculation 3 2 2 12 3 3" xfId="2613" xr:uid="{00000000-0005-0000-0000-0000EE090000}"/>
    <cellStyle name="Calculation 3 2 2 12 3 4" xfId="2614" xr:uid="{00000000-0005-0000-0000-0000EF090000}"/>
    <cellStyle name="Calculation 3 2 2 12 3 5" xfId="2615" xr:uid="{00000000-0005-0000-0000-0000F0090000}"/>
    <cellStyle name="Calculation 3 2 2 12 4" xfId="2616" xr:uid="{00000000-0005-0000-0000-0000F1090000}"/>
    <cellStyle name="Calculation 3 2 2 12 4 2" xfId="2617" xr:uid="{00000000-0005-0000-0000-0000F2090000}"/>
    <cellStyle name="Calculation 3 2 2 12 4 3" xfId="2618" xr:uid="{00000000-0005-0000-0000-0000F3090000}"/>
    <cellStyle name="Calculation 3 2 2 12 4 4" xfId="2619" xr:uid="{00000000-0005-0000-0000-0000F4090000}"/>
    <cellStyle name="Calculation 3 2 2 12 4 5" xfId="2620" xr:uid="{00000000-0005-0000-0000-0000F5090000}"/>
    <cellStyle name="Calculation 3 2 2 12 5" xfId="2621" xr:uid="{00000000-0005-0000-0000-0000F6090000}"/>
    <cellStyle name="Calculation 3 2 2 12 5 2" xfId="2622" xr:uid="{00000000-0005-0000-0000-0000F7090000}"/>
    <cellStyle name="Calculation 3 2 2 12 6" xfId="2623" xr:uid="{00000000-0005-0000-0000-0000F8090000}"/>
    <cellStyle name="Calculation 3 2 2 12 6 2" xfId="2624" xr:uid="{00000000-0005-0000-0000-0000F9090000}"/>
    <cellStyle name="Calculation 3 2 2 12 7" xfId="2625" xr:uid="{00000000-0005-0000-0000-0000FA090000}"/>
    <cellStyle name="Calculation 3 2 2 12 8" xfId="2626" xr:uid="{00000000-0005-0000-0000-0000FB090000}"/>
    <cellStyle name="Calculation 3 2 2 13" xfId="2627" xr:uid="{00000000-0005-0000-0000-0000FC090000}"/>
    <cellStyle name="Calculation 3 2 2 13 2" xfId="2628" xr:uid="{00000000-0005-0000-0000-0000FD090000}"/>
    <cellStyle name="Calculation 3 2 2 13 2 2" xfId="2629" xr:uid="{00000000-0005-0000-0000-0000FE090000}"/>
    <cellStyle name="Calculation 3 2 2 13 2 2 2" xfId="2630" xr:uid="{00000000-0005-0000-0000-0000FF090000}"/>
    <cellStyle name="Calculation 3 2 2 13 2 2 3" xfId="2631" xr:uid="{00000000-0005-0000-0000-0000000A0000}"/>
    <cellStyle name="Calculation 3 2 2 13 2 2 4" xfId="2632" xr:uid="{00000000-0005-0000-0000-0000010A0000}"/>
    <cellStyle name="Calculation 3 2 2 13 2 2 5" xfId="2633" xr:uid="{00000000-0005-0000-0000-0000020A0000}"/>
    <cellStyle name="Calculation 3 2 2 13 2 3" xfId="2634" xr:uid="{00000000-0005-0000-0000-0000030A0000}"/>
    <cellStyle name="Calculation 3 2 2 13 2 3 2" xfId="2635" xr:uid="{00000000-0005-0000-0000-0000040A0000}"/>
    <cellStyle name="Calculation 3 2 2 13 2 3 3" xfId="2636" xr:uid="{00000000-0005-0000-0000-0000050A0000}"/>
    <cellStyle name="Calculation 3 2 2 13 2 3 4" xfId="2637" xr:uid="{00000000-0005-0000-0000-0000060A0000}"/>
    <cellStyle name="Calculation 3 2 2 13 2 3 5" xfId="2638" xr:uid="{00000000-0005-0000-0000-0000070A0000}"/>
    <cellStyle name="Calculation 3 2 2 13 2 4" xfId="2639" xr:uid="{00000000-0005-0000-0000-0000080A0000}"/>
    <cellStyle name="Calculation 3 2 2 13 2 4 2" xfId="2640" xr:uid="{00000000-0005-0000-0000-0000090A0000}"/>
    <cellStyle name="Calculation 3 2 2 13 2 5" xfId="2641" xr:uid="{00000000-0005-0000-0000-00000A0A0000}"/>
    <cellStyle name="Calculation 3 2 2 13 2 5 2" xfId="2642" xr:uid="{00000000-0005-0000-0000-00000B0A0000}"/>
    <cellStyle name="Calculation 3 2 2 13 2 6" xfId="2643" xr:uid="{00000000-0005-0000-0000-00000C0A0000}"/>
    <cellStyle name="Calculation 3 2 2 13 2 7" xfId="2644" xr:uid="{00000000-0005-0000-0000-00000D0A0000}"/>
    <cellStyle name="Calculation 3 2 2 13 3" xfId="2645" xr:uid="{00000000-0005-0000-0000-00000E0A0000}"/>
    <cellStyle name="Calculation 3 2 2 13 3 2" xfId="2646" xr:uid="{00000000-0005-0000-0000-00000F0A0000}"/>
    <cellStyle name="Calculation 3 2 2 13 3 3" xfId="2647" xr:uid="{00000000-0005-0000-0000-0000100A0000}"/>
    <cellStyle name="Calculation 3 2 2 13 3 4" xfId="2648" xr:uid="{00000000-0005-0000-0000-0000110A0000}"/>
    <cellStyle name="Calculation 3 2 2 13 3 5" xfId="2649" xr:uid="{00000000-0005-0000-0000-0000120A0000}"/>
    <cellStyle name="Calculation 3 2 2 13 4" xfId="2650" xr:uid="{00000000-0005-0000-0000-0000130A0000}"/>
    <cellStyle name="Calculation 3 2 2 13 4 2" xfId="2651" xr:uid="{00000000-0005-0000-0000-0000140A0000}"/>
    <cellStyle name="Calculation 3 2 2 13 4 3" xfId="2652" xr:uid="{00000000-0005-0000-0000-0000150A0000}"/>
    <cellStyle name="Calculation 3 2 2 13 4 4" xfId="2653" xr:uid="{00000000-0005-0000-0000-0000160A0000}"/>
    <cellStyle name="Calculation 3 2 2 13 4 5" xfId="2654" xr:uid="{00000000-0005-0000-0000-0000170A0000}"/>
    <cellStyle name="Calculation 3 2 2 13 5" xfId="2655" xr:uid="{00000000-0005-0000-0000-0000180A0000}"/>
    <cellStyle name="Calculation 3 2 2 13 5 2" xfId="2656" xr:uid="{00000000-0005-0000-0000-0000190A0000}"/>
    <cellStyle name="Calculation 3 2 2 13 6" xfId="2657" xr:uid="{00000000-0005-0000-0000-00001A0A0000}"/>
    <cellStyle name="Calculation 3 2 2 13 6 2" xfId="2658" xr:uid="{00000000-0005-0000-0000-00001B0A0000}"/>
    <cellStyle name="Calculation 3 2 2 13 7" xfId="2659" xr:uid="{00000000-0005-0000-0000-00001C0A0000}"/>
    <cellStyle name="Calculation 3 2 2 13 8" xfId="2660" xr:uid="{00000000-0005-0000-0000-00001D0A0000}"/>
    <cellStyle name="Calculation 3 2 2 14" xfId="2661" xr:uid="{00000000-0005-0000-0000-00001E0A0000}"/>
    <cellStyle name="Calculation 3 2 2 14 2" xfId="2662" xr:uid="{00000000-0005-0000-0000-00001F0A0000}"/>
    <cellStyle name="Calculation 3 2 2 14 2 2" xfId="2663" xr:uid="{00000000-0005-0000-0000-0000200A0000}"/>
    <cellStyle name="Calculation 3 2 2 14 2 2 2" xfId="2664" xr:uid="{00000000-0005-0000-0000-0000210A0000}"/>
    <cellStyle name="Calculation 3 2 2 14 2 2 3" xfId="2665" xr:uid="{00000000-0005-0000-0000-0000220A0000}"/>
    <cellStyle name="Calculation 3 2 2 14 2 2 4" xfId="2666" xr:uid="{00000000-0005-0000-0000-0000230A0000}"/>
    <cellStyle name="Calculation 3 2 2 14 2 2 5" xfId="2667" xr:uid="{00000000-0005-0000-0000-0000240A0000}"/>
    <cellStyle name="Calculation 3 2 2 14 2 3" xfId="2668" xr:uid="{00000000-0005-0000-0000-0000250A0000}"/>
    <cellStyle name="Calculation 3 2 2 14 2 3 2" xfId="2669" xr:uid="{00000000-0005-0000-0000-0000260A0000}"/>
    <cellStyle name="Calculation 3 2 2 14 2 3 3" xfId="2670" xr:uid="{00000000-0005-0000-0000-0000270A0000}"/>
    <cellStyle name="Calculation 3 2 2 14 2 3 4" xfId="2671" xr:uid="{00000000-0005-0000-0000-0000280A0000}"/>
    <cellStyle name="Calculation 3 2 2 14 2 3 5" xfId="2672" xr:uid="{00000000-0005-0000-0000-0000290A0000}"/>
    <cellStyle name="Calculation 3 2 2 14 2 4" xfId="2673" xr:uid="{00000000-0005-0000-0000-00002A0A0000}"/>
    <cellStyle name="Calculation 3 2 2 14 2 4 2" xfId="2674" xr:uid="{00000000-0005-0000-0000-00002B0A0000}"/>
    <cellStyle name="Calculation 3 2 2 14 2 5" xfId="2675" xr:uid="{00000000-0005-0000-0000-00002C0A0000}"/>
    <cellStyle name="Calculation 3 2 2 14 2 5 2" xfId="2676" xr:uid="{00000000-0005-0000-0000-00002D0A0000}"/>
    <cellStyle name="Calculation 3 2 2 14 2 6" xfId="2677" xr:uid="{00000000-0005-0000-0000-00002E0A0000}"/>
    <cellStyle name="Calculation 3 2 2 14 2 7" xfId="2678" xr:uid="{00000000-0005-0000-0000-00002F0A0000}"/>
    <cellStyle name="Calculation 3 2 2 14 3" xfId="2679" xr:uid="{00000000-0005-0000-0000-0000300A0000}"/>
    <cellStyle name="Calculation 3 2 2 14 3 2" xfId="2680" xr:uid="{00000000-0005-0000-0000-0000310A0000}"/>
    <cellStyle name="Calculation 3 2 2 14 3 3" xfId="2681" xr:uid="{00000000-0005-0000-0000-0000320A0000}"/>
    <cellStyle name="Calculation 3 2 2 14 3 4" xfId="2682" xr:uid="{00000000-0005-0000-0000-0000330A0000}"/>
    <cellStyle name="Calculation 3 2 2 14 3 5" xfId="2683" xr:uid="{00000000-0005-0000-0000-0000340A0000}"/>
    <cellStyle name="Calculation 3 2 2 14 4" xfId="2684" xr:uid="{00000000-0005-0000-0000-0000350A0000}"/>
    <cellStyle name="Calculation 3 2 2 14 4 2" xfId="2685" xr:uid="{00000000-0005-0000-0000-0000360A0000}"/>
    <cellStyle name="Calculation 3 2 2 14 4 3" xfId="2686" xr:uid="{00000000-0005-0000-0000-0000370A0000}"/>
    <cellStyle name="Calculation 3 2 2 14 4 4" xfId="2687" xr:uid="{00000000-0005-0000-0000-0000380A0000}"/>
    <cellStyle name="Calculation 3 2 2 14 4 5" xfId="2688" xr:uid="{00000000-0005-0000-0000-0000390A0000}"/>
    <cellStyle name="Calculation 3 2 2 14 5" xfId="2689" xr:uid="{00000000-0005-0000-0000-00003A0A0000}"/>
    <cellStyle name="Calculation 3 2 2 14 5 2" xfId="2690" xr:uid="{00000000-0005-0000-0000-00003B0A0000}"/>
    <cellStyle name="Calculation 3 2 2 14 6" xfId="2691" xr:uid="{00000000-0005-0000-0000-00003C0A0000}"/>
    <cellStyle name="Calculation 3 2 2 14 6 2" xfId="2692" xr:uid="{00000000-0005-0000-0000-00003D0A0000}"/>
    <cellStyle name="Calculation 3 2 2 14 7" xfId="2693" xr:uid="{00000000-0005-0000-0000-00003E0A0000}"/>
    <cellStyle name="Calculation 3 2 2 14 8" xfId="2694" xr:uid="{00000000-0005-0000-0000-00003F0A0000}"/>
    <cellStyle name="Calculation 3 2 2 15" xfId="2695" xr:uid="{00000000-0005-0000-0000-0000400A0000}"/>
    <cellStyle name="Calculation 3 2 2 15 2" xfId="2696" xr:uid="{00000000-0005-0000-0000-0000410A0000}"/>
    <cellStyle name="Calculation 3 2 2 15 2 2" xfId="2697" xr:uid="{00000000-0005-0000-0000-0000420A0000}"/>
    <cellStyle name="Calculation 3 2 2 15 2 3" xfId="2698" xr:uid="{00000000-0005-0000-0000-0000430A0000}"/>
    <cellStyle name="Calculation 3 2 2 15 2 4" xfId="2699" xr:uid="{00000000-0005-0000-0000-0000440A0000}"/>
    <cellStyle name="Calculation 3 2 2 15 2 5" xfId="2700" xr:uid="{00000000-0005-0000-0000-0000450A0000}"/>
    <cellStyle name="Calculation 3 2 2 15 3" xfId="2701" xr:uid="{00000000-0005-0000-0000-0000460A0000}"/>
    <cellStyle name="Calculation 3 2 2 15 3 2" xfId="2702" xr:uid="{00000000-0005-0000-0000-0000470A0000}"/>
    <cellStyle name="Calculation 3 2 2 15 3 3" xfId="2703" xr:uid="{00000000-0005-0000-0000-0000480A0000}"/>
    <cellStyle name="Calculation 3 2 2 15 3 4" xfId="2704" xr:uid="{00000000-0005-0000-0000-0000490A0000}"/>
    <cellStyle name="Calculation 3 2 2 15 3 5" xfId="2705" xr:uid="{00000000-0005-0000-0000-00004A0A0000}"/>
    <cellStyle name="Calculation 3 2 2 15 4" xfId="2706" xr:uid="{00000000-0005-0000-0000-00004B0A0000}"/>
    <cellStyle name="Calculation 3 2 2 15 4 2" xfId="2707" xr:uid="{00000000-0005-0000-0000-00004C0A0000}"/>
    <cellStyle name="Calculation 3 2 2 15 5" xfId="2708" xr:uid="{00000000-0005-0000-0000-00004D0A0000}"/>
    <cellStyle name="Calculation 3 2 2 15 5 2" xfId="2709" xr:uid="{00000000-0005-0000-0000-00004E0A0000}"/>
    <cellStyle name="Calculation 3 2 2 15 6" xfId="2710" xr:uid="{00000000-0005-0000-0000-00004F0A0000}"/>
    <cellStyle name="Calculation 3 2 2 15 7" xfId="2711" xr:uid="{00000000-0005-0000-0000-0000500A0000}"/>
    <cellStyle name="Calculation 3 2 2 16" xfId="2712" xr:uid="{00000000-0005-0000-0000-0000510A0000}"/>
    <cellStyle name="Calculation 3 2 2 16 2" xfId="2713" xr:uid="{00000000-0005-0000-0000-0000520A0000}"/>
    <cellStyle name="Calculation 3 2 2 16 3" xfId="2714" xr:uid="{00000000-0005-0000-0000-0000530A0000}"/>
    <cellStyle name="Calculation 3 2 2 16 4" xfId="2715" xr:uid="{00000000-0005-0000-0000-0000540A0000}"/>
    <cellStyle name="Calculation 3 2 2 16 5" xfId="2716" xr:uid="{00000000-0005-0000-0000-0000550A0000}"/>
    <cellStyle name="Calculation 3 2 2 17" xfId="2717" xr:uid="{00000000-0005-0000-0000-0000560A0000}"/>
    <cellStyle name="Calculation 3 2 2 17 2" xfId="2718" xr:uid="{00000000-0005-0000-0000-0000570A0000}"/>
    <cellStyle name="Calculation 3 2 2 17 3" xfId="2719" xr:uid="{00000000-0005-0000-0000-0000580A0000}"/>
    <cellStyle name="Calculation 3 2 2 17 4" xfId="2720" xr:uid="{00000000-0005-0000-0000-0000590A0000}"/>
    <cellStyle name="Calculation 3 2 2 17 5" xfId="2721" xr:uid="{00000000-0005-0000-0000-00005A0A0000}"/>
    <cellStyle name="Calculation 3 2 2 18" xfId="2722" xr:uid="{00000000-0005-0000-0000-00005B0A0000}"/>
    <cellStyle name="Calculation 3 2 2 18 2" xfId="2723" xr:uid="{00000000-0005-0000-0000-00005C0A0000}"/>
    <cellStyle name="Calculation 3 2 2 19" xfId="2724" xr:uid="{00000000-0005-0000-0000-00005D0A0000}"/>
    <cellStyle name="Calculation 3 2 2 19 2" xfId="2725" xr:uid="{00000000-0005-0000-0000-00005E0A0000}"/>
    <cellStyle name="Calculation 3 2 2 2" xfId="2726" xr:uid="{00000000-0005-0000-0000-00005F0A0000}"/>
    <cellStyle name="Calculation 3 2 2 2 2" xfId="2727" xr:uid="{00000000-0005-0000-0000-0000600A0000}"/>
    <cellStyle name="Calculation 3 2 2 2 2 2" xfId="2728" xr:uid="{00000000-0005-0000-0000-0000610A0000}"/>
    <cellStyle name="Calculation 3 2 2 2 2 2 2" xfId="2729" xr:uid="{00000000-0005-0000-0000-0000620A0000}"/>
    <cellStyle name="Calculation 3 2 2 2 2 2 3" xfId="2730" xr:uid="{00000000-0005-0000-0000-0000630A0000}"/>
    <cellStyle name="Calculation 3 2 2 2 2 2 4" xfId="2731" xr:uid="{00000000-0005-0000-0000-0000640A0000}"/>
    <cellStyle name="Calculation 3 2 2 2 2 2 5" xfId="2732" xr:uid="{00000000-0005-0000-0000-0000650A0000}"/>
    <cellStyle name="Calculation 3 2 2 2 2 3" xfId="2733" xr:uid="{00000000-0005-0000-0000-0000660A0000}"/>
    <cellStyle name="Calculation 3 2 2 2 2 3 2" xfId="2734" xr:uid="{00000000-0005-0000-0000-0000670A0000}"/>
    <cellStyle name="Calculation 3 2 2 2 2 3 3" xfId="2735" xr:uid="{00000000-0005-0000-0000-0000680A0000}"/>
    <cellStyle name="Calculation 3 2 2 2 2 3 4" xfId="2736" xr:uid="{00000000-0005-0000-0000-0000690A0000}"/>
    <cellStyle name="Calculation 3 2 2 2 2 3 5" xfId="2737" xr:uid="{00000000-0005-0000-0000-00006A0A0000}"/>
    <cellStyle name="Calculation 3 2 2 2 2 4" xfId="2738" xr:uid="{00000000-0005-0000-0000-00006B0A0000}"/>
    <cellStyle name="Calculation 3 2 2 2 2 4 2" xfId="2739" xr:uid="{00000000-0005-0000-0000-00006C0A0000}"/>
    <cellStyle name="Calculation 3 2 2 2 2 5" xfId="2740" xr:uid="{00000000-0005-0000-0000-00006D0A0000}"/>
    <cellStyle name="Calculation 3 2 2 2 2 5 2" xfId="2741" xr:uid="{00000000-0005-0000-0000-00006E0A0000}"/>
    <cellStyle name="Calculation 3 2 2 2 2 6" xfId="2742" xr:uid="{00000000-0005-0000-0000-00006F0A0000}"/>
    <cellStyle name="Calculation 3 2 2 2 2 7" xfId="2743" xr:uid="{00000000-0005-0000-0000-0000700A0000}"/>
    <cellStyle name="Calculation 3 2 2 2 3" xfId="2744" xr:uid="{00000000-0005-0000-0000-0000710A0000}"/>
    <cellStyle name="Calculation 3 2 2 2 3 2" xfId="2745" xr:uid="{00000000-0005-0000-0000-0000720A0000}"/>
    <cellStyle name="Calculation 3 2 2 2 3 3" xfId="2746" xr:uid="{00000000-0005-0000-0000-0000730A0000}"/>
    <cellStyle name="Calculation 3 2 2 2 3 4" xfId="2747" xr:uid="{00000000-0005-0000-0000-0000740A0000}"/>
    <cellStyle name="Calculation 3 2 2 2 3 5" xfId="2748" xr:uid="{00000000-0005-0000-0000-0000750A0000}"/>
    <cellStyle name="Calculation 3 2 2 2 4" xfId="2749" xr:uid="{00000000-0005-0000-0000-0000760A0000}"/>
    <cellStyle name="Calculation 3 2 2 2 4 2" xfId="2750" xr:uid="{00000000-0005-0000-0000-0000770A0000}"/>
    <cellStyle name="Calculation 3 2 2 2 4 3" xfId="2751" xr:uid="{00000000-0005-0000-0000-0000780A0000}"/>
    <cellStyle name="Calculation 3 2 2 2 4 4" xfId="2752" xr:uid="{00000000-0005-0000-0000-0000790A0000}"/>
    <cellStyle name="Calculation 3 2 2 2 4 5" xfId="2753" xr:uid="{00000000-0005-0000-0000-00007A0A0000}"/>
    <cellStyle name="Calculation 3 2 2 2 5" xfId="2754" xr:uid="{00000000-0005-0000-0000-00007B0A0000}"/>
    <cellStyle name="Calculation 3 2 2 2 5 2" xfId="2755" xr:uid="{00000000-0005-0000-0000-00007C0A0000}"/>
    <cellStyle name="Calculation 3 2 2 2 6" xfId="2756" xr:uid="{00000000-0005-0000-0000-00007D0A0000}"/>
    <cellStyle name="Calculation 3 2 2 2 6 2" xfId="2757" xr:uid="{00000000-0005-0000-0000-00007E0A0000}"/>
    <cellStyle name="Calculation 3 2 2 2 7" xfId="2758" xr:uid="{00000000-0005-0000-0000-00007F0A0000}"/>
    <cellStyle name="Calculation 3 2 2 2 8" xfId="2759" xr:uid="{00000000-0005-0000-0000-0000800A0000}"/>
    <cellStyle name="Calculation 3 2 2 20" xfId="2760" xr:uid="{00000000-0005-0000-0000-0000810A0000}"/>
    <cellStyle name="Calculation 3 2 2 21" xfId="2761" xr:uid="{00000000-0005-0000-0000-0000820A0000}"/>
    <cellStyle name="Calculation 3 2 2 3" xfId="2762" xr:uid="{00000000-0005-0000-0000-0000830A0000}"/>
    <cellStyle name="Calculation 3 2 2 3 2" xfId="2763" xr:uid="{00000000-0005-0000-0000-0000840A0000}"/>
    <cellStyle name="Calculation 3 2 2 3 2 2" xfId="2764" xr:uid="{00000000-0005-0000-0000-0000850A0000}"/>
    <cellStyle name="Calculation 3 2 2 3 2 2 2" xfId="2765" xr:uid="{00000000-0005-0000-0000-0000860A0000}"/>
    <cellStyle name="Calculation 3 2 2 3 2 2 3" xfId="2766" xr:uid="{00000000-0005-0000-0000-0000870A0000}"/>
    <cellStyle name="Calculation 3 2 2 3 2 2 4" xfId="2767" xr:uid="{00000000-0005-0000-0000-0000880A0000}"/>
    <cellStyle name="Calculation 3 2 2 3 2 2 5" xfId="2768" xr:uid="{00000000-0005-0000-0000-0000890A0000}"/>
    <cellStyle name="Calculation 3 2 2 3 2 3" xfId="2769" xr:uid="{00000000-0005-0000-0000-00008A0A0000}"/>
    <cellStyle name="Calculation 3 2 2 3 2 3 2" xfId="2770" xr:uid="{00000000-0005-0000-0000-00008B0A0000}"/>
    <cellStyle name="Calculation 3 2 2 3 2 3 3" xfId="2771" xr:uid="{00000000-0005-0000-0000-00008C0A0000}"/>
    <cellStyle name="Calculation 3 2 2 3 2 3 4" xfId="2772" xr:uid="{00000000-0005-0000-0000-00008D0A0000}"/>
    <cellStyle name="Calculation 3 2 2 3 2 3 5" xfId="2773" xr:uid="{00000000-0005-0000-0000-00008E0A0000}"/>
    <cellStyle name="Calculation 3 2 2 3 2 4" xfId="2774" xr:uid="{00000000-0005-0000-0000-00008F0A0000}"/>
    <cellStyle name="Calculation 3 2 2 3 2 4 2" xfId="2775" xr:uid="{00000000-0005-0000-0000-0000900A0000}"/>
    <cellStyle name="Calculation 3 2 2 3 2 5" xfId="2776" xr:uid="{00000000-0005-0000-0000-0000910A0000}"/>
    <cellStyle name="Calculation 3 2 2 3 2 5 2" xfId="2777" xr:uid="{00000000-0005-0000-0000-0000920A0000}"/>
    <cellStyle name="Calculation 3 2 2 3 2 6" xfId="2778" xr:uid="{00000000-0005-0000-0000-0000930A0000}"/>
    <cellStyle name="Calculation 3 2 2 3 2 7" xfId="2779" xr:uid="{00000000-0005-0000-0000-0000940A0000}"/>
    <cellStyle name="Calculation 3 2 2 3 3" xfId="2780" xr:uid="{00000000-0005-0000-0000-0000950A0000}"/>
    <cellStyle name="Calculation 3 2 2 3 3 2" xfId="2781" xr:uid="{00000000-0005-0000-0000-0000960A0000}"/>
    <cellStyle name="Calculation 3 2 2 3 3 3" xfId="2782" xr:uid="{00000000-0005-0000-0000-0000970A0000}"/>
    <cellStyle name="Calculation 3 2 2 3 3 4" xfId="2783" xr:uid="{00000000-0005-0000-0000-0000980A0000}"/>
    <cellStyle name="Calculation 3 2 2 3 3 5" xfId="2784" xr:uid="{00000000-0005-0000-0000-0000990A0000}"/>
    <cellStyle name="Calculation 3 2 2 3 4" xfId="2785" xr:uid="{00000000-0005-0000-0000-00009A0A0000}"/>
    <cellStyle name="Calculation 3 2 2 3 4 2" xfId="2786" xr:uid="{00000000-0005-0000-0000-00009B0A0000}"/>
    <cellStyle name="Calculation 3 2 2 3 4 3" xfId="2787" xr:uid="{00000000-0005-0000-0000-00009C0A0000}"/>
    <cellStyle name="Calculation 3 2 2 3 4 4" xfId="2788" xr:uid="{00000000-0005-0000-0000-00009D0A0000}"/>
    <cellStyle name="Calculation 3 2 2 3 4 5" xfId="2789" xr:uid="{00000000-0005-0000-0000-00009E0A0000}"/>
    <cellStyle name="Calculation 3 2 2 3 5" xfId="2790" xr:uid="{00000000-0005-0000-0000-00009F0A0000}"/>
    <cellStyle name="Calculation 3 2 2 3 5 2" xfId="2791" xr:uid="{00000000-0005-0000-0000-0000A00A0000}"/>
    <cellStyle name="Calculation 3 2 2 3 6" xfId="2792" xr:uid="{00000000-0005-0000-0000-0000A10A0000}"/>
    <cellStyle name="Calculation 3 2 2 3 6 2" xfId="2793" xr:uid="{00000000-0005-0000-0000-0000A20A0000}"/>
    <cellStyle name="Calculation 3 2 2 3 7" xfId="2794" xr:uid="{00000000-0005-0000-0000-0000A30A0000}"/>
    <cellStyle name="Calculation 3 2 2 3 8" xfId="2795" xr:uid="{00000000-0005-0000-0000-0000A40A0000}"/>
    <cellStyle name="Calculation 3 2 2 4" xfId="2796" xr:uid="{00000000-0005-0000-0000-0000A50A0000}"/>
    <cellStyle name="Calculation 3 2 2 4 2" xfId="2797" xr:uid="{00000000-0005-0000-0000-0000A60A0000}"/>
    <cellStyle name="Calculation 3 2 2 4 2 2" xfId="2798" xr:uid="{00000000-0005-0000-0000-0000A70A0000}"/>
    <cellStyle name="Calculation 3 2 2 4 2 2 2" xfId="2799" xr:uid="{00000000-0005-0000-0000-0000A80A0000}"/>
    <cellStyle name="Calculation 3 2 2 4 2 2 3" xfId="2800" xr:uid="{00000000-0005-0000-0000-0000A90A0000}"/>
    <cellStyle name="Calculation 3 2 2 4 2 2 4" xfId="2801" xr:uid="{00000000-0005-0000-0000-0000AA0A0000}"/>
    <cellStyle name="Calculation 3 2 2 4 2 2 5" xfId="2802" xr:uid="{00000000-0005-0000-0000-0000AB0A0000}"/>
    <cellStyle name="Calculation 3 2 2 4 2 3" xfId="2803" xr:uid="{00000000-0005-0000-0000-0000AC0A0000}"/>
    <cellStyle name="Calculation 3 2 2 4 2 3 2" xfId="2804" xr:uid="{00000000-0005-0000-0000-0000AD0A0000}"/>
    <cellStyle name="Calculation 3 2 2 4 2 3 3" xfId="2805" xr:uid="{00000000-0005-0000-0000-0000AE0A0000}"/>
    <cellStyle name="Calculation 3 2 2 4 2 3 4" xfId="2806" xr:uid="{00000000-0005-0000-0000-0000AF0A0000}"/>
    <cellStyle name="Calculation 3 2 2 4 2 3 5" xfId="2807" xr:uid="{00000000-0005-0000-0000-0000B00A0000}"/>
    <cellStyle name="Calculation 3 2 2 4 2 4" xfId="2808" xr:uid="{00000000-0005-0000-0000-0000B10A0000}"/>
    <cellStyle name="Calculation 3 2 2 4 2 4 2" xfId="2809" xr:uid="{00000000-0005-0000-0000-0000B20A0000}"/>
    <cellStyle name="Calculation 3 2 2 4 2 5" xfId="2810" xr:uid="{00000000-0005-0000-0000-0000B30A0000}"/>
    <cellStyle name="Calculation 3 2 2 4 2 5 2" xfId="2811" xr:uid="{00000000-0005-0000-0000-0000B40A0000}"/>
    <cellStyle name="Calculation 3 2 2 4 2 6" xfId="2812" xr:uid="{00000000-0005-0000-0000-0000B50A0000}"/>
    <cellStyle name="Calculation 3 2 2 4 2 7" xfId="2813" xr:uid="{00000000-0005-0000-0000-0000B60A0000}"/>
    <cellStyle name="Calculation 3 2 2 4 3" xfId="2814" xr:uid="{00000000-0005-0000-0000-0000B70A0000}"/>
    <cellStyle name="Calculation 3 2 2 4 3 2" xfId="2815" xr:uid="{00000000-0005-0000-0000-0000B80A0000}"/>
    <cellStyle name="Calculation 3 2 2 4 3 3" xfId="2816" xr:uid="{00000000-0005-0000-0000-0000B90A0000}"/>
    <cellStyle name="Calculation 3 2 2 4 3 4" xfId="2817" xr:uid="{00000000-0005-0000-0000-0000BA0A0000}"/>
    <cellStyle name="Calculation 3 2 2 4 3 5" xfId="2818" xr:uid="{00000000-0005-0000-0000-0000BB0A0000}"/>
    <cellStyle name="Calculation 3 2 2 4 4" xfId="2819" xr:uid="{00000000-0005-0000-0000-0000BC0A0000}"/>
    <cellStyle name="Calculation 3 2 2 4 4 2" xfId="2820" xr:uid="{00000000-0005-0000-0000-0000BD0A0000}"/>
    <cellStyle name="Calculation 3 2 2 4 4 3" xfId="2821" xr:uid="{00000000-0005-0000-0000-0000BE0A0000}"/>
    <cellStyle name="Calculation 3 2 2 4 4 4" xfId="2822" xr:uid="{00000000-0005-0000-0000-0000BF0A0000}"/>
    <cellStyle name="Calculation 3 2 2 4 4 5" xfId="2823" xr:uid="{00000000-0005-0000-0000-0000C00A0000}"/>
    <cellStyle name="Calculation 3 2 2 4 5" xfId="2824" xr:uid="{00000000-0005-0000-0000-0000C10A0000}"/>
    <cellStyle name="Calculation 3 2 2 4 5 2" xfId="2825" xr:uid="{00000000-0005-0000-0000-0000C20A0000}"/>
    <cellStyle name="Calculation 3 2 2 4 6" xfId="2826" xr:uid="{00000000-0005-0000-0000-0000C30A0000}"/>
    <cellStyle name="Calculation 3 2 2 4 6 2" xfId="2827" xr:uid="{00000000-0005-0000-0000-0000C40A0000}"/>
    <cellStyle name="Calculation 3 2 2 4 7" xfId="2828" xr:uid="{00000000-0005-0000-0000-0000C50A0000}"/>
    <cellStyle name="Calculation 3 2 2 4 8" xfId="2829" xr:uid="{00000000-0005-0000-0000-0000C60A0000}"/>
    <cellStyle name="Calculation 3 2 2 5" xfId="2830" xr:uid="{00000000-0005-0000-0000-0000C70A0000}"/>
    <cellStyle name="Calculation 3 2 2 5 2" xfId="2831" xr:uid="{00000000-0005-0000-0000-0000C80A0000}"/>
    <cellStyle name="Calculation 3 2 2 5 2 2" xfId="2832" xr:uid="{00000000-0005-0000-0000-0000C90A0000}"/>
    <cellStyle name="Calculation 3 2 2 5 2 2 2" xfId="2833" xr:uid="{00000000-0005-0000-0000-0000CA0A0000}"/>
    <cellStyle name="Calculation 3 2 2 5 2 2 3" xfId="2834" xr:uid="{00000000-0005-0000-0000-0000CB0A0000}"/>
    <cellStyle name="Calculation 3 2 2 5 2 2 4" xfId="2835" xr:uid="{00000000-0005-0000-0000-0000CC0A0000}"/>
    <cellStyle name="Calculation 3 2 2 5 2 2 5" xfId="2836" xr:uid="{00000000-0005-0000-0000-0000CD0A0000}"/>
    <cellStyle name="Calculation 3 2 2 5 2 3" xfId="2837" xr:uid="{00000000-0005-0000-0000-0000CE0A0000}"/>
    <cellStyle name="Calculation 3 2 2 5 2 3 2" xfId="2838" xr:uid="{00000000-0005-0000-0000-0000CF0A0000}"/>
    <cellStyle name="Calculation 3 2 2 5 2 3 3" xfId="2839" xr:uid="{00000000-0005-0000-0000-0000D00A0000}"/>
    <cellStyle name="Calculation 3 2 2 5 2 3 4" xfId="2840" xr:uid="{00000000-0005-0000-0000-0000D10A0000}"/>
    <cellStyle name="Calculation 3 2 2 5 2 3 5" xfId="2841" xr:uid="{00000000-0005-0000-0000-0000D20A0000}"/>
    <cellStyle name="Calculation 3 2 2 5 2 4" xfId="2842" xr:uid="{00000000-0005-0000-0000-0000D30A0000}"/>
    <cellStyle name="Calculation 3 2 2 5 2 4 2" xfId="2843" xr:uid="{00000000-0005-0000-0000-0000D40A0000}"/>
    <cellStyle name="Calculation 3 2 2 5 2 5" xfId="2844" xr:uid="{00000000-0005-0000-0000-0000D50A0000}"/>
    <cellStyle name="Calculation 3 2 2 5 2 5 2" xfId="2845" xr:uid="{00000000-0005-0000-0000-0000D60A0000}"/>
    <cellStyle name="Calculation 3 2 2 5 2 6" xfId="2846" xr:uid="{00000000-0005-0000-0000-0000D70A0000}"/>
    <cellStyle name="Calculation 3 2 2 5 2 7" xfId="2847" xr:uid="{00000000-0005-0000-0000-0000D80A0000}"/>
    <cellStyle name="Calculation 3 2 2 5 3" xfId="2848" xr:uid="{00000000-0005-0000-0000-0000D90A0000}"/>
    <cellStyle name="Calculation 3 2 2 5 3 2" xfId="2849" xr:uid="{00000000-0005-0000-0000-0000DA0A0000}"/>
    <cellStyle name="Calculation 3 2 2 5 3 3" xfId="2850" xr:uid="{00000000-0005-0000-0000-0000DB0A0000}"/>
    <cellStyle name="Calculation 3 2 2 5 3 4" xfId="2851" xr:uid="{00000000-0005-0000-0000-0000DC0A0000}"/>
    <cellStyle name="Calculation 3 2 2 5 3 5" xfId="2852" xr:uid="{00000000-0005-0000-0000-0000DD0A0000}"/>
    <cellStyle name="Calculation 3 2 2 5 4" xfId="2853" xr:uid="{00000000-0005-0000-0000-0000DE0A0000}"/>
    <cellStyle name="Calculation 3 2 2 5 4 2" xfId="2854" xr:uid="{00000000-0005-0000-0000-0000DF0A0000}"/>
    <cellStyle name="Calculation 3 2 2 5 4 3" xfId="2855" xr:uid="{00000000-0005-0000-0000-0000E00A0000}"/>
    <cellStyle name="Calculation 3 2 2 5 4 4" xfId="2856" xr:uid="{00000000-0005-0000-0000-0000E10A0000}"/>
    <cellStyle name="Calculation 3 2 2 5 4 5" xfId="2857" xr:uid="{00000000-0005-0000-0000-0000E20A0000}"/>
    <cellStyle name="Calculation 3 2 2 5 5" xfId="2858" xr:uid="{00000000-0005-0000-0000-0000E30A0000}"/>
    <cellStyle name="Calculation 3 2 2 5 5 2" xfId="2859" xr:uid="{00000000-0005-0000-0000-0000E40A0000}"/>
    <cellStyle name="Calculation 3 2 2 5 6" xfId="2860" xr:uid="{00000000-0005-0000-0000-0000E50A0000}"/>
    <cellStyle name="Calculation 3 2 2 5 6 2" xfId="2861" xr:uid="{00000000-0005-0000-0000-0000E60A0000}"/>
    <cellStyle name="Calculation 3 2 2 5 7" xfId="2862" xr:uid="{00000000-0005-0000-0000-0000E70A0000}"/>
    <cellStyle name="Calculation 3 2 2 5 8" xfId="2863" xr:uid="{00000000-0005-0000-0000-0000E80A0000}"/>
    <cellStyle name="Calculation 3 2 2 6" xfId="2864" xr:uid="{00000000-0005-0000-0000-0000E90A0000}"/>
    <cellStyle name="Calculation 3 2 2 6 2" xfId="2865" xr:uid="{00000000-0005-0000-0000-0000EA0A0000}"/>
    <cellStyle name="Calculation 3 2 2 6 2 2" xfId="2866" xr:uid="{00000000-0005-0000-0000-0000EB0A0000}"/>
    <cellStyle name="Calculation 3 2 2 6 2 2 2" xfId="2867" xr:uid="{00000000-0005-0000-0000-0000EC0A0000}"/>
    <cellStyle name="Calculation 3 2 2 6 2 2 3" xfId="2868" xr:uid="{00000000-0005-0000-0000-0000ED0A0000}"/>
    <cellStyle name="Calculation 3 2 2 6 2 2 4" xfId="2869" xr:uid="{00000000-0005-0000-0000-0000EE0A0000}"/>
    <cellStyle name="Calculation 3 2 2 6 2 2 5" xfId="2870" xr:uid="{00000000-0005-0000-0000-0000EF0A0000}"/>
    <cellStyle name="Calculation 3 2 2 6 2 3" xfId="2871" xr:uid="{00000000-0005-0000-0000-0000F00A0000}"/>
    <cellStyle name="Calculation 3 2 2 6 2 3 2" xfId="2872" xr:uid="{00000000-0005-0000-0000-0000F10A0000}"/>
    <cellStyle name="Calculation 3 2 2 6 2 3 3" xfId="2873" xr:uid="{00000000-0005-0000-0000-0000F20A0000}"/>
    <cellStyle name="Calculation 3 2 2 6 2 3 4" xfId="2874" xr:uid="{00000000-0005-0000-0000-0000F30A0000}"/>
    <cellStyle name="Calculation 3 2 2 6 2 3 5" xfId="2875" xr:uid="{00000000-0005-0000-0000-0000F40A0000}"/>
    <cellStyle name="Calculation 3 2 2 6 2 4" xfId="2876" xr:uid="{00000000-0005-0000-0000-0000F50A0000}"/>
    <cellStyle name="Calculation 3 2 2 6 2 4 2" xfId="2877" xr:uid="{00000000-0005-0000-0000-0000F60A0000}"/>
    <cellStyle name="Calculation 3 2 2 6 2 5" xfId="2878" xr:uid="{00000000-0005-0000-0000-0000F70A0000}"/>
    <cellStyle name="Calculation 3 2 2 6 2 5 2" xfId="2879" xr:uid="{00000000-0005-0000-0000-0000F80A0000}"/>
    <cellStyle name="Calculation 3 2 2 6 2 6" xfId="2880" xr:uid="{00000000-0005-0000-0000-0000F90A0000}"/>
    <cellStyle name="Calculation 3 2 2 6 2 7" xfId="2881" xr:uid="{00000000-0005-0000-0000-0000FA0A0000}"/>
    <cellStyle name="Calculation 3 2 2 6 3" xfId="2882" xr:uid="{00000000-0005-0000-0000-0000FB0A0000}"/>
    <cellStyle name="Calculation 3 2 2 6 3 2" xfId="2883" xr:uid="{00000000-0005-0000-0000-0000FC0A0000}"/>
    <cellStyle name="Calculation 3 2 2 6 3 3" xfId="2884" xr:uid="{00000000-0005-0000-0000-0000FD0A0000}"/>
    <cellStyle name="Calculation 3 2 2 6 3 4" xfId="2885" xr:uid="{00000000-0005-0000-0000-0000FE0A0000}"/>
    <cellStyle name="Calculation 3 2 2 6 3 5" xfId="2886" xr:uid="{00000000-0005-0000-0000-0000FF0A0000}"/>
    <cellStyle name="Calculation 3 2 2 6 4" xfId="2887" xr:uid="{00000000-0005-0000-0000-0000000B0000}"/>
    <cellStyle name="Calculation 3 2 2 6 4 2" xfId="2888" xr:uid="{00000000-0005-0000-0000-0000010B0000}"/>
    <cellStyle name="Calculation 3 2 2 6 4 3" xfId="2889" xr:uid="{00000000-0005-0000-0000-0000020B0000}"/>
    <cellStyle name="Calculation 3 2 2 6 4 4" xfId="2890" xr:uid="{00000000-0005-0000-0000-0000030B0000}"/>
    <cellStyle name="Calculation 3 2 2 6 4 5" xfId="2891" xr:uid="{00000000-0005-0000-0000-0000040B0000}"/>
    <cellStyle name="Calculation 3 2 2 6 5" xfId="2892" xr:uid="{00000000-0005-0000-0000-0000050B0000}"/>
    <cellStyle name="Calculation 3 2 2 6 5 2" xfId="2893" xr:uid="{00000000-0005-0000-0000-0000060B0000}"/>
    <cellStyle name="Calculation 3 2 2 6 6" xfId="2894" xr:uid="{00000000-0005-0000-0000-0000070B0000}"/>
    <cellStyle name="Calculation 3 2 2 6 6 2" xfId="2895" xr:uid="{00000000-0005-0000-0000-0000080B0000}"/>
    <cellStyle name="Calculation 3 2 2 6 7" xfId="2896" xr:uid="{00000000-0005-0000-0000-0000090B0000}"/>
    <cellStyle name="Calculation 3 2 2 6 8" xfId="2897" xr:uid="{00000000-0005-0000-0000-00000A0B0000}"/>
    <cellStyle name="Calculation 3 2 2 7" xfId="2898" xr:uid="{00000000-0005-0000-0000-00000B0B0000}"/>
    <cellStyle name="Calculation 3 2 2 7 2" xfId="2899" xr:uid="{00000000-0005-0000-0000-00000C0B0000}"/>
    <cellStyle name="Calculation 3 2 2 7 2 2" xfId="2900" xr:uid="{00000000-0005-0000-0000-00000D0B0000}"/>
    <cellStyle name="Calculation 3 2 2 7 2 2 2" xfId="2901" xr:uid="{00000000-0005-0000-0000-00000E0B0000}"/>
    <cellStyle name="Calculation 3 2 2 7 2 2 3" xfId="2902" xr:uid="{00000000-0005-0000-0000-00000F0B0000}"/>
    <cellStyle name="Calculation 3 2 2 7 2 2 4" xfId="2903" xr:uid="{00000000-0005-0000-0000-0000100B0000}"/>
    <cellStyle name="Calculation 3 2 2 7 2 2 5" xfId="2904" xr:uid="{00000000-0005-0000-0000-0000110B0000}"/>
    <cellStyle name="Calculation 3 2 2 7 2 3" xfId="2905" xr:uid="{00000000-0005-0000-0000-0000120B0000}"/>
    <cellStyle name="Calculation 3 2 2 7 2 3 2" xfId="2906" xr:uid="{00000000-0005-0000-0000-0000130B0000}"/>
    <cellStyle name="Calculation 3 2 2 7 2 3 3" xfId="2907" xr:uid="{00000000-0005-0000-0000-0000140B0000}"/>
    <cellStyle name="Calculation 3 2 2 7 2 3 4" xfId="2908" xr:uid="{00000000-0005-0000-0000-0000150B0000}"/>
    <cellStyle name="Calculation 3 2 2 7 2 3 5" xfId="2909" xr:uid="{00000000-0005-0000-0000-0000160B0000}"/>
    <cellStyle name="Calculation 3 2 2 7 2 4" xfId="2910" xr:uid="{00000000-0005-0000-0000-0000170B0000}"/>
    <cellStyle name="Calculation 3 2 2 7 2 4 2" xfId="2911" xr:uid="{00000000-0005-0000-0000-0000180B0000}"/>
    <cellStyle name="Calculation 3 2 2 7 2 5" xfId="2912" xr:uid="{00000000-0005-0000-0000-0000190B0000}"/>
    <cellStyle name="Calculation 3 2 2 7 2 5 2" xfId="2913" xr:uid="{00000000-0005-0000-0000-00001A0B0000}"/>
    <cellStyle name="Calculation 3 2 2 7 2 6" xfId="2914" xr:uid="{00000000-0005-0000-0000-00001B0B0000}"/>
    <cellStyle name="Calculation 3 2 2 7 2 7" xfId="2915" xr:uid="{00000000-0005-0000-0000-00001C0B0000}"/>
    <cellStyle name="Calculation 3 2 2 7 3" xfId="2916" xr:uid="{00000000-0005-0000-0000-00001D0B0000}"/>
    <cellStyle name="Calculation 3 2 2 7 3 2" xfId="2917" xr:uid="{00000000-0005-0000-0000-00001E0B0000}"/>
    <cellStyle name="Calculation 3 2 2 7 3 3" xfId="2918" xr:uid="{00000000-0005-0000-0000-00001F0B0000}"/>
    <cellStyle name="Calculation 3 2 2 7 3 4" xfId="2919" xr:uid="{00000000-0005-0000-0000-0000200B0000}"/>
    <cellStyle name="Calculation 3 2 2 7 3 5" xfId="2920" xr:uid="{00000000-0005-0000-0000-0000210B0000}"/>
    <cellStyle name="Calculation 3 2 2 7 4" xfId="2921" xr:uid="{00000000-0005-0000-0000-0000220B0000}"/>
    <cellStyle name="Calculation 3 2 2 7 4 2" xfId="2922" xr:uid="{00000000-0005-0000-0000-0000230B0000}"/>
    <cellStyle name="Calculation 3 2 2 7 4 3" xfId="2923" xr:uid="{00000000-0005-0000-0000-0000240B0000}"/>
    <cellStyle name="Calculation 3 2 2 7 4 4" xfId="2924" xr:uid="{00000000-0005-0000-0000-0000250B0000}"/>
    <cellStyle name="Calculation 3 2 2 7 4 5" xfId="2925" xr:uid="{00000000-0005-0000-0000-0000260B0000}"/>
    <cellStyle name="Calculation 3 2 2 7 5" xfId="2926" xr:uid="{00000000-0005-0000-0000-0000270B0000}"/>
    <cellStyle name="Calculation 3 2 2 7 5 2" xfId="2927" xr:uid="{00000000-0005-0000-0000-0000280B0000}"/>
    <cellStyle name="Calculation 3 2 2 7 6" xfId="2928" xr:uid="{00000000-0005-0000-0000-0000290B0000}"/>
    <cellStyle name="Calculation 3 2 2 7 6 2" xfId="2929" xr:uid="{00000000-0005-0000-0000-00002A0B0000}"/>
    <cellStyle name="Calculation 3 2 2 7 7" xfId="2930" xr:uid="{00000000-0005-0000-0000-00002B0B0000}"/>
    <cellStyle name="Calculation 3 2 2 7 8" xfId="2931" xr:uid="{00000000-0005-0000-0000-00002C0B0000}"/>
    <cellStyle name="Calculation 3 2 2 8" xfId="2932" xr:uid="{00000000-0005-0000-0000-00002D0B0000}"/>
    <cellStyle name="Calculation 3 2 2 8 2" xfId="2933" xr:uid="{00000000-0005-0000-0000-00002E0B0000}"/>
    <cellStyle name="Calculation 3 2 2 8 2 2" xfId="2934" xr:uid="{00000000-0005-0000-0000-00002F0B0000}"/>
    <cellStyle name="Calculation 3 2 2 8 2 2 2" xfId="2935" xr:uid="{00000000-0005-0000-0000-0000300B0000}"/>
    <cellStyle name="Calculation 3 2 2 8 2 2 3" xfId="2936" xr:uid="{00000000-0005-0000-0000-0000310B0000}"/>
    <cellStyle name="Calculation 3 2 2 8 2 2 4" xfId="2937" xr:uid="{00000000-0005-0000-0000-0000320B0000}"/>
    <cellStyle name="Calculation 3 2 2 8 2 2 5" xfId="2938" xr:uid="{00000000-0005-0000-0000-0000330B0000}"/>
    <cellStyle name="Calculation 3 2 2 8 2 3" xfId="2939" xr:uid="{00000000-0005-0000-0000-0000340B0000}"/>
    <cellStyle name="Calculation 3 2 2 8 2 3 2" xfId="2940" xr:uid="{00000000-0005-0000-0000-0000350B0000}"/>
    <cellStyle name="Calculation 3 2 2 8 2 3 3" xfId="2941" xr:uid="{00000000-0005-0000-0000-0000360B0000}"/>
    <cellStyle name="Calculation 3 2 2 8 2 3 4" xfId="2942" xr:uid="{00000000-0005-0000-0000-0000370B0000}"/>
    <cellStyle name="Calculation 3 2 2 8 2 3 5" xfId="2943" xr:uid="{00000000-0005-0000-0000-0000380B0000}"/>
    <cellStyle name="Calculation 3 2 2 8 2 4" xfId="2944" xr:uid="{00000000-0005-0000-0000-0000390B0000}"/>
    <cellStyle name="Calculation 3 2 2 8 2 4 2" xfId="2945" xr:uid="{00000000-0005-0000-0000-00003A0B0000}"/>
    <cellStyle name="Calculation 3 2 2 8 2 5" xfId="2946" xr:uid="{00000000-0005-0000-0000-00003B0B0000}"/>
    <cellStyle name="Calculation 3 2 2 8 2 5 2" xfId="2947" xr:uid="{00000000-0005-0000-0000-00003C0B0000}"/>
    <cellStyle name="Calculation 3 2 2 8 2 6" xfId="2948" xr:uid="{00000000-0005-0000-0000-00003D0B0000}"/>
    <cellStyle name="Calculation 3 2 2 8 2 7" xfId="2949" xr:uid="{00000000-0005-0000-0000-00003E0B0000}"/>
    <cellStyle name="Calculation 3 2 2 8 3" xfId="2950" xr:uid="{00000000-0005-0000-0000-00003F0B0000}"/>
    <cellStyle name="Calculation 3 2 2 8 3 2" xfId="2951" xr:uid="{00000000-0005-0000-0000-0000400B0000}"/>
    <cellStyle name="Calculation 3 2 2 8 3 3" xfId="2952" xr:uid="{00000000-0005-0000-0000-0000410B0000}"/>
    <cellStyle name="Calculation 3 2 2 8 3 4" xfId="2953" xr:uid="{00000000-0005-0000-0000-0000420B0000}"/>
    <cellStyle name="Calculation 3 2 2 8 3 5" xfId="2954" xr:uid="{00000000-0005-0000-0000-0000430B0000}"/>
    <cellStyle name="Calculation 3 2 2 8 4" xfId="2955" xr:uid="{00000000-0005-0000-0000-0000440B0000}"/>
    <cellStyle name="Calculation 3 2 2 8 4 2" xfId="2956" xr:uid="{00000000-0005-0000-0000-0000450B0000}"/>
    <cellStyle name="Calculation 3 2 2 8 4 3" xfId="2957" xr:uid="{00000000-0005-0000-0000-0000460B0000}"/>
    <cellStyle name="Calculation 3 2 2 8 4 4" xfId="2958" xr:uid="{00000000-0005-0000-0000-0000470B0000}"/>
    <cellStyle name="Calculation 3 2 2 8 4 5" xfId="2959" xr:uid="{00000000-0005-0000-0000-0000480B0000}"/>
    <cellStyle name="Calculation 3 2 2 8 5" xfId="2960" xr:uid="{00000000-0005-0000-0000-0000490B0000}"/>
    <cellStyle name="Calculation 3 2 2 8 5 2" xfId="2961" xr:uid="{00000000-0005-0000-0000-00004A0B0000}"/>
    <cellStyle name="Calculation 3 2 2 8 6" xfId="2962" xr:uid="{00000000-0005-0000-0000-00004B0B0000}"/>
    <cellStyle name="Calculation 3 2 2 8 6 2" xfId="2963" xr:uid="{00000000-0005-0000-0000-00004C0B0000}"/>
    <cellStyle name="Calculation 3 2 2 8 7" xfId="2964" xr:uid="{00000000-0005-0000-0000-00004D0B0000}"/>
    <cellStyle name="Calculation 3 2 2 8 8" xfId="2965" xr:uid="{00000000-0005-0000-0000-00004E0B0000}"/>
    <cellStyle name="Calculation 3 2 2 9" xfId="2966" xr:uid="{00000000-0005-0000-0000-00004F0B0000}"/>
    <cellStyle name="Calculation 3 2 2 9 2" xfId="2967" xr:uid="{00000000-0005-0000-0000-0000500B0000}"/>
    <cellStyle name="Calculation 3 2 2 9 2 2" xfId="2968" xr:uid="{00000000-0005-0000-0000-0000510B0000}"/>
    <cellStyle name="Calculation 3 2 2 9 2 2 2" xfId="2969" xr:uid="{00000000-0005-0000-0000-0000520B0000}"/>
    <cellStyle name="Calculation 3 2 2 9 2 2 3" xfId="2970" xr:uid="{00000000-0005-0000-0000-0000530B0000}"/>
    <cellStyle name="Calculation 3 2 2 9 2 2 4" xfId="2971" xr:uid="{00000000-0005-0000-0000-0000540B0000}"/>
    <cellStyle name="Calculation 3 2 2 9 2 2 5" xfId="2972" xr:uid="{00000000-0005-0000-0000-0000550B0000}"/>
    <cellStyle name="Calculation 3 2 2 9 2 3" xfId="2973" xr:uid="{00000000-0005-0000-0000-0000560B0000}"/>
    <cellStyle name="Calculation 3 2 2 9 2 3 2" xfId="2974" xr:uid="{00000000-0005-0000-0000-0000570B0000}"/>
    <cellStyle name="Calculation 3 2 2 9 2 3 3" xfId="2975" xr:uid="{00000000-0005-0000-0000-0000580B0000}"/>
    <cellStyle name="Calculation 3 2 2 9 2 3 4" xfId="2976" xr:uid="{00000000-0005-0000-0000-0000590B0000}"/>
    <cellStyle name="Calculation 3 2 2 9 2 3 5" xfId="2977" xr:uid="{00000000-0005-0000-0000-00005A0B0000}"/>
    <cellStyle name="Calculation 3 2 2 9 2 4" xfId="2978" xr:uid="{00000000-0005-0000-0000-00005B0B0000}"/>
    <cellStyle name="Calculation 3 2 2 9 2 4 2" xfId="2979" xr:uid="{00000000-0005-0000-0000-00005C0B0000}"/>
    <cellStyle name="Calculation 3 2 2 9 2 5" xfId="2980" xr:uid="{00000000-0005-0000-0000-00005D0B0000}"/>
    <cellStyle name="Calculation 3 2 2 9 2 5 2" xfId="2981" xr:uid="{00000000-0005-0000-0000-00005E0B0000}"/>
    <cellStyle name="Calculation 3 2 2 9 2 6" xfId="2982" xr:uid="{00000000-0005-0000-0000-00005F0B0000}"/>
    <cellStyle name="Calculation 3 2 2 9 2 7" xfId="2983" xr:uid="{00000000-0005-0000-0000-0000600B0000}"/>
    <cellStyle name="Calculation 3 2 2 9 3" xfId="2984" xr:uid="{00000000-0005-0000-0000-0000610B0000}"/>
    <cellStyle name="Calculation 3 2 2 9 3 2" xfId="2985" xr:uid="{00000000-0005-0000-0000-0000620B0000}"/>
    <cellStyle name="Calculation 3 2 2 9 3 3" xfId="2986" xr:uid="{00000000-0005-0000-0000-0000630B0000}"/>
    <cellStyle name="Calculation 3 2 2 9 3 4" xfId="2987" xr:uid="{00000000-0005-0000-0000-0000640B0000}"/>
    <cellStyle name="Calculation 3 2 2 9 3 5" xfId="2988" xr:uid="{00000000-0005-0000-0000-0000650B0000}"/>
    <cellStyle name="Calculation 3 2 2 9 4" xfId="2989" xr:uid="{00000000-0005-0000-0000-0000660B0000}"/>
    <cellStyle name="Calculation 3 2 2 9 4 2" xfId="2990" xr:uid="{00000000-0005-0000-0000-0000670B0000}"/>
    <cellStyle name="Calculation 3 2 2 9 4 3" xfId="2991" xr:uid="{00000000-0005-0000-0000-0000680B0000}"/>
    <cellStyle name="Calculation 3 2 2 9 4 4" xfId="2992" xr:uid="{00000000-0005-0000-0000-0000690B0000}"/>
    <cellStyle name="Calculation 3 2 2 9 4 5" xfId="2993" xr:uid="{00000000-0005-0000-0000-00006A0B0000}"/>
    <cellStyle name="Calculation 3 2 2 9 5" xfId="2994" xr:uid="{00000000-0005-0000-0000-00006B0B0000}"/>
    <cellStyle name="Calculation 3 2 2 9 5 2" xfId="2995" xr:uid="{00000000-0005-0000-0000-00006C0B0000}"/>
    <cellStyle name="Calculation 3 2 2 9 6" xfId="2996" xr:uid="{00000000-0005-0000-0000-00006D0B0000}"/>
    <cellStyle name="Calculation 3 2 2 9 6 2" xfId="2997" xr:uid="{00000000-0005-0000-0000-00006E0B0000}"/>
    <cellStyle name="Calculation 3 2 2 9 7" xfId="2998" xr:uid="{00000000-0005-0000-0000-00006F0B0000}"/>
    <cellStyle name="Calculation 3 2 2 9 8" xfId="2999" xr:uid="{00000000-0005-0000-0000-0000700B0000}"/>
    <cellStyle name="Calculation 3 2 3" xfId="3000" xr:uid="{00000000-0005-0000-0000-0000710B0000}"/>
    <cellStyle name="Calculation 3 2 3 2" xfId="3001" xr:uid="{00000000-0005-0000-0000-0000720B0000}"/>
    <cellStyle name="Calculation 3 2 4" xfId="3002" xr:uid="{00000000-0005-0000-0000-0000730B0000}"/>
    <cellStyle name="Calculation 3 2 4 2" xfId="3003" xr:uid="{00000000-0005-0000-0000-0000740B0000}"/>
    <cellStyle name="Calculation 3 2 5" xfId="3004" xr:uid="{00000000-0005-0000-0000-0000750B0000}"/>
    <cellStyle name="Calculation 3 2 6" xfId="3005" xr:uid="{00000000-0005-0000-0000-0000760B0000}"/>
    <cellStyle name="Calculation 3 2 6 2" xfId="3006" xr:uid="{00000000-0005-0000-0000-0000770B0000}"/>
    <cellStyle name="Calculation 3 2_T-straight with PEDs adjustor" xfId="3007" xr:uid="{00000000-0005-0000-0000-0000780B0000}"/>
    <cellStyle name="Calculation 3 3" xfId="3008" xr:uid="{00000000-0005-0000-0000-0000790B0000}"/>
    <cellStyle name="Calculation 3 3 10" xfId="3009" xr:uid="{00000000-0005-0000-0000-00007A0B0000}"/>
    <cellStyle name="Calculation 3 3 10 2" xfId="3010" xr:uid="{00000000-0005-0000-0000-00007B0B0000}"/>
    <cellStyle name="Calculation 3 3 10 2 2" xfId="3011" xr:uid="{00000000-0005-0000-0000-00007C0B0000}"/>
    <cellStyle name="Calculation 3 3 10 2 2 2" xfId="3012" xr:uid="{00000000-0005-0000-0000-00007D0B0000}"/>
    <cellStyle name="Calculation 3 3 10 2 2 3" xfId="3013" xr:uid="{00000000-0005-0000-0000-00007E0B0000}"/>
    <cellStyle name="Calculation 3 3 10 2 2 4" xfId="3014" xr:uid="{00000000-0005-0000-0000-00007F0B0000}"/>
    <cellStyle name="Calculation 3 3 10 2 2 5" xfId="3015" xr:uid="{00000000-0005-0000-0000-0000800B0000}"/>
    <cellStyle name="Calculation 3 3 10 2 3" xfId="3016" xr:uid="{00000000-0005-0000-0000-0000810B0000}"/>
    <cellStyle name="Calculation 3 3 10 2 3 2" xfId="3017" xr:uid="{00000000-0005-0000-0000-0000820B0000}"/>
    <cellStyle name="Calculation 3 3 10 2 3 3" xfId="3018" xr:uid="{00000000-0005-0000-0000-0000830B0000}"/>
    <cellStyle name="Calculation 3 3 10 2 3 4" xfId="3019" xr:uid="{00000000-0005-0000-0000-0000840B0000}"/>
    <cellStyle name="Calculation 3 3 10 2 3 5" xfId="3020" xr:uid="{00000000-0005-0000-0000-0000850B0000}"/>
    <cellStyle name="Calculation 3 3 10 2 4" xfId="3021" xr:uid="{00000000-0005-0000-0000-0000860B0000}"/>
    <cellStyle name="Calculation 3 3 10 2 4 2" xfId="3022" xr:uid="{00000000-0005-0000-0000-0000870B0000}"/>
    <cellStyle name="Calculation 3 3 10 2 5" xfId="3023" xr:uid="{00000000-0005-0000-0000-0000880B0000}"/>
    <cellStyle name="Calculation 3 3 10 2 5 2" xfId="3024" xr:uid="{00000000-0005-0000-0000-0000890B0000}"/>
    <cellStyle name="Calculation 3 3 10 2 6" xfId="3025" xr:uid="{00000000-0005-0000-0000-00008A0B0000}"/>
    <cellStyle name="Calculation 3 3 10 2 7" xfId="3026" xr:uid="{00000000-0005-0000-0000-00008B0B0000}"/>
    <cellStyle name="Calculation 3 3 10 3" xfId="3027" xr:uid="{00000000-0005-0000-0000-00008C0B0000}"/>
    <cellStyle name="Calculation 3 3 10 3 2" xfId="3028" xr:uid="{00000000-0005-0000-0000-00008D0B0000}"/>
    <cellStyle name="Calculation 3 3 10 3 3" xfId="3029" xr:uid="{00000000-0005-0000-0000-00008E0B0000}"/>
    <cellStyle name="Calculation 3 3 10 3 4" xfId="3030" xr:uid="{00000000-0005-0000-0000-00008F0B0000}"/>
    <cellStyle name="Calculation 3 3 10 3 5" xfId="3031" xr:uid="{00000000-0005-0000-0000-0000900B0000}"/>
    <cellStyle name="Calculation 3 3 10 4" xfId="3032" xr:uid="{00000000-0005-0000-0000-0000910B0000}"/>
    <cellStyle name="Calculation 3 3 10 4 2" xfId="3033" xr:uid="{00000000-0005-0000-0000-0000920B0000}"/>
    <cellStyle name="Calculation 3 3 10 4 3" xfId="3034" xr:uid="{00000000-0005-0000-0000-0000930B0000}"/>
    <cellStyle name="Calculation 3 3 10 4 4" xfId="3035" xr:uid="{00000000-0005-0000-0000-0000940B0000}"/>
    <cellStyle name="Calculation 3 3 10 4 5" xfId="3036" xr:uid="{00000000-0005-0000-0000-0000950B0000}"/>
    <cellStyle name="Calculation 3 3 10 5" xfId="3037" xr:uid="{00000000-0005-0000-0000-0000960B0000}"/>
    <cellStyle name="Calculation 3 3 10 5 2" xfId="3038" xr:uid="{00000000-0005-0000-0000-0000970B0000}"/>
    <cellStyle name="Calculation 3 3 10 6" xfId="3039" xr:uid="{00000000-0005-0000-0000-0000980B0000}"/>
    <cellStyle name="Calculation 3 3 10 6 2" xfId="3040" xr:uid="{00000000-0005-0000-0000-0000990B0000}"/>
    <cellStyle name="Calculation 3 3 10 7" xfId="3041" xr:uid="{00000000-0005-0000-0000-00009A0B0000}"/>
    <cellStyle name="Calculation 3 3 10 8" xfId="3042" xr:uid="{00000000-0005-0000-0000-00009B0B0000}"/>
    <cellStyle name="Calculation 3 3 11" xfId="3043" xr:uid="{00000000-0005-0000-0000-00009C0B0000}"/>
    <cellStyle name="Calculation 3 3 11 2" xfId="3044" xr:uid="{00000000-0005-0000-0000-00009D0B0000}"/>
    <cellStyle name="Calculation 3 3 11 2 2" xfId="3045" xr:uid="{00000000-0005-0000-0000-00009E0B0000}"/>
    <cellStyle name="Calculation 3 3 11 2 2 2" xfId="3046" xr:uid="{00000000-0005-0000-0000-00009F0B0000}"/>
    <cellStyle name="Calculation 3 3 11 2 2 3" xfId="3047" xr:uid="{00000000-0005-0000-0000-0000A00B0000}"/>
    <cellStyle name="Calculation 3 3 11 2 2 4" xfId="3048" xr:uid="{00000000-0005-0000-0000-0000A10B0000}"/>
    <cellStyle name="Calculation 3 3 11 2 2 5" xfId="3049" xr:uid="{00000000-0005-0000-0000-0000A20B0000}"/>
    <cellStyle name="Calculation 3 3 11 2 3" xfId="3050" xr:uid="{00000000-0005-0000-0000-0000A30B0000}"/>
    <cellStyle name="Calculation 3 3 11 2 3 2" xfId="3051" xr:uid="{00000000-0005-0000-0000-0000A40B0000}"/>
    <cellStyle name="Calculation 3 3 11 2 3 3" xfId="3052" xr:uid="{00000000-0005-0000-0000-0000A50B0000}"/>
    <cellStyle name="Calculation 3 3 11 2 3 4" xfId="3053" xr:uid="{00000000-0005-0000-0000-0000A60B0000}"/>
    <cellStyle name="Calculation 3 3 11 2 3 5" xfId="3054" xr:uid="{00000000-0005-0000-0000-0000A70B0000}"/>
    <cellStyle name="Calculation 3 3 11 2 4" xfId="3055" xr:uid="{00000000-0005-0000-0000-0000A80B0000}"/>
    <cellStyle name="Calculation 3 3 11 2 4 2" xfId="3056" xr:uid="{00000000-0005-0000-0000-0000A90B0000}"/>
    <cellStyle name="Calculation 3 3 11 2 5" xfId="3057" xr:uid="{00000000-0005-0000-0000-0000AA0B0000}"/>
    <cellStyle name="Calculation 3 3 11 2 5 2" xfId="3058" xr:uid="{00000000-0005-0000-0000-0000AB0B0000}"/>
    <cellStyle name="Calculation 3 3 11 2 6" xfId="3059" xr:uid="{00000000-0005-0000-0000-0000AC0B0000}"/>
    <cellStyle name="Calculation 3 3 11 2 7" xfId="3060" xr:uid="{00000000-0005-0000-0000-0000AD0B0000}"/>
    <cellStyle name="Calculation 3 3 11 3" xfId="3061" xr:uid="{00000000-0005-0000-0000-0000AE0B0000}"/>
    <cellStyle name="Calculation 3 3 11 3 2" xfId="3062" xr:uid="{00000000-0005-0000-0000-0000AF0B0000}"/>
    <cellStyle name="Calculation 3 3 11 3 3" xfId="3063" xr:uid="{00000000-0005-0000-0000-0000B00B0000}"/>
    <cellStyle name="Calculation 3 3 11 3 4" xfId="3064" xr:uid="{00000000-0005-0000-0000-0000B10B0000}"/>
    <cellStyle name="Calculation 3 3 11 3 5" xfId="3065" xr:uid="{00000000-0005-0000-0000-0000B20B0000}"/>
    <cellStyle name="Calculation 3 3 11 4" xfId="3066" xr:uid="{00000000-0005-0000-0000-0000B30B0000}"/>
    <cellStyle name="Calculation 3 3 11 4 2" xfId="3067" xr:uid="{00000000-0005-0000-0000-0000B40B0000}"/>
    <cellStyle name="Calculation 3 3 11 4 3" xfId="3068" xr:uid="{00000000-0005-0000-0000-0000B50B0000}"/>
    <cellStyle name="Calculation 3 3 11 4 4" xfId="3069" xr:uid="{00000000-0005-0000-0000-0000B60B0000}"/>
    <cellStyle name="Calculation 3 3 11 4 5" xfId="3070" xr:uid="{00000000-0005-0000-0000-0000B70B0000}"/>
    <cellStyle name="Calculation 3 3 11 5" xfId="3071" xr:uid="{00000000-0005-0000-0000-0000B80B0000}"/>
    <cellStyle name="Calculation 3 3 11 5 2" xfId="3072" xr:uid="{00000000-0005-0000-0000-0000B90B0000}"/>
    <cellStyle name="Calculation 3 3 11 6" xfId="3073" xr:uid="{00000000-0005-0000-0000-0000BA0B0000}"/>
    <cellStyle name="Calculation 3 3 11 6 2" xfId="3074" xr:uid="{00000000-0005-0000-0000-0000BB0B0000}"/>
    <cellStyle name="Calculation 3 3 11 7" xfId="3075" xr:uid="{00000000-0005-0000-0000-0000BC0B0000}"/>
    <cellStyle name="Calculation 3 3 11 8" xfId="3076" xr:uid="{00000000-0005-0000-0000-0000BD0B0000}"/>
    <cellStyle name="Calculation 3 3 12" xfId="3077" xr:uid="{00000000-0005-0000-0000-0000BE0B0000}"/>
    <cellStyle name="Calculation 3 3 12 2" xfId="3078" xr:uid="{00000000-0005-0000-0000-0000BF0B0000}"/>
    <cellStyle name="Calculation 3 3 12 2 2" xfId="3079" xr:uid="{00000000-0005-0000-0000-0000C00B0000}"/>
    <cellStyle name="Calculation 3 3 12 2 2 2" xfId="3080" xr:uid="{00000000-0005-0000-0000-0000C10B0000}"/>
    <cellStyle name="Calculation 3 3 12 2 2 3" xfId="3081" xr:uid="{00000000-0005-0000-0000-0000C20B0000}"/>
    <cellStyle name="Calculation 3 3 12 2 2 4" xfId="3082" xr:uid="{00000000-0005-0000-0000-0000C30B0000}"/>
    <cellStyle name="Calculation 3 3 12 2 2 5" xfId="3083" xr:uid="{00000000-0005-0000-0000-0000C40B0000}"/>
    <cellStyle name="Calculation 3 3 12 2 3" xfId="3084" xr:uid="{00000000-0005-0000-0000-0000C50B0000}"/>
    <cellStyle name="Calculation 3 3 12 2 3 2" xfId="3085" xr:uid="{00000000-0005-0000-0000-0000C60B0000}"/>
    <cellStyle name="Calculation 3 3 12 2 3 3" xfId="3086" xr:uid="{00000000-0005-0000-0000-0000C70B0000}"/>
    <cellStyle name="Calculation 3 3 12 2 3 4" xfId="3087" xr:uid="{00000000-0005-0000-0000-0000C80B0000}"/>
    <cellStyle name="Calculation 3 3 12 2 3 5" xfId="3088" xr:uid="{00000000-0005-0000-0000-0000C90B0000}"/>
    <cellStyle name="Calculation 3 3 12 2 4" xfId="3089" xr:uid="{00000000-0005-0000-0000-0000CA0B0000}"/>
    <cellStyle name="Calculation 3 3 12 2 4 2" xfId="3090" xr:uid="{00000000-0005-0000-0000-0000CB0B0000}"/>
    <cellStyle name="Calculation 3 3 12 2 5" xfId="3091" xr:uid="{00000000-0005-0000-0000-0000CC0B0000}"/>
    <cellStyle name="Calculation 3 3 12 2 5 2" xfId="3092" xr:uid="{00000000-0005-0000-0000-0000CD0B0000}"/>
    <cellStyle name="Calculation 3 3 12 2 6" xfId="3093" xr:uid="{00000000-0005-0000-0000-0000CE0B0000}"/>
    <cellStyle name="Calculation 3 3 12 2 7" xfId="3094" xr:uid="{00000000-0005-0000-0000-0000CF0B0000}"/>
    <cellStyle name="Calculation 3 3 12 3" xfId="3095" xr:uid="{00000000-0005-0000-0000-0000D00B0000}"/>
    <cellStyle name="Calculation 3 3 12 3 2" xfId="3096" xr:uid="{00000000-0005-0000-0000-0000D10B0000}"/>
    <cellStyle name="Calculation 3 3 12 3 3" xfId="3097" xr:uid="{00000000-0005-0000-0000-0000D20B0000}"/>
    <cellStyle name="Calculation 3 3 12 3 4" xfId="3098" xr:uid="{00000000-0005-0000-0000-0000D30B0000}"/>
    <cellStyle name="Calculation 3 3 12 3 5" xfId="3099" xr:uid="{00000000-0005-0000-0000-0000D40B0000}"/>
    <cellStyle name="Calculation 3 3 12 4" xfId="3100" xr:uid="{00000000-0005-0000-0000-0000D50B0000}"/>
    <cellStyle name="Calculation 3 3 12 4 2" xfId="3101" xr:uid="{00000000-0005-0000-0000-0000D60B0000}"/>
    <cellStyle name="Calculation 3 3 12 4 3" xfId="3102" xr:uid="{00000000-0005-0000-0000-0000D70B0000}"/>
    <cellStyle name="Calculation 3 3 12 4 4" xfId="3103" xr:uid="{00000000-0005-0000-0000-0000D80B0000}"/>
    <cellStyle name="Calculation 3 3 12 4 5" xfId="3104" xr:uid="{00000000-0005-0000-0000-0000D90B0000}"/>
    <cellStyle name="Calculation 3 3 12 5" xfId="3105" xr:uid="{00000000-0005-0000-0000-0000DA0B0000}"/>
    <cellStyle name="Calculation 3 3 12 5 2" xfId="3106" xr:uid="{00000000-0005-0000-0000-0000DB0B0000}"/>
    <cellStyle name="Calculation 3 3 12 6" xfId="3107" xr:uid="{00000000-0005-0000-0000-0000DC0B0000}"/>
    <cellStyle name="Calculation 3 3 12 6 2" xfId="3108" xr:uid="{00000000-0005-0000-0000-0000DD0B0000}"/>
    <cellStyle name="Calculation 3 3 12 7" xfId="3109" xr:uid="{00000000-0005-0000-0000-0000DE0B0000}"/>
    <cellStyle name="Calculation 3 3 12 8" xfId="3110" xr:uid="{00000000-0005-0000-0000-0000DF0B0000}"/>
    <cellStyle name="Calculation 3 3 13" xfId="3111" xr:uid="{00000000-0005-0000-0000-0000E00B0000}"/>
    <cellStyle name="Calculation 3 3 13 2" xfId="3112" xr:uid="{00000000-0005-0000-0000-0000E10B0000}"/>
    <cellStyle name="Calculation 3 3 13 2 2" xfId="3113" xr:uid="{00000000-0005-0000-0000-0000E20B0000}"/>
    <cellStyle name="Calculation 3 3 13 2 2 2" xfId="3114" xr:uid="{00000000-0005-0000-0000-0000E30B0000}"/>
    <cellStyle name="Calculation 3 3 13 2 2 3" xfId="3115" xr:uid="{00000000-0005-0000-0000-0000E40B0000}"/>
    <cellStyle name="Calculation 3 3 13 2 2 4" xfId="3116" xr:uid="{00000000-0005-0000-0000-0000E50B0000}"/>
    <cellStyle name="Calculation 3 3 13 2 2 5" xfId="3117" xr:uid="{00000000-0005-0000-0000-0000E60B0000}"/>
    <cellStyle name="Calculation 3 3 13 2 3" xfId="3118" xr:uid="{00000000-0005-0000-0000-0000E70B0000}"/>
    <cellStyle name="Calculation 3 3 13 2 3 2" xfId="3119" xr:uid="{00000000-0005-0000-0000-0000E80B0000}"/>
    <cellStyle name="Calculation 3 3 13 2 3 3" xfId="3120" xr:uid="{00000000-0005-0000-0000-0000E90B0000}"/>
    <cellStyle name="Calculation 3 3 13 2 3 4" xfId="3121" xr:uid="{00000000-0005-0000-0000-0000EA0B0000}"/>
    <cellStyle name="Calculation 3 3 13 2 3 5" xfId="3122" xr:uid="{00000000-0005-0000-0000-0000EB0B0000}"/>
    <cellStyle name="Calculation 3 3 13 2 4" xfId="3123" xr:uid="{00000000-0005-0000-0000-0000EC0B0000}"/>
    <cellStyle name="Calculation 3 3 13 2 4 2" xfId="3124" xr:uid="{00000000-0005-0000-0000-0000ED0B0000}"/>
    <cellStyle name="Calculation 3 3 13 2 5" xfId="3125" xr:uid="{00000000-0005-0000-0000-0000EE0B0000}"/>
    <cellStyle name="Calculation 3 3 13 2 5 2" xfId="3126" xr:uid="{00000000-0005-0000-0000-0000EF0B0000}"/>
    <cellStyle name="Calculation 3 3 13 2 6" xfId="3127" xr:uid="{00000000-0005-0000-0000-0000F00B0000}"/>
    <cellStyle name="Calculation 3 3 13 2 7" xfId="3128" xr:uid="{00000000-0005-0000-0000-0000F10B0000}"/>
    <cellStyle name="Calculation 3 3 13 3" xfId="3129" xr:uid="{00000000-0005-0000-0000-0000F20B0000}"/>
    <cellStyle name="Calculation 3 3 13 3 2" xfId="3130" xr:uid="{00000000-0005-0000-0000-0000F30B0000}"/>
    <cellStyle name="Calculation 3 3 13 3 3" xfId="3131" xr:uid="{00000000-0005-0000-0000-0000F40B0000}"/>
    <cellStyle name="Calculation 3 3 13 3 4" xfId="3132" xr:uid="{00000000-0005-0000-0000-0000F50B0000}"/>
    <cellStyle name="Calculation 3 3 13 3 5" xfId="3133" xr:uid="{00000000-0005-0000-0000-0000F60B0000}"/>
    <cellStyle name="Calculation 3 3 13 4" xfId="3134" xr:uid="{00000000-0005-0000-0000-0000F70B0000}"/>
    <cellStyle name="Calculation 3 3 13 4 2" xfId="3135" xr:uid="{00000000-0005-0000-0000-0000F80B0000}"/>
    <cellStyle name="Calculation 3 3 13 4 3" xfId="3136" xr:uid="{00000000-0005-0000-0000-0000F90B0000}"/>
    <cellStyle name="Calculation 3 3 13 4 4" xfId="3137" xr:uid="{00000000-0005-0000-0000-0000FA0B0000}"/>
    <cellStyle name="Calculation 3 3 13 4 5" xfId="3138" xr:uid="{00000000-0005-0000-0000-0000FB0B0000}"/>
    <cellStyle name="Calculation 3 3 13 5" xfId="3139" xr:uid="{00000000-0005-0000-0000-0000FC0B0000}"/>
    <cellStyle name="Calculation 3 3 13 5 2" xfId="3140" xr:uid="{00000000-0005-0000-0000-0000FD0B0000}"/>
    <cellStyle name="Calculation 3 3 13 6" xfId="3141" xr:uid="{00000000-0005-0000-0000-0000FE0B0000}"/>
    <cellStyle name="Calculation 3 3 13 6 2" xfId="3142" xr:uid="{00000000-0005-0000-0000-0000FF0B0000}"/>
    <cellStyle name="Calculation 3 3 13 7" xfId="3143" xr:uid="{00000000-0005-0000-0000-0000000C0000}"/>
    <cellStyle name="Calculation 3 3 13 8" xfId="3144" xr:uid="{00000000-0005-0000-0000-0000010C0000}"/>
    <cellStyle name="Calculation 3 3 14" xfId="3145" xr:uid="{00000000-0005-0000-0000-0000020C0000}"/>
    <cellStyle name="Calculation 3 3 14 2" xfId="3146" xr:uid="{00000000-0005-0000-0000-0000030C0000}"/>
    <cellStyle name="Calculation 3 3 14 2 2" xfId="3147" xr:uid="{00000000-0005-0000-0000-0000040C0000}"/>
    <cellStyle name="Calculation 3 3 14 2 2 2" xfId="3148" xr:uid="{00000000-0005-0000-0000-0000050C0000}"/>
    <cellStyle name="Calculation 3 3 14 2 2 3" xfId="3149" xr:uid="{00000000-0005-0000-0000-0000060C0000}"/>
    <cellStyle name="Calculation 3 3 14 2 2 4" xfId="3150" xr:uid="{00000000-0005-0000-0000-0000070C0000}"/>
    <cellStyle name="Calculation 3 3 14 2 2 5" xfId="3151" xr:uid="{00000000-0005-0000-0000-0000080C0000}"/>
    <cellStyle name="Calculation 3 3 14 2 3" xfId="3152" xr:uid="{00000000-0005-0000-0000-0000090C0000}"/>
    <cellStyle name="Calculation 3 3 14 2 3 2" xfId="3153" xr:uid="{00000000-0005-0000-0000-00000A0C0000}"/>
    <cellStyle name="Calculation 3 3 14 2 3 3" xfId="3154" xr:uid="{00000000-0005-0000-0000-00000B0C0000}"/>
    <cellStyle name="Calculation 3 3 14 2 3 4" xfId="3155" xr:uid="{00000000-0005-0000-0000-00000C0C0000}"/>
    <cellStyle name="Calculation 3 3 14 2 3 5" xfId="3156" xr:uid="{00000000-0005-0000-0000-00000D0C0000}"/>
    <cellStyle name="Calculation 3 3 14 2 4" xfId="3157" xr:uid="{00000000-0005-0000-0000-00000E0C0000}"/>
    <cellStyle name="Calculation 3 3 14 2 4 2" xfId="3158" xr:uid="{00000000-0005-0000-0000-00000F0C0000}"/>
    <cellStyle name="Calculation 3 3 14 2 5" xfId="3159" xr:uid="{00000000-0005-0000-0000-0000100C0000}"/>
    <cellStyle name="Calculation 3 3 14 2 5 2" xfId="3160" xr:uid="{00000000-0005-0000-0000-0000110C0000}"/>
    <cellStyle name="Calculation 3 3 14 2 6" xfId="3161" xr:uid="{00000000-0005-0000-0000-0000120C0000}"/>
    <cellStyle name="Calculation 3 3 14 2 7" xfId="3162" xr:uid="{00000000-0005-0000-0000-0000130C0000}"/>
    <cellStyle name="Calculation 3 3 14 3" xfId="3163" xr:uid="{00000000-0005-0000-0000-0000140C0000}"/>
    <cellStyle name="Calculation 3 3 14 3 2" xfId="3164" xr:uid="{00000000-0005-0000-0000-0000150C0000}"/>
    <cellStyle name="Calculation 3 3 14 3 3" xfId="3165" xr:uid="{00000000-0005-0000-0000-0000160C0000}"/>
    <cellStyle name="Calculation 3 3 14 3 4" xfId="3166" xr:uid="{00000000-0005-0000-0000-0000170C0000}"/>
    <cellStyle name="Calculation 3 3 14 3 5" xfId="3167" xr:uid="{00000000-0005-0000-0000-0000180C0000}"/>
    <cellStyle name="Calculation 3 3 14 4" xfId="3168" xr:uid="{00000000-0005-0000-0000-0000190C0000}"/>
    <cellStyle name="Calculation 3 3 14 4 2" xfId="3169" xr:uid="{00000000-0005-0000-0000-00001A0C0000}"/>
    <cellStyle name="Calculation 3 3 14 4 3" xfId="3170" xr:uid="{00000000-0005-0000-0000-00001B0C0000}"/>
    <cellStyle name="Calculation 3 3 14 4 4" xfId="3171" xr:uid="{00000000-0005-0000-0000-00001C0C0000}"/>
    <cellStyle name="Calculation 3 3 14 4 5" xfId="3172" xr:uid="{00000000-0005-0000-0000-00001D0C0000}"/>
    <cellStyle name="Calculation 3 3 14 5" xfId="3173" xr:uid="{00000000-0005-0000-0000-00001E0C0000}"/>
    <cellStyle name="Calculation 3 3 14 5 2" xfId="3174" xr:uid="{00000000-0005-0000-0000-00001F0C0000}"/>
    <cellStyle name="Calculation 3 3 14 6" xfId="3175" xr:uid="{00000000-0005-0000-0000-0000200C0000}"/>
    <cellStyle name="Calculation 3 3 14 6 2" xfId="3176" xr:uid="{00000000-0005-0000-0000-0000210C0000}"/>
    <cellStyle name="Calculation 3 3 14 7" xfId="3177" xr:uid="{00000000-0005-0000-0000-0000220C0000}"/>
    <cellStyle name="Calculation 3 3 14 8" xfId="3178" xr:uid="{00000000-0005-0000-0000-0000230C0000}"/>
    <cellStyle name="Calculation 3 3 15" xfId="3179" xr:uid="{00000000-0005-0000-0000-0000240C0000}"/>
    <cellStyle name="Calculation 3 3 15 2" xfId="3180" xr:uid="{00000000-0005-0000-0000-0000250C0000}"/>
    <cellStyle name="Calculation 3 3 15 2 2" xfId="3181" xr:uid="{00000000-0005-0000-0000-0000260C0000}"/>
    <cellStyle name="Calculation 3 3 15 2 3" xfId="3182" xr:uid="{00000000-0005-0000-0000-0000270C0000}"/>
    <cellStyle name="Calculation 3 3 15 2 4" xfId="3183" xr:uid="{00000000-0005-0000-0000-0000280C0000}"/>
    <cellStyle name="Calculation 3 3 15 2 5" xfId="3184" xr:uid="{00000000-0005-0000-0000-0000290C0000}"/>
    <cellStyle name="Calculation 3 3 15 3" xfId="3185" xr:uid="{00000000-0005-0000-0000-00002A0C0000}"/>
    <cellStyle name="Calculation 3 3 15 3 2" xfId="3186" xr:uid="{00000000-0005-0000-0000-00002B0C0000}"/>
    <cellStyle name="Calculation 3 3 15 3 3" xfId="3187" xr:uid="{00000000-0005-0000-0000-00002C0C0000}"/>
    <cellStyle name="Calculation 3 3 15 3 4" xfId="3188" xr:uid="{00000000-0005-0000-0000-00002D0C0000}"/>
    <cellStyle name="Calculation 3 3 15 3 5" xfId="3189" xr:uid="{00000000-0005-0000-0000-00002E0C0000}"/>
    <cellStyle name="Calculation 3 3 15 4" xfId="3190" xr:uid="{00000000-0005-0000-0000-00002F0C0000}"/>
    <cellStyle name="Calculation 3 3 15 4 2" xfId="3191" xr:uid="{00000000-0005-0000-0000-0000300C0000}"/>
    <cellStyle name="Calculation 3 3 15 5" xfId="3192" xr:uid="{00000000-0005-0000-0000-0000310C0000}"/>
    <cellStyle name="Calculation 3 3 15 5 2" xfId="3193" xr:uid="{00000000-0005-0000-0000-0000320C0000}"/>
    <cellStyle name="Calculation 3 3 15 6" xfId="3194" xr:uid="{00000000-0005-0000-0000-0000330C0000}"/>
    <cellStyle name="Calculation 3 3 15 7" xfId="3195" xr:uid="{00000000-0005-0000-0000-0000340C0000}"/>
    <cellStyle name="Calculation 3 3 16" xfId="3196" xr:uid="{00000000-0005-0000-0000-0000350C0000}"/>
    <cellStyle name="Calculation 3 3 16 2" xfId="3197" xr:uid="{00000000-0005-0000-0000-0000360C0000}"/>
    <cellStyle name="Calculation 3 3 16 3" xfId="3198" xr:uid="{00000000-0005-0000-0000-0000370C0000}"/>
    <cellStyle name="Calculation 3 3 16 4" xfId="3199" xr:uid="{00000000-0005-0000-0000-0000380C0000}"/>
    <cellStyle name="Calculation 3 3 16 5" xfId="3200" xr:uid="{00000000-0005-0000-0000-0000390C0000}"/>
    <cellStyle name="Calculation 3 3 17" xfId="3201" xr:uid="{00000000-0005-0000-0000-00003A0C0000}"/>
    <cellStyle name="Calculation 3 3 17 2" xfId="3202" xr:uid="{00000000-0005-0000-0000-00003B0C0000}"/>
    <cellStyle name="Calculation 3 3 17 3" xfId="3203" xr:uid="{00000000-0005-0000-0000-00003C0C0000}"/>
    <cellStyle name="Calculation 3 3 17 4" xfId="3204" xr:uid="{00000000-0005-0000-0000-00003D0C0000}"/>
    <cellStyle name="Calculation 3 3 17 5" xfId="3205" xr:uid="{00000000-0005-0000-0000-00003E0C0000}"/>
    <cellStyle name="Calculation 3 3 18" xfId="3206" xr:uid="{00000000-0005-0000-0000-00003F0C0000}"/>
    <cellStyle name="Calculation 3 3 18 2" xfId="3207" xr:uid="{00000000-0005-0000-0000-0000400C0000}"/>
    <cellStyle name="Calculation 3 3 19" xfId="3208" xr:uid="{00000000-0005-0000-0000-0000410C0000}"/>
    <cellStyle name="Calculation 3 3 19 2" xfId="3209" xr:uid="{00000000-0005-0000-0000-0000420C0000}"/>
    <cellStyle name="Calculation 3 3 2" xfId="3210" xr:uid="{00000000-0005-0000-0000-0000430C0000}"/>
    <cellStyle name="Calculation 3 3 2 2" xfId="3211" xr:uid="{00000000-0005-0000-0000-0000440C0000}"/>
    <cellStyle name="Calculation 3 3 2 2 2" xfId="3212" xr:uid="{00000000-0005-0000-0000-0000450C0000}"/>
    <cellStyle name="Calculation 3 3 2 2 2 2" xfId="3213" xr:uid="{00000000-0005-0000-0000-0000460C0000}"/>
    <cellStyle name="Calculation 3 3 2 2 2 3" xfId="3214" xr:uid="{00000000-0005-0000-0000-0000470C0000}"/>
    <cellStyle name="Calculation 3 3 2 2 2 4" xfId="3215" xr:uid="{00000000-0005-0000-0000-0000480C0000}"/>
    <cellStyle name="Calculation 3 3 2 2 2 5" xfId="3216" xr:uid="{00000000-0005-0000-0000-0000490C0000}"/>
    <cellStyle name="Calculation 3 3 2 2 3" xfId="3217" xr:uid="{00000000-0005-0000-0000-00004A0C0000}"/>
    <cellStyle name="Calculation 3 3 2 2 3 2" xfId="3218" xr:uid="{00000000-0005-0000-0000-00004B0C0000}"/>
    <cellStyle name="Calculation 3 3 2 2 3 3" xfId="3219" xr:uid="{00000000-0005-0000-0000-00004C0C0000}"/>
    <cellStyle name="Calculation 3 3 2 2 3 4" xfId="3220" xr:uid="{00000000-0005-0000-0000-00004D0C0000}"/>
    <cellStyle name="Calculation 3 3 2 2 3 5" xfId="3221" xr:uid="{00000000-0005-0000-0000-00004E0C0000}"/>
    <cellStyle name="Calculation 3 3 2 2 4" xfId="3222" xr:uid="{00000000-0005-0000-0000-00004F0C0000}"/>
    <cellStyle name="Calculation 3 3 2 2 4 2" xfId="3223" xr:uid="{00000000-0005-0000-0000-0000500C0000}"/>
    <cellStyle name="Calculation 3 3 2 2 5" xfId="3224" xr:uid="{00000000-0005-0000-0000-0000510C0000}"/>
    <cellStyle name="Calculation 3 3 2 2 5 2" xfId="3225" xr:uid="{00000000-0005-0000-0000-0000520C0000}"/>
    <cellStyle name="Calculation 3 3 2 2 6" xfId="3226" xr:uid="{00000000-0005-0000-0000-0000530C0000}"/>
    <cellStyle name="Calculation 3 3 2 2 7" xfId="3227" xr:uid="{00000000-0005-0000-0000-0000540C0000}"/>
    <cellStyle name="Calculation 3 3 2 3" xfId="3228" xr:uid="{00000000-0005-0000-0000-0000550C0000}"/>
    <cellStyle name="Calculation 3 3 2 3 2" xfId="3229" xr:uid="{00000000-0005-0000-0000-0000560C0000}"/>
    <cellStyle name="Calculation 3 3 2 3 3" xfId="3230" xr:uid="{00000000-0005-0000-0000-0000570C0000}"/>
    <cellStyle name="Calculation 3 3 2 3 4" xfId="3231" xr:uid="{00000000-0005-0000-0000-0000580C0000}"/>
    <cellStyle name="Calculation 3 3 2 3 5" xfId="3232" xr:uid="{00000000-0005-0000-0000-0000590C0000}"/>
    <cellStyle name="Calculation 3 3 2 4" xfId="3233" xr:uid="{00000000-0005-0000-0000-00005A0C0000}"/>
    <cellStyle name="Calculation 3 3 2 4 2" xfId="3234" xr:uid="{00000000-0005-0000-0000-00005B0C0000}"/>
    <cellStyle name="Calculation 3 3 2 4 3" xfId="3235" xr:uid="{00000000-0005-0000-0000-00005C0C0000}"/>
    <cellStyle name="Calculation 3 3 2 4 4" xfId="3236" xr:uid="{00000000-0005-0000-0000-00005D0C0000}"/>
    <cellStyle name="Calculation 3 3 2 4 5" xfId="3237" xr:uid="{00000000-0005-0000-0000-00005E0C0000}"/>
    <cellStyle name="Calculation 3 3 2 5" xfId="3238" xr:uid="{00000000-0005-0000-0000-00005F0C0000}"/>
    <cellStyle name="Calculation 3 3 2 5 2" xfId="3239" xr:uid="{00000000-0005-0000-0000-0000600C0000}"/>
    <cellStyle name="Calculation 3 3 2 6" xfId="3240" xr:uid="{00000000-0005-0000-0000-0000610C0000}"/>
    <cellStyle name="Calculation 3 3 2 6 2" xfId="3241" xr:uid="{00000000-0005-0000-0000-0000620C0000}"/>
    <cellStyle name="Calculation 3 3 2 7" xfId="3242" xr:uid="{00000000-0005-0000-0000-0000630C0000}"/>
    <cellStyle name="Calculation 3 3 2 8" xfId="3243" xr:uid="{00000000-0005-0000-0000-0000640C0000}"/>
    <cellStyle name="Calculation 3 3 20" xfId="3244" xr:uid="{00000000-0005-0000-0000-0000650C0000}"/>
    <cellStyle name="Calculation 3 3 21" xfId="3245" xr:uid="{00000000-0005-0000-0000-0000660C0000}"/>
    <cellStyle name="Calculation 3 3 3" xfId="3246" xr:uid="{00000000-0005-0000-0000-0000670C0000}"/>
    <cellStyle name="Calculation 3 3 3 2" xfId="3247" xr:uid="{00000000-0005-0000-0000-0000680C0000}"/>
    <cellStyle name="Calculation 3 3 3 2 2" xfId="3248" xr:uid="{00000000-0005-0000-0000-0000690C0000}"/>
    <cellStyle name="Calculation 3 3 3 2 2 2" xfId="3249" xr:uid="{00000000-0005-0000-0000-00006A0C0000}"/>
    <cellStyle name="Calculation 3 3 3 2 2 3" xfId="3250" xr:uid="{00000000-0005-0000-0000-00006B0C0000}"/>
    <cellStyle name="Calculation 3 3 3 2 2 4" xfId="3251" xr:uid="{00000000-0005-0000-0000-00006C0C0000}"/>
    <cellStyle name="Calculation 3 3 3 2 2 5" xfId="3252" xr:uid="{00000000-0005-0000-0000-00006D0C0000}"/>
    <cellStyle name="Calculation 3 3 3 2 3" xfId="3253" xr:uid="{00000000-0005-0000-0000-00006E0C0000}"/>
    <cellStyle name="Calculation 3 3 3 2 3 2" xfId="3254" xr:uid="{00000000-0005-0000-0000-00006F0C0000}"/>
    <cellStyle name="Calculation 3 3 3 2 3 3" xfId="3255" xr:uid="{00000000-0005-0000-0000-0000700C0000}"/>
    <cellStyle name="Calculation 3 3 3 2 3 4" xfId="3256" xr:uid="{00000000-0005-0000-0000-0000710C0000}"/>
    <cellStyle name="Calculation 3 3 3 2 3 5" xfId="3257" xr:uid="{00000000-0005-0000-0000-0000720C0000}"/>
    <cellStyle name="Calculation 3 3 3 2 4" xfId="3258" xr:uid="{00000000-0005-0000-0000-0000730C0000}"/>
    <cellStyle name="Calculation 3 3 3 2 4 2" xfId="3259" xr:uid="{00000000-0005-0000-0000-0000740C0000}"/>
    <cellStyle name="Calculation 3 3 3 2 5" xfId="3260" xr:uid="{00000000-0005-0000-0000-0000750C0000}"/>
    <cellStyle name="Calculation 3 3 3 2 5 2" xfId="3261" xr:uid="{00000000-0005-0000-0000-0000760C0000}"/>
    <cellStyle name="Calculation 3 3 3 2 6" xfId="3262" xr:uid="{00000000-0005-0000-0000-0000770C0000}"/>
    <cellStyle name="Calculation 3 3 3 2 7" xfId="3263" xr:uid="{00000000-0005-0000-0000-0000780C0000}"/>
    <cellStyle name="Calculation 3 3 3 3" xfId="3264" xr:uid="{00000000-0005-0000-0000-0000790C0000}"/>
    <cellStyle name="Calculation 3 3 3 3 2" xfId="3265" xr:uid="{00000000-0005-0000-0000-00007A0C0000}"/>
    <cellStyle name="Calculation 3 3 3 3 3" xfId="3266" xr:uid="{00000000-0005-0000-0000-00007B0C0000}"/>
    <cellStyle name="Calculation 3 3 3 3 4" xfId="3267" xr:uid="{00000000-0005-0000-0000-00007C0C0000}"/>
    <cellStyle name="Calculation 3 3 3 3 5" xfId="3268" xr:uid="{00000000-0005-0000-0000-00007D0C0000}"/>
    <cellStyle name="Calculation 3 3 3 4" xfId="3269" xr:uid="{00000000-0005-0000-0000-00007E0C0000}"/>
    <cellStyle name="Calculation 3 3 3 4 2" xfId="3270" xr:uid="{00000000-0005-0000-0000-00007F0C0000}"/>
    <cellStyle name="Calculation 3 3 3 4 3" xfId="3271" xr:uid="{00000000-0005-0000-0000-0000800C0000}"/>
    <cellStyle name="Calculation 3 3 3 4 4" xfId="3272" xr:uid="{00000000-0005-0000-0000-0000810C0000}"/>
    <cellStyle name="Calculation 3 3 3 4 5" xfId="3273" xr:uid="{00000000-0005-0000-0000-0000820C0000}"/>
    <cellStyle name="Calculation 3 3 3 5" xfId="3274" xr:uid="{00000000-0005-0000-0000-0000830C0000}"/>
    <cellStyle name="Calculation 3 3 3 5 2" xfId="3275" xr:uid="{00000000-0005-0000-0000-0000840C0000}"/>
    <cellStyle name="Calculation 3 3 3 6" xfId="3276" xr:uid="{00000000-0005-0000-0000-0000850C0000}"/>
    <cellStyle name="Calculation 3 3 3 6 2" xfId="3277" xr:uid="{00000000-0005-0000-0000-0000860C0000}"/>
    <cellStyle name="Calculation 3 3 3 7" xfId="3278" xr:uid="{00000000-0005-0000-0000-0000870C0000}"/>
    <cellStyle name="Calculation 3 3 3 8" xfId="3279" xr:uid="{00000000-0005-0000-0000-0000880C0000}"/>
    <cellStyle name="Calculation 3 3 4" xfId="3280" xr:uid="{00000000-0005-0000-0000-0000890C0000}"/>
    <cellStyle name="Calculation 3 3 4 2" xfId="3281" xr:uid="{00000000-0005-0000-0000-00008A0C0000}"/>
    <cellStyle name="Calculation 3 3 4 2 2" xfId="3282" xr:uid="{00000000-0005-0000-0000-00008B0C0000}"/>
    <cellStyle name="Calculation 3 3 4 2 2 2" xfId="3283" xr:uid="{00000000-0005-0000-0000-00008C0C0000}"/>
    <cellStyle name="Calculation 3 3 4 2 2 3" xfId="3284" xr:uid="{00000000-0005-0000-0000-00008D0C0000}"/>
    <cellStyle name="Calculation 3 3 4 2 2 4" xfId="3285" xr:uid="{00000000-0005-0000-0000-00008E0C0000}"/>
    <cellStyle name="Calculation 3 3 4 2 2 5" xfId="3286" xr:uid="{00000000-0005-0000-0000-00008F0C0000}"/>
    <cellStyle name="Calculation 3 3 4 2 3" xfId="3287" xr:uid="{00000000-0005-0000-0000-0000900C0000}"/>
    <cellStyle name="Calculation 3 3 4 2 3 2" xfId="3288" xr:uid="{00000000-0005-0000-0000-0000910C0000}"/>
    <cellStyle name="Calculation 3 3 4 2 3 3" xfId="3289" xr:uid="{00000000-0005-0000-0000-0000920C0000}"/>
    <cellStyle name="Calculation 3 3 4 2 3 4" xfId="3290" xr:uid="{00000000-0005-0000-0000-0000930C0000}"/>
    <cellStyle name="Calculation 3 3 4 2 3 5" xfId="3291" xr:uid="{00000000-0005-0000-0000-0000940C0000}"/>
    <cellStyle name="Calculation 3 3 4 2 4" xfId="3292" xr:uid="{00000000-0005-0000-0000-0000950C0000}"/>
    <cellStyle name="Calculation 3 3 4 2 4 2" xfId="3293" xr:uid="{00000000-0005-0000-0000-0000960C0000}"/>
    <cellStyle name="Calculation 3 3 4 2 5" xfId="3294" xr:uid="{00000000-0005-0000-0000-0000970C0000}"/>
    <cellStyle name="Calculation 3 3 4 2 5 2" xfId="3295" xr:uid="{00000000-0005-0000-0000-0000980C0000}"/>
    <cellStyle name="Calculation 3 3 4 2 6" xfId="3296" xr:uid="{00000000-0005-0000-0000-0000990C0000}"/>
    <cellStyle name="Calculation 3 3 4 2 7" xfId="3297" xr:uid="{00000000-0005-0000-0000-00009A0C0000}"/>
    <cellStyle name="Calculation 3 3 4 3" xfId="3298" xr:uid="{00000000-0005-0000-0000-00009B0C0000}"/>
    <cellStyle name="Calculation 3 3 4 3 2" xfId="3299" xr:uid="{00000000-0005-0000-0000-00009C0C0000}"/>
    <cellStyle name="Calculation 3 3 4 3 3" xfId="3300" xr:uid="{00000000-0005-0000-0000-00009D0C0000}"/>
    <cellStyle name="Calculation 3 3 4 3 4" xfId="3301" xr:uid="{00000000-0005-0000-0000-00009E0C0000}"/>
    <cellStyle name="Calculation 3 3 4 3 5" xfId="3302" xr:uid="{00000000-0005-0000-0000-00009F0C0000}"/>
    <cellStyle name="Calculation 3 3 4 4" xfId="3303" xr:uid="{00000000-0005-0000-0000-0000A00C0000}"/>
    <cellStyle name="Calculation 3 3 4 4 2" xfId="3304" xr:uid="{00000000-0005-0000-0000-0000A10C0000}"/>
    <cellStyle name="Calculation 3 3 4 4 3" xfId="3305" xr:uid="{00000000-0005-0000-0000-0000A20C0000}"/>
    <cellStyle name="Calculation 3 3 4 4 4" xfId="3306" xr:uid="{00000000-0005-0000-0000-0000A30C0000}"/>
    <cellStyle name="Calculation 3 3 4 4 5" xfId="3307" xr:uid="{00000000-0005-0000-0000-0000A40C0000}"/>
    <cellStyle name="Calculation 3 3 4 5" xfId="3308" xr:uid="{00000000-0005-0000-0000-0000A50C0000}"/>
    <cellStyle name="Calculation 3 3 4 5 2" xfId="3309" xr:uid="{00000000-0005-0000-0000-0000A60C0000}"/>
    <cellStyle name="Calculation 3 3 4 6" xfId="3310" xr:uid="{00000000-0005-0000-0000-0000A70C0000}"/>
    <cellStyle name="Calculation 3 3 4 6 2" xfId="3311" xr:uid="{00000000-0005-0000-0000-0000A80C0000}"/>
    <cellStyle name="Calculation 3 3 4 7" xfId="3312" xr:uid="{00000000-0005-0000-0000-0000A90C0000}"/>
    <cellStyle name="Calculation 3 3 4 8" xfId="3313" xr:uid="{00000000-0005-0000-0000-0000AA0C0000}"/>
    <cellStyle name="Calculation 3 3 5" xfId="3314" xr:uid="{00000000-0005-0000-0000-0000AB0C0000}"/>
    <cellStyle name="Calculation 3 3 5 2" xfId="3315" xr:uid="{00000000-0005-0000-0000-0000AC0C0000}"/>
    <cellStyle name="Calculation 3 3 5 2 2" xfId="3316" xr:uid="{00000000-0005-0000-0000-0000AD0C0000}"/>
    <cellStyle name="Calculation 3 3 5 2 2 2" xfId="3317" xr:uid="{00000000-0005-0000-0000-0000AE0C0000}"/>
    <cellStyle name="Calculation 3 3 5 2 2 3" xfId="3318" xr:uid="{00000000-0005-0000-0000-0000AF0C0000}"/>
    <cellStyle name="Calculation 3 3 5 2 2 4" xfId="3319" xr:uid="{00000000-0005-0000-0000-0000B00C0000}"/>
    <cellStyle name="Calculation 3 3 5 2 2 5" xfId="3320" xr:uid="{00000000-0005-0000-0000-0000B10C0000}"/>
    <cellStyle name="Calculation 3 3 5 2 3" xfId="3321" xr:uid="{00000000-0005-0000-0000-0000B20C0000}"/>
    <cellStyle name="Calculation 3 3 5 2 3 2" xfId="3322" xr:uid="{00000000-0005-0000-0000-0000B30C0000}"/>
    <cellStyle name="Calculation 3 3 5 2 3 3" xfId="3323" xr:uid="{00000000-0005-0000-0000-0000B40C0000}"/>
    <cellStyle name="Calculation 3 3 5 2 3 4" xfId="3324" xr:uid="{00000000-0005-0000-0000-0000B50C0000}"/>
    <cellStyle name="Calculation 3 3 5 2 3 5" xfId="3325" xr:uid="{00000000-0005-0000-0000-0000B60C0000}"/>
    <cellStyle name="Calculation 3 3 5 2 4" xfId="3326" xr:uid="{00000000-0005-0000-0000-0000B70C0000}"/>
    <cellStyle name="Calculation 3 3 5 2 4 2" xfId="3327" xr:uid="{00000000-0005-0000-0000-0000B80C0000}"/>
    <cellStyle name="Calculation 3 3 5 2 5" xfId="3328" xr:uid="{00000000-0005-0000-0000-0000B90C0000}"/>
    <cellStyle name="Calculation 3 3 5 2 5 2" xfId="3329" xr:uid="{00000000-0005-0000-0000-0000BA0C0000}"/>
    <cellStyle name="Calculation 3 3 5 2 6" xfId="3330" xr:uid="{00000000-0005-0000-0000-0000BB0C0000}"/>
    <cellStyle name="Calculation 3 3 5 2 7" xfId="3331" xr:uid="{00000000-0005-0000-0000-0000BC0C0000}"/>
    <cellStyle name="Calculation 3 3 5 3" xfId="3332" xr:uid="{00000000-0005-0000-0000-0000BD0C0000}"/>
    <cellStyle name="Calculation 3 3 5 3 2" xfId="3333" xr:uid="{00000000-0005-0000-0000-0000BE0C0000}"/>
    <cellStyle name="Calculation 3 3 5 3 3" xfId="3334" xr:uid="{00000000-0005-0000-0000-0000BF0C0000}"/>
    <cellStyle name="Calculation 3 3 5 3 4" xfId="3335" xr:uid="{00000000-0005-0000-0000-0000C00C0000}"/>
    <cellStyle name="Calculation 3 3 5 3 5" xfId="3336" xr:uid="{00000000-0005-0000-0000-0000C10C0000}"/>
    <cellStyle name="Calculation 3 3 5 4" xfId="3337" xr:uid="{00000000-0005-0000-0000-0000C20C0000}"/>
    <cellStyle name="Calculation 3 3 5 4 2" xfId="3338" xr:uid="{00000000-0005-0000-0000-0000C30C0000}"/>
    <cellStyle name="Calculation 3 3 5 4 3" xfId="3339" xr:uid="{00000000-0005-0000-0000-0000C40C0000}"/>
    <cellStyle name="Calculation 3 3 5 4 4" xfId="3340" xr:uid="{00000000-0005-0000-0000-0000C50C0000}"/>
    <cellStyle name="Calculation 3 3 5 4 5" xfId="3341" xr:uid="{00000000-0005-0000-0000-0000C60C0000}"/>
    <cellStyle name="Calculation 3 3 5 5" xfId="3342" xr:uid="{00000000-0005-0000-0000-0000C70C0000}"/>
    <cellStyle name="Calculation 3 3 5 5 2" xfId="3343" xr:uid="{00000000-0005-0000-0000-0000C80C0000}"/>
    <cellStyle name="Calculation 3 3 5 6" xfId="3344" xr:uid="{00000000-0005-0000-0000-0000C90C0000}"/>
    <cellStyle name="Calculation 3 3 5 6 2" xfId="3345" xr:uid="{00000000-0005-0000-0000-0000CA0C0000}"/>
    <cellStyle name="Calculation 3 3 5 7" xfId="3346" xr:uid="{00000000-0005-0000-0000-0000CB0C0000}"/>
    <cellStyle name="Calculation 3 3 5 8" xfId="3347" xr:uid="{00000000-0005-0000-0000-0000CC0C0000}"/>
    <cellStyle name="Calculation 3 3 6" xfId="3348" xr:uid="{00000000-0005-0000-0000-0000CD0C0000}"/>
    <cellStyle name="Calculation 3 3 6 2" xfId="3349" xr:uid="{00000000-0005-0000-0000-0000CE0C0000}"/>
    <cellStyle name="Calculation 3 3 6 2 2" xfId="3350" xr:uid="{00000000-0005-0000-0000-0000CF0C0000}"/>
    <cellStyle name="Calculation 3 3 6 2 2 2" xfId="3351" xr:uid="{00000000-0005-0000-0000-0000D00C0000}"/>
    <cellStyle name="Calculation 3 3 6 2 2 3" xfId="3352" xr:uid="{00000000-0005-0000-0000-0000D10C0000}"/>
    <cellStyle name="Calculation 3 3 6 2 2 4" xfId="3353" xr:uid="{00000000-0005-0000-0000-0000D20C0000}"/>
    <cellStyle name="Calculation 3 3 6 2 2 5" xfId="3354" xr:uid="{00000000-0005-0000-0000-0000D30C0000}"/>
    <cellStyle name="Calculation 3 3 6 2 3" xfId="3355" xr:uid="{00000000-0005-0000-0000-0000D40C0000}"/>
    <cellStyle name="Calculation 3 3 6 2 3 2" xfId="3356" xr:uid="{00000000-0005-0000-0000-0000D50C0000}"/>
    <cellStyle name="Calculation 3 3 6 2 3 3" xfId="3357" xr:uid="{00000000-0005-0000-0000-0000D60C0000}"/>
    <cellStyle name="Calculation 3 3 6 2 3 4" xfId="3358" xr:uid="{00000000-0005-0000-0000-0000D70C0000}"/>
    <cellStyle name="Calculation 3 3 6 2 3 5" xfId="3359" xr:uid="{00000000-0005-0000-0000-0000D80C0000}"/>
    <cellStyle name="Calculation 3 3 6 2 4" xfId="3360" xr:uid="{00000000-0005-0000-0000-0000D90C0000}"/>
    <cellStyle name="Calculation 3 3 6 2 4 2" xfId="3361" xr:uid="{00000000-0005-0000-0000-0000DA0C0000}"/>
    <cellStyle name="Calculation 3 3 6 2 5" xfId="3362" xr:uid="{00000000-0005-0000-0000-0000DB0C0000}"/>
    <cellStyle name="Calculation 3 3 6 2 5 2" xfId="3363" xr:uid="{00000000-0005-0000-0000-0000DC0C0000}"/>
    <cellStyle name="Calculation 3 3 6 2 6" xfId="3364" xr:uid="{00000000-0005-0000-0000-0000DD0C0000}"/>
    <cellStyle name="Calculation 3 3 6 2 7" xfId="3365" xr:uid="{00000000-0005-0000-0000-0000DE0C0000}"/>
    <cellStyle name="Calculation 3 3 6 3" xfId="3366" xr:uid="{00000000-0005-0000-0000-0000DF0C0000}"/>
    <cellStyle name="Calculation 3 3 6 3 2" xfId="3367" xr:uid="{00000000-0005-0000-0000-0000E00C0000}"/>
    <cellStyle name="Calculation 3 3 6 3 3" xfId="3368" xr:uid="{00000000-0005-0000-0000-0000E10C0000}"/>
    <cellStyle name="Calculation 3 3 6 3 4" xfId="3369" xr:uid="{00000000-0005-0000-0000-0000E20C0000}"/>
    <cellStyle name="Calculation 3 3 6 3 5" xfId="3370" xr:uid="{00000000-0005-0000-0000-0000E30C0000}"/>
    <cellStyle name="Calculation 3 3 6 4" xfId="3371" xr:uid="{00000000-0005-0000-0000-0000E40C0000}"/>
    <cellStyle name="Calculation 3 3 6 4 2" xfId="3372" xr:uid="{00000000-0005-0000-0000-0000E50C0000}"/>
    <cellStyle name="Calculation 3 3 6 4 3" xfId="3373" xr:uid="{00000000-0005-0000-0000-0000E60C0000}"/>
    <cellStyle name="Calculation 3 3 6 4 4" xfId="3374" xr:uid="{00000000-0005-0000-0000-0000E70C0000}"/>
    <cellStyle name="Calculation 3 3 6 4 5" xfId="3375" xr:uid="{00000000-0005-0000-0000-0000E80C0000}"/>
    <cellStyle name="Calculation 3 3 6 5" xfId="3376" xr:uid="{00000000-0005-0000-0000-0000E90C0000}"/>
    <cellStyle name="Calculation 3 3 6 5 2" xfId="3377" xr:uid="{00000000-0005-0000-0000-0000EA0C0000}"/>
    <cellStyle name="Calculation 3 3 6 6" xfId="3378" xr:uid="{00000000-0005-0000-0000-0000EB0C0000}"/>
    <cellStyle name="Calculation 3 3 6 6 2" xfId="3379" xr:uid="{00000000-0005-0000-0000-0000EC0C0000}"/>
    <cellStyle name="Calculation 3 3 6 7" xfId="3380" xr:uid="{00000000-0005-0000-0000-0000ED0C0000}"/>
    <cellStyle name="Calculation 3 3 6 8" xfId="3381" xr:uid="{00000000-0005-0000-0000-0000EE0C0000}"/>
    <cellStyle name="Calculation 3 3 7" xfId="3382" xr:uid="{00000000-0005-0000-0000-0000EF0C0000}"/>
    <cellStyle name="Calculation 3 3 7 2" xfId="3383" xr:uid="{00000000-0005-0000-0000-0000F00C0000}"/>
    <cellStyle name="Calculation 3 3 7 2 2" xfId="3384" xr:uid="{00000000-0005-0000-0000-0000F10C0000}"/>
    <cellStyle name="Calculation 3 3 7 2 2 2" xfId="3385" xr:uid="{00000000-0005-0000-0000-0000F20C0000}"/>
    <cellStyle name="Calculation 3 3 7 2 2 3" xfId="3386" xr:uid="{00000000-0005-0000-0000-0000F30C0000}"/>
    <cellStyle name="Calculation 3 3 7 2 2 4" xfId="3387" xr:uid="{00000000-0005-0000-0000-0000F40C0000}"/>
    <cellStyle name="Calculation 3 3 7 2 2 5" xfId="3388" xr:uid="{00000000-0005-0000-0000-0000F50C0000}"/>
    <cellStyle name="Calculation 3 3 7 2 3" xfId="3389" xr:uid="{00000000-0005-0000-0000-0000F60C0000}"/>
    <cellStyle name="Calculation 3 3 7 2 3 2" xfId="3390" xr:uid="{00000000-0005-0000-0000-0000F70C0000}"/>
    <cellStyle name="Calculation 3 3 7 2 3 3" xfId="3391" xr:uid="{00000000-0005-0000-0000-0000F80C0000}"/>
    <cellStyle name="Calculation 3 3 7 2 3 4" xfId="3392" xr:uid="{00000000-0005-0000-0000-0000F90C0000}"/>
    <cellStyle name="Calculation 3 3 7 2 3 5" xfId="3393" xr:uid="{00000000-0005-0000-0000-0000FA0C0000}"/>
    <cellStyle name="Calculation 3 3 7 2 4" xfId="3394" xr:uid="{00000000-0005-0000-0000-0000FB0C0000}"/>
    <cellStyle name="Calculation 3 3 7 2 4 2" xfId="3395" xr:uid="{00000000-0005-0000-0000-0000FC0C0000}"/>
    <cellStyle name="Calculation 3 3 7 2 5" xfId="3396" xr:uid="{00000000-0005-0000-0000-0000FD0C0000}"/>
    <cellStyle name="Calculation 3 3 7 2 5 2" xfId="3397" xr:uid="{00000000-0005-0000-0000-0000FE0C0000}"/>
    <cellStyle name="Calculation 3 3 7 2 6" xfId="3398" xr:uid="{00000000-0005-0000-0000-0000FF0C0000}"/>
    <cellStyle name="Calculation 3 3 7 2 7" xfId="3399" xr:uid="{00000000-0005-0000-0000-0000000D0000}"/>
    <cellStyle name="Calculation 3 3 7 3" xfId="3400" xr:uid="{00000000-0005-0000-0000-0000010D0000}"/>
    <cellStyle name="Calculation 3 3 7 3 2" xfId="3401" xr:uid="{00000000-0005-0000-0000-0000020D0000}"/>
    <cellStyle name="Calculation 3 3 7 3 3" xfId="3402" xr:uid="{00000000-0005-0000-0000-0000030D0000}"/>
    <cellStyle name="Calculation 3 3 7 3 4" xfId="3403" xr:uid="{00000000-0005-0000-0000-0000040D0000}"/>
    <cellStyle name="Calculation 3 3 7 3 5" xfId="3404" xr:uid="{00000000-0005-0000-0000-0000050D0000}"/>
    <cellStyle name="Calculation 3 3 7 4" xfId="3405" xr:uid="{00000000-0005-0000-0000-0000060D0000}"/>
    <cellStyle name="Calculation 3 3 7 4 2" xfId="3406" xr:uid="{00000000-0005-0000-0000-0000070D0000}"/>
    <cellStyle name="Calculation 3 3 7 4 3" xfId="3407" xr:uid="{00000000-0005-0000-0000-0000080D0000}"/>
    <cellStyle name="Calculation 3 3 7 4 4" xfId="3408" xr:uid="{00000000-0005-0000-0000-0000090D0000}"/>
    <cellStyle name="Calculation 3 3 7 4 5" xfId="3409" xr:uid="{00000000-0005-0000-0000-00000A0D0000}"/>
    <cellStyle name="Calculation 3 3 7 5" xfId="3410" xr:uid="{00000000-0005-0000-0000-00000B0D0000}"/>
    <cellStyle name="Calculation 3 3 7 5 2" xfId="3411" xr:uid="{00000000-0005-0000-0000-00000C0D0000}"/>
    <cellStyle name="Calculation 3 3 7 6" xfId="3412" xr:uid="{00000000-0005-0000-0000-00000D0D0000}"/>
    <cellStyle name="Calculation 3 3 7 6 2" xfId="3413" xr:uid="{00000000-0005-0000-0000-00000E0D0000}"/>
    <cellStyle name="Calculation 3 3 7 7" xfId="3414" xr:uid="{00000000-0005-0000-0000-00000F0D0000}"/>
    <cellStyle name="Calculation 3 3 7 8" xfId="3415" xr:uid="{00000000-0005-0000-0000-0000100D0000}"/>
    <cellStyle name="Calculation 3 3 8" xfId="3416" xr:uid="{00000000-0005-0000-0000-0000110D0000}"/>
    <cellStyle name="Calculation 3 3 8 2" xfId="3417" xr:uid="{00000000-0005-0000-0000-0000120D0000}"/>
    <cellStyle name="Calculation 3 3 8 2 2" xfId="3418" xr:uid="{00000000-0005-0000-0000-0000130D0000}"/>
    <cellStyle name="Calculation 3 3 8 2 2 2" xfId="3419" xr:uid="{00000000-0005-0000-0000-0000140D0000}"/>
    <cellStyle name="Calculation 3 3 8 2 2 3" xfId="3420" xr:uid="{00000000-0005-0000-0000-0000150D0000}"/>
    <cellStyle name="Calculation 3 3 8 2 2 4" xfId="3421" xr:uid="{00000000-0005-0000-0000-0000160D0000}"/>
    <cellStyle name="Calculation 3 3 8 2 2 5" xfId="3422" xr:uid="{00000000-0005-0000-0000-0000170D0000}"/>
    <cellStyle name="Calculation 3 3 8 2 3" xfId="3423" xr:uid="{00000000-0005-0000-0000-0000180D0000}"/>
    <cellStyle name="Calculation 3 3 8 2 3 2" xfId="3424" xr:uid="{00000000-0005-0000-0000-0000190D0000}"/>
    <cellStyle name="Calculation 3 3 8 2 3 3" xfId="3425" xr:uid="{00000000-0005-0000-0000-00001A0D0000}"/>
    <cellStyle name="Calculation 3 3 8 2 3 4" xfId="3426" xr:uid="{00000000-0005-0000-0000-00001B0D0000}"/>
    <cellStyle name="Calculation 3 3 8 2 3 5" xfId="3427" xr:uid="{00000000-0005-0000-0000-00001C0D0000}"/>
    <cellStyle name="Calculation 3 3 8 2 4" xfId="3428" xr:uid="{00000000-0005-0000-0000-00001D0D0000}"/>
    <cellStyle name="Calculation 3 3 8 2 4 2" xfId="3429" xr:uid="{00000000-0005-0000-0000-00001E0D0000}"/>
    <cellStyle name="Calculation 3 3 8 2 5" xfId="3430" xr:uid="{00000000-0005-0000-0000-00001F0D0000}"/>
    <cellStyle name="Calculation 3 3 8 2 5 2" xfId="3431" xr:uid="{00000000-0005-0000-0000-0000200D0000}"/>
    <cellStyle name="Calculation 3 3 8 2 6" xfId="3432" xr:uid="{00000000-0005-0000-0000-0000210D0000}"/>
    <cellStyle name="Calculation 3 3 8 2 7" xfId="3433" xr:uid="{00000000-0005-0000-0000-0000220D0000}"/>
    <cellStyle name="Calculation 3 3 8 3" xfId="3434" xr:uid="{00000000-0005-0000-0000-0000230D0000}"/>
    <cellStyle name="Calculation 3 3 8 3 2" xfId="3435" xr:uid="{00000000-0005-0000-0000-0000240D0000}"/>
    <cellStyle name="Calculation 3 3 8 3 3" xfId="3436" xr:uid="{00000000-0005-0000-0000-0000250D0000}"/>
    <cellStyle name="Calculation 3 3 8 3 4" xfId="3437" xr:uid="{00000000-0005-0000-0000-0000260D0000}"/>
    <cellStyle name="Calculation 3 3 8 3 5" xfId="3438" xr:uid="{00000000-0005-0000-0000-0000270D0000}"/>
    <cellStyle name="Calculation 3 3 8 4" xfId="3439" xr:uid="{00000000-0005-0000-0000-0000280D0000}"/>
    <cellStyle name="Calculation 3 3 8 4 2" xfId="3440" xr:uid="{00000000-0005-0000-0000-0000290D0000}"/>
    <cellStyle name="Calculation 3 3 8 4 3" xfId="3441" xr:uid="{00000000-0005-0000-0000-00002A0D0000}"/>
    <cellStyle name="Calculation 3 3 8 4 4" xfId="3442" xr:uid="{00000000-0005-0000-0000-00002B0D0000}"/>
    <cellStyle name="Calculation 3 3 8 4 5" xfId="3443" xr:uid="{00000000-0005-0000-0000-00002C0D0000}"/>
    <cellStyle name="Calculation 3 3 8 5" xfId="3444" xr:uid="{00000000-0005-0000-0000-00002D0D0000}"/>
    <cellStyle name="Calculation 3 3 8 5 2" xfId="3445" xr:uid="{00000000-0005-0000-0000-00002E0D0000}"/>
    <cellStyle name="Calculation 3 3 8 6" xfId="3446" xr:uid="{00000000-0005-0000-0000-00002F0D0000}"/>
    <cellStyle name="Calculation 3 3 8 6 2" xfId="3447" xr:uid="{00000000-0005-0000-0000-0000300D0000}"/>
    <cellStyle name="Calculation 3 3 8 7" xfId="3448" xr:uid="{00000000-0005-0000-0000-0000310D0000}"/>
    <cellStyle name="Calculation 3 3 8 8" xfId="3449" xr:uid="{00000000-0005-0000-0000-0000320D0000}"/>
    <cellStyle name="Calculation 3 3 9" xfId="3450" xr:uid="{00000000-0005-0000-0000-0000330D0000}"/>
    <cellStyle name="Calculation 3 3 9 2" xfId="3451" xr:uid="{00000000-0005-0000-0000-0000340D0000}"/>
    <cellStyle name="Calculation 3 3 9 2 2" xfId="3452" xr:uid="{00000000-0005-0000-0000-0000350D0000}"/>
    <cellStyle name="Calculation 3 3 9 2 2 2" xfId="3453" xr:uid="{00000000-0005-0000-0000-0000360D0000}"/>
    <cellStyle name="Calculation 3 3 9 2 2 3" xfId="3454" xr:uid="{00000000-0005-0000-0000-0000370D0000}"/>
    <cellStyle name="Calculation 3 3 9 2 2 4" xfId="3455" xr:uid="{00000000-0005-0000-0000-0000380D0000}"/>
    <cellStyle name="Calculation 3 3 9 2 2 5" xfId="3456" xr:uid="{00000000-0005-0000-0000-0000390D0000}"/>
    <cellStyle name="Calculation 3 3 9 2 3" xfId="3457" xr:uid="{00000000-0005-0000-0000-00003A0D0000}"/>
    <cellStyle name="Calculation 3 3 9 2 3 2" xfId="3458" xr:uid="{00000000-0005-0000-0000-00003B0D0000}"/>
    <cellStyle name="Calculation 3 3 9 2 3 3" xfId="3459" xr:uid="{00000000-0005-0000-0000-00003C0D0000}"/>
    <cellStyle name="Calculation 3 3 9 2 3 4" xfId="3460" xr:uid="{00000000-0005-0000-0000-00003D0D0000}"/>
    <cellStyle name="Calculation 3 3 9 2 3 5" xfId="3461" xr:uid="{00000000-0005-0000-0000-00003E0D0000}"/>
    <cellStyle name="Calculation 3 3 9 2 4" xfId="3462" xr:uid="{00000000-0005-0000-0000-00003F0D0000}"/>
    <cellStyle name="Calculation 3 3 9 2 4 2" xfId="3463" xr:uid="{00000000-0005-0000-0000-0000400D0000}"/>
    <cellStyle name="Calculation 3 3 9 2 5" xfId="3464" xr:uid="{00000000-0005-0000-0000-0000410D0000}"/>
    <cellStyle name="Calculation 3 3 9 2 5 2" xfId="3465" xr:uid="{00000000-0005-0000-0000-0000420D0000}"/>
    <cellStyle name="Calculation 3 3 9 2 6" xfId="3466" xr:uid="{00000000-0005-0000-0000-0000430D0000}"/>
    <cellStyle name="Calculation 3 3 9 2 7" xfId="3467" xr:uid="{00000000-0005-0000-0000-0000440D0000}"/>
    <cellStyle name="Calculation 3 3 9 3" xfId="3468" xr:uid="{00000000-0005-0000-0000-0000450D0000}"/>
    <cellStyle name="Calculation 3 3 9 3 2" xfId="3469" xr:uid="{00000000-0005-0000-0000-0000460D0000}"/>
    <cellStyle name="Calculation 3 3 9 3 3" xfId="3470" xr:uid="{00000000-0005-0000-0000-0000470D0000}"/>
    <cellStyle name="Calculation 3 3 9 3 4" xfId="3471" xr:uid="{00000000-0005-0000-0000-0000480D0000}"/>
    <cellStyle name="Calculation 3 3 9 3 5" xfId="3472" xr:uid="{00000000-0005-0000-0000-0000490D0000}"/>
    <cellStyle name="Calculation 3 3 9 4" xfId="3473" xr:uid="{00000000-0005-0000-0000-00004A0D0000}"/>
    <cellStyle name="Calculation 3 3 9 4 2" xfId="3474" xr:uid="{00000000-0005-0000-0000-00004B0D0000}"/>
    <cellStyle name="Calculation 3 3 9 4 3" xfId="3475" xr:uid="{00000000-0005-0000-0000-00004C0D0000}"/>
    <cellStyle name="Calculation 3 3 9 4 4" xfId="3476" xr:uid="{00000000-0005-0000-0000-00004D0D0000}"/>
    <cellStyle name="Calculation 3 3 9 4 5" xfId="3477" xr:uid="{00000000-0005-0000-0000-00004E0D0000}"/>
    <cellStyle name="Calculation 3 3 9 5" xfId="3478" xr:uid="{00000000-0005-0000-0000-00004F0D0000}"/>
    <cellStyle name="Calculation 3 3 9 5 2" xfId="3479" xr:uid="{00000000-0005-0000-0000-0000500D0000}"/>
    <cellStyle name="Calculation 3 3 9 6" xfId="3480" xr:uid="{00000000-0005-0000-0000-0000510D0000}"/>
    <cellStyle name="Calculation 3 3 9 6 2" xfId="3481" xr:uid="{00000000-0005-0000-0000-0000520D0000}"/>
    <cellStyle name="Calculation 3 3 9 7" xfId="3482" xr:uid="{00000000-0005-0000-0000-0000530D0000}"/>
    <cellStyle name="Calculation 3 3 9 8" xfId="3483" xr:uid="{00000000-0005-0000-0000-0000540D0000}"/>
    <cellStyle name="Calculation 3 4" xfId="3484" xr:uid="{00000000-0005-0000-0000-0000550D0000}"/>
    <cellStyle name="Calculation 3 4 2" xfId="3485" xr:uid="{00000000-0005-0000-0000-0000560D0000}"/>
    <cellStyle name="Calculation 3 5" xfId="3486" xr:uid="{00000000-0005-0000-0000-0000570D0000}"/>
    <cellStyle name="Calculation 3 5 2" xfId="3487" xr:uid="{00000000-0005-0000-0000-0000580D0000}"/>
    <cellStyle name="Calculation 3 6" xfId="3488" xr:uid="{00000000-0005-0000-0000-0000590D0000}"/>
    <cellStyle name="Calculation 3 7" xfId="3489" xr:uid="{00000000-0005-0000-0000-00005A0D0000}"/>
    <cellStyle name="Calculation 3 7 2" xfId="3490" xr:uid="{00000000-0005-0000-0000-00005B0D0000}"/>
    <cellStyle name="Calculation 3_T-straight with PEDs adjustor" xfId="3491" xr:uid="{00000000-0005-0000-0000-00005C0D0000}"/>
    <cellStyle name="Calculation 4" xfId="3492" xr:uid="{00000000-0005-0000-0000-00005D0D0000}"/>
    <cellStyle name="Calculation 4 2" xfId="3493" xr:uid="{00000000-0005-0000-0000-00005E0D0000}"/>
    <cellStyle name="Calculation 4 2 10" xfId="3494" xr:uid="{00000000-0005-0000-0000-00005F0D0000}"/>
    <cellStyle name="Calculation 4 2 10 2" xfId="3495" xr:uid="{00000000-0005-0000-0000-0000600D0000}"/>
    <cellStyle name="Calculation 4 2 10 2 2" xfId="3496" xr:uid="{00000000-0005-0000-0000-0000610D0000}"/>
    <cellStyle name="Calculation 4 2 10 2 2 2" xfId="3497" xr:uid="{00000000-0005-0000-0000-0000620D0000}"/>
    <cellStyle name="Calculation 4 2 10 2 2 3" xfId="3498" xr:uid="{00000000-0005-0000-0000-0000630D0000}"/>
    <cellStyle name="Calculation 4 2 10 2 2 4" xfId="3499" xr:uid="{00000000-0005-0000-0000-0000640D0000}"/>
    <cellStyle name="Calculation 4 2 10 2 2 5" xfId="3500" xr:uid="{00000000-0005-0000-0000-0000650D0000}"/>
    <cellStyle name="Calculation 4 2 10 2 3" xfId="3501" xr:uid="{00000000-0005-0000-0000-0000660D0000}"/>
    <cellStyle name="Calculation 4 2 10 2 3 2" xfId="3502" xr:uid="{00000000-0005-0000-0000-0000670D0000}"/>
    <cellStyle name="Calculation 4 2 10 2 3 3" xfId="3503" xr:uid="{00000000-0005-0000-0000-0000680D0000}"/>
    <cellStyle name="Calculation 4 2 10 2 3 4" xfId="3504" xr:uid="{00000000-0005-0000-0000-0000690D0000}"/>
    <cellStyle name="Calculation 4 2 10 2 3 5" xfId="3505" xr:uid="{00000000-0005-0000-0000-00006A0D0000}"/>
    <cellStyle name="Calculation 4 2 10 2 4" xfId="3506" xr:uid="{00000000-0005-0000-0000-00006B0D0000}"/>
    <cellStyle name="Calculation 4 2 10 2 4 2" xfId="3507" xr:uid="{00000000-0005-0000-0000-00006C0D0000}"/>
    <cellStyle name="Calculation 4 2 10 2 5" xfId="3508" xr:uid="{00000000-0005-0000-0000-00006D0D0000}"/>
    <cellStyle name="Calculation 4 2 10 2 5 2" xfId="3509" xr:uid="{00000000-0005-0000-0000-00006E0D0000}"/>
    <cellStyle name="Calculation 4 2 10 2 6" xfId="3510" xr:uid="{00000000-0005-0000-0000-00006F0D0000}"/>
    <cellStyle name="Calculation 4 2 10 2 7" xfId="3511" xr:uid="{00000000-0005-0000-0000-0000700D0000}"/>
    <cellStyle name="Calculation 4 2 10 3" xfId="3512" xr:uid="{00000000-0005-0000-0000-0000710D0000}"/>
    <cellStyle name="Calculation 4 2 10 3 2" xfId="3513" xr:uid="{00000000-0005-0000-0000-0000720D0000}"/>
    <cellStyle name="Calculation 4 2 10 3 3" xfId="3514" xr:uid="{00000000-0005-0000-0000-0000730D0000}"/>
    <cellStyle name="Calculation 4 2 10 3 4" xfId="3515" xr:uid="{00000000-0005-0000-0000-0000740D0000}"/>
    <cellStyle name="Calculation 4 2 10 3 5" xfId="3516" xr:uid="{00000000-0005-0000-0000-0000750D0000}"/>
    <cellStyle name="Calculation 4 2 10 4" xfId="3517" xr:uid="{00000000-0005-0000-0000-0000760D0000}"/>
    <cellStyle name="Calculation 4 2 10 4 2" xfId="3518" xr:uid="{00000000-0005-0000-0000-0000770D0000}"/>
    <cellStyle name="Calculation 4 2 10 4 3" xfId="3519" xr:uid="{00000000-0005-0000-0000-0000780D0000}"/>
    <cellStyle name="Calculation 4 2 10 4 4" xfId="3520" xr:uid="{00000000-0005-0000-0000-0000790D0000}"/>
    <cellStyle name="Calculation 4 2 10 4 5" xfId="3521" xr:uid="{00000000-0005-0000-0000-00007A0D0000}"/>
    <cellStyle name="Calculation 4 2 10 5" xfId="3522" xr:uid="{00000000-0005-0000-0000-00007B0D0000}"/>
    <cellStyle name="Calculation 4 2 10 5 2" xfId="3523" xr:uid="{00000000-0005-0000-0000-00007C0D0000}"/>
    <cellStyle name="Calculation 4 2 10 6" xfId="3524" xr:uid="{00000000-0005-0000-0000-00007D0D0000}"/>
    <cellStyle name="Calculation 4 2 10 6 2" xfId="3525" xr:uid="{00000000-0005-0000-0000-00007E0D0000}"/>
    <cellStyle name="Calculation 4 2 10 7" xfId="3526" xr:uid="{00000000-0005-0000-0000-00007F0D0000}"/>
    <cellStyle name="Calculation 4 2 10 8" xfId="3527" xr:uid="{00000000-0005-0000-0000-0000800D0000}"/>
    <cellStyle name="Calculation 4 2 11" xfId="3528" xr:uid="{00000000-0005-0000-0000-0000810D0000}"/>
    <cellStyle name="Calculation 4 2 11 2" xfId="3529" xr:uid="{00000000-0005-0000-0000-0000820D0000}"/>
    <cellStyle name="Calculation 4 2 11 2 2" xfId="3530" xr:uid="{00000000-0005-0000-0000-0000830D0000}"/>
    <cellStyle name="Calculation 4 2 11 2 2 2" xfId="3531" xr:uid="{00000000-0005-0000-0000-0000840D0000}"/>
    <cellStyle name="Calculation 4 2 11 2 2 3" xfId="3532" xr:uid="{00000000-0005-0000-0000-0000850D0000}"/>
    <cellStyle name="Calculation 4 2 11 2 2 4" xfId="3533" xr:uid="{00000000-0005-0000-0000-0000860D0000}"/>
    <cellStyle name="Calculation 4 2 11 2 2 5" xfId="3534" xr:uid="{00000000-0005-0000-0000-0000870D0000}"/>
    <cellStyle name="Calculation 4 2 11 2 3" xfId="3535" xr:uid="{00000000-0005-0000-0000-0000880D0000}"/>
    <cellStyle name="Calculation 4 2 11 2 3 2" xfId="3536" xr:uid="{00000000-0005-0000-0000-0000890D0000}"/>
    <cellStyle name="Calculation 4 2 11 2 3 3" xfId="3537" xr:uid="{00000000-0005-0000-0000-00008A0D0000}"/>
    <cellStyle name="Calculation 4 2 11 2 3 4" xfId="3538" xr:uid="{00000000-0005-0000-0000-00008B0D0000}"/>
    <cellStyle name="Calculation 4 2 11 2 3 5" xfId="3539" xr:uid="{00000000-0005-0000-0000-00008C0D0000}"/>
    <cellStyle name="Calculation 4 2 11 2 4" xfId="3540" xr:uid="{00000000-0005-0000-0000-00008D0D0000}"/>
    <cellStyle name="Calculation 4 2 11 2 4 2" xfId="3541" xr:uid="{00000000-0005-0000-0000-00008E0D0000}"/>
    <cellStyle name="Calculation 4 2 11 2 5" xfId="3542" xr:uid="{00000000-0005-0000-0000-00008F0D0000}"/>
    <cellStyle name="Calculation 4 2 11 2 5 2" xfId="3543" xr:uid="{00000000-0005-0000-0000-0000900D0000}"/>
    <cellStyle name="Calculation 4 2 11 2 6" xfId="3544" xr:uid="{00000000-0005-0000-0000-0000910D0000}"/>
    <cellStyle name="Calculation 4 2 11 2 7" xfId="3545" xr:uid="{00000000-0005-0000-0000-0000920D0000}"/>
    <cellStyle name="Calculation 4 2 11 3" xfId="3546" xr:uid="{00000000-0005-0000-0000-0000930D0000}"/>
    <cellStyle name="Calculation 4 2 11 3 2" xfId="3547" xr:uid="{00000000-0005-0000-0000-0000940D0000}"/>
    <cellStyle name="Calculation 4 2 11 3 3" xfId="3548" xr:uid="{00000000-0005-0000-0000-0000950D0000}"/>
    <cellStyle name="Calculation 4 2 11 3 4" xfId="3549" xr:uid="{00000000-0005-0000-0000-0000960D0000}"/>
    <cellStyle name="Calculation 4 2 11 3 5" xfId="3550" xr:uid="{00000000-0005-0000-0000-0000970D0000}"/>
    <cellStyle name="Calculation 4 2 11 4" xfId="3551" xr:uid="{00000000-0005-0000-0000-0000980D0000}"/>
    <cellStyle name="Calculation 4 2 11 4 2" xfId="3552" xr:uid="{00000000-0005-0000-0000-0000990D0000}"/>
    <cellStyle name="Calculation 4 2 11 4 3" xfId="3553" xr:uid="{00000000-0005-0000-0000-00009A0D0000}"/>
    <cellStyle name="Calculation 4 2 11 4 4" xfId="3554" xr:uid="{00000000-0005-0000-0000-00009B0D0000}"/>
    <cellStyle name="Calculation 4 2 11 4 5" xfId="3555" xr:uid="{00000000-0005-0000-0000-00009C0D0000}"/>
    <cellStyle name="Calculation 4 2 11 5" xfId="3556" xr:uid="{00000000-0005-0000-0000-00009D0D0000}"/>
    <cellStyle name="Calculation 4 2 11 5 2" xfId="3557" xr:uid="{00000000-0005-0000-0000-00009E0D0000}"/>
    <cellStyle name="Calculation 4 2 11 6" xfId="3558" xr:uid="{00000000-0005-0000-0000-00009F0D0000}"/>
    <cellStyle name="Calculation 4 2 11 6 2" xfId="3559" xr:uid="{00000000-0005-0000-0000-0000A00D0000}"/>
    <cellStyle name="Calculation 4 2 11 7" xfId="3560" xr:uid="{00000000-0005-0000-0000-0000A10D0000}"/>
    <cellStyle name="Calculation 4 2 11 8" xfId="3561" xr:uid="{00000000-0005-0000-0000-0000A20D0000}"/>
    <cellStyle name="Calculation 4 2 12" xfId="3562" xr:uid="{00000000-0005-0000-0000-0000A30D0000}"/>
    <cellStyle name="Calculation 4 2 12 2" xfId="3563" xr:uid="{00000000-0005-0000-0000-0000A40D0000}"/>
    <cellStyle name="Calculation 4 2 12 2 2" xfId="3564" xr:uid="{00000000-0005-0000-0000-0000A50D0000}"/>
    <cellStyle name="Calculation 4 2 12 2 2 2" xfId="3565" xr:uid="{00000000-0005-0000-0000-0000A60D0000}"/>
    <cellStyle name="Calculation 4 2 12 2 2 3" xfId="3566" xr:uid="{00000000-0005-0000-0000-0000A70D0000}"/>
    <cellStyle name="Calculation 4 2 12 2 2 4" xfId="3567" xr:uid="{00000000-0005-0000-0000-0000A80D0000}"/>
    <cellStyle name="Calculation 4 2 12 2 2 5" xfId="3568" xr:uid="{00000000-0005-0000-0000-0000A90D0000}"/>
    <cellStyle name="Calculation 4 2 12 2 3" xfId="3569" xr:uid="{00000000-0005-0000-0000-0000AA0D0000}"/>
    <cellStyle name="Calculation 4 2 12 2 3 2" xfId="3570" xr:uid="{00000000-0005-0000-0000-0000AB0D0000}"/>
    <cellStyle name="Calculation 4 2 12 2 3 3" xfId="3571" xr:uid="{00000000-0005-0000-0000-0000AC0D0000}"/>
    <cellStyle name="Calculation 4 2 12 2 3 4" xfId="3572" xr:uid="{00000000-0005-0000-0000-0000AD0D0000}"/>
    <cellStyle name="Calculation 4 2 12 2 3 5" xfId="3573" xr:uid="{00000000-0005-0000-0000-0000AE0D0000}"/>
    <cellStyle name="Calculation 4 2 12 2 4" xfId="3574" xr:uid="{00000000-0005-0000-0000-0000AF0D0000}"/>
    <cellStyle name="Calculation 4 2 12 2 4 2" xfId="3575" xr:uid="{00000000-0005-0000-0000-0000B00D0000}"/>
    <cellStyle name="Calculation 4 2 12 2 5" xfId="3576" xr:uid="{00000000-0005-0000-0000-0000B10D0000}"/>
    <cellStyle name="Calculation 4 2 12 2 5 2" xfId="3577" xr:uid="{00000000-0005-0000-0000-0000B20D0000}"/>
    <cellStyle name="Calculation 4 2 12 2 6" xfId="3578" xr:uid="{00000000-0005-0000-0000-0000B30D0000}"/>
    <cellStyle name="Calculation 4 2 12 2 7" xfId="3579" xr:uid="{00000000-0005-0000-0000-0000B40D0000}"/>
    <cellStyle name="Calculation 4 2 12 3" xfId="3580" xr:uid="{00000000-0005-0000-0000-0000B50D0000}"/>
    <cellStyle name="Calculation 4 2 12 3 2" xfId="3581" xr:uid="{00000000-0005-0000-0000-0000B60D0000}"/>
    <cellStyle name="Calculation 4 2 12 3 3" xfId="3582" xr:uid="{00000000-0005-0000-0000-0000B70D0000}"/>
    <cellStyle name="Calculation 4 2 12 3 4" xfId="3583" xr:uid="{00000000-0005-0000-0000-0000B80D0000}"/>
    <cellStyle name="Calculation 4 2 12 3 5" xfId="3584" xr:uid="{00000000-0005-0000-0000-0000B90D0000}"/>
    <cellStyle name="Calculation 4 2 12 4" xfId="3585" xr:uid="{00000000-0005-0000-0000-0000BA0D0000}"/>
    <cellStyle name="Calculation 4 2 12 4 2" xfId="3586" xr:uid="{00000000-0005-0000-0000-0000BB0D0000}"/>
    <cellStyle name="Calculation 4 2 12 4 3" xfId="3587" xr:uid="{00000000-0005-0000-0000-0000BC0D0000}"/>
    <cellStyle name="Calculation 4 2 12 4 4" xfId="3588" xr:uid="{00000000-0005-0000-0000-0000BD0D0000}"/>
    <cellStyle name="Calculation 4 2 12 4 5" xfId="3589" xr:uid="{00000000-0005-0000-0000-0000BE0D0000}"/>
    <cellStyle name="Calculation 4 2 12 5" xfId="3590" xr:uid="{00000000-0005-0000-0000-0000BF0D0000}"/>
    <cellStyle name="Calculation 4 2 12 5 2" xfId="3591" xr:uid="{00000000-0005-0000-0000-0000C00D0000}"/>
    <cellStyle name="Calculation 4 2 12 6" xfId="3592" xr:uid="{00000000-0005-0000-0000-0000C10D0000}"/>
    <cellStyle name="Calculation 4 2 12 6 2" xfId="3593" xr:uid="{00000000-0005-0000-0000-0000C20D0000}"/>
    <cellStyle name="Calculation 4 2 12 7" xfId="3594" xr:uid="{00000000-0005-0000-0000-0000C30D0000}"/>
    <cellStyle name="Calculation 4 2 12 8" xfId="3595" xr:uid="{00000000-0005-0000-0000-0000C40D0000}"/>
    <cellStyle name="Calculation 4 2 13" xfId="3596" xr:uid="{00000000-0005-0000-0000-0000C50D0000}"/>
    <cellStyle name="Calculation 4 2 13 2" xfId="3597" xr:uid="{00000000-0005-0000-0000-0000C60D0000}"/>
    <cellStyle name="Calculation 4 2 13 2 2" xfId="3598" xr:uid="{00000000-0005-0000-0000-0000C70D0000}"/>
    <cellStyle name="Calculation 4 2 13 2 2 2" xfId="3599" xr:uid="{00000000-0005-0000-0000-0000C80D0000}"/>
    <cellStyle name="Calculation 4 2 13 2 2 3" xfId="3600" xr:uid="{00000000-0005-0000-0000-0000C90D0000}"/>
    <cellStyle name="Calculation 4 2 13 2 2 4" xfId="3601" xr:uid="{00000000-0005-0000-0000-0000CA0D0000}"/>
    <cellStyle name="Calculation 4 2 13 2 2 5" xfId="3602" xr:uid="{00000000-0005-0000-0000-0000CB0D0000}"/>
    <cellStyle name="Calculation 4 2 13 2 3" xfId="3603" xr:uid="{00000000-0005-0000-0000-0000CC0D0000}"/>
    <cellStyle name="Calculation 4 2 13 2 3 2" xfId="3604" xr:uid="{00000000-0005-0000-0000-0000CD0D0000}"/>
    <cellStyle name="Calculation 4 2 13 2 3 3" xfId="3605" xr:uid="{00000000-0005-0000-0000-0000CE0D0000}"/>
    <cellStyle name="Calculation 4 2 13 2 3 4" xfId="3606" xr:uid="{00000000-0005-0000-0000-0000CF0D0000}"/>
    <cellStyle name="Calculation 4 2 13 2 3 5" xfId="3607" xr:uid="{00000000-0005-0000-0000-0000D00D0000}"/>
    <cellStyle name="Calculation 4 2 13 2 4" xfId="3608" xr:uid="{00000000-0005-0000-0000-0000D10D0000}"/>
    <cellStyle name="Calculation 4 2 13 2 4 2" xfId="3609" xr:uid="{00000000-0005-0000-0000-0000D20D0000}"/>
    <cellStyle name="Calculation 4 2 13 2 5" xfId="3610" xr:uid="{00000000-0005-0000-0000-0000D30D0000}"/>
    <cellStyle name="Calculation 4 2 13 2 5 2" xfId="3611" xr:uid="{00000000-0005-0000-0000-0000D40D0000}"/>
    <cellStyle name="Calculation 4 2 13 2 6" xfId="3612" xr:uid="{00000000-0005-0000-0000-0000D50D0000}"/>
    <cellStyle name="Calculation 4 2 13 2 7" xfId="3613" xr:uid="{00000000-0005-0000-0000-0000D60D0000}"/>
    <cellStyle name="Calculation 4 2 13 3" xfId="3614" xr:uid="{00000000-0005-0000-0000-0000D70D0000}"/>
    <cellStyle name="Calculation 4 2 13 3 2" xfId="3615" xr:uid="{00000000-0005-0000-0000-0000D80D0000}"/>
    <cellStyle name="Calculation 4 2 13 3 3" xfId="3616" xr:uid="{00000000-0005-0000-0000-0000D90D0000}"/>
    <cellStyle name="Calculation 4 2 13 3 4" xfId="3617" xr:uid="{00000000-0005-0000-0000-0000DA0D0000}"/>
    <cellStyle name="Calculation 4 2 13 3 5" xfId="3618" xr:uid="{00000000-0005-0000-0000-0000DB0D0000}"/>
    <cellStyle name="Calculation 4 2 13 4" xfId="3619" xr:uid="{00000000-0005-0000-0000-0000DC0D0000}"/>
    <cellStyle name="Calculation 4 2 13 4 2" xfId="3620" xr:uid="{00000000-0005-0000-0000-0000DD0D0000}"/>
    <cellStyle name="Calculation 4 2 13 4 3" xfId="3621" xr:uid="{00000000-0005-0000-0000-0000DE0D0000}"/>
    <cellStyle name="Calculation 4 2 13 4 4" xfId="3622" xr:uid="{00000000-0005-0000-0000-0000DF0D0000}"/>
    <cellStyle name="Calculation 4 2 13 4 5" xfId="3623" xr:uid="{00000000-0005-0000-0000-0000E00D0000}"/>
    <cellStyle name="Calculation 4 2 13 5" xfId="3624" xr:uid="{00000000-0005-0000-0000-0000E10D0000}"/>
    <cellStyle name="Calculation 4 2 13 5 2" xfId="3625" xr:uid="{00000000-0005-0000-0000-0000E20D0000}"/>
    <cellStyle name="Calculation 4 2 13 6" xfId="3626" xr:uid="{00000000-0005-0000-0000-0000E30D0000}"/>
    <cellStyle name="Calculation 4 2 13 6 2" xfId="3627" xr:uid="{00000000-0005-0000-0000-0000E40D0000}"/>
    <cellStyle name="Calculation 4 2 13 7" xfId="3628" xr:uid="{00000000-0005-0000-0000-0000E50D0000}"/>
    <cellStyle name="Calculation 4 2 13 8" xfId="3629" xr:uid="{00000000-0005-0000-0000-0000E60D0000}"/>
    <cellStyle name="Calculation 4 2 14" xfId="3630" xr:uid="{00000000-0005-0000-0000-0000E70D0000}"/>
    <cellStyle name="Calculation 4 2 14 2" xfId="3631" xr:uid="{00000000-0005-0000-0000-0000E80D0000}"/>
    <cellStyle name="Calculation 4 2 14 2 2" xfId="3632" xr:uid="{00000000-0005-0000-0000-0000E90D0000}"/>
    <cellStyle name="Calculation 4 2 14 2 2 2" xfId="3633" xr:uid="{00000000-0005-0000-0000-0000EA0D0000}"/>
    <cellStyle name="Calculation 4 2 14 2 2 3" xfId="3634" xr:uid="{00000000-0005-0000-0000-0000EB0D0000}"/>
    <cellStyle name="Calculation 4 2 14 2 2 4" xfId="3635" xr:uid="{00000000-0005-0000-0000-0000EC0D0000}"/>
    <cellStyle name="Calculation 4 2 14 2 2 5" xfId="3636" xr:uid="{00000000-0005-0000-0000-0000ED0D0000}"/>
    <cellStyle name="Calculation 4 2 14 2 3" xfId="3637" xr:uid="{00000000-0005-0000-0000-0000EE0D0000}"/>
    <cellStyle name="Calculation 4 2 14 2 3 2" xfId="3638" xr:uid="{00000000-0005-0000-0000-0000EF0D0000}"/>
    <cellStyle name="Calculation 4 2 14 2 3 3" xfId="3639" xr:uid="{00000000-0005-0000-0000-0000F00D0000}"/>
    <cellStyle name="Calculation 4 2 14 2 3 4" xfId="3640" xr:uid="{00000000-0005-0000-0000-0000F10D0000}"/>
    <cellStyle name="Calculation 4 2 14 2 3 5" xfId="3641" xr:uid="{00000000-0005-0000-0000-0000F20D0000}"/>
    <cellStyle name="Calculation 4 2 14 2 4" xfId="3642" xr:uid="{00000000-0005-0000-0000-0000F30D0000}"/>
    <cellStyle name="Calculation 4 2 14 2 4 2" xfId="3643" xr:uid="{00000000-0005-0000-0000-0000F40D0000}"/>
    <cellStyle name="Calculation 4 2 14 2 5" xfId="3644" xr:uid="{00000000-0005-0000-0000-0000F50D0000}"/>
    <cellStyle name="Calculation 4 2 14 2 5 2" xfId="3645" xr:uid="{00000000-0005-0000-0000-0000F60D0000}"/>
    <cellStyle name="Calculation 4 2 14 2 6" xfId="3646" xr:uid="{00000000-0005-0000-0000-0000F70D0000}"/>
    <cellStyle name="Calculation 4 2 14 2 7" xfId="3647" xr:uid="{00000000-0005-0000-0000-0000F80D0000}"/>
    <cellStyle name="Calculation 4 2 14 3" xfId="3648" xr:uid="{00000000-0005-0000-0000-0000F90D0000}"/>
    <cellStyle name="Calculation 4 2 14 3 2" xfId="3649" xr:uid="{00000000-0005-0000-0000-0000FA0D0000}"/>
    <cellStyle name="Calculation 4 2 14 3 3" xfId="3650" xr:uid="{00000000-0005-0000-0000-0000FB0D0000}"/>
    <cellStyle name="Calculation 4 2 14 3 4" xfId="3651" xr:uid="{00000000-0005-0000-0000-0000FC0D0000}"/>
    <cellStyle name="Calculation 4 2 14 3 5" xfId="3652" xr:uid="{00000000-0005-0000-0000-0000FD0D0000}"/>
    <cellStyle name="Calculation 4 2 14 4" xfId="3653" xr:uid="{00000000-0005-0000-0000-0000FE0D0000}"/>
    <cellStyle name="Calculation 4 2 14 4 2" xfId="3654" xr:uid="{00000000-0005-0000-0000-0000FF0D0000}"/>
    <cellStyle name="Calculation 4 2 14 4 3" xfId="3655" xr:uid="{00000000-0005-0000-0000-0000000E0000}"/>
    <cellStyle name="Calculation 4 2 14 4 4" xfId="3656" xr:uid="{00000000-0005-0000-0000-0000010E0000}"/>
    <cellStyle name="Calculation 4 2 14 4 5" xfId="3657" xr:uid="{00000000-0005-0000-0000-0000020E0000}"/>
    <cellStyle name="Calculation 4 2 14 5" xfId="3658" xr:uid="{00000000-0005-0000-0000-0000030E0000}"/>
    <cellStyle name="Calculation 4 2 14 5 2" xfId="3659" xr:uid="{00000000-0005-0000-0000-0000040E0000}"/>
    <cellStyle name="Calculation 4 2 14 6" xfId="3660" xr:uid="{00000000-0005-0000-0000-0000050E0000}"/>
    <cellStyle name="Calculation 4 2 14 6 2" xfId="3661" xr:uid="{00000000-0005-0000-0000-0000060E0000}"/>
    <cellStyle name="Calculation 4 2 14 7" xfId="3662" xr:uid="{00000000-0005-0000-0000-0000070E0000}"/>
    <cellStyle name="Calculation 4 2 14 8" xfId="3663" xr:uid="{00000000-0005-0000-0000-0000080E0000}"/>
    <cellStyle name="Calculation 4 2 15" xfId="3664" xr:uid="{00000000-0005-0000-0000-0000090E0000}"/>
    <cellStyle name="Calculation 4 2 15 2" xfId="3665" xr:uid="{00000000-0005-0000-0000-00000A0E0000}"/>
    <cellStyle name="Calculation 4 2 15 2 2" xfId="3666" xr:uid="{00000000-0005-0000-0000-00000B0E0000}"/>
    <cellStyle name="Calculation 4 2 15 2 3" xfId="3667" xr:uid="{00000000-0005-0000-0000-00000C0E0000}"/>
    <cellStyle name="Calculation 4 2 15 2 4" xfId="3668" xr:uid="{00000000-0005-0000-0000-00000D0E0000}"/>
    <cellStyle name="Calculation 4 2 15 2 5" xfId="3669" xr:uid="{00000000-0005-0000-0000-00000E0E0000}"/>
    <cellStyle name="Calculation 4 2 15 3" xfId="3670" xr:uid="{00000000-0005-0000-0000-00000F0E0000}"/>
    <cellStyle name="Calculation 4 2 15 3 2" xfId="3671" xr:uid="{00000000-0005-0000-0000-0000100E0000}"/>
    <cellStyle name="Calculation 4 2 15 3 3" xfId="3672" xr:uid="{00000000-0005-0000-0000-0000110E0000}"/>
    <cellStyle name="Calculation 4 2 15 3 4" xfId="3673" xr:uid="{00000000-0005-0000-0000-0000120E0000}"/>
    <cellStyle name="Calculation 4 2 15 3 5" xfId="3674" xr:uid="{00000000-0005-0000-0000-0000130E0000}"/>
    <cellStyle name="Calculation 4 2 15 4" xfId="3675" xr:uid="{00000000-0005-0000-0000-0000140E0000}"/>
    <cellStyle name="Calculation 4 2 15 4 2" xfId="3676" xr:uid="{00000000-0005-0000-0000-0000150E0000}"/>
    <cellStyle name="Calculation 4 2 15 5" xfId="3677" xr:uid="{00000000-0005-0000-0000-0000160E0000}"/>
    <cellStyle name="Calculation 4 2 15 5 2" xfId="3678" xr:uid="{00000000-0005-0000-0000-0000170E0000}"/>
    <cellStyle name="Calculation 4 2 15 6" xfId="3679" xr:uid="{00000000-0005-0000-0000-0000180E0000}"/>
    <cellStyle name="Calculation 4 2 15 7" xfId="3680" xr:uid="{00000000-0005-0000-0000-0000190E0000}"/>
    <cellStyle name="Calculation 4 2 16" xfId="3681" xr:uid="{00000000-0005-0000-0000-00001A0E0000}"/>
    <cellStyle name="Calculation 4 2 16 2" xfId="3682" xr:uid="{00000000-0005-0000-0000-00001B0E0000}"/>
    <cellStyle name="Calculation 4 2 16 3" xfId="3683" xr:uid="{00000000-0005-0000-0000-00001C0E0000}"/>
    <cellStyle name="Calculation 4 2 16 4" xfId="3684" xr:uid="{00000000-0005-0000-0000-00001D0E0000}"/>
    <cellStyle name="Calculation 4 2 16 5" xfId="3685" xr:uid="{00000000-0005-0000-0000-00001E0E0000}"/>
    <cellStyle name="Calculation 4 2 17" xfId="3686" xr:uid="{00000000-0005-0000-0000-00001F0E0000}"/>
    <cellStyle name="Calculation 4 2 17 2" xfId="3687" xr:uid="{00000000-0005-0000-0000-0000200E0000}"/>
    <cellStyle name="Calculation 4 2 17 3" xfId="3688" xr:uid="{00000000-0005-0000-0000-0000210E0000}"/>
    <cellStyle name="Calculation 4 2 17 4" xfId="3689" xr:uid="{00000000-0005-0000-0000-0000220E0000}"/>
    <cellStyle name="Calculation 4 2 17 5" xfId="3690" xr:uid="{00000000-0005-0000-0000-0000230E0000}"/>
    <cellStyle name="Calculation 4 2 18" xfId="3691" xr:uid="{00000000-0005-0000-0000-0000240E0000}"/>
    <cellStyle name="Calculation 4 2 18 2" xfId="3692" xr:uid="{00000000-0005-0000-0000-0000250E0000}"/>
    <cellStyle name="Calculation 4 2 19" xfId="3693" xr:uid="{00000000-0005-0000-0000-0000260E0000}"/>
    <cellStyle name="Calculation 4 2 19 2" xfId="3694" xr:uid="{00000000-0005-0000-0000-0000270E0000}"/>
    <cellStyle name="Calculation 4 2 2" xfId="3695" xr:uid="{00000000-0005-0000-0000-0000280E0000}"/>
    <cellStyle name="Calculation 4 2 2 2" xfId="3696" xr:uid="{00000000-0005-0000-0000-0000290E0000}"/>
    <cellStyle name="Calculation 4 2 2 2 2" xfId="3697" xr:uid="{00000000-0005-0000-0000-00002A0E0000}"/>
    <cellStyle name="Calculation 4 2 2 2 2 2" xfId="3698" xr:uid="{00000000-0005-0000-0000-00002B0E0000}"/>
    <cellStyle name="Calculation 4 2 2 2 2 3" xfId="3699" xr:uid="{00000000-0005-0000-0000-00002C0E0000}"/>
    <cellStyle name="Calculation 4 2 2 2 2 4" xfId="3700" xr:uid="{00000000-0005-0000-0000-00002D0E0000}"/>
    <cellStyle name="Calculation 4 2 2 2 2 5" xfId="3701" xr:uid="{00000000-0005-0000-0000-00002E0E0000}"/>
    <cellStyle name="Calculation 4 2 2 2 3" xfId="3702" xr:uid="{00000000-0005-0000-0000-00002F0E0000}"/>
    <cellStyle name="Calculation 4 2 2 2 3 2" xfId="3703" xr:uid="{00000000-0005-0000-0000-0000300E0000}"/>
    <cellStyle name="Calculation 4 2 2 2 3 3" xfId="3704" xr:uid="{00000000-0005-0000-0000-0000310E0000}"/>
    <cellStyle name="Calculation 4 2 2 2 3 4" xfId="3705" xr:uid="{00000000-0005-0000-0000-0000320E0000}"/>
    <cellStyle name="Calculation 4 2 2 2 3 5" xfId="3706" xr:uid="{00000000-0005-0000-0000-0000330E0000}"/>
    <cellStyle name="Calculation 4 2 2 2 4" xfId="3707" xr:uid="{00000000-0005-0000-0000-0000340E0000}"/>
    <cellStyle name="Calculation 4 2 2 2 4 2" xfId="3708" xr:uid="{00000000-0005-0000-0000-0000350E0000}"/>
    <cellStyle name="Calculation 4 2 2 2 5" xfId="3709" xr:uid="{00000000-0005-0000-0000-0000360E0000}"/>
    <cellStyle name="Calculation 4 2 2 2 5 2" xfId="3710" xr:uid="{00000000-0005-0000-0000-0000370E0000}"/>
    <cellStyle name="Calculation 4 2 2 2 6" xfId="3711" xr:uid="{00000000-0005-0000-0000-0000380E0000}"/>
    <cellStyle name="Calculation 4 2 2 2 7" xfId="3712" xr:uid="{00000000-0005-0000-0000-0000390E0000}"/>
    <cellStyle name="Calculation 4 2 2 3" xfId="3713" xr:uid="{00000000-0005-0000-0000-00003A0E0000}"/>
    <cellStyle name="Calculation 4 2 2 3 2" xfId="3714" xr:uid="{00000000-0005-0000-0000-00003B0E0000}"/>
    <cellStyle name="Calculation 4 2 2 3 3" xfId="3715" xr:uid="{00000000-0005-0000-0000-00003C0E0000}"/>
    <cellStyle name="Calculation 4 2 2 3 4" xfId="3716" xr:uid="{00000000-0005-0000-0000-00003D0E0000}"/>
    <cellStyle name="Calculation 4 2 2 3 5" xfId="3717" xr:uid="{00000000-0005-0000-0000-00003E0E0000}"/>
    <cellStyle name="Calculation 4 2 2 4" xfId="3718" xr:uid="{00000000-0005-0000-0000-00003F0E0000}"/>
    <cellStyle name="Calculation 4 2 2 4 2" xfId="3719" xr:uid="{00000000-0005-0000-0000-0000400E0000}"/>
    <cellStyle name="Calculation 4 2 2 4 3" xfId="3720" xr:uid="{00000000-0005-0000-0000-0000410E0000}"/>
    <cellStyle name="Calculation 4 2 2 4 4" xfId="3721" xr:uid="{00000000-0005-0000-0000-0000420E0000}"/>
    <cellStyle name="Calculation 4 2 2 4 5" xfId="3722" xr:uid="{00000000-0005-0000-0000-0000430E0000}"/>
    <cellStyle name="Calculation 4 2 2 5" xfId="3723" xr:uid="{00000000-0005-0000-0000-0000440E0000}"/>
    <cellStyle name="Calculation 4 2 2 5 2" xfId="3724" xr:uid="{00000000-0005-0000-0000-0000450E0000}"/>
    <cellStyle name="Calculation 4 2 2 6" xfId="3725" xr:uid="{00000000-0005-0000-0000-0000460E0000}"/>
    <cellStyle name="Calculation 4 2 2 6 2" xfId="3726" xr:uid="{00000000-0005-0000-0000-0000470E0000}"/>
    <cellStyle name="Calculation 4 2 2 7" xfId="3727" xr:uid="{00000000-0005-0000-0000-0000480E0000}"/>
    <cellStyle name="Calculation 4 2 2 8" xfId="3728" xr:uid="{00000000-0005-0000-0000-0000490E0000}"/>
    <cellStyle name="Calculation 4 2 20" xfId="3729" xr:uid="{00000000-0005-0000-0000-00004A0E0000}"/>
    <cellStyle name="Calculation 4 2 21" xfId="3730" xr:uid="{00000000-0005-0000-0000-00004B0E0000}"/>
    <cellStyle name="Calculation 4 2 3" xfId="3731" xr:uid="{00000000-0005-0000-0000-00004C0E0000}"/>
    <cellStyle name="Calculation 4 2 3 2" xfId="3732" xr:uid="{00000000-0005-0000-0000-00004D0E0000}"/>
    <cellStyle name="Calculation 4 2 3 2 2" xfId="3733" xr:uid="{00000000-0005-0000-0000-00004E0E0000}"/>
    <cellStyle name="Calculation 4 2 3 2 2 2" xfId="3734" xr:uid="{00000000-0005-0000-0000-00004F0E0000}"/>
    <cellStyle name="Calculation 4 2 3 2 2 3" xfId="3735" xr:uid="{00000000-0005-0000-0000-0000500E0000}"/>
    <cellStyle name="Calculation 4 2 3 2 2 4" xfId="3736" xr:uid="{00000000-0005-0000-0000-0000510E0000}"/>
    <cellStyle name="Calculation 4 2 3 2 2 5" xfId="3737" xr:uid="{00000000-0005-0000-0000-0000520E0000}"/>
    <cellStyle name="Calculation 4 2 3 2 3" xfId="3738" xr:uid="{00000000-0005-0000-0000-0000530E0000}"/>
    <cellStyle name="Calculation 4 2 3 2 3 2" xfId="3739" xr:uid="{00000000-0005-0000-0000-0000540E0000}"/>
    <cellStyle name="Calculation 4 2 3 2 3 3" xfId="3740" xr:uid="{00000000-0005-0000-0000-0000550E0000}"/>
    <cellStyle name="Calculation 4 2 3 2 3 4" xfId="3741" xr:uid="{00000000-0005-0000-0000-0000560E0000}"/>
    <cellStyle name="Calculation 4 2 3 2 3 5" xfId="3742" xr:uid="{00000000-0005-0000-0000-0000570E0000}"/>
    <cellStyle name="Calculation 4 2 3 2 4" xfId="3743" xr:uid="{00000000-0005-0000-0000-0000580E0000}"/>
    <cellStyle name="Calculation 4 2 3 2 4 2" xfId="3744" xr:uid="{00000000-0005-0000-0000-0000590E0000}"/>
    <cellStyle name="Calculation 4 2 3 2 5" xfId="3745" xr:uid="{00000000-0005-0000-0000-00005A0E0000}"/>
    <cellStyle name="Calculation 4 2 3 2 5 2" xfId="3746" xr:uid="{00000000-0005-0000-0000-00005B0E0000}"/>
    <cellStyle name="Calculation 4 2 3 2 6" xfId="3747" xr:uid="{00000000-0005-0000-0000-00005C0E0000}"/>
    <cellStyle name="Calculation 4 2 3 2 7" xfId="3748" xr:uid="{00000000-0005-0000-0000-00005D0E0000}"/>
    <cellStyle name="Calculation 4 2 3 3" xfId="3749" xr:uid="{00000000-0005-0000-0000-00005E0E0000}"/>
    <cellStyle name="Calculation 4 2 3 3 2" xfId="3750" xr:uid="{00000000-0005-0000-0000-00005F0E0000}"/>
    <cellStyle name="Calculation 4 2 3 3 3" xfId="3751" xr:uid="{00000000-0005-0000-0000-0000600E0000}"/>
    <cellStyle name="Calculation 4 2 3 3 4" xfId="3752" xr:uid="{00000000-0005-0000-0000-0000610E0000}"/>
    <cellStyle name="Calculation 4 2 3 3 5" xfId="3753" xr:uid="{00000000-0005-0000-0000-0000620E0000}"/>
    <cellStyle name="Calculation 4 2 3 4" xfId="3754" xr:uid="{00000000-0005-0000-0000-0000630E0000}"/>
    <cellStyle name="Calculation 4 2 3 4 2" xfId="3755" xr:uid="{00000000-0005-0000-0000-0000640E0000}"/>
    <cellStyle name="Calculation 4 2 3 4 3" xfId="3756" xr:uid="{00000000-0005-0000-0000-0000650E0000}"/>
    <cellStyle name="Calculation 4 2 3 4 4" xfId="3757" xr:uid="{00000000-0005-0000-0000-0000660E0000}"/>
    <cellStyle name="Calculation 4 2 3 4 5" xfId="3758" xr:uid="{00000000-0005-0000-0000-0000670E0000}"/>
    <cellStyle name="Calculation 4 2 3 5" xfId="3759" xr:uid="{00000000-0005-0000-0000-0000680E0000}"/>
    <cellStyle name="Calculation 4 2 3 5 2" xfId="3760" xr:uid="{00000000-0005-0000-0000-0000690E0000}"/>
    <cellStyle name="Calculation 4 2 3 6" xfId="3761" xr:uid="{00000000-0005-0000-0000-00006A0E0000}"/>
    <cellStyle name="Calculation 4 2 3 6 2" xfId="3762" xr:uid="{00000000-0005-0000-0000-00006B0E0000}"/>
    <cellStyle name="Calculation 4 2 3 7" xfId="3763" xr:uid="{00000000-0005-0000-0000-00006C0E0000}"/>
    <cellStyle name="Calculation 4 2 3 8" xfId="3764" xr:uid="{00000000-0005-0000-0000-00006D0E0000}"/>
    <cellStyle name="Calculation 4 2 4" xfId="3765" xr:uid="{00000000-0005-0000-0000-00006E0E0000}"/>
    <cellStyle name="Calculation 4 2 4 2" xfId="3766" xr:uid="{00000000-0005-0000-0000-00006F0E0000}"/>
    <cellStyle name="Calculation 4 2 4 2 2" xfId="3767" xr:uid="{00000000-0005-0000-0000-0000700E0000}"/>
    <cellStyle name="Calculation 4 2 4 2 2 2" xfId="3768" xr:uid="{00000000-0005-0000-0000-0000710E0000}"/>
    <cellStyle name="Calculation 4 2 4 2 2 3" xfId="3769" xr:uid="{00000000-0005-0000-0000-0000720E0000}"/>
    <cellStyle name="Calculation 4 2 4 2 2 4" xfId="3770" xr:uid="{00000000-0005-0000-0000-0000730E0000}"/>
    <cellStyle name="Calculation 4 2 4 2 2 5" xfId="3771" xr:uid="{00000000-0005-0000-0000-0000740E0000}"/>
    <cellStyle name="Calculation 4 2 4 2 3" xfId="3772" xr:uid="{00000000-0005-0000-0000-0000750E0000}"/>
    <cellStyle name="Calculation 4 2 4 2 3 2" xfId="3773" xr:uid="{00000000-0005-0000-0000-0000760E0000}"/>
    <cellStyle name="Calculation 4 2 4 2 3 3" xfId="3774" xr:uid="{00000000-0005-0000-0000-0000770E0000}"/>
    <cellStyle name="Calculation 4 2 4 2 3 4" xfId="3775" xr:uid="{00000000-0005-0000-0000-0000780E0000}"/>
    <cellStyle name="Calculation 4 2 4 2 3 5" xfId="3776" xr:uid="{00000000-0005-0000-0000-0000790E0000}"/>
    <cellStyle name="Calculation 4 2 4 2 4" xfId="3777" xr:uid="{00000000-0005-0000-0000-00007A0E0000}"/>
    <cellStyle name="Calculation 4 2 4 2 4 2" xfId="3778" xr:uid="{00000000-0005-0000-0000-00007B0E0000}"/>
    <cellStyle name="Calculation 4 2 4 2 5" xfId="3779" xr:uid="{00000000-0005-0000-0000-00007C0E0000}"/>
    <cellStyle name="Calculation 4 2 4 2 5 2" xfId="3780" xr:uid="{00000000-0005-0000-0000-00007D0E0000}"/>
    <cellStyle name="Calculation 4 2 4 2 6" xfId="3781" xr:uid="{00000000-0005-0000-0000-00007E0E0000}"/>
    <cellStyle name="Calculation 4 2 4 2 7" xfId="3782" xr:uid="{00000000-0005-0000-0000-00007F0E0000}"/>
    <cellStyle name="Calculation 4 2 4 3" xfId="3783" xr:uid="{00000000-0005-0000-0000-0000800E0000}"/>
    <cellStyle name="Calculation 4 2 4 3 2" xfId="3784" xr:uid="{00000000-0005-0000-0000-0000810E0000}"/>
    <cellStyle name="Calculation 4 2 4 3 3" xfId="3785" xr:uid="{00000000-0005-0000-0000-0000820E0000}"/>
    <cellStyle name="Calculation 4 2 4 3 4" xfId="3786" xr:uid="{00000000-0005-0000-0000-0000830E0000}"/>
    <cellStyle name="Calculation 4 2 4 3 5" xfId="3787" xr:uid="{00000000-0005-0000-0000-0000840E0000}"/>
    <cellStyle name="Calculation 4 2 4 4" xfId="3788" xr:uid="{00000000-0005-0000-0000-0000850E0000}"/>
    <cellStyle name="Calculation 4 2 4 4 2" xfId="3789" xr:uid="{00000000-0005-0000-0000-0000860E0000}"/>
    <cellStyle name="Calculation 4 2 4 4 3" xfId="3790" xr:uid="{00000000-0005-0000-0000-0000870E0000}"/>
    <cellStyle name="Calculation 4 2 4 4 4" xfId="3791" xr:uid="{00000000-0005-0000-0000-0000880E0000}"/>
    <cellStyle name="Calculation 4 2 4 4 5" xfId="3792" xr:uid="{00000000-0005-0000-0000-0000890E0000}"/>
    <cellStyle name="Calculation 4 2 4 5" xfId="3793" xr:uid="{00000000-0005-0000-0000-00008A0E0000}"/>
    <cellStyle name="Calculation 4 2 4 5 2" xfId="3794" xr:uid="{00000000-0005-0000-0000-00008B0E0000}"/>
    <cellStyle name="Calculation 4 2 4 6" xfId="3795" xr:uid="{00000000-0005-0000-0000-00008C0E0000}"/>
    <cellStyle name="Calculation 4 2 4 6 2" xfId="3796" xr:uid="{00000000-0005-0000-0000-00008D0E0000}"/>
    <cellStyle name="Calculation 4 2 4 7" xfId="3797" xr:uid="{00000000-0005-0000-0000-00008E0E0000}"/>
    <cellStyle name="Calculation 4 2 4 8" xfId="3798" xr:uid="{00000000-0005-0000-0000-00008F0E0000}"/>
    <cellStyle name="Calculation 4 2 5" xfId="3799" xr:uid="{00000000-0005-0000-0000-0000900E0000}"/>
    <cellStyle name="Calculation 4 2 5 2" xfId="3800" xr:uid="{00000000-0005-0000-0000-0000910E0000}"/>
    <cellStyle name="Calculation 4 2 5 2 2" xfId="3801" xr:uid="{00000000-0005-0000-0000-0000920E0000}"/>
    <cellStyle name="Calculation 4 2 5 2 2 2" xfId="3802" xr:uid="{00000000-0005-0000-0000-0000930E0000}"/>
    <cellStyle name="Calculation 4 2 5 2 2 3" xfId="3803" xr:uid="{00000000-0005-0000-0000-0000940E0000}"/>
    <cellStyle name="Calculation 4 2 5 2 2 4" xfId="3804" xr:uid="{00000000-0005-0000-0000-0000950E0000}"/>
    <cellStyle name="Calculation 4 2 5 2 2 5" xfId="3805" xr:uid="{00000000-0005-0000-0000-0000960E0000}"/>
    <cellStyle name="Calculation 4 2 5 2 3" xfId="3806" xr:uid="{00000000-0005-0000-0000-0000970E0000}"/>
    <cellStyle name="Calculation 4 2 5 2 3 2" xfId="3807" xr:uid="{00000000-0005-0000-0000-0000980E0000}"/>
    <cellStyle name="Calculation 4 2 5 2 3 3" xfId="3808" xr:uid="{00000000-0005-0000-0000-0000990E0000}"/>
    <cellStyle name="Calculation 4 2 5 2 3 4" xfId="3809" xr:uid="{00000000-0005-0000-0000-00009A0E0000}"/>
    <cellStyle name="Calculation 4 2 5 2 3 5" xfId="3810" xr:uid="{00000000-0005-0000-0000-00009B0E0000}"/>
    <cellStyle name="Calculation 4 2 5 2 4" xfId="3811" xr:uid="{00000000-0005-0000-0000-00009C0E0000}"/>
    <cellStyle name="Calculation 4 2 5 2 4 2" xfId="3812" xr:uid="{00000000-0005-0000-0000-00009D0E0000}"/>
    <cellStyle name="Calculation 4 2 5 2 5" xfId="3813" xr:uid="{00000000-0005-0000-0000-00009E0E0000}"/>
    <cellStyle name="Calculation 4 2 5 2 5 2" xfId="3814" xr:uid="{00000000-0005-0000-0000-00009F0E0000}"/>
    <cellStyle name="Calculation 4 2 5 2 6" xfId="3815" xr:uid="{00000000-0005-0000-0000-0000A00E0000}"/>
    <cellStyle name="Calculation 4 2 5 2 7" xfId="3816" xr:uid="{00000000-0005-0000-0000-0000A10E0000}"/>
    <cellStyle name="Calculation 4 2 5 3" xfId="3817" xr:uid="{00000000-0005-0000-0000-0000A20E0000}"/>
    <cellStyle name="Calculation 4 2 5 3 2" xfId="3818" xr:uid="{00000000-0005-0000-0000-0000A30E0000}"/>
    <cellStyle name="Calculation 4 2 5 3 3" xfId="3819" xr:uid="{00000000-0005-0000-0000-0000A40E0000}"/>
    <cellStyle name="Calculation 4 2 5 3 4" xfId="3820" xr:uid="{00000000-0005-0000-0000-0000A50E0000}"/>
    <cellStyle name="Calculation 4 2 5 3 5" xfId="3821" xr:uid="{00000000-0005-0000-0000-0000A60E0000}"/>
    <cellStyle name="Calculation 4 2 5 4" xfId="3822" xr:uid="{00000000-0005-0000-0000-0000A70E0000}"/>
    <cellStyle name="Calculation 4 2 5 4 2" xfId="3823" xr:uid="{00000000-0005-0000-0000-0000A80E0000}"/>
    <cellStyle name="Calculation 4 2 5 4 3" xfId="3824" xr:uid="{00000000-0005-0000-0000-0000A90E0000}"/>
    <cellStyle name="Calculation 4 2 5 4 4" xfId="3825" xr:uid="{00000000-0005-0000-0000-0000AA0E0000}"/>
    <cellStyle name="Calculation 4 2 5 4 5" xfId="3826" xr:uid="{00000000-0005-0000-0000-0000AB0E0000}"/>
    <cellStyle name="Calculation 4 2 5 5" xfId="3827" xr:uid="{00000000-0005-0000-0000-0000AC0E0000}"/>
    <cellStyle name="Calculation 4 2 5 5 2" xfId="3828" xr:uid="{00000000-0005-0000-0000-0000AD0E0000}"/>
    <cellStyle name="Calculation 4 2 5 6" xfId="3829" xr:uid="{00000000-0005-0000-0000-0000AE0E0000}"/>
    <cellStyle name="Calculation 4 2 5 6 2" xfId="3830" xr:uid="{00000000-0005-0000-0000-0000AF0E0000}"/>
    <cellStyle name="Calculation 4 2 5 7" xfId="3831" xr:uid="{00000000-0005-0000-0000-0000B00E0000}"/>
    <cellStyle name="Calculation 4 2 5 8" xfId="3832" xr:uid="{00000000-0005-0000-0000-0000B10E0000}"/>
    <cellStyle name="Calculation 4 2 6" xfId="3833" xr:uid="{00000000-0005-0000-0000-0000B20E0000}"/>
    <cellStyle name="Calculation 4 2 6 2" xfId="3834" xr:uid="{00000000-0005-0000-0000-0000B30E0000}"/>
    <cellStyle name="Calculation 4 2 6 2 2" xfId="3835" xr:uid="{00000000-0005-0000-0000-0000B40E0000}"/>
    <cellStyle name="Calculation 4 2 6 2 2 2" xfId="3836" xr:uid="{00000000-0005-0000-0000-0000B50E0000}"/>
    <cellStyle name="Calculation 4 2 6 2 2 3" xfId="3837" xr:uid="{00000000-0005-0000-0000-0000B60E0000}"/>
    <cellStyle name="Calculation 4 2 6 2 2 4" xfId="3838" xr:uid="{00000000-0005-0000-0000-0000B70E0000}"/>
    <cellStyle name="Calculation 4 2 6 2 2 5" xfId="3839" xr:uid="{00000000-0005-0000-0000-0000B80E0000}"/>
    <cellStyle name="Calculation 4 2 6 2 3" xfId="3840" xr:uid="{00000000-0005-0000-0000-0000B90E0000}"/>
    <cellStyle name="Calculation 4 2 6 2 3 2" xfId="3841" xr:uid="{00000000-0005-0000-0000-0000BA0E0000}"/>
    <cellStyle name="Calculation 4 2 6 2 3 3" xfId="3842" xr:uid="{00000000-0005-0000-0000-0000BB0E0000}"/>
    <cellStyle name="Calculation 4 2 6 2 3 4" xfId="3843" xr:uid="{00000000-0005-0000-0000-0000BC0E0000}"/>
    <cellStyle name="Calculation 4 2 6 2 3 5" xfId="3844" xr:uid="{00000000-0005-0000-0000-0000BD0E0000}"/>
    <cellStyle name="Calculation 4 2 6 2 4" xfId="3845" xr:uid="{00000000-0005-0000-0000-0000BE0E0000}"/>
    <cellStyle name="Calculation 4 2 6 2 4 2" xfId="3846" xr:uid="{00000000-0005-0000-0000-0000BF0E0000}"/>
    <cellStyle name="Calculation 4 2 6 2 5" xfId="3847" xr:uid="{00000000-0005-0000-0000-0000C00E0000}"/>
    <cellStyle name="Calculation 4 2 6 2 5 2" xfId="3848" xr:uid="{00000000-0005-0000-0000-0000C10E0000}"/>
    <cellStyle name="Calculation 4 2 6 2 6" xfId="3849" xr:uid="{00000000-0005-0000-0000-0000C20E0000}"/>
    <cellStyle name="Calculation 4 2 6 2 7" xfId="3850" xr:uid="{00000000-0005-0000-0000-0000C30E0000}"/>
    <cellStyle name="Calculation 4 2 6 3" xfId="3851" xr:uid="{00000000-0005-0000-0000-0000C40E0000}"/>
    <cellStyle name="Calculation 4 2 6 3 2" xfId="3852" xr:uid="{00000000-0005-0000-0000-0000C50E0000}"/>
    <cellStyle name="Calculation 4 2 6 3 3" xfId="3853" xr:uid="{00000000-0005-0000-0000-0000C60E0000}"/>
    <cellStyle name="Calculation 4 2 6 3 4" xfId="3854" xr:uid="{00000000-0005-0000-0000-0000C70E0000}"/>
    <cellStyle name="Calculation 4 2 6 3 5" xfId="3855" xr:uid="{00000000-0005-0000-0000-0000C80E0000}"/>
    <cellStyle name="Calculation 4 2 6 4" xfId="3856" xr:uid="{00000000-0005-0000-0000-0000C90E0000}"/>
    <cellStyle name="Calculation 4 2 6 4 2" xfId="3857" xr:uid="{00000000-0005-0000-0000-0000CA0E0000}"/>
    <cellStyle name="Calculation 4 2 6 4 3" xfId="3858" xr:uid="{00000000-0005-0000-0000-0000CB0E0000}"/>
    <cellStyle name="Calculation 4 2 6 4 4" xfId="3859" xr:uid="{00000000-0005-0000-0000-0000CC0E0000}"/>
    <cellStyle name="Calculation 4 2 6 4 5" xfId="3860" xr:uid="{00000000-0005-0000-0000-0000CD0E0000}"/>
    <cellStyle name="Calculation 4 2 6 5" xfId="3861" xr:uid="{00000000-0005-0000-0000-0000CE0E0000}"/>
    <cellStyle name="Calculation 4 2 6 5 2" xfId="3862" xr:uid="{00000000-0005-0000-0000-0000CF0E0000}"/>
    <cellStyle name="Calculation 4 2 6 6" xfId="3863" xr:uid="{00000000-0005-0000-0000-0000D00E0000}"/>
    <cellStyle name="Calculation 4 2 6 6 2" xfId="3864" xr:uid="{00000000-0005-0000-0000-0000D10E0000}"/>
    <cellStyle name="Calculation 4 2 6 7" xfId="3865" xr:uid="{00000000-0005-0000-0000-0000D20E0000}"/>
    <cellStyle name="Calculation 4 2 6 8" xfId="3866" xr:uid="{00000000-0005-0000-0000-0000D30E0000}"/>
    <cellStyle name="Calculation 4 2 7" xfId="3867" xr:uid="{00000000-0005-0000-0000-0000D40E0000}"/>
    <cellStyle name="Calculation 4 2 7 2" xfId="3868" xr:uid="{00000000-0005-0000-0000-0000D50E0000}"/>
    <cellStyle name="Calculation 4 2 7 2 2" xfId="3869" xr:uid="{00000000-0005-0000-0000-0000D60E0000}"/>
    <cellStyle name="Calculation 4 2 7 2 2 2" xfId="3870" xr:uid="{00000000-0005-0000-0000-0000D70E0000}"/>
    <cellStyle name="Calculation 4 2 7 2 2 3" xfId="3871" xr:uid="{00000000-0005-0000-0000-0000D80E0000}"/>
    <cellStyle name="Calculation 4 2 7 2 2 4" xfId="3872" xr:uid="{00000000-0005-0000-0000-0000D90E0000}"/>
    <cellStyle name="Calculation 4 2 7 2 2 5" xfId="3873" xr:uid="{00000000-0005-0000-0000-0000DA0E0000}"/>
    <cellStyle name="Calculation 4 2 7 2 3" xfId="3874" xr:uid="{00000000-0005-0000-0000-0000DB0E0000}"/>
    <cellStyle name="Calculation 4 2 7 2 3 2" xfId="3875" xr:uid="{00000000-0005-0000-0000-0000DC0E0000}"/>
    <cellStyle name="Calculation 4 2 7 2 3 3" xfId="3876" xr:uid="{00000000-0005-0000-0000-0000DD0E0000}"/>
    <cellStyle name="Calculation 4 2 7 2 3 4" xfId="3877" xr:uid="{00000000-0005-0000-0000-0000DE0E0000}"/>
    <cellStyle name="Calculation 4 2 7 2 3 5" xfId="3878" xr:uid="{00000000-0005-0000-0000-0000DF0E0000}"/>
    <cellStyle name="Calculation 4 2 7 2 4" xfId="3879" xr:uid="{00000000-0005-0000-0000-0000E00E0000}"/>
    <cellStyle name="Calculation 4 2 7 2 4 2" xfId="3880" xr:uid="{00000000-0005-0000-0000-0000E10E0000}"/>
    <cellStyle name="Calculation 4 2 7 2 5" xfId="3881" xr:uid="{00000000-0005-0000-0000-0000E20E0000}"/>
    <cellStyle name="Calculation 4 2 7 2 5 2" xfId="3882" xr:uid="{00000000-0005-0000-0000-0000E30E0000}"/>
    <cellStyle name="Calculation 4 2 7 2 6" xfId="3883" xr:uid="{00000000-0005-0000-0000-0000E40E0000}"/>
    <cellStyle name="Calculation 4 2 7 2 7" xfId="3884" xr:uid="{00000000-0005-0000-0000-0000E50E0000}"/>
    <cellStyle name="Calculation 4 2 7 3" xfId="3885" xr:uid="{00000000-0005-0000-0000-0000E60E0000}"/>
    <cellStyle name="Calculation 4 2 7 3 2" xfId="3886" xr:uid="{00000000-0005-0000-0000-0000E70E0000}"/>
    <cellStyle name="Calculation 4 2 7 3 3" xfId="3887" xr:uid="{00000000-0005-0000-0000-0000E80E0000}"/>
    <cellStyle name="Calculation 4 2 7 3 4" xfId="3888" xr:uid="{00000000-0005-0000-0000-0000E90E0000}"/>
    <cellStyle name="Calculation 4 2 7 3 5" xfId="3889" xr:uid="{00000000-0005-0000-0000-0000EA0E0000}"/>
    <cellStyle name="Calculation 4 2 7 4" xfId="3890" xr:uid="{00000000-0005-0000-0000-0000EB0E0000}"/>
    <cellStyle name="Calculation 4 2 7 4 2" xfId="3891" xr:uid="{00000000-0005-0000-0000-0000EC0E0000}"/>
    <cellStyle name="Calculation 4 2 7 4 3" xfId="3892" xr:uid="{00000000-0005-0000-0000-0000ED0E0000}"/>
    <cellStyle name="Calculation 4 2 7 4 4" xfId="3893" xr:uid="{00000000-0005-0000-0000-0000EE0E0000}"/>
    <cellStyle name="Calculation 4 2 7 4 5" xfId="3894" xr:uid="{00000000-0005-0000-0000-0000EF0E0000}"/>
    <cellStyle name="Calculation 4 2 7 5" xfId="3895" xr:uid="{00000000-0005-0000-0000-0000F00E0000}"/>
    <cellStyle name="Calculation 4 2 7 5 2" xfId="3896" xr:uid="{00000000-0005-0000-0000-0000F10E0000}"/>
    <cellStyle name="Calculation 4 2 7 6" xfId="3897" xr:uid="{00000000-0005-0000-0000-0000F20E0000}"/>
    <cellStyle name="Calculation 4 2 7 6 2" xfId="3898" xr:uid="{00000000-0005-0000-0000-0000F30E0000}"/>
    <cellStyle name="Calculation 4 2 7 7" xfId="3899" xr:uid="{00000000-0005-0000-0000-0000F40E0000}"/>
    <cellStyle name="Calculation 4 2 7 8" xfId="3900" xr:uid="{00000000-0005-0000-0000-0000F50E0000}"/>
    <cellStyle name="Calculation 4 2 8" xfId="3901" xr:uid="{00000000-0005-0000-0000-0000F60E0000}"/>
    <cellStyle name="Calculation 4 2 8 2" xfId="3902" xr:uid="{00000000-0005-0000-0000-0000F70E0000}"/>
    <cellStyle name="Calculation 4 2 8 2 2" xfId="3903" xr:uid="{00000000-0005-0000-0000-0000F80E0000}"/>
    <cellStyle name="Calculation 4 2 8 2 2 2" xfId="3904" xr:uid="{00000000-0005-0000-0000-0000F90E0000}"/>
    <cellStyle name="Calculation 4 2 8 2 2 3" xfId="3905" xr:uid="{00000000-0005-0000-0000-0000FA0E0000}"/>
    <cellStyle name="Calculation 4 2 8 2 2 4" xfId="3906" xr:uid="{00000000-0005-0000-0000-0000FB0E0000}"/>
    <cellStyle name="Calculation 4 2 8 2 2 5" xfId="3907" xr:uid="{00000000-0005-0000-0000-0000FC0E0000}"/>
    <cellStyle name="Calculation 4 2 8 2 3" xfId="3908" xr:uid="{00000000-0005-0000-0000-0000FD0E0000}"/>
    <cellStyle name="Calculation 4 2 8 2 3 2" xfId="3909" xr:uid="{00000000-0005-0000-0000-0000FE0E0000}"/>
    <cellStyle name="Calculation 4 2 8 2 3 3" xfId="3910" xr:uid="{00000000-0005-0000-0000-0000FF0E0000}"/>
    <cellStyle name="Calculation 4 2 8 2 3 4" xfId="3911" xr:uid="{00000000-0005-0000-0000-0000000F0000}"/>
    <cellStyle name="Calculation 4 2 8 2 3 5" xfId="3912" xr:uid="{00000000-0005-0000-0000-0000010F0000}"/>
    <cellStyle name="Calculation 4 2 8 2 4" xfId="3913" xr:uid="{00000000-0005-0000-0000-0000020F0000}"/>
    <cellStyle name="Calculation 4 2 8 2 4 2" xfId="3914" xr:uid="{00000000-0005-0000-0000-0000030F0000}"/>
    <cellStyle name="Calculation 4 2 8 2 5" xfId="3915" xr:uid="{00000000-0005-0000-0000-0000040F0000}"/>
    <cellStyle name="Calculation 4 2 8 2 5 2" xfId="3916" xr:uid="{00000000-0005-0000-0000-0000050F0000}"/>
    <cellStyle name="Calculation 4 2 8 2 6" xfId="3917" xr:uid="{00000000-0005-0000-0000-0000060F0000}"/>
    <cellStyle name="Calculation 4 2 8 2 7" xfId="3918" xr:uid="{00000000-0005-0000-0000-0000070F0000}"/>
    <cellStyle name="Calculation 4 2 8 3" xfId="3919" xr:uid="{00000000-0005-0000-0000-0000080F0000}"/>
    <cellStyle name="Calculation 4 2 8 3 2" xfId="3920" xr:uid="{00000000-0005-0000-0000-0000090F0000}"/>
    <cellStyle name="Calculation 4 2 8 3 3" xfId="3921" xr:uid="{00000000-0005-0000-0000-00000A0F0000}"/>
    <cellStyle name="Calculation 4 2 8 3 4" xfId="3922" xr:uid="{00000000-0005-0000-0000-00000B0F0000}"/>
    <cellStyle name="Calculation 4 2 8 3 5" xfId="3923" xr:uid="{00000000-0005-0000-0000-00000C0F0000}"/>
    <cellStyle name="Calculation 4 2 8 4" xfId="3924" xr:uid="{00000000-0005-0000-0000-00000D0F0000}"/>
    <cellStyle name="Calculation 4 2 8 4 2" xfId="3925" xr:uid="{00000000-0005-0000-0000-00000E0F0000}"/>
    <cellStyle name="Calculation 4 2 8 4 3" xfId="3926" xr:uid="{00000000-0005-0000-0000-00000F0F0000}"/>
    <cellStyle name="Calculation 4 2 8 4 4" xfId="3927" xr:uid="{00000000-0005-0000-0000-0000100F0000}"/>
    <cellStyle name="Calculation 4 2 8 4 5" xfId="3928" xr:uid="{00000000-0005-0000-0000-0000110F0000}"/>
    <cellStyle name="Calculation 4 2 8 5" xfId="3929" xr:uid="{00000000-0005-0000-0000-0000120F0000}"/>
    <cellStyle name="Calculation 4 2 8 5 2" xfId="3930" xr:uid="{00000000-0005-0000-0000-0000130F0000}"/>
    <cellStyle name="Calculation 4 2 8 6" xfId="3931" xr:uid="{00000000-0005-0000-0000-0000140F0000}"/>
    <cellStyle name="Calculation 4 2 8 6 2" xfId="3932" xr:uid="{00000000-0005-0000-0000-0000150F0000}"/>
    <cellStyle name="Calculation 4 2 8 7" xfId="3933" xr:uid="{00000000-0005-0000-0000-0000160F0000}"/>
    <cellStyle name="Calculation 4 2 8 8" xfId="3934" xr:uid="{00000000-0005-0000-0000-0000170F0000}"/>
    <cellStyle name="Calculation 4 2 9" xfId="3935" xr:uid="{00000000-0005-0000-0000-0000180F0000}"/>
    <cellStyle name="Calculation 4 2 9 2" xfId="3936" xr:uid="{00000000-0005-0000-0000-0000190F0000}"/>
    <cellStyle name="Calculation 4 2 9 2 2" xfId="3937" xr:uid="{00000000-0005-0000-0000-00001A0F0000}"/>
    <cellStyle name="Calculation 4 2 9 2 2 2" xfId="3938" xr:uid="{00000000-0005-0000-0000-00001B0F0000}"/>
    <cellStyle name="Calculation 4 2 9 2 2 3" xfId="3939" xr:uid="{00000000-0005-0000-0000-00001C0F0000}"/>
    <cellStyle name="Calculation 4 2 9 2 2 4" xfId="3940" xr:uid="{00000000-0005-0000-0000-00001D0F0000}"/>
    <cellStyle name="Calculation 4 2 9 2 2 5" xfId="3941" xr:uid="{00000000-0005-0000-0000-00001E0F0000}"/>
    <cellStyle name="Calculation 4 2 9 2 3" xfId="3942" xr:uid="{00000000-0005-0000-0000-00001F0F0000}"/>
    <cellStyle name="Calculation 4 2 9 2 3 2" xfId="3943" xr:uid="{00000000-0005-0000-0000-0000200F0000}"/>
    <cellStyle name="Calculation 4 2 9 2 3 3" xfId="3944" xr:uid="{00000000-0005-0000-0000-0000210F0000}"/>
    <cellStyle name="Calculation 4 2 9 2 3 4" xfId="3945" xr:uid="{00000000-0005-0000-0000-0000220F0000}"/>
    <cellStyle name="Calculation 4 2 9 2 3 5" xfId="3946" xr:uid="{00000000-0005-0000-0000-0000230F0000}"/>
    <cellStyle name="Calculation 4 2 9 2 4" xfId="3947" xr:uid="{00000000-0005-0000-0000-0000240F0000}"/>
    <cellStyle name="Calculation 4 2 9 2 4 2" xfId="3948" xr:uid="{00000000-0005-0000-0000-0000250F0000}"/>
    <cellStyle name="Calculation 4 2 9 2 5" xfId="3949" xr:uid="{00000000-0005-0000-0000-0000260F0000}"/>
    <cellStyle name="Calculation 4 2 9 2 5 2" xfId="3950" xr:uid="{00000000-0005-0000-0000-0000270F0000}"/>
    <cellStyle name="Calculation 4 2 9 2 6" xfId="3951" xr:uid="{00000000-0005-0000-0000-0000280F0000}"/>
    <cellStyle name="Calculation 4 2 9 2 7" xfId="3952" xr:uid="{00000000-0005-0000-0000-0000290F0000}"/>
    <cellStyle name="Calculation 4 2 9 3" xfId="3953" xr:uid="{00000000-0005-0000-0000-00002A0F0000}"/>
    <cellStyle name="Calculation 4 2 9 3 2" xfId="3954" xr:uid="{00000000-0005-0000-0000-00002B0F0000}"/>
    <cellStyle name="Calculation 4 2 9 3 3" xfId="3955" xr:uid="{00000000-0005-0000-0000-00002C0F0000}"/>
    <cellStyle name="Calculation 4 2 9 3 4" xfId="3956" xr:uid="{00000000-0005-0000-0000-00002D0F0000}"/>
    <cellStyle name="Calculation 4 2 9 3 5" xfId="3957" xr:uid="{00000000-0005-0000-0000-00002E0F0000}"/>
    <cellStyle name="Calculation 4 2 9 4" xfId="3958" xr:uid="{00000000-0005-0000-0000-00002F0F0000}"/>
    <cellStyle name="Calculation 4 2 9 4 2" xfId="3959" xr:uid="{00000000-0005-0000-0000-0000300F0000}"/>
    <cellStyle name="Calculation 4 2 9 4 3" xfId="3960" xr:uid="{00000000-0005-0000-0000-0000310F0000}"/>
    <cellStyle name="Calculation 4 2 9 4 4" xfId="3961" xr:uid="{00000000-0005-0000-0000-0000320F0000}"/>
    <cellStyle name="Calculation 4 2 9 4 5" xfId="3962" xr:uid="{00000000-0005-0000-0000-0000330F0000}"/>
    <cellStyle name="Calculation 4 2 9 5" xfId="3963" xr:uid="{00000000-0005-0000-0000-0000340F0000}"/>
    <cellStyle name="Calculation 4 2 9 5 2" xfId="3964" xr:uid="{00000000-0005-0000-0000-0000350F0000}"/>
    <cellStyle name="Calculation 4 2 9 6" xfId="3965" xr:uid="{00000000-0005-0000-0000-0000360F0000}"/>
    <cellStyle name="Calculation 4 2 9 6 2" xfId="3966" xr:uid="{00000000-0005-0000-0000-0000370F0000}"/>
    <cellStyle name="Calculation 4 2 9 7" xfId="3967" xr:uid="{00000000-0005-0000-0000-0000380F0000}"/>
    <cellStyle name="Calculation 4 2 9 8" xfId="3968" xr:uid="{00000000-0005-0000-0000-0000390F0000}"/>
    <cellStyle name="Calculation 4 3" xfId="3969" xr:uid="{00000000-0005-0000-0000-00003A0F0000}"/>
    <cellStyle name="Calculation 4 3 2" xfId="3970" xr:uid="{00000000-0005-0000-0000-00003B0F0000}"/>
    <cellStyle name="Calculation 4 4" xfId="3971" xr:uid="{00000000-0005-0000-0000-00003C0F0000}"/>
    <cellStyle name="Calculation 4 4 2" xfId="3972" xr:uid="{00000000-0005-0000-0000-00003D0F0000}"/>
    <cellStyle name="Calculation 4 5" xfId="3973" xr:uid="{00000000-0005-0000-0000-00003E0F0000}"/>
    <cellStyle name="Calculation 4 6" xfId="3974" xr:uid="{00000000-0005-0000-0000-00003F0F0000}"/>
    <cellStyle name="Calculation 4 6 2" xfId="3975" xr:uid="{00000000-0005-0000-0000-0000400F0000}"/>
    <cellStyle name="Calculation 4_T-straight with PEDs adjustor" xfId="3976" xr:uid="{00000000-0005-0000-0000-0000410F0000}"/>
    <cellStyle name="Calculation 5" xfId="3977" xr:uid="{00000000-0005-0000-0000-0000420F0000}"/>
    <cellStyle name="Calculation 5 2" xfId="3978" xr:uid="{00000000-0005-0000-0000-0000430F0000}"/>
    <cellStyle name="Calculation 5 2 2" xfId="3979" xr:uid="{00000000-0005-0000-0000-0000440F0000}"/>
    <cellStyle name="Calculation 5 3" xfId="3980" xr:uid="{00000000-0005-0000-0000-0000450F0000}"/>
    <cellStyle name="Calculation 5 3 2" xfId="3981" xr:uid="{00000000-0005-0000-0000-0000460F0000}"/>
    <cellStyle name="Calculation 5 4" xfId="3982" xr:uid="{00000000-0005-0000-0000-0000470F0000}"/>
    <cellStyle name="Calculation 6" xfId="3983" xr:uid="{00000000-0005-0000-0000-0000480F0000}"/>
    <cellStyle name="Calculation 6 2" xfId="3984" xr:uid="{00000000-0005-0000-0000-0000490F0000}"/>
    <cellStyle name="Calculation 7" xfId="3985" xr:uid="{00000000-0005-0000-0000-00004A0F0000}"/>
    <cellStyle name="Calculation 7 2" xfId="3986" xr:uid="{00000000-0005-0000-0000-00004B0F0000}"/>
    <cellStyle name="Calculation 8" xfId="3987" xr:uid="{00000000-0005-0000-0000-00004C0F0000}"/>
    <cellStyle name="Calculation 8 2" xfId="3988" xr:uid="{00000000-0005-0000-0000-00004D0F0000}"/>
    <cellStyle name="Calculation 9" xfId="3989" xr:uid="{00000000-0005-0000-0000-00004E0F0000}"/>
    <cellStyle name="Calculation 9 2" xfId="3990" xr:uid="{00000000-0005-0000-0000-00004F0F0000}"/>
    <cellStyle name="Check Cell 10" xfId="3991" xr:uid="{00000000-0005-0000-0000-0000500F0000}"/>
    <cellStyle name="Check Cell 11" xfId="3992" xr:uid="{00000000-0005-0000-0000-0000510F0000}"/>
    <cellStyle name="Check Cell 2" xfId="3993" xr:uid="{00000000-0005-0000-0000-0000520F0000}"/>
    <cellStyle name="Check Cell 2 2" xfId="3994" xr:uid="{00000000-0005-0000-0000-0000530F0000}"/>
    <cellStyle name="Check Cell 2 2 2" xfId="3995" xr:uid="{00000000-0005-0000-0000-0000540F0000}"/>
    <cellStyle name="Check Cell 2 2 3" xfId="3996" xr:uid="{00000000-0005-0000-0000-0000550F0000}"/>
    <cellStyle name="Check Cell 2 2_T-straight with PEDs adjustor" xfId="3997" xr:uid="{00000000-0005-0000-0000-0000560F0000}"/>
    <cellStyle name="Check Cell 2 3" xfId="3998" xr:uid="{00000000-0005-0000-0000-0000570F0000}"/>
    <cellStyle name="Check Cell 3" xfId="3999" xr:uid="{00000000-0005-0000-0000-0000580F0000}"/>
    <cellStyle name="Check Cell 3 2" xfId="4000" xr:uid="{00000000-0005-0000-0000-0000590F0000}"/>
    <cellStyle name="Check Cell 4" xfId="4001" xr:uid="{00000000-0005-0000-0000-00005A0F0000}"/>
    <cellStyle name="Check Cell 4 2" xfId="4002" xr:uid="{00000000-0005-0000-0000-00005B0F0000}"/>
    <cellStyle name="Check Cell 5" xfId="4003" xr:uid="{00000000-0005-0000-0000-00005C0F0000}"/>
    <cellStyle name="Check Cell 6" xfId="4004" xr:uid="{00000000-0005-0000-0000-00005D0F0000}"/>
    <cellStyle name="Check Cell 7" xfId="4005" xr:uid="{00000000-0005-0000-0000-00005E0F0000}"/>
    <cellStyle name="Check Cell 8" xfId="4006" xr:uid="{00000000-0005-0000-0000-00005F0F0000}"/>
    <cellStyle name="Check Cell 9" xfId="4007" xr:uid="{00000000-0005-0000-0000-0000600F0000}"/>
    <cellStyle name="Comma" xfId="1" builtinId="3"/>
    <cellStyle name="Comma 10" xfId="4008" xr:uid="{00000000-0005-0000-0000-0000620F0000}"/>
    <cellStyle name="Comma 10 10" xfId="4009" xr:uid="{00000000-0005-0000-0000-0000630F0000}"/>
    <cellStyle name="Comma 10 11" xfId="4010" xr:uid="{00000000-0005-0000-0000-0000640F0000}"/>
    <cellStyle name="Comma 10 2" xfId="4011" xr:uid="{00000000-0005-0000-0000-0000650F0000}"/>
    <cellStyle name="Comma 10 2 10" xfId="4012" xr:uid="{00000000-0005-0000-0000-0000660F0000}"/>
    <cellStyle name="Comma 10 2 10 2" xfId="4013" xr:uid="{00000000-0005-0000-0000-0000670F0000}"/>
    <cellStyle name="Comma 10 2 2" xfId="4014" xr:uid="{00000000-0005-0000-0000-0000680F0000}"/>
    <cellStyle name="Comma 10 2 2 2" xfId="4015" xr:uid="{00000000-0005-0000-0000-0000690F0000}"/>
    <cellStyle name="Comma 10 2 2 2 2" xfId="4016" xr:uid="{00000000-0005-0000-0000-00006A0F0000}"/>
    <cellStyle name="Comma 10 2 2 2 3" xfId="4017" xr:uid="{00000000-0005-0000-0000-00006B0F0000}"/>
    <cellStyle name="Comma 10 2 2 2 3 2" xfId="4018" xr:uid="{00000000-0005-0000-0000-00006C0F0000}"/>
    <cellStyle name="Comma 10 2 2 2 3 2 2" xfId="4019" xr:uid="{00000000-0005-0000-0000-00006D0F0000}"/>
    <cellStyle name="Comma 10 2 2 2 3 3" xfId="4020" xr:uid="{00000000-0005-0000-0000-00006E0F0000}"/>
    <cellStyle name="Comma 10 2 2 2 4" xfId="4021" xr:uid="{00000000-0005-0000-0000-00006F0F0000}"/>
    <cellStyle name="Comma 10 2 2 3" xfId="4022" xr:uid="{00000000-0005-0000-0000-0000700F0000}"/>
    <cellStyle name="Comma 10 2 2 4" xfId="4023" xr:uid="{00000000-0005-0000-0000-0000710F0000}"/>
    <cellStyle name="Comma 10 2 2 4 2" xfId="4024" xr:uid="{00000000-0005-0000-0000-0000720F0000}"/>
    <cellStyle name="Comma 10 2 2 4 2 2" xfId="4025" xr:uid="{00000000-0005-0000-0000-0000730F0000}"/>
    <cellStyle name="Comma 10 2 2 4 3" xfId="4026" xr:uid="{00000000-0005-0000-0000-0000740F0000}"/>
    <cellStyle name="Comma 10 2 2 5" xfId="4027" xr:uid="{00000000-0005-0000-0000-0000750F0000}"/>
    <cellStyle name="Comma 10 2 3" xfId="4028" xr:uid="{00000000-0005-0000-0000-0000760F0000}"/>
    <cellStyle name="Comma 10 2 3 2" xfId="4029" xr:uid="{00000000-0005-0000-0000-0000770F0000}"/>
    <cellStyle name="Comma 10 2 3 3" xfId="4030" xr:uid="{00000000-0005-0000-0000-0000780F0000}"/>
    <cellStyle name="Comma 10 2 3 3 2" xfId="4031" xr:uid="{00000000-0005-0000-0000-0000790F0000}"/>
    <cellStyle name="Comma 10 2 3 3 2 2" xfId="4032" xr:uid="{00000000-0005-0000-0000-00007A0F0000}"/>
    <cellStyle name="Comma 10 2 3 3 3" xfId="4033" xr:uid="{00000000-0005-0000-0000-00007B0F0000}"/>
    <cellStyle name="Comma 10 2 3 4" xfId="4034" xr:uid="{00000000-0005-0000-0000-00007C0F0000}"/>
    <cellStyle name="Comma 10 2 4" xfId="4035" xr:uid="{00000000-0005-0000-0000-00007D0F0000}"/>
    <cellStyle name="Comma 10 2 4 2" xfId="4036" xr:uid="{00000000-0005-0000-0000-00007E0F0000}"/>
    <cellStyle name="Comma 10 2 4 3" xfId="4037" xr:uid="{00000000-0005-0000-0000-00007F0F0000}"/>
    <cellStyle name="Comma 10 2 4 3 2" xfId="4038" xr:uid="{00000000-0005-0000-0000-0000800F0000}"/>
    <cellStyle name="Comma 10 2 4 3 2 2" xfId="4039" xr:uid="{00000000-0005-0000-0000-0000810F0000}"/>
    <cellStyle name="Comma 10 2 4 3 3" xfId="4040" xr:uid="{00000000-0005-0000-0000-0000820F0000}"/>
    <cellStyle name="Comma 10 2 4 4" xfId="4041" xr:uid="{00000000-0005-0000-0000-0000830F0000}"/>
    <cellStyle name="Comma 10 2 5" xfId="4042" xr:uid="{00000000-0005-0000-0000-0000840F0000}"/>
    <cellStyle name="Comma 10 2 6" xfId="4043" xr:uid="{00000000-0005-0000-0000-0000850F0000}"/>
    <cellStyle name="Comma 10 2 6 2" xfId="4044" xr:uid="{00000000-0005-0000-0000-0000860F0000}"/>
    <cellStyle name="Comma 10 2 6 2 2" xfId="4045" xr:uid="{00000000-0005-0000-0000-0000870F0000}"/>
    <cellStyle name="Comma 10 2 6 3" xfId="4046" xr:uid="{00000000-0005-0000-0000-0000880F0000}"/>
    <cellStyle name="Comma 10 2 7" xfId="4047" xr:uid="{00000000-0005-0000-0000-0000890F0000}"/>
    <cellStyle name="Comma 10 2 7 2" xfId="4048" xr:uid="{00000000-0005-0000-0000-00008A0F0000}"/>
    <cellStyle name="Comma 10 2 8" xfId="4049" xr:uid="{00000000-0005-0000-0000-00008B0F0000}"/>
    <cellStyle name="Comma 10 2 8 2" xfId="4050" xr:uid="{00000000-0005-0000-0000-00008C0F0000}"/>
    <cellStyle name="Comma 10 2 8 3" xfId="4051" xr:uid="{00000000-0005-0000-0000-00008D0F0000}"/>
    <cellStyle name="Comma 10 2 9" xfId="4052" xr:uid="{00000000-0005-0000-0000-00008E0F0000}"/>
    <cellStyle name="Comma 10 3" xfId="4053" xr:uid="{00000000-0005-0000-0000-00008F0F0000}"/>
    <cellStyle name="Comma 10 3 2" xfId="4054" xr:uid="{00000000-0005-0000-0000-0000900F0000}"/>
    <cellStyle name="Comma 10 3 2 2" xfId="4055" xr:uid="{00000000-0005-0000-0000-0000910F0000}"/>
    <cellStyle name="Comma 10 3 2 2 2" xfId="4056" xr:uid="{00000000-0005-0000-0000-0000920F0000}"/>
    <cellStyle name="Comma 10 3 2 2 3" xfId="4057" xr:uid="{00000000-0005-0000-0000-0000930F0000}"/>
    <cellStyle name="Comma 10 3 2 2 3 2" xfId="4058" xr:uid="{00000000-0005-0000-0000-0000940F0000}"/>
    <cellStyle name="Comma 10 3 2 2 3 2 2" xfId="4059" xr:uid="{00000000-0005-0000-0000-0000950F0000}"/>
    <cellStyle name="Comma 10 3 2 2 3 3" xfId="4060" xr:uid="{00000000-0005-0000-0000-0000960F0000}"/>
    <cellStyle name="Comma 10 3 2 2 4" xfId="4061" xr:uid="{00000000-0005-0000-0000-0000970F0000}"/>
    <cellStyle name="Comma 10 3 2 3" xfId="4062" xr:uid="{00000000-0005-0000-0000-0000980F0000}"/>
    <cellStyle name="Comma 10 3 2 4" xfId="4063" xr:uid="{00000000-0005-0000-0000-0000990F0000}"/>
    <cellStyle name="Comma 10 3 2 4 2" xfId="4064" xr:uid="{00000000-0005-0000-0000-00009A0F0000}"/>
    <cellStyle name="Comma 10 3 2 4 2 2" xfId="4065" xr:uid="{00000000-0005-0000-0000-00009B0F0000}"/>
    <cellStyle name="Comma 10 3 2 4 3" xfId="4066" xr:uid="{00000000-0005-0000-0000-00009C0F0000}"/>
    <cellStyle name="Comma 10 3 2 5" xfId="4067" xr:uid="{00000000-0005-0000-0000-00009D0F0000}"/>
    <cellStyle name="Comma 10 3 3" xfId="4068" xr:uid="{00000000-0005-0000-0000-00009E0F0000}"/>
    <cellStyle name="Comma 10 3 3 2" xfId="4069" xr:uid="{00000000-0005-0000-0000-00009F0F0000}"/>
    <cellStyle name="Comma 10 3 3 3" xfId="4070" xr:uid="{00000000-0005-0000-0000-0000A00F0000}"/>
    <cellStyle name="Comma 10 3 3 3 2" xfId="4071" xr:uid="{00000000-0005-0000-0000-0000A10F0000}"/>
    <cellStyle name="Comma 10 3 3 3 2 2" xfId="4072" xr:uid="{00000000-0005-0000-0000-0000A20F0000}"/>
    <cellStyle name="Comma 10 3 3 3 3" xfId="4073" xr:uid="{00000000-0005-0000-0000-0000A30F0000}"/>
    <cellStyle name="Comma 10 3 3 4" xfId="4074" xr:uid="{00000000-0005-0000-0000-0000A40F0000}"/>
    <cellStyle name="Comma 10 3 4" xfId="4075" xr:uid="{00000000-0005-0000-0000-0000A50F0000}"/>
    <cellStyle name="Comma 10 3 5" xfId="4076" xr:uid="{00000000-0005-0000-0000-0000A60F0000}"/>
    <cellStyle name="Comma 10 3 5 2" xfId="4077" xr:uid="{00000000-0005-0000-0000-0000A70F0000}"/>
    <cellStyle name="Comma 10 3 5 2 2" xfId="4078" xr:uid="{00000000-0005-0000-0000-0000A80F0000}"/>
    <cellStyle name="Comma 10 3 5 3" xfId="4079" xr:uid="{00000000-0005-0000-0000-0000A90F0000}"/>
    <cellStyle name="Comma 10 3 6" xfId="4080" xr:uid="{00000000-0005-0000-0000-0000AA0F0000}"/>
    <cellStyle name="Comma 10 4" xfId="4081" xr:uid="{00000000-0005-0000-0000-0000AB0F0000}"/>
    <cellStyle name="Comma 10 4 2" xfId="4082" xr:uid="{00000000-0005-0000-0000-0000AC0F0000}"/>
    <cellStyle name="Comma 10 5" xfId="4083" xr:uid="{00000000-0005-0000-0000-0000AD0F0000}"/>
    <cellStyle name="Comma 10 5 2" xfId="4084" xr:uid="{00000000-0005-0000-0000-0000AE0F0000}"/>
    <cellStyle name="Comma 10 5 2 2" xfId="4085" xr:uid="{00000000-0005-0000-0000-0000AF0F0000}"/>
    <cellStyle name="Comma 10 5 2 3" xfId="4086" xr:uid="{00000000-0005-0000-0000-0000B00F0000}"/>
    <cellStyle name="Comma 10 5 2 3 2" xfId="4087" xr:uid="{00000000-0005-0000-0000-0000B10F0000}"/>
    <cellStyle name="Comma 10 5 2 3 2 2" xfId="4088" xr:uid="{00000000-0005-0000-0000-0000B20F0000}"/>
    <cellStyle name="Comma 10 5 2 3 3" xfId="4089" xr:uid="{00000000-0005-0000-0000-0000B30F0000}"/>
    <cellStyle name="Comma 10 5 2 4" xfId="4090" xr:uid="{00000000-0005-0000-0000-0000B40F0000}"/>
    <cellStyle name="Comma 10 5 3" xfId="4091" xr:uid="{00000000-0005-0000-0000-0000B50F0000}"/>
    <cellStyle name="Comma 10 5 4" xfId="4092" xr:uid="{00000000-0005-0000-0000-0000B60F0000}"/>
    <cellStyle name="Comma 10 5 4 2" xfId="4093" xr:uid="{00000000-0005-0000-0000-0000B70F0000}"/>
    <cellStyle name="Comma 10 5 4 2 2" xfId="4094" xr:uid="{00000000-0005-0000-0000-0000B80F0000}"/>
    <cellStyle name="Comma 10 5 4 3" xfId="4095" xr:uid="{00000000-0005-0000-0000-0000B90F0000}"/>
    <cellStyle name="Comma 10 5 5" xfId="4096" xr:uid="{00000000-0005-0000-0000-0000BA0F0000}"/>
    <cellStyle name="Comma 10 6" xfId="4097" xr:uid="{00000000-0005-0000-0000-0000BB0F0000}"/>
    <cellStyle name="Comma 10 6 2" xfId="4098" xr:uid="{00000000-0005-0000-0000-0000BC0F0000}"/>
    <cellStyle name="Comma 10 6 3" xfId="4099" xr:uid="{00000000-0005-0000-0000-0000BD0F0000}"/>
    <cellStyle name="Comma 10 6 3 2" xfId="4100" xr:uid="{00000000-0005-0000-0000-0000BE0F0000}"/>
    <cellStyle name="Comma 10 6 3 2 2" xfId="4101" xr:uid="{00000000-0005-0000-0000-0000BF0F0000}"/>
    <cellStyle name="Comma 10 6 3 3" xfId="4102" xr:uid="{00000000-0005-0000-0000-0000C00F0000}"/>
    <cellStyle name="Comma 10 6 4" xfId="4103" xr:uid="{00000000-0005-0000-0000-0000C10F0000}"/>
    <cellStyle name="Comma 10 7" xfId="4104" xr:uid="{00000000-0005-0000-0000-0000C20F0000}"/>
    <cellStyle name="Comma 10 7 2" xfId="4105" xr:uid="{00000000-0005-0000-0000-0000C30F0000}"/>
    <cellStyle name="Comma 10 8" xfId="4106" xr:uid="{00000000-0005-0000-0000-0000C40F0000}"/>
    <cellStyle name="Comma 10 8 2" xfId="4107" xr:uid="{00000000-0005-0000-0000-0000C50F0000}"/>
    <cellStyle name="Comma 10 8 2 2" xfId="4108" xr:uid="{00000000-0005-0000-0000-0000C60F0000}"/>
    <cellStyle name="Comma 10 8 3" xfId="4109" xr:uid="{00000000-0005-0000-0000-0000C70F0000}"/>
    <cellStyle name="Comma 10 9" xfId="4110" xr:uid="{00000000-0005-0000-0000-0000C80F0000}"/>
    <cellStyle name="Comma 10 9 2" xfId="4111" xr:uid="{00000000-0005-0000-0000-0000C90F0000}"/>
    <cellStyle name="Comma 11" xfId="4112" xr:uid="{00000000-0005-0000-0000-0000CA0F0000}"/>
    <cellStyle name="Comma 11 2" xfId="4113" xr:uid="{00000000-0005-0000-0000-0000CB0F0000}"/>
    <cellStyle name="Comma 11 2 2" xfId="4114" xr:uid="{00000000-0005-0000-0000-0000CC0F0000}"/>
    <cellStyle name="Comma 11 2 3" xfId="4115" xr:uid="{00000000-0005-0000-0000-0000CD0F0000}"/>
    <cellStyle name="Comma 11 2 4" xfId="4116" xr:uid="{00000000-0005-0000-0000-0000CE0F0000}"/>
    <cellStyle name="Comma 11 3" xfId="4117" xr:uid="{00000000-0005-0000-0000-0000CF0F0000}"/>
    <cellStyle name="Comma 11 4" xfId="4118" xr:uid="{00000000-0005-0000-0000-0000D00F0000}"/>
    <cellStyle name="Comma 11 5" xfId="4119" xr:uid="{00000000-0005-0000-0000-0000D10F0000}"/>
    <cellStyle name="Comma 12" xfId="4120" xr:uid="{00000000-0005-0000-0000-0000D20F0000}"/>
    <cellStyle name="Comma 12 2" xfId="4121" xr:uid="{00000000-0005-0000-0000-0000D30F0000}"/>
    <cellStyle name="Comma 13" xfId="4122" xr:uid="{00000000-0005-0000-0000-0000D40F0000}"/>
    <cellStyle name="Comma 13 2" xfId="4123" xr:uid="{00000000-0005-0000-0000-0000D50F0000}"/>
    <cellStyle name="Comma 14" xfId="4124" xr:uid="{00000000-0005-0000-0000-0000D60F0000}"/>
    <cellStyle name="Comma 15" xfId="4125" xr:uid="{00000000-0005-0000-0000-0000D70F0000}"/>
    <cellStyle name="Comma 15 2" xfId="4126" xr:uid="{00000000-0005-0000-0000-0000D80F0000}"/>
    <cellStyle name="Comma 15 2 2" xfId="4127" xr:uid="{00000000-0005-0000-0000-0000D90F0000}"/>
    <cellStyle name="Comma 15 2 3" xfId="4128" xr:uid="{00000000-0005-0000-0000-0000DA0F0000}"/>
    <cellStyle name="Comma 15 2 3 2" xfId="4129" xr:uid="{00000000-0005-0000-0000-0000DB0F0000}"/>
    <cellStyle name="Comma 15 2 3 2 2" xfId="4130" xr:uid="{00000000-0005-0000-0000-0000DC0F0000}"/>
    <cellStyle name="Comma 15 2 3 3" xfId="4131" xr:uid="{00000000-0005-0000-0000-0000DD0F0000}"/>
    <cellStyle name="Comma 15 2 4" xfId="4132" xr:uid="{00000000-0005-0000-0000-0000DE0F0000}"/>
    <cellStyle name="Comma 15 3" xfId="4133" xr:uid="{00000000-0005-0000-0000-0000DF0F0000}"/>
    <cellStyle name="Comma 15 3 2" xfId="4134" xr:uid="{00000000-0005-0000-0000-0000E00F0000}"/>
    <cellStyle name="Comma 15 4" xfId="4135" xr:uid="{00000000-0005-0000-0000-0000E10F0000}"/>
    <cellStyle name="Comma 15 5" xfId="4136" xr:uid="{00000000-0005-0000-0000-0000E20F0000}"/>
    <cellStyle name="Comma 15 5 2" xfId="4137" xr:uid="{00000000-0005-0000-0000-0000E30F0000}"/>
    <cellStyle name="Comma 15 5 2 2" xfId="4138" xr:uid="{00000000-0005-0000-0000-0000E40F0000}"/>
    <cellStyle name="Comma 15 5 3" xfId="4139" xr:uid="{00000000-0005-0000-0000-0000E50F0000}"/>
    <cellStyle name="Comma 15 6" xfId="4140" xr:uid="{00000000-0005-0000-0000-0000E60F0000}"/>
    <cellStyle name="Comma 16" xfId="4141" xr:uid="{00000000-0005-0000-0000-0000E70F0000}"/>
    <cellStyle name="Comma 16 2" xfId="4142" xr:uid="{00000000-0005-0000-0000-0000E80F0000}"/>
    <cellStyle name="Comma 16 2 2" xfId="4143" xr:uid="{00000000-0005-0000-0000-0000E90F0000}"/>
    <cellStyle name="Comma 16 3" xfId="4144" xr:uid="{00000000-0005-0000-0000-0000EA0F0000}"/>
    <cellStyle name="Comma 17" xfId="4145" xr:uid="{00000000-0005-0000-0000-0000EB0F0000}"/>
    <cellStyle name="Comma 17 2" xfId="4146" xr:uid="{00000000-0005-0000-0000-0000EC0F0000}"/>
    <cellStyle name="Comma 18" xfId="4147" xr:uid="{00000000-0005-0000-0000-0000ED0F0000}"/>
    <cellStyle name="Comma 18 2" xfId="4148" xr:uid="{00000000-0005-0000-0000-0000EE0F0000}"/>
    <cellStyle name="Comma 18 2 2" xfId="4149" xr:uid="{00000000-0005-0000-0000-0000EF0F0000}"/>
    <cellStyle name="Comma 19" xfId="4150" xr:uid="{00000000-0005-0000-0000-0000F00F0000}"/>
    <cellStyle name="Comma 2" xfId="4" xr:uid="{00000000-0005-0000-0000-0000F10F0000}"/>
    <cellStyle name="Comma 2 10" xfId="4151" xr:uid="{00000000-0005-0000-0000-0000F20F0000}"/>
    <cellStyle name="Comma 2 11" xfId="4152" xr:uid="{00000000-0005-0000-0000-0000F30F0000}"/>
    <cellStyle name="Comma 2 2" xfId="8" xr:uid="{00000000-0005-0000-0000-0000F40F0000}"/>
    <cellStyle name="Comma 2 2 2" xfId="4153" xr:uid="{00000000-0005-0000-0000-0000F50F0000}"/>
    <cellStyle name="Comma 2 2 2 2" xfId="4154" xr:uid="{00000000-0005-0000-0000-0000F60F0000}"/>
    <cellStyle name="Comma 2 2 3" xfId="4155" xr:uid="{00000000-0005-0000-0000-0000F70F0000}"/>
    <cellStyle name="Comma 2 2 4" xfId="4156" xr:uid="{00000000-0005-0000-0000-0000F80F0000}"/>
    <cellStyle name="Comma 2 3" xfId="9" xr:uid="{00000000-0005-0000-0000-0000F90F0000}"/>
    <cellStyle name="Comma 2 3 2" xfId="4157" xr:uid="{00000000-0005-0000-0000-0000FA0F0000}"/>
    <cellStyle name="Comma 2 3 2 2" xfId="4158" xr:uid="{00000000-0005-0000-0000-0000FB0F0000}"/>
    <cellStyle name="Comma 2 3 2 2 2" xfId="4159" xr:uid="{00000000-0005-0000-0000-0000FC0F0000}"/>
    <cellStyle name="Comma 2 3 2 3" xfId="4160" xr:uid="{00000000-0005-0000-0000-0000FD0F0000}"/>
    <cellStyle name="Comma 2 3 3" xfId="4161" xr:uid="{00000000-0005-0000-0000-0000FE0F0000}"/>
    <cellStyle name="Comma 2 3 3 2" xfId="4162" xr:uid="{00000000-0005-0000-0000-0000FF0F0000}"/>
    <cellStyle name="Comma 2 3 3 2 2" xfId="4163" xr:uid="{00000000-0005-0000-0000-000000100000}"/>
    <cellStyle name="Comma 2 3 3 3" xfId="4164" xr:uid="{00000000-0005-0000-0000-000001100000}"/>
    <cellStyle name="Comma 2 3 4" xfId="4165" xr:uid="{00000000-0005-0000-0000-000002100000}"/>
    <cellStyle name="Comma 2 3 4 2" xfId="4166" xr:uid="{00000000-0005-0000-0000-000003100000}"/>
    <cellStyle name="Comma 2 3 4 2 2" xfId="4167" xr:uid="{00000000-0005-0000-0000-000004100000}"/>
    <cellStyle name="Comma 2 3 4 3" xfId="4168" xr:uid="{00000000-0005-0000-0000-000005100000}"/>
    <cellStyle name="Comma 2 3 5" xfId="4169" xr:uid="{00000000-0005-0000-0000-000006100000}"/>
    <cellStyle name="Comma 2 3 5 2" xfId="4170" xr:uid="{00000000-0005-0000-0000-000007100000}"/>
    <cellStyle name="Comma 2 3 6" xfId="4171" xr:uid="{00000000-0005-0000-0000-000008100000}"/>
    <cellStyle name="Comma 2 3 7" xfId="4172" xr:uid="{00000000-0005-0000-0000-000009100000}"/>
    <cellStyle name="Comma 2 4" xfId="4173" xr:uid="{00000000-0005-0000-0000-00000A100000}"/>
    <cellStyle name="Comma 2 4 2" xfId="4174" xr:uid="{00000000-0005-0000-0000-00000B100000}"/>
    <cellStyle name="Comma 2 4 2 2" xfId="4175" xr:uid="{00000000-0005-0000-0000-00000C100000}"/>
    <cellStyle name="Comma 2 4 2 2 2" xfId="4176" xr:uid="{00000000-0005-0000-0000-00000D100000}"/>
    <cellStyle name="Comma 2 4 2 2 3" xfId="4177" xr:uid="{00000000-0005-0000-0000-00000E100000}"/>
    <cellStyle name="Comma 2 4 2 2 3 2" xfId="4178" xr:uid="{00000000-0005-0000-0000-00000F100000}"/>
    <cellStyle name="Comma 2 4 2 2 3 2 2" xfId="4179" xr:uid="{00000000-0005-0000-0000-000010100000}"/>
    <cellStyle name="Comma 2 4 2 2 3 3" xfId="4180" xr:uid="{00000000-0005-0000-0000-000011100000}"/>
    <cellStyle name="Comma 2 4 2 2 4" xfId="4181" xr:uid="{00000000-0005-0000-0000-000012100000}"/>
    <cellStyle name="Comma 2 4 2 3" xfId="4182" xr:uid="{00000000-0005-0000-0000-000013100000}"/>
    <cellStyle name="Comma 2 4 2 4" xfId="4183" xr:uid="{00000000-0005-0000-0000-000014100000}"/>
    <cellStyle name="Comma 2 4 2 4 2" xfId="4184" xr:uid="{00000000-0005-0000-0000-000015100000}"/>
    <cellStyle name="Comma 2 4 2 4 2 2" xfId="4185" xr:uid="{00000000-0005-0000-0000-000016100000}"/>
    <cellStyle name="Comma 2 4 2 4 3" xfId="4186" xr:uid="{00000000-0005-0000-0000-000017100000}"/>
    <cellStyle name="Comma 2 4 2 5" xfId="4187" xr:uid="{00000000-0005-0000-0000-000018100000}"/>
    <cellStyle name="Comma 2 4 3" xfId="4188" xr:uid="{00000000-0005-0000-0000-000019100000}"/>
    <cellStyle name="Comma 2 4 3 2" xfId="4189" xr:uid="{00000000-0005-0000-0000-00001A100000}"/>
    <cellStyle name="Comma 2 4 3 3" xfId="4190" xr:uid="{00000000-0005-0000-0000-00001B100000}"/>
    <cellStyle name="Comma 2 4 3 3 2" xfId="4191" xr:uid="{00000000-0005-0000-0000-00001C100000}"/>
    <cellStyle name="Comma 2 4 3 3 2 2" xfId="4192" xr:uid="{00000000-0005-0000-0000-00001D100000}"/>
    <cellStyle name="Comma 2 4 3 3 3" xfId="4193" xr:uid="{00000000-0005-0000-0000-00001E100000}"/>
    <cellStyle name="Comma 2 4 3 4" xfId="4194" xr:uid="{00000000-0005-0000-0000-00001F100000}"/>
    <cellStyle name="Comma 2 4 4" xfId="4195" xr:uid="{00000000-0005-0000-0000-000020100000}"/>
    <cellStyle name="Comma 2 4 5" xfId="4196" xr:uid="{00000000-0005-0000-0000-000021100000}"/>
    <cellStyle name="Comma 2 4 5 2" xfId="4197" xr:uid="{00000000-0005-0000-0000-000022100000}"/>
    <cellStyle name="Comma 2 4 5 2 2" xfId="4198" xr:uid="{00000000-0005-0000-0000-000023100000}"/>
    <cellStyle name="Comma 2 4 5 3" xfId="4199" xr:uid="{00000000-0005-0000-0000-000024100000}"/>
    <cellStyle name="Comma 2 4 6" xfId="4200" xr:uid="{00000000-0005-0000-0000-000025100000}"/>
    <cellStyle name="Comma 2 5" xfId="4201" xr:uid="{00000000-0005-0000-0000-000026100000}"/>
    <cellStyle name="Comma 2 5 2" xfId="4202" xr:uid="{00000000-0005-0000-0000-000027100000}"/>
    <cellStyle name="Comma 2 5 3" xfId="4203" xr:uid="{00000000-0005-0000-0000-000028100000}"/>
    <cellStyle name="Comma 2 5 3 2" xfId="4204" xr:uid="{00000000-0005-0000-0000-000029100000}"/>
    <cellStyle name="Comma 2 5 3 2 2" xfId="4205" xr:uid="{00000000-0005-0000-0000-00002A100000}"/>
    <cellStyle name="Comma 2 5 3 3" xfId="4206" xr:uid="{00000000-0005-0000-0000-00002B100000}"/>
    <cellStyle name="Comma 2 5 4" xfId="4207" xr:uid="{00000000-0005-0000-0000-00002C100000}"/>
    <cellStyle name="Comma 2 6" xfId="4208" xr:uid="{00000000-0005-0000-0000-00002D100000}"/>
    <cellStyle name="Comma 2 7" xfId="4209" xr:uid="{00000000-0005-0000-0000-00002E100000}"/>
    <cellStyle name="Comma 2 7 2" xfId="4210" xr:uid="{00000000-0005-0000-0000-00002F100000}"/>
    <cellStyle name="Comma 2 8" xfId="4211" xr:uid="{00000000-0005-0000-0000-000030100000}"/>
    <cellStyle name="Comma 2 8 2" xfId="4212" xr:uid="{00000000-0005-0000-0000-000031100000}"/>
    <cellStyle name="Comma 2 9" xfId="4213" xr:uid="{00000000-0005-0000-0000-000032100000}"/>
    <cellStyle name="Comma 20" xfId="4214" xr:uid="{00000000-0005-0000-0000-000033100000}"/>
    <cellStyle name="Comma 20 2" xfId="4215" xr:uid="{00000000-0005-0000-0000-000034100000}"/>
    <cellStyle name="Comma 20 3" xfId="4216" xr:uid="{00000000-0005-0000-0000-000035100000}"/>
    <cellStyle name="Comma 21" xfId="4217" xr:uid="{00000000-0005-0000-0000-000036100000}"/>
    <cellStyle name="Comma 21 2" xfId="4218" xr:uid="{00000000-0005-0000-0000-000037100000}"/>
    <cellStyle name="Comma 22" xfId="4219" xr:uid="{00000000-0005-0000-0000-000038100000}"/>
    <cellStyle name="Comma 22 2" xfId="4220" xr:uid="{00000000-0005-0000-0000-000039100000}"/>
    <cellStyle name="Comma 22 3" xfId="4221" xr:uid="{00000000-0005-0000-0000-00003A100000}"/>
    <cellStyle name="Comma 23" xfId="4222" xr:uid="{00000000-0005-0000-0000-00003B100000}"/>
    <cellStyle name="Comma 23 2" xfId="4223" xr:uid="{00000000-0005-0000-0000-00003C100000}"/>
    <cellStyle name="Comma 23 3" xfId="4224" xr:uid="{00000000-0005-0000-0000-00003D100000}"/>
    <cellStyle name="Comma 24" xfId="4225" xr:uid="{00000000-0005-0000-0000-00003E100000}"/>
    <cellStyle name="Comma 25" xfId="64460" xr:uid="{00000000-0005-0000-0000-00003F100000}"/>
    <cellStyle name="Comma 26" xfId="64470" xr:uid="{00000000-0005-0000-0000-000040100000}"/>
    <cellStyle name="Comma 3" xfId="28" xr:uid="{00000000-0005-0000-0000-000041100000}"/>
    <cellStyle name="Comma 3 10" xfId="4226" xr:uid="{00000000-0005-0000-0000-000042100000}"/>
    <cellStyle name="Comma 3 10 2" xfId="4227" xr:uid="{00000000-0005-0000-0000-000043100000}"/>
    <cellStyle name="Comma 3 11" xfId="4228" xr:uid="{00000000-0005-0000-0000-000044100000}"/>
    <cellStyle name="Comma 3 11 2" xfId="4229" xr:uid="{00000000-0005-0000-0000-000045100000}"/>
    <cellStyle name="Comma 3 12" xfId="4230" xr:uid="{00000000-0005-0000-0000-000046100000}"/>
    <cellStyle name="Comma 3 13" xfId="4231" xr:uid="{00000000-0005-0000-0000-000047100000}"/>
    <cellStyle name="Comma 3 14" xfId="4232" xr:uid="{00000000-0005-0000-0000-000048100000}"/>
    <cellStyle name="Comma 3 2" xfId="38" xr:uid="{00000000-0005-0000-0000-000049100000}"/>
    <cellStyle name="Comma 3 2 2" xfId="52" xr:uid="{00000000-0005-0000-0000-00004A100000}"/>
    <cellStyle name="Comma 3 2 2 2" xfId="4233" xr:uid="{00000000-0005-0000-0000-00004B100000}"/>
    <cellStyle name="Comma 3 2 2 3" xfId="4234" xr:uid="{00000000-0005-0000-0000-00004C100000}"/>
    <cellStyle name="Comma 3 2 3" xfId="4235" xr:uid="{00000000-0005-0000-0000-00004D100000}"/>
    <cellStyle name="Comma 3 2 4" xfId="4236" xr:uid="{00000000-0005-0000-0000-00004E100000}"/>
    <cellStyle name="Comma 3 3" xfId="48" xr:uid="{00000000-0005-0000-0000-00004F100000}"/>
    <cellStyle name="Comma 3 3 2" xfId="4237" xr:uid="{00000000-0005-0000-0000-000050100000}"/>
    <cellStyle name="Comma 3 3 2 2" xfId="4238" xr:uid="{00000000-0005-0000-0000-000051100000}"/>
    <cellStyle name="Comma 3 3 2 2 2" xfId="4239" xr:uid="{00000000-0005-0000-0000-000052100000}"/>
    <cellStyle name="Comma 3 3 2 2 2 2" xfId="4240" xr:uid="{00000000-0005-0000-0000-000053100000}"/>
    <cellStyle name="Comma 3 3 2 2 2 2 2" xfId="4241" xr:uid="{00000000-0005-0000-0000-000054100000}"/>
    <cellStyle name="Comma 3 3 2 2 2 3" xfId="4242" xr:uid="{00000000-0005-0000-0000-000055100000}"/>
    <cellStyle name="Comma 3 3 2 2 3" xfId="4243" xr:uid="{00000000-0005-0000-0000-000056100000}"/>
    <cellStyle name="Comma 3 3 2 2 3 2" xfId="4244" xr:uid="{00000000-0005-0000-0000-000057100000}"/>
    <cellStyle name="Comma 3 3 2 2 4" xfId="4245" xr:uid="{00000000-0005-0000-0000-000058100000}"/>
    <cellStyle name="Comma 3 3 2 3" xfId="4246" xr:uid="{00000000-0005-0000-0000-000059100000}"/>
    <cellStyle name="Comma 3 3 2 3 2" xfId="4247" xr:uid="{00000000-0005-0000-0000-00005A100000}"/>
    <cellStyle name="Comma 3 3 2 3 2 2" xfId="4248" xr:uid="{00000000-0005-0000-0000-00005B100000}"/>
    <cellStyle name="Comma 3 3 2 3 3" xfId="4249" xr:uid="{00000000-0005-0000-0000-00005C100000}"/>
    <cellStyle name="Comma 3 3 2 4" xfId="4250" xr:uid="{00000000-0005-0000-0000-00005D100000}"/>
    <cellStyle name="Comma 3 3 2 4 2" xfId="4251" xr:uid="{00000000-0005-0000-0000-00005E100000}"/>
    <cellStyle name="Comma 3 3 2 5" xfId="4252" xr:uid="{00000000-0005-0000-0000-00005F100000}"/>
    <cellStyle name="Comma 3 3 3" xfId="4253" xr:uid="{00000000-0005-0000-0000-000060100000}"/>
    <cellStyle name="Comma 3 3 3 2" xfId="4254" xr:uid="{00000000-0005-0000-0000-000061100000}"/>
    <cellStyle name="Comma 3 3 3 2 2" xfId="4255" xr:uid="{00000000-0005-0000-0000-000062100000}"/>
    <cellStyle name="Comma 3 3 3 2 2 2" xfId="4256" xr:uid="{00000000-0005-0000-0000-000063100000}"/>
    <cellStyle name="Comma 3 3 3 2 3" xfId="4257" xr:uid="{00000000-0005-0000-0000-000064100000}"/>
    <cellStyle name="Comma 3 3 3 3" xfId="4258" xr:uid="{00000000-0005-0000-0000-000065100000}"/>
    <cellStyle name="Comma 3 3 3 3 2" xfId="4259" xr:uid="{00000000-0005-0000-0000-000066100000}"/>
    <cellStyle name="Comma 3 3 3 4" xfId="4260" xr:uid="{00000000-0005-0000-0000-000067100000}"/>
    <cellStyle name="Comma 3 3 4" xfId="4261" xr:uid="{00000000-0005-0000-0000-000068100000}"/>
    <cellStyle name="Comma 3 3 4 2" xfId="4262" xr:uid="{00000000-0005-0000-0000-000069100000}"/>
    <cellStyle name="Comma 3 3 4 2 2" xfId="4263" xr:uid="{00000000-0005-0000-0000-00006A100000}"/>
    <cellStyle name="Comma 3 3 4 3" xfId="4264" xr:uid="{00000000-0005-0000-0000-00006B100000}"/>
    <cellStyle name="Comma 3 3 5" xfId="4265" xr:uid="{00000000-0005-0000-0000-00006C100000}"/>
    <cellStyle name="Comma 3 3 5 2" xfId="4266" xr:uid="{00000000-0005-0000-0000-00006D100000}"/>
    <cellStyle name="Comma 3 3 6" xfId="4267" xr:uid="{00000000-0005-0000-0000-00006E100000}"/>
    <cellStyle name="Comma 3 4" xfId="58" xr:uid="{00000000-0005-0000-0000-00006F100000}"/>
    <cellStyle name="Comma 3 4 2" xfId="4268" xr:uid="{00000000-0005-0000-0000-000070100000}"/>
    <cellStyle name="Comma 3 4 2 2" xfId="4269" xr:uid="{00000000-0005-0000-0000-000071100000}"/>
    <cellStyle name="Comma 3 4 2 2 2" xfId="4270" xr:uid="{00000000-0005-0000-0000-000072100000}"/>
    <cellStyle name="Comma 3 4 2 2 2 2" xfId="4271" xr:uid="{00000000-0005-0000-0000-000073100000}"/>
    <cellStyle name="Comma 3 4 2 2 3" xfId="4272" xr:uid="{00000000-0005-0000-0000-000074100000}"/>
    <cellStyle name="Comma 3 4 2 3" xfId="4273" xr:uid="{00000000-0005-0000-0000-000075100000}"/>
    <cellStyle name="Comma 3 4 2 3 2" xfId="4274" xr:uid="{00000000-0005-0000-0000-000076100000}"/>
    <cellStyle name="Comma 3 4 2 4" xfId="4275" xr:uid="{00000000-0005-0000-0000-000077100000}"/>
    <cellStyle name="Comma 3 4 3" xfId="4276" xr:uid="{00000000-0005-0000-0000-000078100000}"/>
    <cellStyle name="Comma 3 4 3 2" xfId="4277" xr:uid="{00000000-0005-0000-0000-000079100000}"/>
    <cellStyle name="Comma 3 4 3 2 2" xfId="4278" xr:uid="{00000000-0005-0000-0000-00007A100000}"/>
    <cellStyle name="Comma 3 4 3 3" xfId="4279" xr:uid="{00000000-0005-0000-0000-00007B100000}"/>
    <cellStyle name="Comma 3 4 4" xfId="4280" xr:uid="{00000000-0005-0000-0000-00007C100000}"/>
    <cellStyle name="Comma 3 4 4 2" xfId="4281" xr:uid="{00000000-0005-0000-0000-00007D100000}"/>
    <cellStyle name="Comma 3 4 5" xfId="4282" xr:uid="{00000000-0005-0000-0000-00007E100000}"/>
    <cellStyle name="Comma 3 5" xfId="4283" xr:uid="{00000000-0005-0000-0000-00007F100000}"/>
    <cellStyle name="Comma 3 5 2" xfId="4284" xr:uid="{00000000-0005-0000-0000-000080100000}"/>
    <cellStyle name="Comma 3 5 2 2" xfId="4285" xr:uid="{00000000-0005-0000-0000-000081100000}"/>
    <cellStyle name="Comma 3 5 2 2 2" xfId="4286" xr:uid="{00000000-0005-0000-0000-000082100000}"/>
    <cellStyle name="Comma 3 5 2 2 2 2" xfId="4287" xr:uid="{00000000-0005-0000-0000-000083100000}"/>
    <cellStyle name="Comma 3 5 2 2 3" xfId="4288" xr:uid="{00000000-0005-0000-0000-000084100000}"/>
    <cellStyle name="Comma 3 5 2 3" xfId="4289" xr:uid="{00000000-0005-0000-0000-000085100000}"/>
    <cellStyle name="Comma 3 5 2 3 2" xfId="4290" xr:uid="{00000000-0005-0000-0000-000086100000}"/>
    <cellStyle name="Comma 3 5 2 4" xfId="4291" xr:uid="{00000000-0005-0000-0000-000087100000}"/>
    <cellStyle name="Comma 3 5 3" xfId="4292" xr:uid="{00000000-0005-0000-0000-000088100000}"/>
    <cellStyle name="Comma 3 5 3 2" xfId="4293" xr:uid="{00000000-0005-0000-0000-000089100000}"/>
    <cellStyle name="Comma 3 5 3 2 2" xfId="4294" xr:uid="{00000000-0005-0000-0000-00008A100000}"/>
    <cellStyle name="Comma 3 5 3 3" xfId="4295" xr:uid="{00000000-0005-0000-0000-00008B100000}"/>
    <cellStyle name="Comma 3 5 4" xfId="4296" xr:uid="{00000000-0005-0000-0000-00008C100000}"/>
    <cellStyle name="Comma 3 5 4 2" xfId="4297" xr:uid="{00000000-0005-0000-0000-00008D100000}"/>
    <cellStyle name="Comma 3 5 5" xfId="4298" xr:uid="{00000000-0005-0000-0000-00008E100000}"/>
    <cellStyle name="Comma 3 6" xfId="4299" xr:uid="{00000000-0005-0000-0000-00008F100000}"/>
    <cellStyle name="Comma 3 6 2" xfId="4300" xr:uid="{00000000-0005-0000-0000-000090100000}"/>
    <cellStyle name="Comma 3 6 2 2" xfId="4301" xr:uid="{00000000-0005-0000-0000-000091100000}"/>
    <cellStyle name="Comma 3 6 2 2 2" xfId="4302" xr:uid="{00000000-0005-0000-0000-000092100000}"/>
    <cellStyle name="Comma 3 6 2 2 2 2" xfId="4303" xr:uid="{00000000-0005-0000-0000-000093100000}"/>
    <cellStyle name="Comma 3 6 2 2 3" xfId="4304" xr:uid="{00000000-0005-0000-0000-000094100000}"/>
    <cellStyle name="Comma 3 6 2 3" xfId="4305" xr:uid="{00000000-0005-0000-0000-000095100000}"/>
    <cellStyle name="Comma 3 6 2 3 2" xfId="4306" xr:uid="{00000000-0005-0000-0000-000096100000}"/>
    <cellStyle name="Comma 3 6 2 4" xfId="4307" xr:uid="{00000000-0005-0000-0000-000097100000}"/>
    <cellStyle name="Comma 3 6 3" xfId="4308" xr:uid="{00000000-0005-0000-0000-000098100000}"/>
    <cellStyle name="Comma 3 6 3 2" xfId="4309" xr:uid="{00000000-0005-0000-0000-000099100000}"/>
    <cellStyle name="Comma 3 6 3 2 2" xfId="4310" xr:uid="{00000000-0005-0000-0000-00009A100000}"/>
    <cellStyle name="Comma 3 6 3 3" xfId="4311" xr:uid="{00000000-0005-0000-0000-00009B100000}"/>
    <cellStyle name="Comma 3 6 4" xfId="4312" xr:uid="{00000000-0005-0000-0000-00009C100000}"/>
    <cellStyle name="Comma 3 6 4 2" xfId="4313" xr:uid="{00000000-0005-0000-0000-00009D100000}"/>
    <cellStyle name="Comma 3 6 5" xfId="4314" xr:uid="{00000000-0005-0000-0000-00009E100000}"/>
    <cellStyle name="Comma 3 7" xfId="4315" xr:uid="{00000000-0005-0000-0000-00009F100000}"/>
    <cellStyle name="Comma 3 7 2" xfId="4316" xr:uid="{00000000-0005-0000-0000-0000A0100000}"/>
    <cellStyle name="Comma 3 7 2 2" xfId="4317" xr:uid="{00000000-0005-0000-0000-0000A1100000}"/>
    <cellStyle name="Comma 3 7 2 2 2" xfId="4318" xr:uid="{00000000-0005-0000-0000-0000A2100000}"/>
    <cellStyle name="Comma 3 7 2 3" xfId="4319" xr:uid="{00000000-0005-0000-0000-0000A3100000}"/>
    <cellStyle name="Comma 3 7 3" xfId="4320" xr:uid="{00000000-0005-0000-0000-0000A4100000}"/>
    <cellStyle name="Comma 3 7 3 2" xfId="4321" xr:uid="{00000000-0005-0000-0000-0000A5100000}"/>
    <cellStyle name="Comma 3 7 4" xfId="4322" xr:uid="{00000000-0005-0000-0000-0000A6100000}"/>
    <cellStyle name="Comma 3 8" xfId="4323" xr:uid="{00000000-0005-0000-0000-0000A7100000}"/>
    <cellStyle name="Comma 3 8 2" xfId="4324" xr:uid="{00000000-0005-0000-0000-0000A8100000}"/>
    <cellStyle name="Comma 3 8 2 2" xfId="4325" xr:uid="{00000000-0005-0000-0000-0000A9100000}"/>
    <cellStyle name="Comma 3 8 3" xfId="4326" xr:uid="{00000000-0005-0000-0000-0000AA100000}"/>
    <cellStyle name="Comma 3 9" xfId="4327" xr:uid="{00000000-0005-0000-0000-0000AB100000}"/>
    <cellStyle name="Comma 3 9 2" xfId="4328" xr:uid="{00000000-0005-0000-0000-0000AC100000}"/>
    <cellStyle name="Comma 4" xfId="29" xr:uid="{00000000-0005-0000-0000-0000AD100000}"/>
    <cellStyle name="Comma 4 10" xfId="4329" xr:uid="{00000000-0005-0000-0000-0000AE100000}"/>
    <cellStyle name="Comma 4 2" xfId="4330" xr:uid="{00000000-0005-0000-0000-0000AF100000}"/>
    <cellStyle name="Comma 4 2 2" xfId="4331" xr:uid="{00000000-0005-0000-0000-0000B0100000}"/>
    <cellStyle name="Comma 4 2 2 2" xfId="4332" xr:uid="{00000000-0005-0000-0000-0000B1100000}"/>
    <cellStyle name="Comma 4 2 2 2 2" xfId="4333" xr:uid="{00000000-0005-0000-0000-0000B2100000}"/>
    <cellStyle name="Comma 4 2 2 2 2 2" xfId="4334" xr:uid="{00000000-0005-0000-0000-0000B3100000}"/>
    <cellStyle name="Comma 4 2 2 2 2 2 2" xfId="4335" xr:uid="{00000000-0005-0000-0000-0000B4100000}"/>
    <cellStyle name="Comma 4 2 2 2 2 3" xfId="4336" xr:uid="{00000000-0005-0000-0000-0000B5100000}"/>
    <cellStyle name="Comma 4 2 2 2 3" xfId="4337" xr:uid="{00000000-0005-0000-0000-0000B6100000}"/>
    <cellStyle name="Comma 4 2 2 2 3 2" xfId="4338" xr:uid="{00000000-0005-0000-0000-0000B7100000}"/>
    <cellStyle name="Comma 4 2 2 2 4" xfId="4339" xr:uid="{00000000-0005-0000-0000-0000B8100000}"/>
    <cellStyle name="Comma 4 2 2 3" xfId="4340" xr:uid="{00000000-0005-0000-0000-0000B9100000}"/>
    <cellStyle name="Comma 4 2 2 3 2" xfId="4341" xr:uid="{00000000-0005-0000-0000-0000BA100000}"/>
    <cellStyle name="Comma 4 2 2 3 2 2" xfId="4342" xr:uid="{00000000-0005-0000-0000-0000BB100000}"/>
    <cellStyle name="Comma 4 2 2 3 3" xfId="4343" xr:uid="{00000000-0005-0000-0000-0000BC100000}"/>
    <cellStyle name="Comma 4 2 2 4" xfId="4344" xr:uid="{00000000-0005-0000-0000-0000BD100000}"/>
    <cellStyle name="Comma 4 2 2 4 2" xfId="4345" xr:uid="{00000000-0005-0000-0000-0000BE100000}"/>
    <cellStyle name="Comma 4 2 2 5" xfId="4346" xr:uid="{00000000-0005-0000-0000-0000BF100000}"/>
    <cellStyle name="Comma 4 2 3" xfId="4347" xr:uid="{00000000-0005-0000-0000-0000C0100000}"/>
    <cellStyle name="Comma 4 2 3 2" xfId="4348" xr:uid="{00000000-0005-0000-0000-0000C1100000}"/>
    <cellStyle name="Comma 4 2 3 2 2" xfId="4349" xr:uid="{00000000-0005-0000-0000-0000C2100000}"/>
    <cellStyle name="Comma 4 2 3 2 2 2" xfId="4350" xr:uid="{00000000-0005-0000-0000-0000C3100000}"/>
    <cellStyle name="Comma 4 2 3 2 3" xfId="4351" xr:uid="{00000000-0005-0000-0000-0000C4100000}"/>
    <cellStyle name="Comma 4 2 3 3" xfId="4352" xr:uid="{00000000-0005-0000-0000-0000C5100000}"/>
    <cellStyle name="Comma 4 2 3 3 2" xfId="4353" xr:uid="{00000000-0005-0000-0000-0000C6100000}"/>
    <cellStyle name="Comma 4 2 3 4" xfId="4354" xr:uid="{00000000-0005-0000-0000-0000C7100000}"/>
    <cellStyle name="Comma 4 2 4" xfId="4355" xr:uid="{00000000-0005-0000-0000-0000C8100000}"/>
    <cellStyle name="Comma 4 2 4 2" xfId="4356" xr:uid="{00000000-0005-0000-0000-0000C9100000}"/>
    <cellStyle name="Comma 4 2 4 2 2" xfId="4357" xr:uid="{00000000-0005-0000-0000-0000CA100000}"/>
    <cellStyle name="Comma 4 2 4 3" xfId="4358" xr:uid="{00000000-0005-0000-0000-0000CB100000}"/>
    <cellStyle name="Comma 4 2 5" xfId="4359" xr:uid="{00000000-0005-0000-0000-0000CC100000}"/>
    <cellStyle name="Comma 4 2 5 2" xfId="4360" xr:uid="{00000000-0005-0000-0000-0000CD100000}"/>
    <cellStyle name="Comma 4 2 6" xfId="4361" xr:uid="{00000000-0005-0000-0000-0000CE100000}"/>
    <cellStyle name="Comma 4 3" xfId="4362" xr:uid="{00000000-0005-0000-0000-0000CF100000}"/>
    <cellStyle name="Comma 4 3 2" xfId="4363" xr:uid="{00000000-0005-0000-0000-0000D0100000}"/>
    <cellStyle name="Comma 4 3 2 2" xfId="4364" xr:uid="{00000000-0005-0000-0000-0000D1100000}"/>
    <cellStyle name="Comma 4 3 2 2 2" xfId="4365" xr:uid="{00000000-0005-0000-0000-0000D2100000}"/>
    <cellStyle name="Comma 4 3 2 2 2 2" xfId="4366" xr:uid="{00000000-0005-0000-0000-0000D3100000}"/>
    <cellStyle name="Comma 4 3 2 2 3" xfId="4367" xr:uid="{00000000-0005-0000-0000-0000D4100000}"/>
    <cellStyle name="Comma 4 3 2 3" xfId="4368" xr:uid="{00000000-0005-0000-0000-0000D5100000}"/>
    <cellStyle name="Comma 4 3 2 3 2" xfId="4369" xr:uid="{00000000-0005-0000-0000-0000D6100000}"/>
    <cellStyle name="Comma 4 3 2 4" xfId="4370" xr:uid="{00000000-0005-0000-0000-0000D7100000}"/>
    <cellStyle name="Comma 4 3 3" xfId="4371" xr:uid="{00000000-0005-0000-0000-0000D8100000}"/>
    <cellStyle name="Comma 4 3 3 2" xfId="4372" xr:uid="{00000000-0005-0000-0000-0000D9100000}"/>
    <cellStyle name="Comma 4 3 3 2 2" xfId="4373" xr:uid="{00000000-0005-0000-0000-0000DA100000}"/>
    <cellStyle name="Comma 4 3 3 3" xfId="4374" xr:uid="{00000000-0005-0000-0000-0000DB100000}"/>
    <cellStyle name="Comma 4 3 4" xfId="4375" xr:uid="{00000000-0005-0000-0000-0000DC100000}"/>
    <cellStyle name="Comma 4 3 4 2" xfId="4376" xr:uid="{00000000-0005-0000-0000-0000DD100000}"/>
    <cellStyle name="Comma 4 3 5" xfId="4377" xr:uid="{00000000-0005-0000-0000-0000DE100000}"/>
    <cellStyle name="Comma 4 4" xfId="4378" xr:uid="{00000000-0005-0000-0000-0000DF100000}"/>
    <cellStyle name="Comma 4 4 2" xfId="4379" xr:uid="{00000000-0005-0000-0000-0000E0100000}"/>
    <cellStyle name="Comma 4 4 2 2" xfId="4380" xr:uid="{00000000-0005-0000-0000-0000E1100000}"/>
    <cellStyle name="Comma 4 4 2 2 2" xfId="4381" xr:uid="{00000000-0005-0000-0000-0000E2100000}"/>
    <cellStyle name="Comma 4 4 2 2 2 2" xfId="4382" xr:uid="{00000000-0005-0000-0000-0000E3100000}"/>
    <cellStyle name="Comma 4 4 2 2 3" xfId="4383" xr:uid="{00000000-0005-0000-0000-0000E4100000}"/>
    <cellStyle name="Comma 4 4 2 3" xfId="4384" xr:uid="{00000000-0005-0000-0000-0000E5100000}"/>
    <cellStyle name="Comma 4 4 2 3 2" xfId="4385" xr:uid="{00000000-0005-0000-0000-0000E6100000}"/>
    <cellStyle name="Comma 4 4 2 4" xfId="4386" xr:uid="{00000000-0005-0000-0000-0000E7100000}"/>
    <cellStyle name="Comma 4 4 3" xfId="4387" xr:uid="{00000000-0005-0000-0000-0000E8100000}"/>
    <cellStyle name="Comma 4 4 3 2" xfId="4388" xr:uid="{00000000-0005-0000-0000-0000E9100000}"/>
    <cellStyle name="Comma 4 4 3 2 2" xfId="4389" xr:uid="{00000000-0005-0000-0000-0000EA100000}"/>
    <cellStyle name="Comma 4 4 3 3" xfId="4390" xr:uid="{00000000-0005-0000-0000-0000EB100000}"/>
    <cellStyle name="Comma 4 4 4" xfId="4391" xr:uid="{00000000-0005-0000-0000-0000EC100000}"/>
    <cellStyle name="Comma 4 4 4 2" xfId="4392" xr:uid="{00000000-0005-0000-0000-0000ED100000}"/>
    <cellStyle name="Comma 4 4 5" xfId="4393" xr:uid="{00000000-0005-0000-0000-0000EE100000}"/>
    <cellStyle name="Comma 4 5" xfId="4394" xr:uid="{00000000-0005-0000-0000-0000EF100000}"/>
    <cellStyle name="Comma 4 5 2" xfId="4395" xr:uid="{00000000-0005-0000-0000-0000F0100000}"/>
    <cellStyle name="Comma 4 5 2 2" xfId="4396" xr:uid="{00000000-0005-0000-0000-0000F1100000}"/>
    <cellStyle name="Comma 4 5 2 2 2" xfId="4397" xr:uid="{00000000-0005-0000-0000-0000F2100000}"/>
    <cellStyle name="Comma 4 5 2 2 2 2" xfId="4398" xr:uid="{00000000-0005-0000-0000-0000F3100000}"/>
    <cellStyle name="Comma 4 5 2 2 3" xfId="4399" xr:uid="{00000000-0005-0000-0000-0000F4100000}"/>
    <cellStyle name="Comma 4 5 2 3" xfId="4400" xr:uid="{00000000-0005-0000-0000-0000F5100000}"/>
    <cellStyle name="Comma 4 5 2 3 2" xfId="4401" xr:uid="{00000000-0005-0000-0000-0000F6100000}"/>
    <cellStyle name="Comma 4 5 2 4" xfId="4402" xr:uid="{00000000-0005-0000-0000-0000F7100000}"/>
    <cellStyle name="Comma 4 5 3" xfId="4403" xr:uid="{00000000-0005-0000-0000-0000F8100000}"/>
    <cellStyle name="Comma 4 5 3 2" xfId="4404" xr:uid="{00000000-0005-0000-0000-0000F9100000}"/>
    <cellStyle name="Comma 4 5 3 2 2" xfId="4405" xr:uid="{00000000-0005-0000-0000-0000FA100000}"/>
    <cellStyle name="Comma 4 5 3 3" xfId="4406" xr:uid="{00000000-0005-0000-0000-0000FB100000}"/>
    <cellStyle name="Comma 4 5 4" xfId="4407" xr:uid="{00000000-0005-0000-0000-0000FC100000}"/>
    <cellStyle name="Comma 4 5 4 2" xfId="4408" xr:uid="{00000000-0005-0000-0000-0000FD100000}"/>
    <cellStyle name="Comma 4 5 5" xfId="4409" xr:uid="{00000000-0005-0000-0000-0000FE100000}"/>
    <cellStyle name="Comma 4 6" xfId="4410" xr:uid="{00000000-0005-0000-0000-0000FF100000}"/>
    <cellStyle name="Comma 4 6 2" xfId="4411" xr:uid="{00000000-0005-0000-0000-000000110000}"/>
    <cellStyle name="Comma 4 6 2 2" xfId="4412" xr:uid="{00000000-0005-0000-0000-000001110000}"/>
    <cellStyle name="Comma 4 6 2 2 2" xfId="4413" xr:uid="{00000000-0005-0000-0000-000002110000}"/>
    <cellStyle name="Comma 4 6 2 3" xfId="4414" xr:uid="{00000000-0005-0000-0000-000003110000}"/>
    <cellStyle name="Comma 4 6 3" xfId="4415" xr:uid="{00000000-0005-0000-0000-000004110000}"/>
    <cellStyle name="Comma 4 6 3 2" xfId="4416" xr:uid="{00000000-0005-0000-0000-000005110000}"/>
    <cellStyle name="Comma 4 6 4" xfId="4417" xr:uid="{00000000-0005-0000-0000-000006110000}"/>
    <cellStyle name="Comma 4 7" xfId="4418" xr:uid="{00000000-0005-0000-0000-000007110000}"/>
    <cellStyle name="Comma 4 7 2" xfId="4419" xr:uid="{00000000-0005-0000-0000-000008110000}"/>
    <cellStyle name="Comma 4 7 2 2" xfId="4420" xr:uid="{00000000-0005-0000-0000-000009110000}"/>
    <cellStyle name="Comma 4 7 3" xfId="4421" xr:uid="{00000000-0005-0000-0000-00000A110000}"/>
    <cellStyle name="Comma 4 8" xfId="4422" xr:uid="{00000000-0005-0000-0000-00000B110000}"/>
    <cellStyle name="Comma 4 9" xfId="4423" xr:uid="{00000000-0005-0000-0000-00000C110000}"/>
    <cellStyle name="Comma 4 9 2" xfId="4424" xr:uid="{00000000-0005-0000-0000-00000D110000}"/>
    <cellStyle name="Comma 5" xfId="35" xr:uid="{00000000-0005-0000-0000-00000E110000}"/>
    <cellStyle name="Comma 5 10" xfId="4425" xr:uid="{00000000-0005-0000-0000-00000F110000}"/>
    <cellStyle name="Comma 5 2" xfId="63" xr:uid="{00000000-0005-0000-0000-000010110000}"/>
    <cellStyle name="Comma 5 2 2" xfId="4426" xr:uid="{00000000-0005-0000-0000-000011110000}"/>
    <cellStyle name="Comma 5 2 2 2" xfId="4427" xr:uid="{00000000-0005-0000-0000-000012110000}"/>
    <cellStyle name="Comma 5 2 2 2 2" xfId="4428" xr:uid="{00000000-0005-0000-0000-000013110000}"/>
    <cellStyle name="Comma 5 2 2 2 2 2" xfId="4429" xr:uid="{00000000-0005-0000-0000-000014110000}"/>
    <cellStyle name="Comma 5 2 2 2 2 2 2" xfId="4430" xr:uid="{00000000-0005-0000-0000-000015110000}"/>
    <cellStyle name="Comma 5 2 2 2 2 3" xfId="4431" xr:uid="{00000000-0005-0000-0000-000016110000}"/>
    <cellStyle name="Comma 5 2 2 2 3" xfId="4432" xr:uid="{00000000-0005-0000-0000-000017110000}"/>
    <cellStyle name="Comma 5 2 2 2 3 2" xfId="4433" xr:uid="{00000000-0005-0000-0000-000018110000}"/>
    <cellStyle name="Comma 5 2 2 2 4" xfId="4434" xr:uid="{00000000-0005-0000-0000-000019110000}"/>
    <cellStyle name="Comma 5 2 2 3" xfId="4435" xr:uid="{00000000-0005-0000-0000-00001A110000}"/>
    <cellStyle name="Comma 5 2 2 3 2" xfId="4436" xr:uid="{00000000-0005-0000-0000-00001B110000}"/>
    <cellStyle name="Comma 5 2 2 3 2 2" xfId="4437" xr:uid="{00000000-0005-0000-0000-00001C110000}"/>
    <cellStyle name="Comma 5 2 2 3 3" xfId="4438" xr:uid="{00000000-0005-0000-0000-00001D110000}"/>
    <cellStyle name="Comma 5 2 2 4" xfId="4439" xr:uid="{00000000-0005-0000-0000-00001E110000}"/>
    <cellStyle name="Comma 5 2 2 4 2" xfId="4440" xr:uid="{00000000-0005-0000-0000-00001F110000}"/>
    <cellStyle name="Comma 5 2 2 5" xfId="4441" xr:uid="{00000000-0005-0000-0000-000020110000}"/>
    <cellStyle name="Comma 5 2 3" xfId="4442" xr:uid="{00000000-0005-0000-0000-000021110000}"/>
    <cellStyle name="Comma 5 2 3 2" xfId="4443" xr:uid="{00000000-0005-0000-0000-000022110000}"/>
    <cellStyle name="Comma 5 2 3 2 2" xfId="4444" xr:uid="{00000000-0005-0000-0000-000023110000}"/>
    <cellStyle name="Comma 5 2 3 2 2 2" xfId="4445" xr:uid="{00000000-0005-0000-0000-000024110000}"/>
    <cellStyle name="Comma 5 2 3 2 3" xfId="4446" xr:uid="{00000000-0005-0000-0000-000025110000}"/>
    <cellStyle name="Comma 5 2 3 3" xfId="4447" xr:uid="{00000000-0005-0000-0000-000026110000}"/>
    <cellStyle name="Comma 5 2 3 3 2" xfId="4448" xr:uid="{00000000-0005-0000-0000-000027110000}"/>
    <cellStyle name="Comma 5 2 3 4" xfId="4449" xr:uid="{00000000-0005-0000-0000-000028110000}"/>
    <cellStyle name="Comma 5 2 4" xfId="4450" xr:uid="{00000000-0005-0000-0000-000029110000}"/>
    <cellStyle name="Comma 5 2 4 2" xfId="4451" xr:uid="{00000000-0005-0000-0000-00002A110000}"/>
    <cellStyle name="Comma 5 2 4 2 2" xfId="4452" xr:uid="{00000000-0005-0000-0000-00002B110000}"/>
    <cellStyle name="Comma 5 2 4 3" xfId="4453" xr:uid="{00000000-0005-0000-0000-00002C110000}"/>
    <cellStyle name="Comma 5 2 5" xfId="4454" xr:uid="{00000000-0005-0000-0000-00002D110000}"/>
    <cellStyle name="Comma 5 2 5 2" xfId="4455" xr:uid="{00000000-0005-0000-0000-00002E110000}"/>
    <cellStyle name="Comma 5 2 6" xfId="4456" xr:uid="{00000000-0005-0000-0000-00002F110000}"/>
    <cellStyle name="Comma 5 2 7" xfId="4457" xr:uid="{00000000-0005-0000-0000-000030110000}"/>
    <cellStyle name="Comma 5 3" xfId="4458" xr:uid="{00000000-0005-0000-0000-000031110000}"/>
    <cellStyle name="Comma 5 3 2" xfId="4459" xr:uid="{00000000-0005-0000-0000-000032110000}"/>
    <cellStyle name="Comma 5 3 2 2" xfId="4460" xr:uid="{00000000-0005-0000-0000-000033110000}"/>
    <cellStyle name="Comma 5 3 2 2 2" xfId="4461" xr:uid="{00000000-0005-0000-0000-000034110000}"/>
    <cellStyle name="Comma 5 3 2 2 2 2" xfId="4462" xr:uid="{00000000-0005-0000-0000-000035110000}"/>
    <cellStyle name="Comma 5 3 2 2 3" xfId="4463" xr:uid="{00000000-0005-0000-0000-000036110000}"/>
    <cellStyle name="Comma 5 3 2 3" xfId="4464" xr:uid="{00000000-0005-0000-0000-000037110000}"/>
    <cellStyle name="Comma 5 3 2 3 2" xfId="4465" xr:uid="{00000000-0005-0000-0000-000038110000}"/>
    <cellStyle name="Comma 5 3 2 4" xfId="4466" xr:uid="{00000000-0005-0000-0000-000039110000}"/>
    <cellStyle name="Comma 5 3 3" xfId="4467" xr:uid="{00000000-0005-0000-0000-00003A110000}"/>
    <cellStyle name="Comma 5 3 3 2" xfId="4468" xr:uid="{00000000-0005-0000-0000-00003B110000}"/>
    <cellStyle name="Comma 5 3 3 2 2" xfId="4469" xr:uid="{00000000-0005-0000-0000-00003C110000}"/>
    <cellStyle name="Comma 5 3 3 3" xfId="4470" xr:uid="{00000000-0005-0000-0000-00003D110000}"/>
    <cellStyle name="Comma 5 3 4" xfId="4471" xr:uid="{00000000-0005-0000-0000-00003E110000}"/>
    <cellStyle name="Comma 5 3 4 2" xfId="4472" xr:uid="{00000000-0005-0000-0000-00003F110000}"/>
    <cellStyle name="Comma 5 3 5" xfId="4473" xr:uid="{00000000-0005-0000-0000-000040110000}"/>
    <cellStyle name="Comma 5 4" xfId="4474" xr:uid="{00000000-0005-0000-0000-000041110000}"/>
    <cellStyle name="Comma 5 4 2" xfId="4475" xr:uid="{00000000-0005-0000-0000-000042110000}"/>
    <cellStyle name="Comma 5 4 2 2" xfId="4476" xr:uid="{00000000-0005-0000-0000-000043110000}"/>
    <cellStyle name="Comma 5 4 2 2 2" xfId="4477" xr:uid="{00000000-0005-0000-0000-000044110000}"/>
    <cellStyle name="Comma 5 4 2 2 2 2" xfId="4478" xr:uid="{00000000-0005-0000-0000-000045110000}"/>
    <cellStyle name="Comma 5 4 2 2 3" xfId="4479" xr:uid="{00000000-0005-0000-0000-000046110000}"/>
    <cellStyle name="Comma 5 4 2 3" xfId="4480" xr:uid="{00000000-0005-0000-0000-000047110000}"/>
    <cellStyle name="Comma 5 4 2 3 2" xfId="4481" xr:uid="{00000000-0005-0000-0000-000048110000}"/>
    <cellStyle name="Comma 5 4 2 4" xfId="4482" xr:uid="{00000000-0005-0000-0000-000049110000}"/>
    <cellStyle name="Comma 5 4 3" xfId="4483" xr:uid="{00000000-0005-0000-0000-00004A110000}"/>
    <cellStyle name="Comma 5 4 3 2" xfId="4484" xr:uid="{00000000-0005-0000-0000-00004B110000}"/>
    <cellStyle name="Comma 5 4 3 2 2" xfId="4485" xr:uid="{00000000-0005-0000-0000-00004C110000}"/>
    <cellStyle name="Comma 5 4 3 3" xfId="4486" xr:uid="{00000000-0005-0000-0000-00004D110000}"/>
    <cellStyle name="Comma 5 4 4" xfId="4487" xr:uid="{00000000-0005-0000-0000-00004E110000}"/>
    <cellStyle name="Comma 5 4 4 2" xfId="4488" xr:uid="{00000000-0005-0000-0000-00004F110000}"/>
    <cellStyle name="Comma 5 4 5" xfId="4489" xr:uid="{00000000-0005-0000-0000-000050110000}"/>
    <cellStyle name="Comma 5 5" xfId="4490" xr:uid="{00000000-0005-0000-0000-000051110000}"/>
    <cellStyle name="Comma 5 5 2" xfId="4491" xr:uid="{00000000-0005-0000-0000-000052110000}"/>
    <cellStyle name="Comma 5 5 2 2" xfId="4492" xr:uid="{00000000-0005-0000-0000-000053110000}"/>
    <cellStyle name="Comma 5 5 2 2 2" xfId="4493" xr:uid="{00000000-0005-0000-0000-000054110000}"/>
    <cellStyle name="Comma 5 5 2 2 2 2" xfId="4494" xr:uid="{00000000-0005-0000-0000-000055110000}"/>
    <cellStyle name="Comma 5 5 2 2 3" xfId="4495" xr:uid="{00000000-0005-0000-0000-000056110000}"/>
    <cellStyle name="Comma 5 5 2 3" xfId="4496" xr:uid="{00000000-0005-0000-0000-000057110000}"/>
    <cellStyle name="Comma 5 5 2 3 2" xfId="4497" xr:uid="{00000000-0005-0000-0000-000058110000}"/>
    <cellStyle name="Comma 5 5 2 4" xfId="4498" xr:uid="{00000000-0005-0000-0000-000059110000}"/>
    <cellStyle name="Comma 5 5 3" xfId="4499" xr:uid="{00000000-0005-0000-0000-00005A110000}"/>
    <cellStyle name="Comma 5 5 3 2" xfId="4500" xr:uid="{00000000-0005-0000-0000-00005B110000}"/>
    <cellStyle name="Comma 5 5 3 2 2" xfId="4501" xr:uid="{00000000-0005-0000-0000-00005C110000}"/>
    <cellStyle name="Comma 5 5 3 3" xfId="4502" xr:uid="{00000000-0005-0000-0000-00005D110000}"/>
    <cellStyle name="Comma 5 5 4" xfId="4503" xr:uid="{00000000-0005-0000-0000-00005E110000}"/>
    <cellStyle name="Comma 5 5 4 2" xfId="4504" xr:uid="{00000000-0005-0000-0000-00005F110000}"/>
    <cellStyle name="Comma 5 5 5" xfId="4505" xr:uid="{00000000-0005-0000-0000-000060110000}"/>
    <cellStyle name="Comma 5 6" xfId="4506" xr:uid="{00000000-0005-0000-0000-000061110000}"/>
    <cellStyle name="Comma 5 6 2" xfId="4507" xr:uid="{00000000-0005-0000-0000-000062110000}"/>
    <cellStyle name="Comma 5 6 2 2" xfId="4508" xr:uid="{00000000-0005-0000-0000-000063110000}"/>
    <cellStyle name="Comma 5 6 2 2 2" xfId="4509" xr:uid="{00000000-0005-0000-0000-000064110000}"/>
    <cellStyle name="Comma 5 6 2 3" xfId="4510" xr:uid="{00000000-0005-0000-0000-000065110000}"/>
    <cellStyle name="Comma 5 6 3" xfId="4511" xr:uid="{00000000-0005-0000-0000-000066110000}"/>
    <cellStyle name="Comma 5 6 3 2" xfId="4512" xr:uid="{00000000-0005-0000-0000-000067110000}"/>
    <cellStyle name="Comma 5 6 4" xfId="4513" xr:uid="{00000000-0005-0000-0000-000068110000}"/>
    <cellStyle name="Comma 5 7" xfId="4514" xr:uid="{00000000-0005-0000-0000-000069110000}"/>
    <cellStyle name="Comma 5 7 2" xfId="4515" xr:uid="{00000000-0005-0000-0000-00006A110000}"/>
    <cellStyle name="Comma 5 7 2 2" xfId="4516" xr:uid="{00000000-0005-0000-0000-00006B110000}"/>
    <cellStyle name="Comma 5 7 3" xfId="4517" xr:uid="{00000000-0005-0000-0000-00006C110000}"/>
    <cellStyle name="Comma 5 8" xfId="4518" xr:uid="{00000000-0005-0000-0000-00006D110000}"/>
    <cellStyle name="Comma 5 8 2" xfId="4519" xr:uid="{00000000-0005-0000-0000-00006E110000}"/>
    <cellStyle name="Comma 5 9" xfId="4520" xr:uid="{00000000-0005-0000-0000-00006F110000}"/>
    <cellStyle name="Comma 6" xfId="45" xr:uid="{00000000-0005-0000-0000-000070110000}"/>
    <cellStyle name="Comma 6 2" xfId="4521" xr:uid="{00000000-0005-0000-0000-000071110000}"/>
    <cellStyle name="Comma 6 2 2" xfId="4522" xr:uid="{00000000-0005-0000-0000-000072110000}"/>
    <cellStyle name="Comma 6 2 3" xfId="4523" xr:uid="{00000000-0005-0000-0000-000073110000}"/>
    <cellStyle name="Comma 6 3" xfId="4524" xr:uid="{00000000-0005-0000-0000-000074110000}"/>
    <cellStyle name="Comma 6 4" xfId="4525" xr:uid="{00000000-0005-0000-0000-000075110000}"/>
    <cellStyle name="Comma 7" xfId="4526" xr:uid="{00000000-0005-0000-0000-000076110000}"/>
    <cellStyle name="Comma 7 2" xfId="4527" xr:uid="{00000000-0005-0000-0000-000077110000}"/>
    <cellStyle name="Comma 7 2 2" xfId="4528" xr:uid="{00000000-0005-0000-0000-000078110000}"/>
    <cellStyle name="Comma 7 2 3" xfId="4529" xr:uid="{00000000-0005-0000-0000-000079110000}"/>
    <cellStyle name="Comma 7 3" xfId="4530" xr:uid="{00000000-0005-0000-0000-00007A110000}"/>
    <cellStyle name="Comma 7 4" xfId="4531" xr:uid="{00000000-0005-0000-0000-00007B110000}"/>
    <cellStyle name="Comma 8" xfId="4532" xr:uid="{00000000-0005-0000-0000-00007C110000}"/>
    <cellStyle name="Comma 8 2" xfId="4533" xr:uid="{00000000-0005-0000-0000-00007D110000}"/>
    <cellStyle name="Comma 8 2 2" xfId="4534" xr:uid="{00000000-0005-0000-0000-00007E110000}"/>
    <cellStyle name="Comma 8 2 3" xfId="4535" xr:uid="{00000000-0005-0000-0000-00007F110000}"/>
    <cellStyle name="Comma 8 3" xfId="4536" xr:uid="{00000000-0005-0000-0000-000080110000}"/>
    <cellStyle name="Comma 8 4" xfId="4537" xr:uid="{00000000-0005-0000-0000-000081110000}"/>
    <cellStyle name="Comma 9" xfId="4538" xr:uid="{00000000-0005-0000-0000-000082110000}"/>
    <cellStyle name="Comma 9 10" xfId="4539" xr:uid="{00000000-0005-0000-0000-000083110000}"/>
    <cellStyle name="Comma 9 10 2" xfId="4540" xr:uid="{00000000-0005-0000-0000-000084110000}"/>
    <cellStyle name="Comma 9 10 2 2" xfId="4541" xr:uid="{00000000-0005-0000-0000-000085110000}"/>
    <cellStyle name="Comma 9 10 3" xfId="4542" xr:uid="{00000000-0005-0000-0000-000086110000}"/>
    <cellStyle name="Comma 9 11" xfId="4543" xr:uid="{00000000-0005-0000-0000-000087110000}"/>
    <cellStyle name="Comma 9 11 2" xfId="4544" xr:uid="{00000000-0005-0000-0000-000088110000}"/>
    <cellStyle name="Comma 9 12" xfId="4545" xr:uid="{00000000-0005-0000-0000-000089110000}"/>
    <cellStyle name="Comma 9 2" xfId="4546" xr:uid="{00000000-0005-0000-0000-00008A110000}"/>
    <cellStyle name="Comma 9 2 10" xfId="4547" xr:uid="{00000000-0005-0000-0000-00008B110000}"/>
    <cellStyle name="Comma 9 2 10 2" xfId="4548" xr:uid="{00000000-0005-0000-0000-00008C110000}"/>
    <cellStyle name="Comma 9 2 11" xfId="4549" xr:uid="{00000000-0005-0000-0000-00008D110000}"/>
    <cellStyle name="Comma 9 2 2" xfId="4550" xr:uid="{00000000-0005-0000-0000-00008E110000}"/>
    <cellStyle name="Comma 9 2 2 2" xfId="4551" xr:uid="{00000000-0005-0000-0000-00008F110000}"/>
    <cellStyle name="Comma 9 2 2 2 2" xfId="4552" xr:uid="{00000000-0005-0000-0000-000090110000}"/>
    <cellStyle name="Comma 9 2 2 2 2 2" xfId="4553" xr:uid="{00000000-0005-0000-0000-000091110000}"/>
    <cellStyle name="Comma 9 2 2 2 2 2 2" xfId="4554" xr:uid="{00000000-0005-0000-0000-000092110000}"/>
    <cellStyle name="Comma 9 2 2 2 2 2 3" xfId="4555" xr:uid="{00000000-0005-0000-0000-000093110000}"/>
    <cellStyle name="Comma 9 2 2 2 2 2 3 2" xfId="4556" xr:uid="{00000000-0005-0000-0000-000094110000}"/>
    <cellStyle name="Comma 9 2 2 2 2 2 3 2 2" xfId="4557" xr:uid="{00000000-0005-0000-0000-000095110000}"/>
    <cellStyle name="Comma 9 2 2 2 2 2 3 3" xfId="4558" xr:uid="{00000000-0005-0000-0000-000096110000}"/>
    <cellStyle name="Comma 9 2 2 2 2 2 4" xfId="4559" xr:uid="{00000000-0005-0000-0000-000097110000}"/>
    <cellStyle name="Comma 9 2 2 2 2 3" xfId="4560" xr:uid="{00000000-0005-0000-0000-000098110000}"/>
    <cellStyle name="Comma 9 2 2 2 2 4" xfId="4561" xr:uid="{00000000-0005-0000-0000-000099110000}"/>
    <cellStyle name="Comma 9 2 2 2 2 4 2" xfId="4562" xr:uid="{00000000-0005-0000-0000-00009A110000}"/>
    <cellStyle name="Comma 9 2 2 2 2 4 2 2" xfId="4563" xr:uid="{00000000-0005-0000-0000-00009B110000}"/>
    <cellStyle name="Comma 9 2 2 2 2 4 3" xfId="4564" xr:uid="{00000000-0005-0000-0000-00009C110000}"/>
    <cellStyle name="Comma 9 2 2 2 2 5" xfId="4565" xr:uid="{00000000-0005-0000-0000-00009D110000}"/>
    <cellStyle name="Comma 9 2 2 2 3" xfId="4566" xr:uid="{00000000-0005-0000-0000-00009E110000}"/>
    <cellStyle name="Comma 9 2 2 2 3 2" xfId="4567" xr:uid="{00000000-0005-0000-0000-00009F110000}"/>
    <cellStyle name="Comma 9 2 2 2 3 3" xfId="4568" xr:uid="{00000000-0005-0000-0000-0000A0110000}"/>
    <cellStyle name="Comma 9 2 2 2 3 3 2" xfId="4569" xr:uid="{00000000-0005-0000-0000-0000A1110000}"/>
    <cellStyle name="Comma 9 2 2 2 3 3 2 2" xfId="4570" xr:uid="{00000000-0005-0000-0000-0000A2110000}"/>
    <cellStyle name="Comma 9 2 2 2 3 3 3" xfId="4571" xr:uid="{00000000-0005-0000-0000-0000A3110000}"/>
    <cellStyle name="Comma 9 2 2 2 3 4" xfId="4572" xr:uid="{00000000-0005-0000-0000-0000A4110000}"/>
    <cellStyle name="Comma 9 2 2 2 4" xfId="4573" xr:uid="{00000000-0005-0000-0000-0000A5110000}"/>
    <cellStyle name="Comma 9 2 2 2 4 2" xfId="4574" xr:uid="{00000000-0005-0000-0000-0000A6110000}"/>
    <cellStyle name="Comma 9 2 2 2 4 3" xfId="4575" xr:uid="{00000000-0005-0000-0000-0000A7110000}"/>
    <cellStyle name="Comma 9 2 2 2 4 3 2" xfId="4576" xr:uid="{00000000-0005-0000-0000-0000A8110000}"/>
    <cellStyle name="Comma 9 2 2 2 4 3 2 2" xfId="4577" xr:uid="{00000000-0005-0000-0000-0000A9110000}"/>
    <cellStyle name="Comma 9 2 2 2 4 3 3" xfId="4578" xr:uid="{00000000-0005-0000-0000-0000AA110000}"/>
    <cellStyle name="Comma 9 2 2 2 4 4" xfId="4579" xr:uid="{00000000-0005-0000-0000-0000AB110000}"/>
    <cellStyle name="Comma 9 2 2 2 5" xfId="4580" xr:uid="{00000000-0005-0000-0000-0000AC110000}"/>
    <cellStyle name="Comma 9 2 2 2 6" xfId="4581" xr:uid="{00000000-0005-0000-0000-0000AD110000}"/>
    <cellStyle name="Comma 9 2 2 2 6 2" xfId="4582" xr:uid="{00000000-0005-0000-0000-0000AE110000}"/>
    <cellStyle name="Comma 9 2 2 2 6 2 2" xfId="4583" xr:uid="{00000000-0005-0000-0000-0000AF110000}"/>
    <cellStyle name="Comma 9 2 2 2 6 3" xfId="4584" xr:uid="{00000000-0005-0000-0000-0000B0110000}"/>
    <cellStyle name="Comma 9 2 2 2 7" xfId="4585" xr:uid="{00000000-0005-0000-0000-0000B1110000}"/>
    <cellStyle name="Comma 9 2 2 2 7 2" xfId="4586" xr:uid="{00000000-0005-0000-0000-0000B2110000}"/>
    <cellStyle name="Comma 9 2 2 2 8" xfId="4587" xr:uid="{00000000-0005-0000-0000-0000B3110000}"/>
    <cellStyle name="Comma 9 2 2 3" xfId="4588" xr:uid="{00000000-0005-0000-0000-0000B4110000}"/>
    <cellStyle name="Comma 9 2 2 3 2" xfId="4589" xr:uid="{00000000-0005-0000-0000-0000B5110000}"/>
    <cellStyle name="Comma 9 2 2 3 2 2" xfId="4590" xr:uid="{00000000-0005-0000-0000-0000B6110000}"/>
    <cellStyle name="Comma 9 2 2 3 2 3" xfId="4591" xr:uid="{00000000-0005-0000-0000-0000B7110000}"/>
    <cellStyle name="Comma 9 2 2 3 2 3 2" xfId="4592" xr:uid="{00000000-0005-0000-0000-0000B8110000}"/>
    <cellStyle name="Comma 9 2 2 3 2 3 2 2" xfId="4593" xr:uid="{00000000-0005-0000-0000-0000B9110000}"/>
    <cellStyle name="Comma 9 2 2 3 2 3 3" xfId="4594" xr:uid="{00000000-0005-0000-0000-0000BA110000}"/>
    <cellStyle name="Comma 9 2 2 3 2 4" xfId="4595" xr:uid="{00000000-0005-0000-0000-0000BB110000}"/>
    <cellStyle name="Comma 9 2 2 3 3" xfId="4596" xr:uid="{00000000-0005-0000-0000-0000BC110000}"/>
    <cellStyle name="Comma 9 2 2 3 4" xfId="4597" xr:uid="{00000000-0005-0000-0000-0000BD110000}"/>
    <cellStyle name="Comma 9 2 2 3 4 2" xfId="4598" xr:uid="{00000000-0005-0000-0000-0000BE110000}"/>
    <cellStyle name="Comma 9 2 2 3 4 2 2" xfId="4599" xr:uid="{00000000-0005-0000-0000-0000BF110000}"/>
    <cellStyle name="Comma 9 2 2 3 4 3" xfId="4600" xr:uid="{00000000-0005-0000-0000-0000C0110000}"/>
    <cellStyle name="Comma 9 2 2 3 5" xfId="4601" xr:uid="{00000000-0005-0000-0000-0000C1110000}"/>
    <cellStyle name="Comma 9 2 2 4" xfId="4602" xr:uid="{00000000-0005-0000-0000-0000C2110000}"/>
    <cellStyle name="Comma 9 2 2 4 2" xfId="4603" xr:uid="{00000000-0005-0000-0000-0000C3110000}"/>
    <cellStyle name="Comma 9 2 2 4 3" xfId="4604" xr:uid="{00000000-0005-0000-0000-0000C4110000}"/>
    <cellStyle name="Comma 9 2 2 4 3 2" xfId="4605" xr:uid="{00000000-0005-0000-0000-0000C5110000}"/>
    <cellStyle name="Comma 9 2 2 4 3 2 2" xfId="4606" xr:uid="{00000000-0005-0000-0000-0000C6110000}"/>
    <cellStyle name="Comma 9 2 2 4 3 3" xfId="4607" xr:uid="{00000000-0005-0000-0000-0000C7110000}"/>
    <cellStyle name="Comma 9 2 2 4 4" xfId="4608" xr:uid="{00000000-0005-0000-0000-0000C8110000}"/>
    <cellStyle name="Comma 9 2 2 5" xfId="4609" xr:uid="{00000000-0005-0000-0000-0000C9110000}"/>
    <cellStyle name="Comma 9 2 2 5 2" xfId="4610" xr:uid="{00000000-0005-0000-0000-0000CA110000}"/>
    <cellStyle name="Comma 9 2 2 5 3" xfId="4611" xr:uid="{00000000-0005-0000-0000-0000CB110000}"/>
    <cellStyle name="Comma 9 2 2 5 3 2" xfId="4612" xr:uid="{00000000-0005-0000-0000-0000CC110000}"/>
    <cellStyle name="Comma 9 2 2 5 3 2 2" xfId="4613" xr:uid="{00000000-0005-0000-0000-0000CD110000}"/>
    <cellStyle name="Comma 9 2 2 5 3 3" xfId="4614" xr:uid="{00000000-0005-0000-0000-0000CE110000}"/>
    <cellStyle name="Comma 9 2 2 5 4" xfId="4615" xr:uid="{00000000-0005-0000-0000-0000CF110000}"/>
    <cellStyle name="Comma 9 2 2 6" xfId="4616" xr:uid="{00000000-0005-0000-0000-0000D0110000}"/>
    <cellStyle name="Comma 9 2 2 7" xfId="4617" xr:uid="{00000000-0005-0000-0000-0000D1110000}"/>
    <cellStyle name="Comma 9 2 2 7 2" xfId="4618" xr:uid="{00000000-0005-0000-0000-0000D2110000}"/>
    <cellStyle name="Comma 9 2 2 7 2 2" xfId="4619" xr:uid="{00000000-0005-0000-0000-0000D3110000}"/>
    <cellStyle name="Comma 9 2 2 7 3" xfId="4620" xr:uid="{00000000-0005-0000-0000-0000D4110000}"/>
    <cellStyle name="Comma 9 2 2 8" xfId="4621" xr:uid="{00000000-0005-0000-0000-0000D5110000}"/>
    <cellStyle name="Comma 9 2 2 8 2" xfId="4622" xr:uid="{00000000-0005-0000-0000-0000D6110000}"/>
    <cellStyle name="Comma 9 2 2 9" xfId="4623" xr:uid="{00000000-0005-0000-0000-0000D7110000}"/>
    <cellStyle name="Comma 9 2 3" xfId="4624" xr:uid="{00000000-0005-0000-0000-0000D8110000}"/>
    <cellStyle name="Comma 9 2 3 2" xfId="4625" xr:uid="{00000000-0005-0000-0000-0000D9110000}"/>
    <cellStyle name="Comma 9 2 3 2 2" xfId="4626" xr:uid="{00000000-0005-0000-0000-0000DA110000}"/>
    <cellStyle name="Comma 9 2 3 2 2 2" xfId="4627" xr:uid="{00000000-0005-0000-0000-0000DB110000}"/>
    <cellStyle name="Comma 9 2 3 2 2 3" xfId="4628" xr:uid="{00000000-0005-0000-0000-0000DC110000}"/>
    <cellStyle name="Comma 9 2 3 2 2 3 2" xfId="4629" xr:uid="{00000000-0005-0000-0000-0000DD110000}"/>
    <cellStyle name="Comma 9 2 3 2 2 3 2 2" xfId="4630" xr:uid="{00000000-0005-0000-0000-0000DE110000}"/>
    <cellStyle name="Comma 9 2 3 2 2 3 3" xfId="4631" xr:uid="{00000000-0005-0000-0000-0000DF110000}"/>
    <cellStyle name="Comma 9 2 3 2 2 4" xfId="4632" xr:uid="{00000000-0005-0000-0000-0000E0110000}"/>
    <cellStyle name="Comma 9 2 3 2 3" xfId="4633" xr:uid="{00000000-0005-0000-0000-0000E1110000}"/>
    <cellStyle name="Comma 9 2 3 2 4" xfId="4634" xr:uid="{00000000-0005-0000-0000-0000E2110000}"/>
    <cellStyle name="Comma 9 2 3 2 4 2" xfId="4635" xr:uid="{00000000-0005-0000-0000-0000E3110000}"/>
    <cellStyle name="Comma 9 2 3 2 4 2 2" xfId="4636" xr:uid="{00000000-0005-0000-0000-0000E4110000}"/>
    <cellStyle name="Comma 9 2 3 2 4 3" xfId="4637" xr:uid="{00000000-0005-0000-0000-0000E5110000}"/>
    <cellStyle name="Comma 9 2 3 2 5" xfId="4638" xr:uid="{00000000-0005-0000-0000-0000E6110000}"/>
    <cellStyle name="Comma 9 2 3 3" xfId="4639" xr:uid="{00000000-0005-0000-0000-0000E7110000}"/>
    <cellStyle name="Comma 9 2 3 3 2" xfId="4640" xr:uid="{00000000-0005-0000-0000-0000E8110000}"/>
    <cellStyle name="Comma 9 2 3 3 3" xfId="4641" xr:uid="{00000000-0005-0000-0000-0000E9110000}"/>
    <cellStyle name="Comma 9 2 3 3 3 2" xfId="4642" xr:uid="{00000000-0005-0000-0000-0000EA110000}"/>
    <cellStyle name="Comma 9 2 3 3 3 2 2" xfId="4643" xr:uid="{00000000-0005-0000-0000-0000EB110000}"/>
    <cellStyle name="Comma 9 2 3 3 3 3" xfId="4644" xr:uid="{00000000-0005-0000-0000-0000EC110000}"/>
    <cellStyle name="Comma 9 2 3 3 4" xfId="4645" xr:uid="{00000000-0005-0000-0000-0000ED110000}"/>
    <cellStyle name="Comma 9 2 3 4" xfId="4646" xr:uid="{00000000-0005-0000-0000-0000EE110000}"/>
    <cellStyle name="Comma 9 2 3 4 2" xfId="4647" xr:uid="{00000000-0005-0000-0000-0000EF110000}"/>
    <cellStyle name="Comma 9 2 3 4 3" xfId="4648" xr:uid="{00000000-0005-0000-0000-0000F0110000}"/>
    <cellStyle name="Comma 9 2 3 4 3 2" xfId="4649" xr:uid="{00000000-0005-0000-0000-0000F1110000}"/>
    <cellStyle name="Comma 9 2 3 4 3 2 2" xfId="4650" xr:uid="{00000000-0005-0000-0000-0000F2110000}"/>
    <cellStyle name="Comma 9 2 3 4 3 3" xfId="4651" xr:uid="{00000000-0005-0000-0000-0000F3110000}"/>
    <cellStyle name="Comma 9 2 3 4 4" xfId="4652" xr:uid="{00000000-0005-0000-0000-0000F4110000}"/>
    <cellStyle name="Comma 9 2 3 5" xfId="4653" xr:uid="{00000000-0005-0000-0000-0000F5110000}"/>
    <cellStyle name="Comma 9 2 3 6" xfId="4654" xr:uid="{00000000-0005-0000-0000-0000F6110000}"/>
    <cellStyle name="Comma 9 2 3 6 2" xfId="4655" xr:uid="{00000000-0005-0000-0000-0000F7110000}"/>
    <cellStyle name="Comma 9 2 3 6 2 2" xfId="4656" xr:uid="{00000000-0005-0000-0000-0000F8110000}"/>
    <cellStyle name="Comma 9 2 3 6 3" xfId="4657" xr:uid="{00000000-0005-0000-0000-0000F9110000}"/>
    <cellStyle name="Comma 9 2 3 7" xfId="4658" xr:uid="{00000000-0005-0000-0000-0000FA110000}"/>
    <cellStyle name="Comma 9 2 3 7 2" xfId="4659" xr:uid="{00000000-0005-0000-0000-0000FB110000}"/>
    <cellStyle name="Comma 9 2 3 8" xfId="4660" xr:uid="{00000000-0005-0000-0000-0000FC110000}"/>
    <cellStyle name="Comma 9 2 4" xfId="4661" xr:uid="{00000000-0005-0000-0000-0000FD110000}"/>
    <cellStyle name="Comma 9 2 4 2" xfId="4662" xr:uid="{00000000-0005-0000-0000-0000FE110000}"/>
    <cellStyle name="Comma 9 2 5" xfId="4663" xr:uid="{00000000-0005-0000-0000-0000FF110000}"/>
    <cellStyle name="Comma 9 2 5 2" xfId="4664" xr:uid="{00000000-0005-0000-0000-000000120000}"/>
    <cellStyle name="Comma 9 2 5 2 2" xfId="4665" xr:uid="{00000000-0005-0000-0000-000001120000}"/>
    <cellStyle name="Comma 9 2 5 2 3" xfId="4666" xr:uid="{00000000-0005-0000-0000-000002120000}"/>
    <cellStyle name="Comma 9 2 5 2 3 2" xfId="4667" xr:uid="{00000000-0005-0000-0000-000003120000}"/>
    <cellStyle name="Comma 9 2 5 2 3 2 2" xfId="4668" xr:uid="{00000000-0005-0000-0000-000004120000}"/>
    <cellStyle name="Comma 9 2 5 2 3 3" xfId="4669" xr:uid="{00000000-0005-0000-0000-000005120000}"/>
    <cellStyle name="Comma 9 2 5 2 4" xfId="4670" xr:uid="{00000000-0005-0000-0000-000006120000}"/>
    <cellStyle name="Comma 9 2 5 3" xfId="4671" xr:uid="{00000000-0005-0000-0000-000007120000}"/>
    <cellStyle name="Comma 9 2 5 4" xfId="4672" xr:uid="{00000000-0005-0000-0000-000008120000}"/>
    <cellStyle name="Comma 9 2 5 4 2" xfId="4673" xr:uid="{00000000-0005-0000-0000-000009120000}"/>
    <cellStyle name="Comma 9 2 5 4 2 2" xfId="4674" xr:uid="{00000000-0005-0000-0000-00000A120000}"/>
    <cellStyle name="Comma 9 2 5 4 3" xfId="4675" xr:uid="{00000000-0005-0000-0000-00000B120000}"/>
    <cellStyle name="Comma 9 2 5 5" xfId="4676" xr:uid="{00000000-0005-0000-0000-00000C120000}"/>
    <cellStyle name="Comma 9 2 6" xfId="4677" xr:uid="{00000000-0005-0000-0000-00000D120000}"/>
    <cellStyle name="Comma 9 2 6 2" xfId="4678" xr:uid="{00000000-0005-0000-0000-00000E120000}"/>
    <cellStyle name="Comma 9 2 6 3" xfId="4679" xr:uid="{00000000-0005-0000-0000-00000F120000}"/>
    <cellStyle name="Comma 9 2 6 3 2" xfId="4680" xr:uid="{00000000-0005-0000-0000-000010120000}"/>
    <cellStyle name="Comma 9 2 6 3 2 2" xfId="4681" xr:uid="{00000000-0005-0000-0000-000011120000}"/>
    <cellStyle name="Comma 9 2 6 3 3" xfId="4682" xr:uid="{00000000-0005-0000-0000-000012120000}"/>
    <cellStyle name="Comma 9 2 6 4" xfId="4683" xr:uid="{00000000-0005-0000-0000-000013120000}"/>
    <cellStyle name="Comma 9 2 7" xfId="4684" xr:uid="{00000000-0005-0000-0000-000014120000}"/>
    <cellStyle name="Comma 9 2 7 2" xfId="4685" xr:uid="{00000000-0005-0000-0000-000015120000}"/>
    <cellStyle name="Comma 9 2 7 3" xfId="4686" xr:uid="{00000000-0005-0000-0000-000016120000}"/>
    <cellStyle name="Comma 9 2 7 3 2" xfId="4687" xr:uid="{00000000-0005-0000-0000-000017120000}"/>
    <cellStyle name="Comma 9 2 7 3 2 2" xfId="4688" xr:uid="{00000000-0005-0000-0000-000018120000}"/>
    <cellStyle name="Comma 9 2 7 3 3" xfId="4689" xr:uid="{00000000-0005-0000-0000-000019120000}"/>
    <cellStyle name="Comma 9 2 7 4" xfId="4690" xr:uid="{00000000-0005-0000-0000-00001A120000}"/>
    <cellStyle name="Comma 9 2 8" xfId="4691" xr:uid="{00000000-0005-0000-0000-00001B120000}"/>
    <cellStyle name="Comma 9 2 9" xfId="4692" xr:uid="{00000000-0005-0000-0000-00001C120000}"/>
    <cellStyle name="Comma 9 2 9 2" xfId="4693" xr:uid="{00000000-0005-0000-0000-00001D120000}"/>
    <cellStyle name="Comma 9 2 9 2 2" xfId="4694" xr:uid="{00000000-0005-0000-0000-00001E120000}"/>
    <cellStyle name="Comma 9 2 9 3" xfId="4695" xr:uid="{00000000-0005-0000-0000-00001F120000}"/>
    <cellStyle name="Comma 9 3" xfId="4696" xr:uid="{00000000-0005-0000-0000-000020120000}"/>
    <cellStyle name="Comma 9 3 2" xfId="4697" xr:uid="{00000000-0005-0000-0000-000021120000}"/>
    <cellStyle name="Comma 9 4" xfId="4698" xr:uid="{00000000-0005-0000-0000-000022120000}"/>
    <cellStyle name="Comma 9 4 2" xfId="4699" xr:uid="{00000000-0005-0000-0000-000023120000}"/>
    <cellStyle name="Comma 9 4 2 2" xfId="4700" xr:uid="{00000000-0005-0000-0000-000024120000}"/>
    <cellStyle name="Comma 9 4 2 2 2" xfId="4701" xr:uid="{00000000-0005-0000-0000-000025120000}"/>
    <cellStyle name="Comma 9 4 2 2 2 2" xfId="4702" xr:uid="{00000000-0005-0000-0000-000026120000}"/>
    <cellStyle name="Comma 9 4 2 2 2 3" xfId="4703" xr:uid="{00000000-0005-0000-0000-000027120000}"/>
    <cellStyle name="Comma 9 4 2 2 2 3 2" xfId="4704" xr:uid="{00000000-0005-0000-0000-000028120000}"/>
    <cellStyle name="Comma 9 4 2 2 2 3 2 2" xfId="4705" xr:uid="{00000000-0005-0000-0000-000029120000}"/>
    <cellStyle name="Comma 9 4 2 2 2 3 3" xfId="4706" xr:uid="{00000000-0005-0000-0000-00002A120000}"/>
    <cellStyle name="Comma 9 4 2 2 2 4" xfId="4707" xr:uid="{00000000-0005-0000-0000-00002B120000}"/>
    <cellStyle name="Comma 9 4 2 2 3" xfId="4708" xr:uid="{00000000-0005-0000-0000-00002C120000}"/>
    <cellStyle name="Comma 9 4 2 2 4" xfId="4709" xr:uid="{00000000-0005-0000-0000-00002D120000}"/>
    <cellStyle name="Comma 9 4 2 2 4 2" xfId="4710" xr:uid="{00000000-0005-0000-0000-00002E120000}"/>
    <cellStyle name="Comma 9 4 2 2 4 2 2" xfId="4711" xr:uid="{00000000-0005-0000-0000-00002F120000}"/>
    <cellStyle name="Comma 9 4 2 2 4 3" xfId="4712" xr:uid="{00000000-0005-0000-0000-000030120000}"/>
    <cellStyle name="Comma 9 4 2 2 5" xfId="4713" xr:uid="{00000000-0005-0000-0000-000031120000}"/>
    <cellStyle name="Comma 9 4 2 3" xfId="4714" xr:uid="{00000000-0005-0000-0000-000032120000}"/>
    <cellStyle name="Comma 9 4 2 3 2" xfId="4715" xr:uid="{00000000-0005-0000-0000-000033120000}"/>
    <cellStyle name="Comma 9 4 2 3 3" xfId="4716" xr:uid="{00000000-0005-0000-0000-000034120000}"/>
    <cellStyle name="Comma 9 4 2 3 3 2" xfId="4717" xr:uid="{00000000-0005-0000-0000-000035120000}"/>
    <cellStyle name="Comma 9 4 2 3 3 2 2" xfId="4718" xr:uid="{00000000-0005-0000-0000-000036120000}"/>
    <cellStyle name="Comma 9 4 2 3 3 3" xfId="4719" xr:uid="{00000000-0005-0000-0000-000037120000}"/>
    <cellStyle name="Comma 9 4 2 3 4" xfId="4720" xr:uid="{00000000-0005-0000-0000-000038120000}"/>
    <cellStyle name="Comma 9 4 2 4" xfId="4721" xr:uid="{00000000-0005-0000-0000-000039120000}"/>
    <cellStyle name="Comma 9 4 2 4 2" xfId="4722" xr:uid="{00000000-0005-0000-0000-00003A120000}"/>
    <cellStyle name="Comma 9 4 2 4 3" xfId="4723" xr:uid="{00000000-0005-0000-0000-00003B120000}"/>
    <cellStyle name="Comma 9 4 2 4 3 2" xfId="4724" xr:uid="{00000000-0005-0000-0000-00003C120000}"/>
    <cellStyle name="Comma 9 4 2 4 3 2 2" xfId="4725" xr:uid="{00000000-0005-0000-0000-00003D120000}"/>
    <cellStyle name="Comma 9 4 2 4 3 3" xfId="4726" xr:uid="{00000000-0005-0000-0000-00003E120000}"/>
    <cellStyle name="Comma 9 4 2 4 4" xfId="4727" xr:uid="{00000000-0005-0000-0000-00003F120000}"/>
    <cellStyle name="Comma 9 4 2 5" xfId="4728" xr:uid="{00000000-0005-0000-0000-000040120000}"/>
    <cellStyle name="Comma 9 4 2 6" xfId="4729" xr:uid="{00000000-0005-0000-0000-000041120000}"/>
    <cellStyle name="Comma 9 4 2 6 2" xfId="4730" xr:uid="{00000000-0005-0000-0000-000042120000}"/>
    <cellStyle name="Comma 9 4 2 6 2 2" xfId="4731" xr:uid="{00000000-0005-0000-0000-000043120000}"/>
    <cellStyle name="Comma 9 4 2 6 3" xfId="4732" xr:uid="{00000000-0005-0000-0000-000044120000}"/>
    <cellStyle name="Comma 9 4 2 7" xfId="4733" xr:uid="{00000000-0005-0000-0000-000045120000}"/>
    <cellStyle name="Comma 9 4 2 7 2" xfId="4734" xr:uid="{00000000-0005-0000-0000-000046120000}"/>
    <cellStyle name="Comma 9 4 2 8" xfId="4735" xr:uid="{00000000-0005-0000-0000-000047120000}"/>
    <cellStyle name="Comma 9 4 3" xfId="4736" xr:uid="{00000000-0005-0000-0000-000048120000}"/>
    <cellStyle name="Comma 9 4 3 2" xfId="4737" xr:uid="{00000000-0005-0000-0000-000049120000}"/>
    <cellStyle name="Comma 9 4 3 2 2" xfId="4738" xr:uid="{00000000-0005-0000-0000-00004A120000}"/>
    <cellStyle name="Comma 9 4 3 2 3" xfId="4739" xr:uid="{00000000-0005-0000-0000-00004B120000}"/>
    <cellStyle name="Comma 9 4 3 2 3 2" xfId="4740" xr:uid="{00000000-0005-0000-0000-00004C120000}"/>
    <cellStyle name="Comma 9 4 3 2 3 2 2" xfId="4741" xr:uid="{00000000-0005-0000-0000-00004D120000}"/>
    <cellStyle name="Comma 9 4 3 2 3 3" xfId="4742" xr:uid="{00000000-0005-0000-0000-00004E120000}"/>
    <cellStyle name="Comma 9 4 3 2 4" xfId="4743" xr:uid="{00000000-0005-0000-0000-00004F120000}"/>
    <cellStyle name="Comma 9 4 3 3" xfId="4744" xr:uid="{00000000-0005-0000-0000-000050120000}"/>
    <cellStyle name="Comma 9 4 3 4" xfId="4745" xr:uid="{00000000-0005-0000-0000-000051120000}"/>
    <cellStyle name="Comma 9 4 3 4 2" xfId="4746" xr:uid="{00000000-0005-0000-0000-000052120000}"/>
    <cellStyle name="Comma 9 4 3 4 2 2" xfId="4747" xr:uid="{00000000-0005-0000-0000-000053120000}"/>
    <cellStyle name="Comma 9 4 3 4 3" xfId="4748" xr:uid="{00000000-0005-0000-0000-000054120000}"/>
    <cellStyle name="Comma 9 4 3 5" xfId="4749" xr:uid="{00000000-0005-0000-0000-000055120000}"/>
    <cellStyle name="Comma 9 4 4" xfId="4750" xr:uid="{00000000-0005-0000-0000-000056120000}"/>
    <cellStyle name="Comma 9 4 4 2" xfId="4751" xr:uid="{00000000-0005-0000-0000-000057120000}"/>
    <cellStyle name="Comma 9 4 4 3" xfId="4752" xr:uid="{00000000-0005-0000-0000-000058120000}"/>
    <cellStyle name="Comma 9 4 4 3 2" xfId="4753" xr:uid="{00000000-0005-0000-0000-000059120000}"/>
    <cellStyle name="Comma 9 4 4 3 2 2" xfId="4754" xr:uid="{00000000-0005-0000-0000-00005A120000}"/>
    <cellStyle name="Comma 9 4 4 3 3" xfId="4755" xr:uid="{00000000-0005-0000-0000-00005B120000}"/>
    <cellStyle name="Comma 9 4 4 4" xfId="4756" xr:uid="{00000000-0005-0000-0000-00005C120000}"/>
    <cellStyle name="Comma 9 4 5" xfId="4757" xr:uid="{00000000-0005-0000-0000-00005D120000}"/>
    <cellStyle name="Comma 9 4 5 2" xfId="4758" xr:uid="{00000000-0005-0000-0000-00005E120000}"/>
    <cellStyle name="Comma 9 4 5 3" xfId="4759" xr:uid="{00000000-0005-0000-0000-00005F120000}"/>
    <cellStyle name="Comma 9 4 5 3 2" xfId="4760" xr:uid="{00000000-0005-0000-0000-000060120000}"/>
    <cellStyle name="Comma 9 4 5 3 2 2" xfId="4761" xr:uid="{00000000-0005-0000-0000-000061120000}"/>
    <cellStyle name="Comma 9 4 5 3 3" xfId="4762" xr:uid="{00000000-0005-0000-0000-000062120000}"/>
    <cellStyle name="Comma 9 4 5 4" xfId="4763" xr:uid="{00000000-0005-0000-0000-000063120000}"/>
    <cellStyle name="Comma 9 4 6" xfId="4764" xr:uid="{00000000-0005-0000-0000-000064120000}"/>
    <cellStyle name="Comma 9 4 7" xfId="4765" xr:uid="{00000000-0005-0000-0000-000065120000}"/>
    <cellStyle name="Comma 9 4 7 2" xfId="4766" xr:uid="{00000000-0005-0000-0000-000066120000}"/>
    <cellStyle name="Comma 9 4 7 2 2" xfId="4767" xr:uid="{00000000-0005-0000-0000-000067120000}"/>
    <cellStyle name="Comma 9 4 7 3" xfId="4768" xr:uid="{00000000-0005-0000-0000-000068120000}"/>
    <cellStyle name="Comma 9 4 8" xfId="4769" xr:uid="{00000000-0005-0000-0000-000069120000}"/>
    <cellStyle name="Comma 9 4 8 2" xfId="4770" xr:uid="{00000000-0005-0000-0000-00006A120000}"/>
    <cellStyle name="Comma 9 4 9" xfId="4771" xr:uid="{00000000-0005-0000-0000-00006B120000}"/>
    <cellStyle name="Comma 9 5" xfId="4772" xr:uid="{00000000-0005-0000-0000-00006C120000}"/>
    <cellStyle name="Comma 9 5 2" xfId="4773" xr:uid="{00000000-0005-0000-0000-00006D120000}"/>
    <cellStyle name="Comma 9 5 2 2" xfId="4774" xr:uid="{00000000-0005-0000-0000-00006E120000}"/>
    <cellStyle name="Comma 9 5 2 2 2" xfId="4775" xr:uid="{00000000-0005-0000-0000-00006F120000}"/>
    <cellStyle name="Comma 9 5 2 2 3" xfId="4776" xr:uid="{00000000-0005-0000-0000-000070120000}"/>
    <cellStyle name="Comma 9 5 2 2 3 2" xfId="4777" xr:uid="{00000000-0005-0000-0000-000071120000}"/>
    <cellStyle name="Comma 9 5 2 2 3 2 2" xfId="4778" xr:uid="{00000000-0005-0000-0000-000072120000}"/>
    <cellStyle name="Comma 9 5 2 2 3 3" xfId="4779" xr:uid="{00000000-0005-0000-0000-000073120000}"/>
    <cellStyle name="Comma 9 5 2 2 4" xfId="4780" xr:uid="{00000000-0005-0000-0000-000074120000}"/>
    <cellStyle name="Comma 9 5 2 3" xfId="4781" xr:uid="{00000000-0005-0000-0000-000075120000}"/>
    <cellStyle name="Comma 9 5 2 4" xfId="4782" xr:uid="{00000000-0005-0000-0000-000076120000}"/>
    <cellStyle name="Comma 9 5 2 4 2" xfId="4783" xr:uid="{00000000-0005-0000-0000-000077120000}"/>
    <cellStyle name="Comma 9 5 2 4 2 2" xfId="4784" xr:uid="{00000000-0005-0000-0000-000078120000}"/>
    <cellStyle name="Comma 9 5 2 4 3" xfId="4785" xr:uid="{00000000-0005-0000-0000-000079120000}"/>
    <cellStyle name="Comma 9 5 2 5" xfId="4786" xr:uid="{00000000-0005-0000-0000-00007A120000}"/>
    <cellStyle name="Comma 9 5 3" xfId="4787" xr:uid="{00000000-0005-0000-0000-00007B120000}"/>
    <cellStyle name="Comma 9 5 3 2" xfId="4788" xr:uid="{00000000-0005-0000-0000-00007C120000}"/>
    <cellStyle name="Comma 9 5 3 3" xfId="4789" xr:uid="{00000000-0005-0000-0000-00007D120000}"/>
    <cellStyle name="Comma 9 5 3 3 2" xfId="4790" xr:uid="{00000000-0005-0000-0000-00007E120000}"/>
    <cellStyle name="Comma 9 5 3 3 2 2" xfId="4791" xr:uid="{00000000-0005-0000-0000-00007F120000}"/>
    <cellStyle name="Comma 9 5 3 3 3" xfId="4792" xr:uid="{00000000-0005-0000-0000-000080120000}"/>
    <cellStyle name="Comma 9 5 3 4" xfId="4793" xr:uid="{00000000-0005-0000-0000-000081120000}"/>
    <cellStyle name="Comma 9 5 4" xfId="4794" xr:uid="{00000000-0005-0000-0000-000082120000}"/>
    <cellStyle name="Comma 9 5 4 2" xfId="4795" xr:uid="{00000000-0005-0000-0000-000083120000}"/>
    <cellStyle name="Comma 9 5 4 3" xfId="4796" xr:uid="{00000000-0005-0000-0000-000084120000}"/>
    <cellStyle name="Comma 9 5 4 3 2" xfId="4797" xr:uid="{00000000-0005-0000-0000-000085120000}"/>
    <cellStyle name="Comma 9 5 4 3 2 2" xfId="4798" xr:uid="{00000000-0005-0000-0000-000086120000}"/>
    <cellStyle name="Comma 9 5 4 3 3" xfId="4799" xr:uid="{00000000-0005-0000-0000-000087120000}"/>
    <cellStyle name="Comma 9 5 4 4" xfId="4800" xr:uid="{00000000-0005-0000-0000-000088120000}"/>
    <cellStyle name="Comma 9 5 5" xfId="4801" xr:uid="{00000000-0005-0000-0000-000089120000}"/>
    <cellStyle name="Comma 9 5 6" xfId="4802" xr:uid="{00000000-0005-0000-0000-00008A120000}"/>
    <cellStyle name="Comma 9 5 6 2" xfId="4803" xr:uid="{00000000-0005-0000-0000-00008B120000}"/>
    <cellStyle name="Comma 9 5 6 2 2" xfId="4804" xr:uid="{00000000-0005-0000-0000-00008C120000}"/>
    <cellStyle name="Comma 9 5 6 3" xfId="4805" xr:uid="{00000000-0005-0000-0000-00008D120000}"/>
    <cellStyle name="Comma 9 5 7" xfId="4806" xr:uid="{00000000-0005-0000-0000-00008E120000}"/>
    <cellStyle name="Comma 9 5 7 2" xfId="4807" xr:uid="{00000000-0005-0000-0000-00008F120000}"/>
    <cellStyle name="Comma 9 5 8" xfId="4808" xr:uid="{00000000-0005-0000-0000-000090120000}"/>
    <cellStyle name="Comma 9 6" xfId="4809" xr:uid="{00000000-0005-0000-0000-000091120000}"/>
    <cellStyle name="Comma 9 6 2" xfId="4810" xr:uid="{00000000-0005-0000-0000-000092120000}"/>
    <cellStyle name="Comma 9 6 2 2" xfId="4811" xr:uid="{00000000-0005-0000-0000-000093120000}"/>
    <cellStyle name="Comma 9 6 2 3" xfId="4812" xr:uid="{00000000-0005-0000-0000-000094120000}"/>
    <cellStyle name="Comma 9 6 2 3 2" xfId="4813" xr:uid="{00000000-0005-0000-0000-000095120000}"/>
    <cellStyle name="Comma 9 6 2 3 2 2" xfId="4814" xr:uid="{00000000-0005-0000-0000-000096120000}"/>
    <cellStyle name="Comma 9 6 2 3 3" xfId="4815" xr:uid="{00000000-0005-0000-0000-000097120000}"/>
    <cellStyle name="Comma 9 6 2 4" xfId="4816" xr:uid="{00000000-0005-0000-0000-000098120000}"/>
    <cellStyle name="Comma 9 6 3" xfId="4817" xr:uid="{00000000-0005-0000-0000-000099120000}"/>
    <cellStyle name="Comma 9 6 4" xfId="4818" xr:uid="{00000000-0005-0000-0000-00009A120000}"/>
    <cellStyle name="Comma 9 6 4 2" xfId="4819" xr:uid="{00000000-0005-0000-0000-00009B120000}"/>
    <cellStyle name="Comma 9 6 4 2 2" xfId="4820" xr:uid="{00000000-0005-0000-0000-00009C120000}"/>
    <cellStyle name="Comma 9 6 4 3" xfId="4821" xr:uid="{00000000-0005-0000-0000-00009D120000}"/>
    <cellStyle name="Comma 9 6 5" xfId="4822" xr:uid="{00000000-0005-0000-0000-00009E120000}"/>
    <cellStyle name="Comma 9 7" xfId="4823" xr:uid="{00000000-0005-0000-0000-00009F120000}"/>
    <cellStyle name="Comma 9 7 2" xfId="4824" xr:uid="{00000000-0005-0000-0000-0000A0120000}"/>
    <cellStyle name="Comma 9 7 3" xfId="4825" xr:uid="{00000000-0005-0000-0000-0000A1120000}"/>
    <cellStyle name="Comma 9 7 3 2" xfId="4826" xr:uid="{00000000-0005-0000-0000-0000A2120000}"/>
    <cellStyle name="Comma 9 7 3 2 2" xfId="4827" xr:uid="{00000000-0005-0000-0000-0000A3120000}"/>
    <cellStyle name="Comma 9 7 3 3" xfId="4828" xr:uid="{00000000-0005-0000-0000-0000A4120000}"/>
    <cellStyle name="Comma 9 7 4" xfId="4829" xr:uid="{00000000-0005-0000-0000-0000A5120000}"/>
    <cellStyle name="Comma 9 8" xfId="4830" xr:uid="{00000000-0005-0000-0000-0000A6120000}"/>
    <cellStyle name="Comma 9 8 2" xfId="4831" xr:uid="{00000000-0005-0000-0000-0000A7120000}"/>
    <cellStyle name="Comma 9 8 3" xfId="4832" xr:uid="{00000000-0005-0000-0000-0000A8120000}"/>
    <cellStyle name="Comma 9 8 3 2" xfId="4833" xr:uid="{00000000-0005-0000-0000-0000A9120000}"/>
    <cellStyle name="Comma 9 8 3 2 2" xfId="4834" xr:uid="{00000000-0005-0000-0000-0000AA120000}"/>
    <cellStyle name="Comma 9 8 3 3" xfId="4835" xr:uid="{00000000-0005-0000-0000-0000AB120000}"/>
    <cellStyle name="Comma 9 8 4" xfId="4836" xr:uid="{00000000-0005-0000-0000-0000AC120000}"/>
    <cellStyle name="Comma 9 9" xfId="4837" xr:uid="{00000000-0005-0000-0000-0000AD120000}"/>
    <cellStyle name="Comma0" xfId="4838" xr:uid="{00000000-0005-0000-0000-0000AE120000}"/>
    <cellStyle name="Currency" xfId="2" builtinId="4"/>
    <cellStyle name="Currency 10" xfId="4839" xr:uid="{00000000-0005-0000-0000-0000B0120000}"/>
    <cellStyle name="Currency 10 2" xfId="4840" xr:uid="{00000000-0005-0000-0000-0000B1120000}"/>
    <cellStyle name="Currency 10 2 2" xfId="4841" xr:uid="{00000000-0005-0000-0000-0000B2120000}"/>
    <cellStyle name="Currency 10 3" xfId="4842" xr:uid="{00000000-0005-0000-0000-0000B3120000}"/>
    <cellStyle name="Currency 11" xfId="4843" xr:uid="{00000000-0005-0000-0000-0000B4120000}"/>
    <cellStyle name="Currency 11 2" xfId="4844" xr:uid="{00000000-0005-0000-0000-0000B5120000}"/>
    <cellStyle name="Currency 11 2 2" xfId="4845" xr:uid="{00000000-0005-0000-0000-0000B6120000}"/>
    <cellStyle name="Currency 11 2 3" xfId="4846" xr:uid="{00000000-0005-0000-0000-0000B7120000}"/>
    <cellStyle name="Currency 11 2 4" xfId="4847" xr:uid="{00000000-0005-0000-0000-0000B8120000}"/>
    <cellStyle name="Currency 11 3" xfId="4848" xr:uid="{00000000-0005-0000-0000-0000B9120000}"/>
    <cellStyle name="Currency 11 3 2" xfId="4849" xr:uid="{00000000-0005-0000-0000-0000BA120000}"/>
    <cellStyle name="Currency 11 4" xfId="4850" xr:uid="{00000000-0005-0000-0000-0000BB120000}"/>
    <cellStyle name="Currency 11 5" xfId="4851" xr:uid="{00000000-0005-0000-0000-0000BC120000}"/>
    <cellStyle name="Currency 11 6" xfId="4852" xr:uid="{00000000-0005-0000-0000-0000BD120000}"/>
    <cellStyle name="Currency 12" xfId="4853" xr:uid="{00000000-0005-0000-0000-0000BE120000}"/>
    <cellStyle name="Currency 12 2" xfId="4854" xr:uid="{00000000-0005-0000-0000-0000BF120000}"/>
    <cellStyle name="Currency 12 2 2" xfId="4855" xr:uid="{00000000-0005-0000-0000-0000C0120000}"/>
    <cellStyle name="Currency 12 2 3" xfId="4856" xr:uid="{00000000-0005-0000-0000-0000C1120000}"/>
    <cellStyle name="Currency 12 2 4" xfId="4857" xr:uid="{00000000-0005-0000-0000-0000C2120000}"/>
    <cellStyle name="Currency 12 3" xfId="4858" xr:uid="{00000000-0005-0000-0000-0000C3120000}"/>
    <cellStyle name="Currency 12 3 2" xfId="4859" xr:uid="{00000000-0005-0000-0000-0000C4120000}"/>
    <cellStyle name="Currency 12 3 2 2" xfId="4860" xr:uid="{00000000-0005-0000-0000-0000C5120000}"/>
    <cellStyle name="Currency 12 3 3" xfId="4861" xr:uid="{00000000-0005-0000-0000-0000C6120000}"/>
    <cellStyle name="Currency 12 4" xfId="4862" xr:uid="{00000000-0005-0000-0000-0000C7120000}"/>
    <cellStyle name="Currency 12 4 2" xfId="4863" xr:uid="{00000000-0005-0000-0000-0000C8120000}"/>
    <cellStyle name="Currency 12 4 2 2" xfId="4864" xr:uid="{00000000-0005-0000-0000-0000C9120000}"/>
    <cellStyle name="Currency 12 4 3" xfId="4865" xr:uid="{00000000-0005-0000-0000-0000CA120000}"/>
    <cellStyle name="Currency 12 5" xfId="4866" xr:uid="{00000000-0005-0000-0000-0000CB120000}"/>
    <cellStyle name="Currency 12 6" xfId="4867" xr:uid="{00000000-0005-0000-0000-0000CC120000}"/>
    <cellStyle name="Currency 12 7" xfId="4868" xr:uid="{00000000-0005-0000-0000-0000CD120000}"/>
    <cellStyle name="Currency 13" xfId="4869" xr:uid="{00000000-0005-0000-0000-0000CE120000}"/>
    <cellStyle name="Currency 13 2" xfId="4870" xr:uid="{00000000-0005-0000-0000-0000CF120000}"/>
    <cellStyle name="Currency 13 3" xfId="4871" xr:uid="{00000000-0005-0000-0000-0000D0120000}"/>
    <cellStyle name="Currency 13 4" xfId="4872" xr:uid="{00000000-0005-0000-0000-0000D1120000}"/>
    <cellStyle name="Currency 14" xfId="4873" xr:uid="{00000000-0005-0000-0000-0000D2120000}"/>
    <cellStyle name="Currency 14 2" xfId="4874" xr:uid="{00000000-0005-0000-0000-0000D3120000}"/>
    <cellStyle name="Currency 15" xfId="4875" xr:uid="{00000000-0005-0000-0000-0000D4120000}"/>
    <cellStyle name="Currency 16" xfId="4876" xr:uid="{00000000-0005-0000-0000-0000D5120000}"/>
    <cellStyle name="Currency 16 2" xfId="4877" xr:uid="{00000000-0005-0000-0000-0000D6120000}"/>
    <cellStyle name="Currency 16 2 2" xfId="4878" xr:uid="{00000000-0005-0000-0000-0000D7120000}"/>
    <cellStyle name="Currency 16 2 3" xfId="4879" xr:uid="{00000000-0005-0000-0000-0000D8120000}"/>
    <cellStyle name="Currency 16 2 3 2" xfId="4880" xr:uid="{00000000-0005-0000-0000-0000D9120000}"/>
    <cellStyle name="Currency 16 2 3 2 2" xfId="4881" xr:uid="{00000000-0005-0000-0000-0000DA120000}"/>
    <cellStyle name="Currency 16 2 3 3" xfId="4882" xr:uid="{00000000-0005-0000-0000-0000DB120000}"/>
    <cellStyle name="Currency 16 2 4" xfId="4883" xr:uid="{00000000-0005-0000-0000-0000DC120000}"/>
    <cellStyle name="Currency 16 3" xfId="4884" xr:uid="{00000000-0005-0000-0000-0000DD120000}"/>
    <cellStyle name="Currency 16 3 2" xfId="4885" xr:uid="{00000000-0005-0000-0000-0000DE120000}"/>
    <cellStyle name="Currency 16 4" xfId="4886" xr:uid="{00000000-0005-0000-0000-0000DF120000}"/>
    <cellStyle name="Currency 16 5" xfId="4887" xr:uid="{00000000-0005-0000-0000-0000E0120000}"/>
    <cellStyle name="Currency 16 5 2" xfId="4888" xr:uid="{00000000-0005-0000-0000-0000E1120000}"/>
    <cellStyle name="Currency 16 5 2 2" xfId="4889" xr:uid="{00000000-0005-0000-0000-0000E2120000}"/>
    <cellStyle name="Currency 16 5 3" xfId="4890" xr:uid="{00000000-0005-0000-0000-0000E3120000}"/>
    <cellStyle name="Currency 16 6" xfId="4891" xr:uid="{00000000-0005-0000-0000-0000E4120000}"/>
    <cellStyle name="Currency 17" xfId="4892" xr:uid="{00000000-0005-0000-0000-0000E5120000}"/>
    <cellStyle name="Currency 17 2" xfId="4893" xr:uid="{00000000-0005-0000-0000-0000E6120000}"/>
    <cellStyle name="Currency 17 3" xfId="4894" xr:uid="{00000000-0005-0000-0000-0000E7120000}"/>
    <cellStyle name="Currency 17 3 2" xfId="4895" xr:uid="{00000000-0005-0000-0000-0000E8120000}"/>
    <cellStyle name="Currency 17 3 2 2" xfId="4896" xr:uid="{00000000-0005-0000-0000-0000E9120000}"/>
    <cellStyle name="Currency 17 3 3" xfId="4897" xr:uid="{00000000-0005-0000-0000-0000EA120000}"/>
    <cellStyle name="Currency 17 4" xfId="4898" xr:uid="{00000000-0005-0000-0000-0000EB120000}"/>
    <cellStyle name="Currency 18" xfId="4899" xr:uid="{00000000-0005-0000-0000-0000EC120000}"/>
    <cellStyle name="Currency 19" xfId="4900" xr:uid="{00000000-0005-0000-0000-0000ED120000}"/>
    <cellStyle name="Currency 2" xfId="5" xr:uid="{00000000-0005-0000-0000-0000EE120000}"/>
    <cellStyle name="Currency 2 10" xfId="4901" xr:uid="{00000000-0005-0000-0000-0000EF120000}"/>
    <cellStyle name="Currency 2 10 2" xfId="4902" xr:uid="{00000000-0005-0000-0000-0000F0120000}"/>
    <cellStyle name="Currency 2 10 2 2" xfId="4903" xr:uid="{00000000-0005-0000-0000-0000F1120000}"/>
    <cellStyle name="Currency 2 10 3" xfId="4904" xr:uid="{00000000-0005-0000-0000-0000F2120000}"/>
    <cellStyle name="Currency 2 11" xfId="4905" xr:uid="{00000000-0005-0000-0000-0000F3120000}"/>
    <cellStyle name="Currency 2 11 2" xfId="4906" xr:uid="{00000000-0005-0000-0000-0000F4120000}"/>
    <cellStyle name="Currency 2 12" xfId="4907" xr:uid="{00000000-0005-0000-0000-0000F5120000}"/>
    <cellStyle name="Currency 2 12 2" xfId="4908" xr:uid="{00000000-0005-0000-0000-0000F6120000}"/>
    <cellStyle name="Currency 2 13" xfId="4909" xr:uid="{00000000-0005-0000-0000-0000F7120000}"/>
    <cellStyle name="Currency 2 13 2" xfId="4910" xr:uid="{00000000-0005-0000-0000-0000F8120000}"/>
    <cellStyle name="Currency 2 14" xfId="4911" xr:uid="{00000000-0005-0000-0000-0000F9120000}"/>
    <cellStyle name="Currency 2 15" xfId="4912" xr:uid="{00000000-0005-0000-0000-0000FA120000}"/>
    <cellStyle name="Currency 2 16" xfId="4913" xr:uid="{00000000-0005-0000-0000-0000FB120000}"/>
    <cellStyle name="Currency 2 17" xfId="4914" xr:uid="{00000000-0005-0000-0000-0000FC120000}"/>
    <cellStyle name="Currency 2 18" xfId="4915" xr:uid="{00000000-0005-0000-0000-0000FD120000}"/>
    <cellStyle name="Currency 2 2" xfId="10" xr:uid="{00000000-0005-0000-0000-0000FE120000}"/>
    <cellStyle name="Currency 2 2 2" xfId="4916" xr:uid="{00000000-0005-0000-0000-0000FF120000}"/>
    <cellStyle name="Currency 2 2 2 2" xfId="4917" xr:uid="{00000000-0005-0000-0000-000000130000}"/>
    <cellStyle name="Currency 2 2 3" xfId="4918" xr:uid="{00000000-0005-0000-0000-000001130000}"/>
    <cellStyle name="Currency 2 3" xfId="11" xr:uid="{00000000-0005-0000-0000-000002130000}"/>
    <cellStyle name="Currency 2 3 2" xfId="53" xr:uid="{00000000-0005-0000-0000-000003130000}"/>
    <cellStyle name="Currency 2 3 2 2" xfId="4919" xr:uid="{00000000-0005-0000-0000-000004130000}"/>
    <cellStyle name="Currency 2 3 2 3" xfId="4920" xr:uid="{00000000-0005-0000-0000-000005130000}"/>
    <cellStyle name="Currency 2 3 3" xfId="39" xr:uid="{00000000-0005-0000-0000-000006130000}"/>
    <cellStyle name="Currency 2 3 3 2" xfId="4921" xr:uid="{00000000-0005-0000-0000-000007130000}"/>
    <cellStyle name="Currency 2 3 4" xfId="4922" xr:uid="{00000000-0005-0000-0000-000008130000}"/>
    <cellStyle name="Currency 2 4" xfId="49" xr:uid="{00000000-0005-0000-0000-000009130000}"/>
    <cellStyle name="Currency 2 4 2" xfId="4923" xr:uid="{00000000-0005-0000-0000-00000A130000}"/>
    <cellStyle name="Currency 2 4 2 2" xfId="4924" xr:uid="{00000000-0005-0000-0000-00000B130000}"/>
    <cellStyle name="Currency 2 4 2 2 2" xfId="4925" xr:uid="{00000000-0005-0000-0000-00000C130000}"/>
    <cellStyle name="Currency 2 4 2 2 2 2" xfId="4926" xr:uid="{00000000-0005-0000-0000-00000D130000}"/>
    <cellStyle name="Currency 2 4 2 2 2 2 2" xfId="4927" xr:uid="{00000000-0005-0000-0000-00000E130000}"/>
    <cellStyle name="Currency 2 4 2 2 2 3" xfId="4928" xr:uid="{00000000-0005-0000-0000-00000F130000}"/>
    <cellStyle name="Currency 2 4 2 2 3" xfId="4929" xr:uid="{00000000-0005-0000-0000-000010130000}"/>
    <cellStyle name="Currency 2 4 2 2 3 2" xfId="4930" xr:uid="{00000000-0005-0000-0000-000011130000}"/>
    <cellStyle name="Currency 2 4 2 2 4" xfId="4931" xr:uid="{00000000-0005-0000-0000-000012130000}"/>
    <cellStyle name="Currency 2 4 2 3" xfId="4932" xr:uid="{00000000-0005-0000-0000-000013130000}"/>
    <cellStyle name="Currency 2 4 2 3 2" xfId="4933" xr:uid="{00000000-0005-0000-0000-000014130000}"/>
    <cellStyle name="Currency 2 4 2 3 2 2" xfId="4934" xr:uid="{00000000-0005-0000-0000-000015130000}"/>
    <cellStyle name="Currency 2 4 2 3 3" xfId="4935" xr:uid="{00000000-0005-0000-0000-000016130000}"/>
    <cellStyle name="Currency 2 4 2 4" xfId="4936" xr:uid="{00000000-0005-0000-0000-000017130000}"/>
    <cellStyle name="Currency 2 4 2 4 2" xfId="4937" xr:uid="{00000000-0005-0000-0000-000018130000}"/>
    <cellStyle name="Currency 2 4 2 5" xfId="4938" xr:uid="{00000000-0005-0000-0000-000019130000}"/>
    <cellStyle name="Currency 2 4 3" xfId="4939" xr:uid="{00000000-0005-0000-0000-00001A130000}"/>
    <cellStyle name="Currency 2 4 3 2" xfId="4940" xr:uid="{00000000-0005-0000-0000-00001B130000}"/>
    <cellStyle name="Currency 2 4 3 2 2" xfId="4941" xr:uid="{00000000-0005-0000-0000-00001C130000}"/>
    <cellStyle name="Currency 2 4 3 2 2 2" xfId="4942" xr:uid="{00000000-0005-0000-0000-00001D130000}"/>
    <cellStyle name="Currency 2 4 3 2 3" xfId="4943" xr:uid="{00000000-0005-0000-0000-00001E130000}"/>
    <cellStyle name="Currency 2 4 3 3" xfId="4944" xr:uid="{00000000-0005-0000-0000-00001F130000}"/>
    <cellStyle name="Currency 2 4 3 3 2" xfId="4945" xr:uid="{00000000-0005-0000-0000-000020130000}"/>
    <cellStyle name="Currency 2 4 3 4" xfId="4946" xr:uid="{00000000-0005-0000-0000-000021130000}"/>
    <cellStyle name="Currency 2 4 4" xfId="4947" xr:uid="{00000000-0005-0000-0000-000022130000}"/>
    <cellStyle name="Currency 2 4 4 2" xfId="4948" xr:uid="{00000000-0005-0000-0000-000023130000}"/>
    <cellStyle name="Currency 2 4 4 2 2" xfId="4949" xr:uid="{00000000-0005-0000-0000-000024130000}"/>
    <cellStyle name="Currency 2 4 4 3" xfId="4950" xr:uid="{00000000-0005-0000-0000-000025130000}"/>
    <cellStyle name="Currency 2 4 5" xfId="4951" xr:uid="{00000000-0005-0000-0000-000026130000}"/>
    <cellStyle name="Currency 2 4 5 2" xfId="4952" xr:uid="{00000000-0005-0000-0000-000027130000}"/>
    <cellStyle name="Currency 2 4 6" xfId="4953" xr:uid="{00000000-0005-0000-0000-000028130000}"/>
    <cellStyle name="Currency 2 5" xfId="30" xr:uid="{00000000-0005-0000-0000-000029130000}"/>
    <cellStyle name="Currency 2 5 2" xfId="4954" xr:uid="{00000000-0005-0000-0000-00002A130000}"/>
    <cellStyle name="Currency 2 5 2 2" xfId="4955" xr:uid="{00000000-0005-0000-0000-00002B130000}"/>
    <cellStyle name="Currency 2 5 2 2 2" xfId="4956" xr:uid="{00000000-0005-0000-0000-00002C130000}"/>
    <cellStyle name="Currency 2 5 2 2 2 2" xfId="4957" xr:uid="{00000000-0005-0000-0000-00002D130000}"/>
    <cellStyle name="Currency 2 5 2 2 3" xfId="4958" xr:uid="{00000000-0005-0000-0000-00002E130000}"/>
    <cellStyle name="Currency 2 5 2 3" xfId="4959" xr:uid="{00000000-0005-0000-0000-00002F130000}"/>
    <cellStyle name="Currency 2 5 2 3 2" xfId="4960" xr:uid="{00000000-0005-0000-0000-000030130000}"/>
    <cellStyle name="Currency 2 5 2 4" xfId="4961" xr:uid="{00000000-0005-0000-0000-000031130000}"/>
    <cellStyle name="Currency 2 5 3" xfId="4962" xr:uid="{00000000-0005-0000-0000-000032130000}"/>
    <cellStyle name="Currency 2 5 3 2" xfId="4963" xr:uid="{00000000-0005-0000-0000-000033130000}"/>
    <cellStyle name="Currency 2 5 3 2 2" xfId="4964" xr:uid="{00000000-0005-0000-0000-000034130000}"/>
    <cellStyle name="Currency 2 5 3 3" xfId="4965" xr:uid="{00000000-0005-0000-0000-000035130000}"/>
    <cellStyle name="Currency 2 5 4" xfId="4966" xr:uid="{00000000-0005-0000-0000-000036130000}"/>
    <cellStyle name="Currency 2 5 4 2" xfId="4967" xr:uid="{00000000-0005-0000-0000-000037130000}"/>
    <cellStyle name="Currency 2 5 5" xfId="4968" xr:uid="{00000000-0005-0000-0000-000038130000}"/>
    <cellStyle name="Currency 2 6" xfId="4969" xr:uid="{00000000-0005-0000-0000-000039130000}"/>
    <cellStyle name="Currency 2 6 2" xfId="4970" xr:uid="{00000000-0005-0000-0000-00003A130000}"/>
    <cellStyle name="Currency 2 6 2 2" xfId="4971" xr:uid="{00000000-0005-0000-0000-00003B130000}"/>
    <cellStyle name="Currency 2 6 2 2 2" xfId="4972" xr:uid="{00000000-0005-0000-0000-00003C130000}"/>
    <cellStyle name="Currency 2 6 2 2 2 2" xfId="4973" xr:uid="{00000000-0005-0000-0000-00003D130000}"/>
    <cellStyle name="Currency 2 6 2 2 3" xfId="4974" xr:uid="{00000000-0005-0000-0000-00003E130000}"/>
    <cellStyle name="Currency 2 6 2 3" xfId="4975" xr:uid="{00000000-0005-0000-0000-00003F130000}"/>
    <cellStyle name="Currency 2 6 2 3 2" xfId="4976" xr:uid="{00000000-0005-0000-0000-000040130000}"/>
    <cellStyle name="Currency 2 6 2 4" xfId="4977" xr:uid="{00000000-0005-0000-0000-000041130000}"/>
    <cellStyle name="Currency 2 6 3" xfId="4978" xr:uid="{00000000-0005-0000-0000-000042130000}"/>
    <cellStyle name="Currency 2 6 3 2" xfId="4979" xr:uid="{00000000-0005-0000-0000-000043130000}"/>
    <cellStyle name="Currency 2 6 3 2 2" xfId="4980" xr:uid="{00000000-0005-0000-0000-000044130000}"/>
    <cellStyle name="Currency 2 6 3 3" xfId="4981" xr:uid="{00000000-0005-0000-0000-000045130000}"/>
    <cellStyle name="Currency 2 6 4" xfId="4982" xr:uid="{00000000-0005-0000-0000-000046130000}"/>
    <cellStyle name="Currency 2 6 4 2" xfId="4983" xr:uid="{00000000-0005-0000-0000-000047130000}"/>
    <cellStyle name="Currency 2 6 5" xfId="4984" xr:uid="{00000000-0005-0000-0000-000048130000}"/>
    <cellStyle name="Currency 2 7" xfId="4985" xr:uid="{00000000-0005-0000-0000-000049130000}"/>
    <cellStyle name="Currency 2 7 2" xfId="4986" xr:uid="{00000000-0005-0000-0000-00004A130000}"/>
    <cellStyle name="Currency 2 7 2 2" xfId="4987" xr:uid="{00000000-0005-0000-0000-00004B130000}"/>
    <cellStyle name="Currency 2 7 2 2 2" xfId="4988" xr:uid="{00000000-0005-0000-0000-00004C130000}"/>
    <cellStyle name="Currency 2 7 2 2 2 2" xfId="4989" xr:uid="{00000000-0005-0000-0000-00004D130000}"/>
    <cellStyle name="Currency 2 7 2 2 3" xfId="4990" xr:uid="{00000000-0005-0000-0000-00004E130000}"/>
    <cellStyle name="Currency 2 7 2 3" xfId="4991" xr:uid="{00000000-0005-0000-0000-00004F130000}"/>
    <cellStyle name="Currency 2 7 2 3 2" xfId="4992" xr:uid="{00000000-0005-0000-0000-000050130000}"/>
    <cellStyle name="Currency 2 7 2 4" xfId="4993" xr:uid="{00000000-0005-0000-0000-000051130000}"/>
    <cellStyle name="Currency 2 7 3" xfId="4994" xr:uid="{00000000-0005-0000-0000-000052130000}"/>
    <cellStyle name="Currency 2 7 3 2" xfId="4995" xr:uid="{00000000-0005-0000-0000-000053130000}"/>
    <cellStyle name="Currency 2 7 3 2 2" xfId="4996" xr:uid="{00000000-0005-0000-0000-000054130000}"/>
    <cellStyle name="Currency 2 7 3 3" xfId="4997" xr:uid="{00000000-0005-0000-0000-000055130000}"/>
    <cellStyle name="Currency 2 7 4" xfId="4998" xr:uid="{00000000-0005-0000-0000-000056130000}"/>
    <cellStyle name="Currency 2 7 4 2" xfId="4999" xr:uid="{00000000-0005-0000-0000-000057130000}"/>
    <cellStyle name="Currency 2 7 5" xfId="5000" xr:uid="{00000000-0005-0000-0000-000058130000}"/>
    <cellStyle name="Currency 2 8" xfId="5001" xr:uid="{00000000-0005-0000-0000-000059130000}"/>
    <cellStyle name="Currency 2 8 2" xfId="5002" xr:uid="{00000000-0005-0000-0000-00005A130000}"/>
    <cellStyle name="Currency 2 8 2 2" xfId="5003" xr:uid="{00000000-0005-0000-0000-00005B130000}"/>
    <cellStyle name="Currency 2 8 2 2 2" xfId="5004" xr:uid="{00000000-0005-0000-0000-00005C130000}"/>
    <cellStyle name="Currency 2 8 2 3" xfId="5005" xr:uid="{00000000-0005-0000-0000-00005D130000}"/>
    <cellStyle name="Currency 2 8 3" xfId="5006" xr:uid="{00000000-0005-0000-0000-00005E130000}"/>
    <cellStyle name="Currency 2 8 3 2" xfId="5007" xr:uid="{00000000-0005-0000-0000-00005F130000}"/>
    <cellStyle name="Currency 2 8 4" xfId="5008" xr:uid="{00000000-0005-0000-0000-000060130000}"/>
    <cellStyle name="Currency 2 9" xfId="5009" xr:uid="{00000000-0005-0000-0000-000061130000}"/>
    <cellStyle name="Currency 2 9 2" xfId="5010" xr:uid="{00000000-0005-0000-0000-000062130000}"/>
    <cellStyle name="Currency 2 9 2 2" xfId="5011" xr:uid="{00000000-0005-0000-0000-000063130000}"/>
    <cellStyle name="Currency 2 9 3" xfId="5012" xr:uid="{00000000-0005-0000-0000-000064130000}"/>
    <cellStyle name="Currency 20" xfId="5013" xr:uid="{00000000-0005-0000-0000-000065130000}"/>
    <cellStyle name="Currency 20 2" xfId="5014" xr:uid="{00000000-0005-0000-0000-000066130000}"/>
    <cellStyle name="Currency 20 2 2" xfId="5015" xr:uid="{00000000-0005-0000-0000-000067130000}"/>
    <cellStyle name="Currency 20 3" xfId="5016" xr:uid="{00000000-0005-0000-0000-000068130000}"/>
    <cellStyle name="Currency 21" xfId="5017" xr:uid="{00000000-0005-0000-0000-000069130000}"/>
    <cellStyle name="Currency 21 2" xfId="5018" xr:uid="{00000000-0005-0000-0000-00006A130000}"/>
    <cellStyle name="Currency 22" xfId="5019" xr:uid="{00000000-0005-0000-0000-00006B130000}"/>
    <cellStyle name="Currency 22 2" xfId="5020" xr:uid="{00000000-0005-0000-0000-00006C130000}"/>
    <cellStyle name="Currency 23" xfId="5021" xr:uid="{00000000-0005-0000-0000-00006D130000}"/>
    <cellStyle name="Currency 23 2" xfId="5022" xr:uid="{00000000-0005-0000-0000-00006E130000}"/>
    <cellStyle name="Currency 23 2 2" xfId="5023" xr:uid="{00000000-0005-0000-0000-00006F130000}"/>
    <cellStyle name="Currency 24" xfId="5024" xr:uid="{00000000-0005-0000-0000-000070130000}"/>
    <cellStyle name="Currency 25" xfId="5025" xr:uid="{00000000-0005-0000-0000-000071130000}"/>
    <cellStyle name="Currency 26" xfId="5026" xr:uid="{00000000-0005-0000-0000-000072130000}"/>
    <cellStyle name="Currency 26 2" xfId="5027" xr:uid="{00000000-0005-0000-0000-000073130000}"/>
    <cellStyle name="Currency 26 3" xfId="5028" xr:uid="{00000000-0005-0000-0000-000074130000}"/>
    <cellStyle name="Currency 27" xfId="5029" xr:uid="{00000000-0005-0000-0000-000075130000}"/>
    <cellStyle name="Currency 3" xfId="12" xr:uid="{00000000-0005-0000-0000-000076130000}"/>
    <cellStyle name="Currency 3 2" xfId="31" xr:uid="{00000000-0005-0000-0000-000077130000}"/>
    <cellStyle name="Currency 3 2 2" xfId="5030" xr:uid="{00000000-0005-0000-0000-000078130000}"/>
    <cellStyle name="Currency 3 2 2 2" xfId="5031" xr:uid="{00000000-0005-0000-0000-000079130000}"/>
    <cellStyle name="Currency 3 2 3" xfId="5032" xr:uid="{00000000-0005-0000-0000-00007A130000}"/>
    <cellStyle name="Currency 3 2 4" xfId="5033" xr:uid="{00000000-0005-0000-0000-00007B130000}"/>
    <cellStyle name="Currency 3 3" xfId="5034" xr:uid="{00000000-0005-0000-0000-00007C130000}"/>
    <cellStyle name="Currency 3 3 2" xfId="5035" xr:uid="{00000000-0005-0000-0000-00007D130000}"/>
    <cellStyle name="Currency 3 4" xfId="5036" xr:uid="{00000000-0005-0000-0000-00007E130000}"/>
    <cellStyle name="Currency 3 4 2" xfId="5037" xr:uid="{00000000-0005-0000-0000-00007F130000}"/>
    <cellStyle name="Currency 3 4 3" xfId="5038" xr:uid="{00000000-0005-0000-0000-000080130000}"/>
    <cellStyle name="Currency 3 4 3 2" xfId="5039" xr:uid="{00000000-0005-0000-0000-000081130000}"/>
    <cellStyle name="Currency 3 4 3 2 2" xfId="5040" xr:uid="{00000000-0005-0000-0000-000082130000}"/>
    <cellStyle name="Currency 3 4 3 3" xfId="5041" xr:uid="{00000000-0005-0000-0000-000083130000}"/>
    <cellStyle name="Currency 3 4 4" xfId="5042" xr:uid="{00000000-0005-0000-0000-000084130000}"/>
    <cellStyle name="Currency 3 5" xfId="5043" xr:uid="{00000000-0005-0000-0000-000085130000}"/>
    <cellStyle name="Currency 3 5 2" xfId="5044" xr:uid="{00000000-0005-0000-0000-000086130000}"/>
    <cellStyle name="Currency 3 6" xfId="5045" xr:uid="{00000000-0005-0000-0000-000087130000}"/>
    <cellStyle name="Currency 3 7" xfId="5046" xr:uid="{00000000-0005-0000-0000-000088130000}"/>
    <cellStyle name="Currency 4" xfId="13" xr:uid="{00000000-0005-0000-0000-000089130000}"/>
    <cellStyle name="Currency 4 10" xfId="5047" xr:uid="{00000000-0005-0000-0000-00008A130000}"/>
    <cellStyle name="Currency 4 2" xfId="32" xr:uid="{00000000-0005-0000-0000-00008B130000}"/>
    <cellStyle name="Currency 4 2 2" xfId="5048" xr:uid="{00000000-0005-0000-0000-00008C130000}"/>
    <cellStyle name="Currency 4 2 2 2" xfId="5049" xr:uid="{00000000-0005-0000-0000-00008D130000}"/>
    <cellStyle name="Currency 4 2 2 2 2" xfId="5050" xr:uid="{00000000-0005-0000-0000-00008E130000}"/>
    <cellStyle name="Currency 4 2 2 2 2 2" xfId="5051" xr:uid="{00000000-0005-0000-0000-00008F130000}"/>
    <cellStyle name="Currency 4 2 2 2 2 2 2" xfId="5052" xr:uid="{00000000-0005-0000-0000-000090130000}"/>
    <cellStyle name="Currency 4 2 2 2 2 3" xfId="5053" xr:uid="{00000000-0005-0000-0000-000091130000}"/>
    <cellStyle name="Currency 4 2 2 2 3" xfId="5054" xr:uid="{00000000-0005-0000-0000-000092130000}"/>
    <cellStyle name="Currency 4 2 2 2 3 2" xfId="5055" xr:uid="{00000000-0005-0000-0000-000093130000}"/>
    <cellStyle name="Currency 4 2 2 2 4" xfId="5056" xr:uid="{00000000-0005-0000-0000-000094130000}"/>
    <cellStyle name="Currency 4 2 2 3" xfId="5057" xr:uid="{00000000-0005-0000-0000-000095130000}"/>
    <cellStyle name="Currency 4 2 2 3 2" xfId="5058" xr:uid="{00000000-0005-0000-0000-000096130000}"/>
    <cellStyle name="Currency 4 2 2 3 2 2" xfId="5059" xr:uid="{00000000-0005-0000-0000-000097130000}"/>
    <cellStyle name="Currency 4 2 2 3 3" xfId="5060" xr:uid="{00000000-0005-0000-0000-000098130000}"/>
    <cellStyle name="Currency 4 2 2 4" xfId="5061" xr:uid="{00000000-0005-0000-0000-000099130000}"/>
    <cellStyle name="Currency 4 2 2 4 2" xfId="5062" xr:uid="{00000000-0005-0000-0000-00009A130000}"/>
    <cellStyle name="Currency 4 2 2 5" xfId="5063" xr:uid="{00000000-0005-0000-0000-00009B130000}"/>
    <cellStyle name="Currency 4 2 3" xfId="5064" xr:uid="{00000000-0005-0000-0000-00009C130000}"/>
    <cellStyle name="Currency 4 2 3 2" xfId="5065" xr:uid="{00000000-0005-0000-0000-00009D130000}"/>
    <cellStyle name="Currency 4 2 3 2 2" xfId="5066" xr:uid="{00000000-0005-0000-0000-00009E130000}"/>
    <cellStyle name="Currency 4 2 3 2 2 2" xfId="5067" xr:uid="{00000000-0005-0000-0000-00009F130000}"/>
    <cellStyle name="Currency 4 2 3 2 3" xfId="5068" xr:uid="{00000000-0005-0000-0000-0000A0130000}"/>
    <cellStyle name="Currency 4 2 3 3" xfId="5069" xr:uid="{00000000-0005-0000-0000-0000A1130000}"/>
    <cellStyle name="Currency 4 2 3 3 2" xfId="5070" xr:uid="{00000000-0005-0000-0000-0000A2130000}"/>
    <cellStyle name="Currency 4 2 3 4" xfId="5071" xr:uid="{00000000-0005-0000-0000-0000A3130000}"/>
    <cellStyle name="Currency 4 2 4" xfId="5072" xr:uid="{00000000-0005-0000-0000-0000A4130000}"/>
    <cellStyle name="Currency 4 2 4 2" xfId="5073" xr:uid="{00000000-0005-0000-0000-0000A5130000}"/>
    <cellStyle name="Currency 4 2 4 2 2" xfId="5074" xr:uid="{00000000-0005-0000-0000-0000A6130000}"/>
    <cellStyle name="Currency 4 2 4 3" xfId="5075" xr:uid="{00000000-0005-0000-0000-0000A7130000}"/>
    <cellStyle name="Currency 4 2 5" xfId="5076" xr:uid="{00000000-0005-0000-0000-0000A8130000}"/>
    <cellStyle name="Currency 4 2 5 2" xfId="5077" xr:uid="{00000000-0005-0000-0000-0000A9130000}"/>
    <cellStyle name="Currency 4 2 6" xfId="5078" xr:uid="{00000000-0005-0000-0000-0000AA130000}"/>
    <cellStyle name="Currency 4 3" xfId="5079" xr:uid="{00000000-0005-0000-0000-0000AB130000}"/>
    <cellStyle name="Currency 4 3 2" xfId="5080" xr:uid="{00000000-0005-0000-0000-0000AC130000}"/>
    <cellStyle name="Currency 4 3 2 2" xfId="5081" xr:uid="{00000000-0005-0000-0000-0000AD130000}"/>
    <cellStyle name="Currency 4 3 2 2 2" xfId="5082" xr:uid="{00000000-0005-0000-0000-0000AE130000}"/>
    <cellStyle name="Currency 4 3 2 2 2 2" xfId="5083" xr:uid="{00000000-0005-0000-0000-0000AF130000}"/>
    <cellStyle name="Currency 4 3 2 2 3" xfId="5084" xr:uid="{00000000-0005-0000-0000-0000B0130000}"/>
    <cellStyle name="Currency 4 3 2 3" xfId="5085" xr:uid="{00000000-0005-0000-0000-0000B1130000}"/>
    <cellStyle name="Currency 4 3 2 3 2" xfId="5086" xr:uid="{00000000-0005-0000-0000-0000B2130000}"/>
    <cellStyle name="Currency 4 3 2 4" xfId="5087" xr:uid="{00000000-0005-0000-0000-0000B3130000}"/>
    <cellStyle name="Currency 4 3 3" xfId="5088" xr:uid="{00000000-0005-0000-0000-0000B4130000}"/>
    <cellStyle name="Currency 4 3 3 2" xfId="5089" xr:uid="{00000000-0005-0000-0000-0000B5130000}"/>
    <cellStyle name="Currency 4 3 3 2 2" xfId="5090" xr:uid="{00000000-0005-0000-0000-0000B6130000}"/>
    <cellStyle name="Currency 4 3 3 3" xfId="5091" xr:uid="{00000000-0005-0000-0000-0000B7130000}"/>
    <cellStyle name="Currency 4 3 4" xfId="5092" xr:uid="{00000000-0005-0000-0000-0000B8130000}"/>
    <cellStyle name="Currency 4 3 4 2" xfId="5093" xr:uid="{00000000-0005-0000-0000-0000B9130000}"/>
    <cellStyle name="Currency 4 3 5" xfId="5094" xr:uid="{00000000-0005-0000-0000-0000BA130000}"/>
    <cellStyle name="Currency 4 4" xfId="5095" xr:uid="{00000000-0005-0000-0000-0000BB130000}"/>
    <cellStyle name="Currency 4 4 2" xfId="5096" xr:uid="{00000000-0005-0000-0000-0000BC130000}"/>
    <cellStyle name="Currency 4 4 2 2" xfId="5097" xr:uid="{00000000-0005-0000-0000-0000BD130000}"/>
    <cellStyle name="Currency 4 4 2 2 2" xfId="5098" xr:uid="{00000000-0005-0000-0000-0000BE130000}"/>
    <cellStyle name="Currency 4 4 2 2 2 2" xfId="5099" xr:uid="{00000000-0005-0000-0000-0000BF130000}"/>
    <cellStyle name="Currency 4 4 2 2 3" xfId="5100" xr:uid="{00000000-0005-0000-0000-0000C0130000}"/>
    <cellStyle name="Currency 4 4 2 3" xfId="5101" xr:uid="{00000000-0005-0000-0000-0000C1130000}"/>
    <cellStyle name="Currency 4 4 2 3 2" xfId="5102" xr:uid="{00000000-0005-0000-0000-0000C2130000}"/>
    <cellStyle name="Currency 4 4 2 4" xfId="5103" xr:uid="{00000000-0005-0000-0000-0000C3130000}"/>
    <cellStyle name="Currency 4 4 3" xfId="5104" xr:uid="{00000000-0005-0000-0000-0000C4130000}"/>
    <cellStyle name="Currency 4 4 3 2" xfId="5105" xr:uid="{00000000-0005-0000-0000-0000C5130000}"/>
    <cellStyle name="Currency 4 4 3 2 2" xfId="5106" xr:uid="{00000000-0005-0000-0000-0000C6130000}"/>
    <cellStyle name="Currency 4 4 3 3" xfId="5107" xr:uid="{00000000-0005-0000-0000-0000C7130000}"/>
    <cellStyle name="Currency 4 4 4" xfId="5108" xr:uid="{00000000-0005-0000-0000-0000C8130000}"/>
    <cellStyle name="Currency 4 4 4 2" xfId="5109" xr:uid="{00000000-0005-0000-0000-0000C9130000}"/>
    <cellStyle name="Currency 4 4 5" xfId="5110" xr:uid="{00000000-0005-0000-0000-0000CA130000}"/>
    <cellStyle name="Currency 4 5" xfId="5111" xr:uid="{00000000-0005-0000-0000-0000CB130000}"/>
    <cellStyle name="Currency 4 5 2" xfId="5112" xr:uid="{00000000-0005-0000-0000-0000CC130000}"/>
    <cellStyle name="Currency 4 5 2 2" xfId="5113" xr:uid="{00000000-0005-0000-0000-0000CD130000}"/>
    <cellStyle name="Currency 4 5 2 2 2" xfId="5114" xr:uid="{00000000-0005-0000-0000-0000CE130000}"/>
    <cellStyle name="Currency 4 5 2 2 2 2" xfId="5115" xr:uid="{00000000-0005-0000-0000-0000CF130000}"/>
    <cellStyle name="Currency 4 5 2 2 3" xfId="5116" xr:uid="{00000000-0005-0000-0000-0000D0130000}"/>
    <cellStyle name="Currency 4 5 2 3" xfId="5117" xr:uid="{00000000-0005-0000-0000-0000D1130000}"/>
    <cellStyle name="Currency 4 5 2 3 2" xfId="5118" xr:uid="{00000000-0005-0000-0000-0000D2130000}"/>
    <cellStyle name="Currency 4 5 2 4" xfId="5119" xr:uid="{00000000-0005-0000-0000-0000D3130000}"/>
    <cellStyle name="Currency 4 5 3" xfId="5120" xr:uid="{00000000-0005-0000-0000-0000D4130000}"/>
    <cellStyle name="Currency 4 5 3 2" xfId="5121" xr:uid="{00000000-0005-0000-0000-0000D5130000}"/>
    <cellStyle name="Currency 4 5 3 2 2" xfId="5122" xr:uid="{00000000-0005-0000-0000-0000D6130000}"/>
    <cellStyle name="Currency 4 5 3 3" xfId="5123" xr:uid="{00000000-0005-0000-0000-0000D7130000}"/>
    <cellStyle name="Currency 4 5 4" xfId="5124" xr:uid="{00000000-0005-0000-0000-0000D8130000}"/>
    <cellStyle name="Currency 4 5 4 2" xfId="5125" xr:uid="{00000000-0005-0000-0000-0000D9130000}"/>
    <cellStyle name="Currency 4 5 5" xfId="5126" xr:uid="{00000000-0005-0000-0000-0000DA130000}"/>
    <cellStyle name="Currency 4 6" xfId="5127" xr:uid="{00000000-0005-0000-0000-0000DB130000}"/>
    <cellStyle name="Currency 4 6 2" xfId="5128" xr:uid="{00000000-0005-0000-0000-0000DC130000}"/>
    <cellStyle name="Currency 4 6 2 2" xfId="5129" xr:uid="{00000000-0005-0000-0000-0000DD130000}"/>
    <cellStyle name="Currency 4 6 2 2 2" xfId="5130" xr:uid="{00000000-0005-0000-0000-0000DE130000}"/>
    <cellStyle name="Currency 4 6 2 3" xfId="5131" xr:uid="{00000000-0005-0000-0000-0000DF130000}"/>
    <cellStyle name="Currency 4 6 3" xfId="5132" xr:uid="{00000000-0005-0000-0000-0000E0130000}"/>
    <cellStyle name="Currency 4 6 3 2" xfId="5133" xr:uid="{00000000-0005-0000-0000-0000E1130000}"/>
    <cellStyle name="Currency 4 6 4" xfId="5134" xr:uid="{00000000-0005-0000-0000-0000E2130000}"/>
    <cellStyle name="Currency 4 7" xfId="5135" xr:uid="{00000000-0005-0000-0000-0000E3130000}"/>
    <cellStyle name="Currency 4 7 2" xfId="5136" xr:uid="{00000000-0005-0000-0000-0000E4130000}"/>
    <cellStyle name="Currency 4 7 2 2" xfId="5137" xr:uid="{00000000-0005-0000-0000-0000E5130000}"/>
    <cellStyle name="Currency 4 7 3" xfId="5138" xr:uid="{00000000-0005-0000-0000-0000E6130000}"/>
    <cellStyle name="Currency 4 8" xfId="5139" xr:uid="{00000000-0005-0000-0000-0000E7130000}"/>
    <cellStyle name="Currency 4 8 2" xfId="5140" xr:uid="{00000000-0005-0000-0000-0000E8130000}"/>
    <cellStyle name="Currency 4 9" xfId="5141" xr:uid="{00000000-0005-0000-0000-0000E9130000}"/>
    <cellStyle name="Currency 5" xfId="14" xr:uid="{00000000-0005-0000-0000-0000EA130000}"/>
    <cellStyle name="Currency 5 2" xfId="57" xr:uid="{00000000-0005-0000-0000-0000EB130000}"/>
    <cellStyle name="Currency 5 2 2" xfId="65" xr:uid="{00000000-0005-0000-0000-0000EC130000}"/>
    <cellStyle name="Currency 5 2 2 2" xfId="5142" xr:uid="{00000000-0005-0000-0000-0000ED130000}"/>
    <cellStyle name="Currency 5 2 2 2 2" xfId="5143" xr:uid="{00000000-0005-0000-0000-0000EE130000}"/>
    <cellStyle name="Currency 5 2 2 2 2 2" xfId="5144" xr:uid="{00000000-0005-0000-0000-0000EF130000}"/>
    <cellStyle name="Currency 5 2 2 2 2 2 2" xfId="5145" xr:uid="{00000000-0005-0000-0000-0000F0130000}"/>
    <cellStyle name="Currency 5 2 2 2 2 3" xfId="5146" xr:uid="{00000000-0005-0000-0000-0000F1130000}"/>
    <cellStyle name="Currency 5 2 2 2 3" xfId="5147" xr:uid="{00000000-0005-0000-0000-0000F2130000}"/>
    <cellStyle name="Currency 5 2 2 2 3 2" xfId="5148" xr:uid="{00000000-0005-0000-0000-0000F3130000}"/>
    <cellStyle name="Currency 5 2 2 2 4" xfId="5149" xr:uid="{00000000-0005-0000-0000-0000F4130000}"/>
    <cellStyle name="Currency 5 2 2 3" xfId="5150" xr:uid="{00000000-0005-0000-0000-0000F5130000}"/>
    <cellStyle name="Currency 5 2 2 3 2" xfId="5151" xr:uid="{00000000-0005-0000-0000-0000F6130000}"/>
    <cellStyle name="Currency 5 2 2 3 2 2" xfId="5152" xr:uid="{00000000-0005-0000-0000-0000F7130000}"/>
    <cellStyle name="Currency 5 2 2 3 3" xfId="5153" xr:uid="{00000000-0005-0000-0000-0000F8130000}"/>
    <cellStyle name="Currency 5 2 2 4" xfId="5154" xr:uid="{00000000-0005-0000-0000-0000F9130000}"/>
    <cellStyle name="Currency 5 2 2 4 2" xfId="5155" xr:uid="{00000000-0005-0000-0000-0000FA130000}"/>
    <cellStyle name="Currency 5 2 2 5" xfId="5156" xr:uid="{00000000-0005-0000-0000-0000FB130000}"/>
    <cellStyle name="Currency 5 2 2 6" xfId="5157" xr:uid="{00000000-0005-0000-0000-0000FC130000}"/>
    <cellStyle name="Currency 5 2 3" xfId="5158" xr:uid="{00000000-0005-0000-0000-0000FD130000}"/>
    <cellStyle name="Currency 5 2 3 2" xfId="5159" xr:uid="{00000000-0005-0000-0000-0000FE130000}"/>
    <cellStyle name="Currency 5 2 3 2 2" xfId="5160" xr:uid="{00000000-0005-0000-0000-0000FF130000}"/>
    <cellStyle name="Currency 5 2 3 2 2 2" xfId="5161" xr:uid="{00000000-0005-0000-0000-000000140000}"/>
    <cellStyle name="Currency 5 2 3 2 3" xfId="5162" xr:uid="{00000000-0005-0000-0000-000001140000}"/>
    <cellStyle name="Currency 5 2 3 3" xfId="5163" xr:uid="{00000000-0005-0000-0000-000002140000}"/>
    <cellStyle name="Currency 5 2 3 3 2" xfId="5164" xr:uid="{00000000-0005-0000-0000-000003140000}"/>
    <cellStyle name="Currency 5 2 3 4" xfId="5165" xr:uid="{00000000-0005-0000-0000-000004140000}"/>
    <cellStyle name="Currency 5 2 4" xfId="5166" xr:uid="{00000000-0005-0000-0000-000005140000}"/>
    <cellStyle name="Currency 5 2 4 2" xfId="5167" xr:uid="{00000000-0005-0000-0000-000006140000}"/>
    <cellStyle name="Currency 5 2 4 2 2" xfId="5168" xr:uid="{00000000-0005-0000-0000-000007140000}"/>
    <cellStyle name="Currency 5 2 4 3" xfId="5169" xr:uid="{00000000-0005-0000-0000-000008140000}"/>
    <cellStyle name="Currency 5 2 5" xfId="5170" xr:uid="{00000000-0005-0000-0000-000009140000}"/>
    <cellStyle name="Currency 5 2 5 2" xfId="5171" xr:uid="{00000000-0005-0000-0000-00000A140000}"/>
    <cellStyle name="Currency 5 2 6" xfId="5172" xr:uid="{00000000-0005-0000-0000-00000B140000}"/>
    <cellStyle name="Currency 5 2 7" xfId="5173" xr:uid="{00000000-0005-0000-0000-00000C140000}"/>
    <cellStyle name="Currency 5 3" xfId="5174" xr:uid="{00000000-0005-0000-0000-00000D140000}"/>
    <cellStyle name="Currency 5 3 2" xfId="5175" xr:uid="{00000000-0005-0000-0000-00000E140000}"/>
    <cellStyle name="Currency 5 3 2 2" xfId="5176" xr:uid="{00000000-0005-0000-0000-00000F140000}"/>
    <cellStyle name="Currency 5 3 2 2 2" xfId="5177" xr:uid="{00000000-0005-0000-0000-000010140000}"/>
    <cellStyle name="Currency 5 3 2 2 2 2" xfId="5178" xr:uid="{00000000-0005-0000-0000-000011140000}"/>
    <cellStyle name="Currency 5 3 2 2 3" xfId="5179" xr:uid="{00000000-0005-0000-0000-000012140000}"/>
    <cellStyle name="Currency 5 3 2 3" xfId="5180" xr:uid="{00000000-0005-0000-0000-000013140000}"/>
    <cellStyle name="Currency 5 3 2 3 2" xfId="5181" xr:uid="{00000000-0005-0000-0000-000014140000}"/>
    <cellStyle name="Currency 5 3 2 4" xfId="5182" xr:uid="{00000000-0005-0000-0000-000015140000}"/>
    <cellStyle name="Currency 5 3 3" xfId="5183" xr:uid="{00000000-0005-0000-0000-000016140000}"/>
    <cellStyle name="Currency 5 3 3 2" xfId="5184" xr:uid="{00000000-0005-0000-0000-000017140000}"/>
    <cellStyle name="Currency 5 3 3 2 2" xfId="5185" xr:uid="{00000000-0005-0000-0000-000018140000}"/>
    <cellStyle name="Currency 5 3 3 3" xfId="5186" xr:uid="{00000000-0005-0000-0000-000019140000}"/>
    <cellStyle name="Currency 5 3 4" xfId="5187" xr:uid="{00000000-0005-0000-0000-00001A140000}"/>
    <cellStyle name="Currency 5 3 4 2" xfId="5188" xr:uid="{00000000-0005-0000-0000-00001B140000}"/>
    <cellStyle name="Currency 5 3 5" xfId="5189" xr:uid="{00000000-0005-0000-0000-00001C140000}"/>
    <cellStyle name="Currency 5 4" xfId="5190" xr:uid="{00000000-0005-0000-0000-00001D140000}"/>
    <cellStyle name="Currency 5 4 2" xfId="5191" xr:uid="{00000000-0005-0000-0000-00001E140000}"/>
    <cellStyle name="Currency 5 4 2 2" xfId="5192" xr:uid="{00000000-0005-0000-0000-00001F140000}"/>
    <cellStyle name="Currency 5 4 2 2 2" xfId="5193" xr:uid="{00000000-0005-0000-0000-000020140000}"/>
    <cellStyle name="Currency 5 4 2 2 2 2" xfId="5194" xr:uid="{00000000-0005-0000-0000-000021140000}"/>
    <cellStyle name="Currency 5 4 2 2 3" xfId="5195" xr:uid="{00000000-0005-0000-0000-000022140000}"/>
    <cellStyle name="Currency 5 4 2 3" xfId="5196" xr:uid="{00000000-0005-0000-0000-000023140000}"/>
    <cellStyle name="Currency 5 4 2 3 2" xfId="5197" xr:uid="{00000000-0005-0000-0000-000024140000}"/>
    <cellStyle name="Currency 5 4 2 4" xfId="5198" xr:uid="{00000000-0005-0000-0000-000025140000}"/>
    <cellStyle name="Currency 5 4 3" xfId="5199" xr:uid="{00000000-0005-0000-0000-000026140000}"/>
    <cellStyle name="Currency 5 4 3 2" xfId="5200" xr:uid="{00000000-0005-0000-0000-000027140000}"/>
    <cellStyle name="Currency 5 4 3 2 2" xfId="5201" xr:uid="{00000000-0005-0000-0000-000028140000}"/>
    <cellStyle name="Currency 5 4 3 3" xfId="5202" xr:uid="{00000000-0005-0000-0000-000029140000}"/>
    <cellStyle name="Currency 5 4 4" xfId="5203" xr:uid="{00000000-0005-0000-0000-00002A140000}"/>
    <cellStyle name="Currency 5 4 4 2" xfId="5204" xr:uid="{00000000-0005-0000-0000-00002B140000}"/>
    <cellStyle name="Currency 5 4 5" xfId="5205" xr:uid="{00000000-0005-0000-0000-00002C140000}"/>
    <cellStyle name="Currency 5 5" xfId="5206" xr:uid="{00000000-0005-0000-0000-00002D140000}"/>
    <cellStyle name="Currency 5 5 2" xfId="5207" xr:uid="{00000000-0005-0000-0000-00002E140000}"/>
    <cellStyle name="Currency 5 5 2 2" xfId="5208" xr:uid="{00000000-0005-0000-0000-00002F140000}"/>
    <cellStyle name="Currency 5 5 2 2 2" xfId="5209" xr:uid="{00000000-0005-0000-0000-000030140000}"/>
    <cellStyle name="Currency 5 5 2 2 2 2" xfId="5210" xr:uid="{00000000-0005-0000-0000-000031140000}"/>
    <cellStyle name="Currency 5 5 2 2 3" xfId="5211" xr:uid="{00000000-0005-0000-0000-000032140000}"/>
    <cellStyle name="Currency 5 5 2 3" xfId="5212" xr:uid="{00000000-0005-0000-0000-000033140000}"/>
    <cellStyle name="Currency 5 5 2 3 2" xfId="5213" xr:uid="{00000000-0005-0000-0000-000034140000}"/>
    <cellStyle name="Currency 5 5 2 4" xfId="5214" xr:uid="{00000000-0005-0000-0000-000035140000}"/>
    <cellStyle name="Currency 5 5 3" xfId="5215" xr:uid="{00000000-0005-0000-0000-000036140000}"/>
    <cellStyle name="Currency 5 5 3 2" xfId="5216" xr:uid="{00000000-0005-0000-0000-000037140000}"/>
    <cellStyle name="Currency 5 5 3 2 2" xfId="5217" xr:uid="{00000000-0005-0000-0000-000038140000}"/>
    <cellStyle name="Currency 5 5 3 3" xfId="5218" xr:uid="{00000000-0005-0000-0000-000039140000}"/>
    <cellStyle name="Currency 5 5 4" xfId="5219" xr:uid="{00000000-0005-0000-0000-00003A140000}"/>
    <cellStyle name="Currency 5 5 4 2" xfId="5220" xr:uid="{00000000-0005-0000-0000-00003B140000}"/>
    <cellStyle name="Currency 5 5 5" xfId="5221" xr:uid="{00000000-0005-0000-0000-00003C140000}"/>
    <cellStyle name="Currency 5 6" xfId="5222" xr:uid="{00000000-0005-0000-0000-00003D140000}"/>
    <cellStyle name="Currency 5 6 2" xfId="5223" xr:uid="{00000000-0005-0000-0000-00003E140000}"/>
    <cellStyle name="Currency 5 6 2 2" xfId="5224" xr:uid="{00000000-0005-0000-0000-00003F140000}"/>
    <cellStyle name="Currency 5 6 2 2 2" xfId="5225" xr:uid="{00000000-0005-0000-0000-000040140000}"/>
    <cellStyle name="Currency 5 6 2 3" xfId="5226" xr:uid="{00000000-0005-0000-0000-000041140000}"/>
    <cellStyle name="Currency 5 6 3" xfId="5227" xr:uid="{00000000-0005-0000-0000-000042140000}"/>
    <cellStyle name="Currency 5 6 3 2" xfId="5228" xr:uid="{00000000-0005-0000-0000-000043140000}"/>
    <cellStyle name="Currency 5 6 4" xfId="5229" xr:uid="{00000000-0005-0000-0000-000044140000}"/>
    <cellStyle name="Currency 5 7" xfId="5230" xr:uid="{00000000-0005-0000-0000-000045140000}"/>
    <cellStyle name="Currency 5 7 2" xfId="5231" xr:uid="{00000000-0005-0000-0000-000046140000}"/>
    <cellStyle name="Currency 5 7 2 2" xfId="5232" xr:uid="{00000000-0005-0000-0000-000047140000}"/>
    <cellStyle name="Currency 5 7 3" xfId="5233" xr:uid="{00000000-0005-0000-0000-000048140000}"/>
    <cellStyle name="Currency 5 8" xfId="5234" xr:uid="{00000000-0005-0000-0000-000049140000}"/>
    <cellStyle name="Currency 5 8 2" xfId="5235" xr:uid="{00000000-0005-0000-0000-00004A140000}"/>
    <cellStyle name="Currency 5 9" xfId="5236" xr:uid="{00000000-0005-0000-0000-00004B140000}"/>
    <cellStyle name="Currency 6" xfId="41" xr:uid="{00000000-0005-0000-0000-00004C140000}"/>
    <cellStyle name="Currency 6 2" xfId="64" xr:uid="{00000000-0005-0000-0000-00004D140000}"/>
    <cellStyle name="Currency 6 2 2" xfId="5237" xr:uid="{00000000-0005-0000-0000-00004E140000}"/>
    <cellStyle name="Currency 6 2 2 2" xfId="5238" xr:uid="{00000000-0005-0000-0000-00004F140000}"/>
    <cellStyle name="Currency 6 2 3" xfId="5239" xr:uid="{00000000-0005-0000-0000-000050140000}"/>
    <cellStyle name="Currency 6 2 4" xfId="5240" xr:uid="{00000000-0005-0000-0000-000051140000}"/>
    <cellStyle name="Currency 6 3" xfId="5241" xr:uid="{00000000-0005-0000-0000-000052140000}"/>
    <cellStyle name="Currency 6 3 2" xfId="5242" xr:uid="{00000000-0005-0000-0000-000053140000}"/>
    <cellStyle name="Currency 6 4" xfId="5243" xr:uid="{00000000-0005-0000-0000-000054140000}"/>
    <cellStyle name="Currency 6 5" xfId="5244" xr:uid="{00000000-0005-0000-0000-000055140000}"/>
    <cellStyle name="Currency 7" xfId="46" xr:uid="{00000000-0005-0000-0000-000056140000}"/>
    <cellStyle name="Currency 7 2" xfId="5245" xr:uid="{00000000-0005-0000-0000-000057140000}"/>
    <cellStyle name="Currency 7 2 2" xfId="5246" xr:uid="{00000000-0005-0000-0000-000058140000}"/>
    <cellStyle name="Currency 7 2 3" xfId="5247" xr:uid="{00000000-0005-0000-0000-000059140000}"/>
    <cellStyle name="Currency 7 3" xfId="5248" xr:uid="{00000000-0005-0000-0000-00005A140000}"/>
    <cellStyle name="Currency 7 4" xfId="5249" xr:uid="{00000000-0005-0000-0000-00005B140000}"/>
    <cellStyle name="Currency 8" xfId="5250" xr:uid="{00000000-0005-0000-0000-00005C140000}"/>
    <cellStyle name="Currency 8 2" xfId="5251" xr:uid="{00000000-0005-0000-0000-00005D140000}"/>
    <cellStyle name="Currency 8 2 2" xfId="5252" xr:uid="{00000000-0005-0000-0000-00005E140000}"/>
    <cellStyle name="Currency 8 3" xfId="5253" xr:uid="{00000000-0005-0000-0000-00005F140000}"/>
    <cellStyle name="Currency 8 4" xfId="5254" xr:uid="{00000000-0005-0000-0000-000060140000}"/>
    <cellStyle name="Currency 9" xfId="5255" xr:uid="{00000000-0005-0000-0000-000061140000}"/>
    <cellStyle name="Currency 9 2" xfId="5256" xr:uid="{00000000-0005-0000-0000-000062140000}"/>
    <cellStyle name="Currency 9 2 2" xfId="5257" xr:uid="{00000000-0005-0000-0000-000063140000}"/>
    <cellStyle name="Currency 9 2 2 2" xfId="5258" xr:uid="{00000000-0005-0000-0000-000064140000}"/>
    <cellStyle name="Currency 9 2 3" xfId="5259" xr:uid="{00000000-0005-0000-0000-000065140000}"/>
    <cellStyle name="Currency 9 3" xfId="5260" xr:uid="{00000000-0005-0000-0000-000066140000}"/>
    <cellStyle name="Currency 9 3 2" xfId="5261" xr:uid="{00000000-0005-0000-0000-000067140000}"/>
    <cellStyle name="Currency 9 4" xfId="5262" xr:uid="{00000000-0005-0000-0000-000068140000}"/>
    <cellStyle name="Currency0" xfId="5263" xr:uid="{00000000-0005-0000-0000-000069140000}"/>
    <cellStyle name="DRG Table" xfId="5264" xr:uid="{00000000-0005-0000-0000-00006A140000}"/>
    <cellStyle name="DRG Table 2" xfId="5265" xr:uid="{00000000-0005-0000-0000-00006B140000}"/>
    <cellStyle name="DRG Table_T-straight with PEDs adjustor" xfId="5266" xr:uid="{00000000-0005-0000-0000-00006C140000}"/>
    <cellStyle name="Explanatory Text 10" xfId="5267" xr:uid="{00000000-0005-0000-0000-00006D140000}"/>
    <cellStyle name="Explanatory Text 11" xfId="5268" xr:uid="{00000000-0005-0000-0000-00006E140000}"/>
    <cellStyle name="Explanatory Text 2" xfId="5269" xr:uid="{00000000-0005-0000-0000-00006F140000}"/>
    <cellStyle name="Explanatory Text 2 2" xfId="5270" xr:uid="{00000000-0005-0000-0000-000070140000}"/>
    <cellStyle name="Explanatory Text 2 2 2" xfId="5271" xr:uid="{00000000-0005-0000-0000-000071140000}"/>
    <cellStyle name="Explanatory Text 2 2 3" xfId="5272" xr:uid="{00000000-0005-0000-0000-000072140000}"/>
    <cellStyle name="Explanatory Text 2 2_T-straight with PEDs adjustor" xfId="5273" xr:uid="{00000000-0005-0000-0000-000073140000}"/>
    <cellStyle name="Explanatory Text 2 3" xfId="5274" xr:uid="{00000000-0005-0000-0000-000074140000}"/>
    <cellStyle name="Explanatory Text 3" xfId="5275" xr:uid="{00000000-0005-0000-0000-000075140000}"/>
    <cellStyle name="Explanatory Text 3 2" xfId="5276" xr:uid="{00000000-0005-0000-0000-000076140000}"/>
    <cellStyle name="Explanatory Text 4" xfId="5277" xr:uid="{00000000-0005-0000-0000-000077140000}"/>
    <cellStyle name="Explanatory Text 4 2" xfId="5278" xr:uid="{00000000-0005-0000-0000-000078140000}"/>
    <cellStyle name="Explanatory Text 5" xfId="5279" xr:uid="{00000000-0005-0000-0000-000079140000}"/>
    <cellStyle name="Explanatory Text 6" xfId="5280" xr:uid="{00000000-0005-0000-0000-00007A140000}"/>
    <cellStyle name="Explanatory Text 7" xfId="5281" xr:uid="{00000000-0005-0000-0000-00007B140000}"/>
    <cellStyle name="Explanatory Text 8" xfId="5282" xr:uid="{00000000-0005-0000-0000-00007C140000}"/>
    <cellStyle name="Explanatory Text 9" xfId="5283" xr:uid="{00000000-0005-0000-0000-00007D140000}"/>
    <cellStyle name="Followed Hyperlink 2" xfId="5284" xr:uid="{00000000-0005-0000-0000-00007E140000}"/>
    <cellStyle name="Followed Hyperlink 2 2" xfId="5285" xr:uid="{00000000-0005-0000-0000-00007F140000}"/>
    <cellStyle name="Followed Hyperlink 2_T-straight with PEDs adjustor" xfId="5286" xr:uid="{00000000-0005-0000-0000-000080140000}"/>
    <cellStyle name="Good 10" xfId="5287" xr:uid="{00000000-0005-0000-0000-000081140000}"/>
    <cellStyle name="Good 11" xfId="5288" xr:uid="{00000000-0005-0000-0000-000082140000}"/>
    <cellStyle name="Good 2" xfId="5289" xr:uid="{00000000-0005-0000-0000-000083140000}"/>
    <cellStyle name="Good 2 2" xfId="5290" xr:uid="{00000000-0005-0000-0000-000084140000}"/>
    <cellStyle name="Good 2 2 2" xfId="5291" xr:uid="{00000000-0005-0000-0000-000085140000}"/>
    <cellStyle name="Good 2 2 3" xfId="5292" xr:uid="{00000000-0005-0000-0000-000086140000}"/>
    <cellStyle name="Good 2 2_T-straight with PEDs adjustor" xfId="5293" xr:uid="{00000000-0005-0000-0000-000087140000}"/>
    <cellStyle name="Good 2 3" xfId="5294" xr:uid="{00000000-0005-0000-0000-000088140000}"/>
    <cellStyle name="Good 3" xfId="5295" xr:uid="{00000000-0005-0000-0000-000089140000}"/>
    <cellStyle name="Good 3 2" xfId="5296" xr:uid="{00000000-0005-0000-0000-00008A140000}"/>
    <cellStyle name="Good 4" xfId="5297" xr:uid="{00000000-0005-0000-0000-00008B140000}"/>
    <cellStyle name="Good 4 2" xfId="5298" xr:uid="{00000000-0005-0000-0000-00008C140000}"/>
    <cellStyle name="Good 5" xfId="5299" xr:uid="{00000000-0005-0000-0000-00008D140000}"/>
    <cellStyle name="Good 6" xfId="5300" xr:uid="{00000000-0005-0000-0000-00008E140000}"/>
    <cellStyle name="Good 7" xfId="5301" xr:uid="{00000000-0005-0000-0000-00008F140000}"/>
    <cellStyle name="Good 8" xfId="5302" xr:uid="{00000000-0005-0000-0000-000090140000}"/>
    <cellStyle name="Good 9" xfId="5303" xr:uid="{00000000-0005-0000-0000-000091140000}"/>
    <cellStyle name="Heading 1 10" xfId="5304" xr:uid="{00000000-0005-0000-0000-000092140000}"/>
    <cellStyle name="Heading 1 11" xfId="5305" xr:uid="{00000000-0005-0000-0000-000093140000}"/>
    <cellStyle name="Heading 1 2" xfId="5306" xr:uid="{00000000-0005-0000-0000-000094140000}"/>
    <cellStyle name="Heading 1 2 2" xfId="5307" xr:uid="{00000000-0005-0000-0000-000095140000}"/>
    <cellStyle name="Heading 1 2 2 2" xfId="5308" xr:uid="{00000000-0005-0000-0000-000096140000}"/>
    <cellStyle name="Heading 1 2 2 3" xfId="5309" xr:uid="{00000000-0005-0000-0000-000097140000}"/>
    <cellStyle name="Heading 1 2 2_T-straight with PEDs adjustor" xfId="5310" xr:uid="{00000000-0005-0000-0000-000098140000}"/>
    <cellStyle name="Heading 1 2 3" xfId="5311" xr:uid="{00000000-0005-0000-0000-000099140000}"/>
    <cellStyle name="Heading 1 3" xfId="5312" xr:uid="{00000000-0005-0000-0000-00009A140000}"/>
    <cellStyle name="Heading 1 3 2" xfId="5313" xr:uid="{00000000-0005-0000-0000-00009B140000}"/>
    <cellStyle name="Heading 1 4" xfId="5314" xr:uid="{00000000-0005-0000-0000-00009C140000}"/>
    <cellStyle name="Heading 1 4 2" xfId="5315" xr:uid="{00000000-0005-0000-0000-00009D140000}"/>
    <cellStyle name="Heading 1 5" xfId="5316" xr:uid="{00000000-0005-0000-0000-00009E140000}"/>
    <cellStyle name="Heading 1 6" xfId="5317" xr:uid="{00000000-0005-0000-0000-00009F140000}"/>
    <cellStyle name="Heading 1 7" xfId="5318" xr:uid="{00000000-0005-0000-0000-0000A0140000}"/>
    <cellStyle name="Heading 1 8" xfId="5319" xr:uid="{00000000-0005-0000-0000-0000A1140000}"/>
    <cellStyle name="Heading 1 9" xfId="5320" xr:uid="{00000000-0005-0000-0000-0000A2140000}"/>
    <cellStyle name="Heading 2 10" xfId="5321" xr:uid="{00000000-0005-0000-0000-0000A3140000}"/>
    <cellStyle name="Heading 2 11" xfId="5322" xr:uid="{00000000-0005-0000-0000-0000A4140000}"/>
    <cellStyle name="Heading 2 2" xfId="5323" xr:uid="{00000000-0005-0000-0000-0000A5140000}"/>
    <cellStyle name="Heading 2 2 2" xfId="5324" xr:uid="{00000000-0005-0000-0000-0000A6140000}"/>
    <cellStyle name="Heading 2 2 2 2" xfId="5325" xr:uid="{00000000-0005-0000-0000-0000A7140000}"/>
    <cellStyle name="Heading 2 2 2 3" xfId="5326" xr:uid="{00000000-0005-0000-0000-0000A8140000}"/>
    <cellStyle name="Heading 2 2 2_T-straight with PEDs adjustor" xfId="5327" xr:uid="{00000000-0005-0000-0000-0000A9140000}"/>
    <cellStyle name="Heading 2 2 3" xfId="5328" xr:uid="{00000000-0005-0000-0000-0000AA140000}"/>
    <cellStyle name="Heading 2 3" xfId="5329" xr:uid="{00000000-0005-0000-0000-0000AB140000}"/>
    <cellStyle name="Heading 2 3 2" xfId="5330" xr:uid="{00000000-0005-0000-0000-0000AC140000}"/>
    <cellStyle name="Heading 2 4" xfId="5331" xr:uid="{00000000-0005-0000-0000-0000AD140000}"/>
    <cellStyle name="Heading 2 4 2" xfId="5332" xr:uid="{00000000-0005-0000-0000-0000AE140000}"/>
    <cellStyle name="Heading 2 5" xfId="5333" xr:uid="{00000000-0005-0000-0000-0000AF140000}"/>
    <cellStyle name="Heading 2 6" xfId="5334" xr:uid="{00000000-0005-0000-0000-0000B0140000}"/>
    <cellStyle name="Heading 2 7" xfId="5335" xr:uid="{00000000-0005-0000-0000-0000B1140000}"/>
    <cellStyle name="Heading 2 8" xfId="5336" xr:uid="{00000000-0005-0000-0000-0000B2140000}"/>
    <cellStyle name="Heading 2 9" xfId="5337" xr:uid="{00000000-0005-0000-0000-0000B3140000}"/>
    <cellStyle name="Heading 3 10" xfId="5338" xr:uid="{00000000-0005-0000-0000-0000B4140000}"/>
    <cellStyle name="Heading 3 11" xfId="5339" xr:uid="{00000000-0005-0000-0000-0000B5140000}"/>
    <cellStyle name="Heading 3 2" xfId="5340" xr:uid="{00000000-0005-0000-0000-0000B6140000}"/>
    <cellStyle name="Heading 3 2 2" xfId="5341" xr:uid="{00000000-0005-0000-0000-0000B7140000}"/>
    <cellStyle name="Heading 3 2 2 2" xfId="5342" xr:uid="{00000000-0005-0000-0000-0000B8140000}"/>
    <cellStyle name="Heading 3 2 2 3" xfId="5343" xr:uid="{00000000-0005-0000-0000-0000B9140000}"/>
    <cellStyle name="Heading 3 2 2_T-straight with PEDs adjustor" xfId="5344" xr:uid="{00000000-0005-0000-0000-0000BA140000}"/>
    <cellStyle name="Heading 3 2 3" xfId="5345" xr:uid="{00000000-0005-0000-0000-0000BB140000}"/>
    <cellStyle name="Heading 3 3" xfId="5346" xr:uid="{00000000-0005-0000-0000-0000BC140000}"/>
    <cellStyle name="Heading 3 3 2" xfId="5347" xr:uid="{00000000-0005-0000-0000-0000BD140000}"/>
    <cellStyle name="Heading 3 4" xfId="5348" xr:uid="{00000000-0005-0000-0000-0000BE140000}"/>
    <cellStyle name="Heading 3 4 2" xfId="5349" xr:uid="{00000000-0005-0000-0000-0000BF140000}"/>
    <cellStyle name="Heading 3 5" xfId="5350" xr:uid="{00000000-0005-0000-0000-0000C0140000}"/>
    <cellStyle name="Heading 3 6" xfId="5351" xr:uid="{00000000-0005-0000-0000-0000C1140000}"/>
    <cellStyle name="Heading 3 7" xfId="5352" xr:uid="{00000000-0005-0000-0000-0000C2140000}"/>
    <cellStyle name="Heading 3 8" xfId="5353" xr:uid="{00000000-0005-0000-0000-0000C3140000}"/>
    <cellStyle name="Heading 3 9" xfId="5354" xr:uid="{00000000-0005-0000-0000-0000C4140000}"/>
    <cellStyle name="Heading 4 10" xfId="5355" xr:uid="{00000000-0005-0000-0000-0000C5140000}"/>
    <cellStyle name="Heading 4 11" xfId="5356" xr:uid="{00000000-0005-0000-0000-0000C6140000}"/>
    <cellStyle name="Heading 4 2" xfId="5357" xr:uid="{00000000-0005-0000-0000-0000C7140000}"/>
    <cellStyle name="Heading 4 2 2" xfId="5358" xr:uid="{00000000-0005-0000-0000-0000C8140000}"/>
    <cellStyle name="Heading 4 2 2 2" xfId="5359" xr:uid="{00000000-0005-0000-0000-0000C9140000}"/>
    <cellStyle name="Heading 4 2 2 3" xfId="5360" xr:uid="{00000000-0005-0000-0000-0000CA140000}"/>
    <cellStyle name="Heading 4 2 2_T-straight with PEDs adjustor" xfId="5361" xr:uid="{00000000-0005-0000-0000-0000CB140000}"/>
    <cellStyle name="Heading 4 2 3" xfId="5362" xr:uid="{00000000-0005-0000-0000-0000CC140000}"/>
    <cellStyle name="Heading 4 3" xfId="5363" xr:uid="{00000000-0005-0000-0000-0000CD140000}"/>
    <cellStyle name="Heading 4 3 2" xfId="5364" xr:uid="{00000000-0005-0000-0000-0000CE140000}"/>
    <cellStyle name="Heading 4 4" xfId="5365" xr:uid="{00000000-0005-0000-0000-0000CF140000}"/>
    <cellStyle name="Heading 4 4 2" xfId="5366" xr:uid="{00000000-0005-0000-0000-0000D0140000}"/>
    <cellStyle name="Heading 4 5" xfId="5367" xr:uid="{00000000-0005-0000-0000-0000D1140000}"/>
    <cellStyle name="Heading 4 6" xfId="5368" xr:uid="{00000000-0005-0000-0000-0000D2140000}"/>
    <cellStyle name="Heading 4 7" xfId="5369" xr:uid="{00000000-0005-0000-0000-0000D3140000}"/>
    <cellStyle name="Heading 4 8" xfId="5370" xr:uid="{00000000-0005-0000-0000-0000D4140000}"/>
    <cellStyle name="Heading 4 9" xfId="5371" xr:uid="{00000000-0005-0000-0000-0000D5140000}"/>
    <cellStyle name="Hyperlink" xfId="64465" builtinId="8"/>
    <cellStyle name="Hyperlink 2" xfId="5372" xr:uid="{00000000-0005-0000-0000-0000D7140000}"/>
    <cellStyle name="Hyperlink 2 2" xfId="5373" xr:uid="{00000000-0005-0000-0000-0000D8140000}"/>
    <cellStyle name="Hyperlink 2 2 2" xfId="5374" xr:uid="{00000000-0005-0000-0000-0000D9140000}"/>
    <cellStyle name="Hyperlink 2 2_T-straight with PEDs adjustor" xfId="5375" xr:uid="{00000000-0005-0000-0000-0000DA140000}"/>
    <cellStyle name="Hyperlink 2 3" xfId="5376" xr:uid="{00000000-0005-0000-0000-0000DB140000}"/>
    <cellStyle name="Hyperlink 2_T-straight with PEDs adjustor" xfId="5377" xr:uid="{00000000-0005-0000-0000-0000DC140000}"/>
    <cellStyle name="Hyperlink 3" xfId="5378" xr:uid="{00000000-0005-0000-0000-0000DD140000}"/>
    <cellStyle name="Hyperlink 3 2" xfId="5379" xr:uid="{00000000-0005-0000-0000-0000DE140000}"/>
    <cellStyle name="Hyperlink 4" xfId="5380" xr:uid="{00000000-0005-0000-0000-0000DF140000}"/>
    <cellStyle name="Hyperlink 4 2" xfId="5381" xr:uid="{00000000-0005-0000-0000-0000E0140000}"/>
    <cellStyle name="Hyperlink 4_T-straight with PEDs adjustor" xfId="5382" xr:uid="{00000000-0005-0000-0000-0000E1140000}"/>
    <cellStyle name="Hyperlink 5" xfId="5383" xr:uid="{00000000-0005-0000-0000-0000E2140000}"/>
    <cellStyle name="Input 10" xfId="5384" xr:uid="{00000000-0005-0000-0000-0000E3140000}"/>
    <cellStyle name="Input 10 2" xfId="5385" xr:uid="{00000000-0005-0000-0000-0000E4140000}"/>
    <cellStyle name="Input 11" xfId="5386" xr:uid="{00000000-0005-0000-0000-0000E5140000}"/>
    <cellStyle name="Input 11 2" xfId="5387" xr:uid="{00000000-0005-0000-0000-0000E6140000}"/>
    <cellStyle name="Input 2" xfId="5388" xr:uid="{00000000-0005-0000-0000-0000E7140000}"/>
    <cellStyle name="Input 2 2" xfId="5389" xr:uid="{00000000-0005-0000-0000-0000E8140000}"/>
    <cellStyle name="Input 2 2 2" xfId="5390" xr:uid="{00000000-0005-0000-0000-0000E9140000}"/>
    <cellStyle name="Input 2 2 2 2" xfId="5391" xr:uid="{00000000-0005-0000-0000-0000EA140000}"/>
    <cellStyle name="Input 2 2 2 2 10" xfId="5392" xr:uid="{00000000-0005-0000-0000-0000EB140000}"/>
    <cellStyle name="Input 2 2 2 2 10 2" xfId="5393" xr:uid="{00000000-0005-0000-0000-0000EC140000}"/>
    <cellStyle name="Input 2 2 2 2 10 2 2" xfId="5394" xr:uid="{00000000-0005-0000-0000-0000ED140000}"/>
    <cellStyle name="Input 2 2 2 2 10 2 2 2" xfId="5395" xr:uid="{00000000-0005-0000-0000-0000EE140000}"/>
    <cellStyle name="Input 2 2 2 2 10 2 2 3" xfId="5396" xr:uid="{00000000-0005-0000-0000-0000EF140000}"/>
    <cellStyle name="Input 2 2 2 2 10 2 2 4" xfId="5397" xr:uid="{00000000-0005-0000-0000-0000F0140000}"/>
    <cellStyle name="Input 2 2 2 2 10 2 2 5" xfId="5398" xr:uid="{00000000-0005-0000-0000-0000F1140000}"/>
    <cellStyle name="Input 2 2 2 2 10 2 3" xfId="5399" xr:uid="{00000000-0005-0000-0000-0000F2140000}"/>
    <cellStyle name="Input 2 2 2 2 10 2 3 2" xfId="5400" xr:uid="{00000000-0005-0000-0000-0000F3140000}"/>
    <cellStyle name="Input 2 2 2 2 10 2 3 3" xfId="5401" xr:uid="{00000000-0005-0000-0000-0000F4140000}"/>
    <cellStyle name="Input 2 2 2 2 10 2 3 4" xfId="5402" xr:uid="{00000000-0005-0000-0000-0000F5140000}"/>
    <cellStyle name="Input 2 2 2 2 10 2 3 5" xfId="5403" xr:uid="{00000000-0005-0000-0000-0000F6140000}"/>
    <cellStyle name="Input 2 2 2 2 10 2 4" xfId="5404" xr:uid="{00000000-0005-0000-0000-0000F7140000}"/>
    <cellStyle name="Input 2 2 2 2 10 2 4 2" xfId="5405" xr:uid="{00000000-0005-0000-0000-0000F8140000}"/>
    <cellStyle name="Input 2 2 2 2 10 2 5" xfId="5406" xr:uid="{00000000-0005-0000-0000-0000F9140000}"/>
    <cellStyle name="Input 2 2 2 2 10 2 5 2" xfId="5407" xr:uid="{00000000-0005-0000-0000-0000FA140000}"/>
    <cellStyle name="Input 2 2 2 2 10 2 6" xfId="5408" xr:uid="{00000000-0005-0000-0000-0000FB140000}"/>
    <cellStyle name="Input 2 2 2 2 10 2 7" xfId="5409" xr:uid="{00000000-0005-0000-0000-0000FC140000}"/>
    <cellStyle name="Input 2 2 2 2 10 3" xfId="5410" xr:uid="{00000000-0005-0000-0000-0000FD140000}"/>
    <cellStyle name="Input 2 2 2 2 10 3 2" xfId="5411" xr:uid="{00000000-0005-0000-0000-0000FE140000}"/>
    <cellStyle name="Input 2 2 2 2 10 3 3" xfId="5412" xr:uid="{00000000-0005-0000-0000-0000FF140000}"/>
    <cellStyle name="Input 2 2 2 2 10 3 4" xfId="5413" xr:uid="{00000000-0005-0000-0000-000000150000}"/>
    <cellStyle name="Input 2 2 2 2 10 3 5" xfId="5414" xr:uid="{00000000-0005-0000-0000-000001150000}"/>
    <cellStyle name="Input 2 2 2 2 10 4" xfId="5415" xr:uid="{00000000-0005-0000-0000-000002150000}"/>
    <cellStyle name="Input 2 2 2 2 10 4 2" xfId="5416" xr:uid="{00000000-0005-0000-0000-000003150000}"/>
    <cellStyle name="Input 2 2 2 2 10 4 3" xfId="5417" xr:uid="{00000000-0005-0000-0000-000004150000}"/>
    <cellStyle name="Input 2 2 2 2 10 4 4" xfId="5418" xr:uid="{00000000-0005-0000-0000-000005150000}"/>
    <cellStyle name="Input 2 2 2 2 10 4 5" xfId="5419" xr:uid="{00000000-0005-0000-0000-000006150000}"/>
    <cellStyle name="Input 2 2 2 2 10 5" xfId="5420" xr:uid="{00000000-0005-0000-0000-000007150000}"/>
    <cellStyle name="Input 2 2 2 2 10 5 2" xfId="5421" xr:uid="{00000000-0005-0000-0000-000008150000}"/>
    <cellStyle name="Input 2 2 2 2 10 6" xfId="5422" xr:uid="{00000000-0005-0000-0000-000009150000}"/>
    <cellStyle name="Input 2 2 2 2 10 6 2" xfId="5423" xr:uid="{00000000-0005-0000-0000-00000A150000}"/>
    <cellStyle name="Input 2 2 2 2 10 7" xfId="5424" xr:uid="{00000000-0005-0000-0000-00000B150000}"/>
    <cellStyle name="Input 2 2 2 2 10 8" xfId="5425" xr:uid="{00000000-0005-0000-0000-00000C150000}"/>
    <cellStyle name="Input 2 2 2 2 11" xfId="5426" xr:uid="{00000000-0005-0000-0000-00000D150000}"/>
    <cellStyle name="Input 2 2 2 2 11 2" xfId="5427" xr:uid="{00000000-0005-0000-0000-00000E150000}"/>
    <cellStyle name="Input 2 2 2 2 11 2 2" xfId="5428" xr:uid="{00000000-0005-0000-0000-00000F150000}"/>
    <cellStyle name="Input 2 2 2 2 11 2 2 2" xfId="5429" xr:uid="{00000000-0005-0000-0000-000010150000}"/>
    <cellStyle name="Input 2 2 2 2 11 2 2 3" xfId="5430" xr:uid="{00000000-0005-0000-0000-000011150000}"/>
    <cellStyle name="Input 2 2 2 2 11 2 2 4" xfId="5431" xr:uid="{00000000-0005-0000-0000-000012150000}"/>
    <cellStyle name="Input 2 2 2 2 11 2 2 5" xfId="5432" xr:uid="{00000000-0005-0000-0000-000013150000}"/>
    <cellStyle name="Input 2 2 2 2 11 2 3" xfId="5433" xr:uid="{00000000-0005-0000-0000-000014150000}"/>
    <cellStyle name="Input 2 2 2 2 11 2 3 2" xfId="5434" xr:uid="{00000000-0005-0000-0000-000015150000}"/>
    <cellStyle name="Input 2 2 2 2 11 2 3 3" xfId="5435" xr:uid="{00000000-0005-0000-0000-000016150000}"/>
    <cellStyle name="Input 2 2 2 2 11 2 3 4" xfId="5436" xr:uid="{00000000-0005-0000-0000-000017150000}"/>
    <cellStyle name="Input 2 2 2 2 11 2 3 5" xfId="5437" xr:uid="{00000000-0005-0000-0000-000018150000}"/>
    <cellStyle name="Input 2 2 2 2 11 2 4" xfId="5438" xr:uid="{00000000-0005-0000-0000-000019150000}"/>
    <cellStyle name="Input 2 2 2 2 11 2 4 2" xfId="5439" xr:uid="{00000000-0005-0000-0000-00001A150000}"/>
    <cellStyle name="Input 2 2 2 2 11 2 5" xfId="5440" xr:uid="{00000000-0005-0000-0000-00001B150000}"/>
    <cellStyle name="Input 2 2 2 2 11 2 5 2" xfId="5441" xr:uid="{00000000-0005-0000-0000-00001C150000}"/>
    <cellStyle name="Input 2 2 2 2 11 2 6" xfId="5442" xr:uid="{00000000-0005-0000-0000-00001D150000}"/>
    <cellStyle name="Input 2 2 2 2 11 2 7" xfId="5443" xr:uid="{00000000-0005-0000-0000-00001E150000}"/>
    <cellStyle name="Input 2 2 2 2 11 3" xfId="5444" xr:uid="{00000000-0005-0000-0000-00001F150000}"/>
    <cellStyle name="Input 2 2 2 2 11 3 2" xfId="5445" xr:uid="{00000000-0005-0000-0000-000020150000}"/>
    <cellStyle name="Input 2 2 2 2 11 3 3" xfId="5446" xr:uid="{00000000-0005-0000-0000-000021150000}"/>
    <cellStyle name="Input 2 2 2 2 11 3 4" xfId="5447" xr:uid="{00000000-0005-0000-0000-000022150000}"/>
    <cellStyle name="Input 2 2 2 2 11 3 5" xfId="5448" xr:uid="{00000000-0005-0000-0000-000023150000}"/>
    <cellStyle name="Input 2 2 2 2 11 4" xfId="5449" xr:uid="{00000000-0005-0000-0000-000024150000}"/>
    <cellStyle name="Input 2 2 2 2 11 4 2" xfId="5450" xr:uid="{00000000-0005-0000-0000-000025150000}"/>
    <cellStyle name="Input 2 2 2 2 11 4 3" xfId="5451" xr:uid="{00000000-0005-0000-0000-000026150000}"/>
    <cellStyle name="Input 2 2 2 2 11 4 4" xfId="5452" xr:uid="{00000000-0005-0000-0000-000027150000}"/>
    <cellStyle name="Input 2 2 2 2 11 4 5" xfId="5453" xr:uid="{00000000-0005-0000-0000-000028150000}"/>
    <cellStyle name="Input 2 2 2 2 11 5" xfId="5454" xr:uid="{00000000-0005-0000-0000-000029150000}"/>
    <cellStyle name="Input 2 2 2 2 11 5 2" xfId="5455" xr:uid="{00000000-0005-0000-0000-00002A150000}"/>
    <cellStyle name="Input 2 2 2 2 11 6" xfId="5456" xr:uid="{00000000-0005-0000-0000-00002B150000}"/>
    <cellStyle name="Input 2 2 2 2 11 6 2" xfId="5457" xr:uid="{00000000-0005-0000-0000-00002C150000}"/>
    <cellStyle name="Input 2 2 2 2 11 7" xfId="5458" xr:uid="{00000000-0005-0000-0000-00002D150000}"/>
    <cellStyle name="Input 2 2 2 2 11 8" xfId="5459" xr:uid="{00000000-0005-0000-0000-00002E150000}"/>
    <cellStyle name="Input 2 2 2 2 12" xfId="5460" xr:uid="{00000000-0005-0000-0000-00002F150000}"/>
    <cellStyle name="Input 2 2 2 2 12 2" xfId="5461" xr:uid="{00000000-0005-0000-0000-000030150000}"/>
    <cellStyle name="Input 2 2 2 2 12 2 2" xfId="5462" xr:uid="{00000000-0005-0000-0000-000031150000}"/>
    <cellStyle name="Input 2 2 2 2 12 2 2 2" xfId="5463" xr:uid="{00000000-0005-0000-0000-000032150000}"/>
    <cellStyle name="Input 2 2 2 2 12 2 2 3" xfId="5464" xr:uid="{00000000-0005-0000-0000-000033150000}"/>
    <cellStyle name="Input 2 2 2 2 12 2 2 4" xfId="5465" xr:uid="{00000000-0005-0000-0000-000034150000}"/>
    <cellStyle name="Input 2 2 2 2 12 2 2 5" xfId="5466" xr:uid="{00000000-0005-0000-0000-000035150000}"/>
    <cellStyle name="Input 2 2 2 2 12 2 3" xfId="5467" xr:uid="{00000000-0005-0000-0000-000036150000}"/>
    <cellStyle name="Input 2 2 2 2 12 2 3 2" xfId="5468" xr:uid="{00000000-0005-0000-0000-000037150000}"/>
    <cellStyle name="Input 2 2 2 2 12 2 3 3" xfId="5469" xr:uid="{00000000-0005-0000-0000-000038150000}"/>
    <cellStyle name="Input 2 2 2 2 12 2 3 4" xfId="5470" xr:uid="{00000000-0005-0000-0000-000039150000}"/>
    <cellStyle name="Input 2 2 2 2 12 2 3 5" xfId="5471" xr:uid="{00000000-0005-0000-0000-00003A150000}"/>
    <cellStyle name="Input 2 2 2 2 12 2 4" xfId="5472" xr:uid="{00000000-0005-0000-0000-00003B150000}"/>
    <cellStyle name="Input 2 2 2 2 12 2 4 2" xfId="5473" xr:uid="{00000000-0005-0000-0000-00003C150000}"/>
    <cellStyle name="Input 2 2 2 2 12 2 5" xfId="5474" xr:uid="{00000000-0005-0000-0000-00003D150000}"/>
    <cellStyle name="Input 2 2 2 2 12 2 5 2" xfId="5475" xr:uid="{00000000-0005-0000-0000-00003E150000}"/>
    <cellStyle name="Input 2 2 2 2 12 2 6" xfId="5476" xr:uid="{00000000-0005-0000-0000-00003F150000}"/>
    <cellStyle name="Input 2 2 2 2 12 2 7" xfId="5477" xr:uid="{00000000-0005-0000-0000-000040150000}"/>
    <cellStyle name="Input 2 2 2 2 12 3" xfId="5478" xr:uid="{00000000-0005-0000-0000-000041150000}"/>
    <cellStyle name="Input 2 2 2 2 12 3 2" xfId="5479" xr:uid="{00000000-0005-0000-0000-000042150000}"/>
    <cellStyle name="Input 2 2 2 2 12 3 3" xfId="5480" xr:uid="{00000000-0005-0000-0000-000043150000}"/>
    <cellStyle name="Input 2 2 2 2 12 3 4" xfId="5481" xr:uid="{00000000-0005-0000-0000-000044150000}"/>
    <cellStyle name="Input 2 2 2 2 12 3 5" xfId="5482" xr:uid="{00000000-0005-0000-0000-000045150000}"/>
    <cellStyle name="Input 2 2 2 2 12 4" xfId="5483" xr:uid="{00000000-0005-0000-0000-000046150000}"/>
    <cellStyle name="Input 2 2 2 2 12 4 2" xfId="5484" xr:uid="{00000000-0005-0000-0000-000047150000}"/>
    <cellStyle name="Input 2 2 2 2 12 4 3" xfId="5485" xr:uid="{00000000-0005-0000-0000-000048150000}"/>
    <cellStyle name="Input 2 2 2 2 12 4 4" xfId="5486" xr:uid="{00000000-0005-0000-0000-000049150000}"/>
    <cellStyle name="Input 2 2 2 2 12 4 5" xfId="5487" xr:uid="{00000000-0005-0000-0000-00004A150000}"/>
    <cellStyle name="Input 2 2 2 2 12 5" xfId="5488" xr:uid="{00000000-0005-0000-0000-00004B150000}"/>
    <cellStyle name="Input 2 2 2 2 12 5 2" xfId="5489" xr:uid="{00000000-0005-0000-0000-00004C150000}"/>
    <cellStyle name="Input 2 2 2 2 12 6" xfId="5490" xr:uid="{00000000-0005-0000-0000-00004D150000}"/>
    <cellStyle name="Input 2 2 2 2 12 6 2" xfId="5491" xr:uid="{00000000-0005-0000-0000-00004E150000}"/>
    <cellStyle name="Input 2 2 2 2 12 7" xfId="5492" xr:uid="{00000000-0005-0000-0000-00004F150000}"/>
    <cellStyle name="Input 2 2 2 2 12 8" xfId="5493" xr:uid="{00000000-0005-0000-0000-000050150000}"/>
    <cellStyle name="Input 2 2 2 2 13" xfId="5494" xr:uid="{00000000-0005-0000-0000-000051150000}"/>
    <cellStyle name="Input 2 2 2 2 13 2" xfId="5495" xr:uid="{00000000-0005-0000-0000-000052150000}"/>
    <cellStyle name="Input 2 2 2 2 13 2 2" xfId="5496" xr:uid="{00000000-0005-0000-0000-000053150000}"/>
    <cellStyle name="Input 2 2 2 2 13 2 2 2" xfId="5497" xr:uid="{00000000-0005-0000-0000-000054150000}"/>
    <cellStyle name="Input 2 2 2 2 13 2 2 3" xfId="5498" xr:uid="{00000000-0005-0000-0000-000055150000}"/>
    <cellStyle name="Input 2 2 2 2 13 2 2 4" xfId="5499" xr:uid="{00000000-0005-0000-0000-000056150000}"/>
    <cellStyle name="Input 2 2 2 2 13 2 2 5" xfId="5500" xr:uid="{00000000-0005-0000-0000-000057150000}"/>
    <cellStyle name="Input 2 2 2 2 13 2 3" xfId="5501" xr:uid="{00000000-0005-0000-0000-000058150000}"/>
    <cellStyle name="Input 2 2 2 2 13 2 3 2" xfId="5502" xr:uid="{00000000-0005-0000-0000-000059150000}"/>
    <cellStyle name="Input 2 2 2 2 13 2 3 3" xfId="5503" xr:uid="{00000000-0005-0000-0000-00005A150000}"/>
    <cellStyle name="Input 2 2 2 2 13 2 3 4" xfId="5504" xr:uid="{00000000-0005-0000-0000-00005B150000}"/>
    <cellStyle name="Input 2 2 2 2 13 2 3 5" xfId="5505" xr:uid="{00000000-0005-0000-0000-00005C150000}"/>
    <cellStyle name="Input 2 2 2 2 13 2 4" xfId="5506" xr:uid="{00000000-0005-0000-0000-00005D150000}"/>
    <cellStyle name="Input 2 2 2 2 13 2 4 2" xfId="5507" xr:uid="{00000000-0005-0000-0000-00005E150000}"/>
    <cellStyle name="Input 2 2 2 2 13 2 5" xfId="5508" xr:uid="{00000000-0005-0000-0000-00005F150000}"/>
    <cellStyle name="Input 2 2 2 2 13 2 5 2" xfId="5509" xr:uid="{00000000-0005-0000-0000-000060150000}"/>
    <cellStyle name="Input 2 2 2 2 13 2 6" xfId="5510" xr:uid="{00000000-0005-0000-0000-000061150000}"/>
    <cellStyle name="Input 2 2 2 2 13 2 7" xfId="5511" xr:uid="{00000000-0005-0000-0000-000062150000}"/>
    <cellStyle name="Input 2 2 2 2 13 3" xfId="5512" xr:uid="{00000000-0005-0000-0000-000063150000}"/>
    <cellStyle name="Input 2 2 2 2 13 3 2" xfId="5513" xr:uid="{00000000-0005-0000-0000-000064150000}"/>
    <cellStyle name="Input 2 2 2 2 13 3 3" xfId="5514" xr:uid="{00000000-0005-0000-0000-000065150000}"/>
    <cellStyle name="Input 2 2 2 2 13 3 4" xfId="5515" xr:uid="{00000000-0005-0000-0000-000066150000}"/>
    <cellStyle name="Input 2 2 2 2 13 3 5" xfId="5516" xr:uid="{00000000-0005-0000-0000-000067150000}"/>
    <cellStyle name="Input 2 2 2 2 13 4" xfId="5517" xr:uid="{00000000-0005-0000-0000-000068150000}"/>
    <cellStyle name="Input 2 2 2 2 13 4 2" xfId="5518" xr:uid="{00000000-0005-0000-0000-000069150000}"/>
    <cellStyle name="Input 2 2 2 2 13 4 3" xfId="5519" xr:uid="{00000000-0005-0000-0000-00006A150000}"/>
    <cellStyle name="Input 2 2 2 2 13 4 4" xfId="5520" xr:uid="{00000000-0005-0000-0000-00006B150000}"/>
    <cellStyle name="Input 2 2 2 2 13 4 5" xfId="5521" xr:uid="{00000000-0005-0000-0000-00006C150000}"/>
    <cellStyle name="Input 2 2 2 2 13 5" xfId="5522" xr:uid="{00000000-0005-0000-0000-00006D150000}"/>
    <cellStyle name="Input 2 2 2 2 13 5 2" xfId="5523" xr:uid="{00000000-0005-0000-0000-00006E150000}"/>
    <cellStyle name="Input 2 2 2 2 13 6" xfId="5524" xr:uid="{00000000-0005-0000-0000-00006F150000}"/>
    <cellStyle name="Input 2 2 2 2 13 6 2" xfId="5525" xr:uid="{00000000-0005-0000-0000-000070150000}"/>
    <cellStyle name="Input 2 2 2 2 13 7" xfId="5526" xr:uid="{00000000-0005-0000-0000-000071150000}"/>
    <cellStyle name="Input 2 2 2 2 13 8" xfId="5527" xr:uid="{00000000-0005-0000-0000-000072150000}"/>
    <cellStyle name="Input 2 2 2 2 14" xfId="5528" xr:uid="{00000000-0005-0000-0000-000073150000}"/>
    <cellStyle name="Input 2 2 2 2 14 2" xfId="5529" xr:uid="{00000000-0005-0000-0000-000074150000}"/>
    <cellStyle name="Input 2 2 2 2 14 2 2" xfId="5530" xr:uid="{00000000-0005-0000-0000-000075150000}"/>
    <cellStyle name="Input 2 2 2 2 14 2 2 2" xfId="5531" xr:uid="{00000000-0005-0000-0000-000076150000}"/>
    <cellStyle name="Input 2 2 2 2 14 2 2 3" xfId="5532" xr:uid="{00000000-0005-0000-0000-000077150000}"/>
    <cellStyle name="Input 2 2 2 2 14 2 2 4" xfId="5533" xr:uid="{00000000-0005-0000-0000-000078150000}"/>
    <cellStyle name="Input 2 2 2 2 14 2 2 5" xfId="5534" xr:uid="{00000000-0005-0000-0000-000079150000}"/>
    <cellStyle name="Input 2 2 2 2 14 2 3" xfId="5535" xr:uid="{00000000-0005-0000-0000-00007A150000}"/>
    <cellStyle name="Input 2 2 2 2 14 2 3 2" xfId="5536" xr:uid="{00000000-0005-0000-0000-00007B150000}"/>
    <cellStyle name="Input 2 2 2 2 14 2 3 3" xfId="5537" xr:uid="{00000000-0005-0000-0000-00007C150000}"/>
    <cellStyle name="Input 2 2 2 2 14 2 3 4" xfId="5538" xr:uid="{00000000-0005-0000-0000-00007D150000}"/>
    <cellStyle name="Input 2 2 2 2 14 2 3 5" xfId="5539" xr:uid="{00000000-0005-0000-0000-00007E150000}"/>
    <cellStyle name="Input 2 2 2 2 14 2 4" xfId="5540" xr:uid="{00000000-0005-0000-0000-00007F150000}"/>
    <cellStyle name="Input 2 2 2 2 14 2 4 2" xfId="5541" xr:uid="{00000000-0005-0000-0000-000080150000}"/>
    <cellStyle name="Input 2 2 2 2 14 2 5" xfId="5542" xr:uid="{00000000-0005-0000-0000-000081150000}"/>
    <cellStyle name="Input 2 2 2 2 14 2 5 2" xfId="5543" xr:uid="{00000000-0005-0000-0000-000082150000}"/>
    <cellStyle name="Input 2 2 2 2 14 2 6" xfId="5544" xr:uid="{00000000-0005-0000-0000-000083150000}"/>
    <cellStyle name="Input 2 2 2 2 14 2 7" xfId="5545" xr:uid="{00000000-0005-0000-0000-000084150000}"/>
    <cellStyle name="Input 2 2 2 2 14 3" xfId="5546" xr:uid="{00000000-0005-0000-0000-000085150000}"/>
    <cellStyle name="Input 2 2 2 2 14 3 2" xfId="5547" xr:uid="{00000000-0005-0000-0000-000086150000}"/>
    <cellStyle name="Input 2 2 2 2 14 3 3" xfId="5548" xr:uid="{00000000-0005-0000-0000-000087150000}"/>
    <cellStyle name="Input 2 2 2 2 14 3 4" xfId="5549" xr:uid="{00000000-0005-0000-0000-000088150000}"/>
    <cellStyle name="Input 2 2 2 2 14 3 5" xfId="5550" xr:uid="{00000000-0005-0000-0000-000089150000}"/>
    <cellStyle name="Input 2 2 2 2 14 4" xfId="5551" xr:uid="{00000000-0005-0000-0000-00008A150000}"/>
    <cellStyle name="Input 2 2 2 2 14 4 2" xfId="5552" xr:uid="{00000000-0005-0000-0000-00008B150000}"/>
    <cellStyle name="Input 2 2 2 2 14 4 3" xfId="5553" xr:uid="{00000000-0005-0000-0000-00008C150000}"/>
    <cellStyle name="Input 2 2 2 2 14 4 4" xfId="5554" xr:uid="{00000000-0005-0000-0000-00008D150000}"/>
    <cellStyle name="Input 2 2 2 2 14 4 5" xfId="5555" xr:uid="{00000000-0005-0000-0000-00008E150000}"/>
    <cellStyle name="Input 2 2 2 2 14 5" xfId="5556" xr:uid="{00000000-0005-0000-0000-00008F150000}"/>
    <cellStyle name="Input 2 2 2 2 14 5 2" xfId="5557" xr:uid="{00000000-0005-0000-0000-000090150000}"/>
    <cellStyle name="Input 2 2 2 2 14 6" xfId="5558" xr:uid="{00000000-0005-0000-0000-000091150000}"/>
    <cellStyle name="Input 2 2 2 2 14 6 2" xfId="5559" xr:uid="{00000000-0005-0000-0000-000092150000}"/>
    <cellStyle name="Input 2 2 2 2 14 7" xfId="5560" xr:uid="{00000000-0005-0000-0000-000093150000}"/>
    <cellStyle name="Input 2 2 2 2 14 8" xfId="5561" xr:uid="{00000000-0005-0000-0000-000094150000}"/>
    <cellStyle name="Input 2 2 2 2 15" xfId="5562" xr:uid="{00000000-0005-0000-0000-000095150000}"/>
    <cellStyle name="Input 2 2 2 2 15 2" xfId="5563" xr:uid="{00000000-0005-0000-0000-000096150000}"/>
    <cellStyle name="Input 2 2 2 2 15 2 2" xfId="5564" xr:uid="{00000000-0005-0000-0000-000097150000}"/>
    <cellStyle name="Input 2 2 2 2 15 2 3" xfId="5565" xr:uid="{00000000-0005-0000-0000-000098150000}"/>
    <cellStyle name="Input 2 2 2 2 15 2 4" xfId="5566" xr:uid="{00000000-0005-0000-0000-000099150000}"/>
    <cellStyle name="Input 2 2 2 2 15 2 5" xfId="5567" xr:uid="{00000000-0005-0000-0000-00009A150000}"/>
    <cellStyle name="Input 2 2 2 2 15 3" xfId="5568" xr:uid="{00000000-0005-0000-0000-00009B150000}"/>
    <cellStyle name="Input 2 2 2 2 15 3 2" xfId="5569" xr:uid="{00000000-0005-0000-0000-00009C150000}"/>
    <cellStyle name="Input 2 2 2 2 15 3 3" xfId="5570" xr:uid="{00000000-0005-0000-0000-00009D150000}"/>
    <cellStyle name="Input 2 2 2 2 15 3 4" xfId="5571" xr:uid="{00000000-0005-0000-0000-00009E150000}"/>
    <cellStyle name="Input 2 2 2 2 15 3 5" xfId="5572" xr:uid="{00000000-0005-0000-0000-00009F150000}"/>
    <cellStyle name="Input 2 2 2 2 15 4" xfId="5573" xr:uid="{00000000-0005-0000-0000-0000A0150000}"/>
    <cellStyle name="Input 2 2 2 2 15 4 2" xfId="5574" xr:uid="{00000000-0005-0000-0000-0000A1150000}"/>
    <cellStyle name="Input 2 2 2 2 15 5" xfId="5575" xr:uid="{00000000-0005-0000-0000-0000A2150000}"/>
    <cellStyle name="Input 2 2 2 2 15 5 2" xfId="5576" xr:uid="{00000000-0005-0000-0000-0000A3150000}"/>
    <cellStyle name="Input 2 2 2 2 15 6" xfId="5577" xr:uid="{00000000-0005-0000-0000-0000A4150000}"/>
    <cellStyle name="Input 2 2 2 2 15 7" xfId="5578" xr:uid="{00000000-0005-0000-0000-0000A5150000}"/>
    <cellStyle name="Input 2 2 2 2 16" xfId="5579" xr:uid="{00000000-0005-0000-0000-0000A6150000}"/>
    <cellStyle name="Input 2 2 2 2 16 2" xfId="5580" xr:uid="{00000000-0005-0000-0000-0000A7150000}"/>
    <cellStyle name="Input 2 2 2 2 16 3" xfId="5581" xr:uid="{00000000-0005-0000-0000-0000A8150000}"/>
    <cellStyle name="Input 2 2 2 2 16 4" xfId="5582" xr:uid="{00000000-0005-0000-0000-0000A9150000}"/>
    <cellStyle name="Input 2 2 2 2 16 5" xfId="5583" xr:uid="{00000000-0005-0000-0000-0000AA150000}"/>
    <cellStyle name="Input 2 2 2 2 17" xfId="5584" xr:uid="{00000000-0005-0000-0000-0000AB150000}"/>
    <cellStyle name="Input 2 2 2 2 17 2" xfId="5585" xr:uid="{00000000-0005-0000-0000-0000AC150000}"/>
    <cellStyle name="Input 2 2 2 2 17 3" xfId="5586" xr:uid="{00000000-0005-0000-0000-0000AD150000}"/>
    <cellStyle name="Input 2 2 2 2 17 4" xfId="5587" xr:uid="{00000000-0005-0000-0000-0000AE150000}"/>
    <cellStyle name="Input 2 2 2 2 17 5" xfId="5588" xr:uid="{00000000-0005-0000-0000-0000AF150000}"/>
    <cellStyle name="Input 2 2 2 2 18" xfId="5589" xr:uid="{00000000-0005-0000-0000-0000B0150000}"/>
    <cellStyle name="Input 2 2 2 2 18 2" xfId="5590" xr:uid="{00000000-0005-0000-0000-0000B1150000}"/>
    <cellStyle name="Input 2 2 2 2 19" xfId="5591" xr:uid="{00000000-0005-0000-0000-0000B2150000}"/>
    <cellStyle name="Input 2 2 2 2 19 2" xfId="5592" xr:uid="{00000000-0005-0000-0000-0000B3150000}"/>
    <cellStyle name="Input 2 2 2 2 2" xfId="5593" xr:uid="{00000000-0005-0000-0000-0000B4150000}"/>
    <cellStyle name="Input 2 2 2 2 2 2" xfId="5594" xr:uid="{00000000-0005-0000-0000-0000B5150000}"/>
    <cellStyle name="Input 2 2 2 2 2 2 2" xfId="5595" xr:uid="{00000000-0005-0000-0000-0000B6150000}"/>
    <cellStyle name="Input 2 2 2 2 2 2 2 2" xfId="5596" xr:uid="{00000000-0005-0000-0000-0000B7150000}"/>
    <cellStyle name="Input 2 2 2 2 2 2 2 3" xfId="5597" xr:uid="{00000000-0005-0000-0000-0000B8150000}"/>
    <cellStyle name="Input 2 2 2 2 2 2 2 4" xfId="5598" xr:uid="{00000000-0005-0000-0000-0000B9150000}"/>
    <cellStyle name="Input 2 2 2 2 2 2 2 5" xfId="5599" xr:uid="{00000000-0005-0000-0000-0000BA150000}"/>
    <cellStyle name="Input 2 2 2 2 2 2 3" xfId="5600" xr:uid="{00000000-0005-0000-0000-0000BB150000}"/>
    <cellStyle name="Input 2 2 2 2 2 2 3 2" xfId="5601" xr:uid="{00000000-0005-0000-0000-0000BC150000}"/>
    <cellStyle name="Input 2 2 2 2 2 2 3 3" xfId="5602" xr:uid="{00000000-0005-0000-0000-0000BD150000}"/>
    <cellStyle name="Input 2 2 2 2 2 2 3 4" xfId="5603" xr:uid="{00000000-0005-0000-0000-0000BE150000}"/>
    <cellStyle name="Input 2 2 2 2 2 2 3 5" xfId="5604" xr:uid="{00000000-0005-0000-0000-0000BF150000}"/>
    <cellStyle name="Input 2 2 2 2 2 2 4" xfId="5605" xr:uid="{00000000-0005-0000-0000-0000C0150000}"/>
    <cellStyle name="Input 2 2 2 2 2 2 4 2" xfId="5606" xr:uid="{00000000-0005-0000-0000-0000C1150000}"/>
    <cellStyle name="Input 2 2 2 2 2 2 5" xfId="5607" xr:uid="{00000000-0005-0000-0000-0000C2150000}"/>
    <cellStyle name="Input 2 2 2 2 2 2 5 2" xfId="5608" xr:uid="{00000000-0005-0000-0000-0000C3150000}"/>
    <cellStyle name="Input 2 2 2 2 2 2 6" xfId="5609" xr:uid="{00000000-0005-0000-0000-0000C4150000}"/>
    <cellStyle name="Input 2 2 2 2 2 2 7" xfId="5610" xr:uid="{00000000-0005-0000-0000-0000C5150000}"/>
    <cellStyle name="Input 2 2 2 2 2 3" xfId="5611" xr:uid="{00000000-0005-0000-0000-0000C6150000}"/>
    <cellStyle name="Input 2 2 2 2 2 3 2" xfId="5612" xr:uid="{00000000-0005-0000-0000-0000C7150000}"/>
    <cellStyle name="Input 2 2 2 2 2 3 3" xfId="5613" xr:uid="{00000000-0005-0000-0000-0000C8150000}"/>
    <cellStyle name="Input 2 2 2 2 2 3 4" xfId="5614" xr:uid="{00000000-0005-0000-0000-0000C9150000}"/>
    <cellStyle name="Input 2 2 2 2 2 3 5" xfId="5615" xr:uid="{00000000-0005-0000-0000-0000CA150000}"/>
    <cellStyle name="Input 2 2 2 2 2 4" xfId="5616" xr:uid="{00000000-0005-0000-0000-0000CB150000}"/>
    <cellStyle name="Input 2 2 2 2 2 4 2" xfId="5617" xr:uid="{00000000-0005-0000-0000-0000CC150000}"/>
    <cellStyle name="Input 2 2 2 2 2 4 3" xfId="5618" xr:uid="{00000000-0005-0000-0000-0000CD150000}"/>
    <cellStyle name="Input 2 2 2 2 2 4 4" xfId="5619" xr:uid="{00000000-0005-0000-0000-0000CE150000}"/>
    <cellStyle name="Input 2 2 2 2 2 4 5" xfId="5620" xr:uid="{00000000-0005-0000-0000-0000CF150000}"/>
    <cellStyle name="Input 2 2 2 2 2 5" xfId="5621" xr:uid="{00000000-0005-0000-0000-0000D0150000}"/>
    <cellStyle name="Input 2 2 2 2 2 5 2" xfId="5622" xr:uid="{00000000-0005-0000-0000-0000D1150000}"/>
    <cellStyle name="Input 2 2 2 2 2 6" xfId="5623" xr:uid="{00000000-0005-0000-0000-0000D2150000}"/>
    <cellStyle name="Input 2 2 2 2 2 6 2" xfId="5624" xr:uid="{00000000-0005-0000-0000-0000D3150000}"/>
    <cellStyle name="Input 2 2 2 2 2 7" xfId="5625" xr:uid="{00000000-0005-0000-0000-0000D4150000}"/>
    <cellStyle name="Input 2 2 2 2 2 8" xfId="5626" xr:uid="{00000000-0005-0000-0000-0000D5150000}"/>
    <cellStyle name="Input 2 2 2 2 20" xfId="5627" xr:uid="{00000000-0005-0000-0000-0000D6150000}"/>
    <cellStyle name="Input 2 2 2 2 21" xfId="5628" xr:uid="{00000000-0005-0000-0000-0000D7150000}"/>
    <cellStyle name="Input 2 2 2 2 3" xfId="5629" xr:uid="{00000000-0005-0000-0000-0000D8150000}"/>
    <cellStyle name="Input 2 2 2 2 3 2" xfId="5630" xr:uid="{00000000-0005-0000-0000-0000D9150000}"/>
    <cellStyle name="Input 2 2 2 2 3 2 2" xfId="5631" xr:uid="{00000000-0005-0000-0000-0000DA150000}"/>
    <cellStyle name="Input 2 2 2 2 3 2 2 2" xfId="5632" xr:uid="{00000000-0005-0000-0000-0000DB150000}"/>
    <cellStyle name="Input 2 2 2 2 3 2 2 3" xfId="5633" xr:uid="{00000000-0005-0000-0000-0000DC150000}"/>
    <cellStyle name="Input 2 2 2 2 3 2 2 4" xfId="5634" xr:uid="{00000000-0005-0000-0000-0000DD150000}"/>
    <cellStyle name="Input 2 2 2 2 3 2 2 5" xfId="5635" xr:uid="{00000000-0005-0000-0000-0000DE150000}"/>
    <cellStyle name="Input 2 2 2 2 3 2 3" xfId="5636" xr:uid="{00000000-0005-0000-0000-0000DF150000}"/>
    <cellStyle name="Input 2 2 2 2 3 2 3 2" xfId="5637" xr:uid="{00000000-0005-0000-0000-0000E0150000}"/>
    <cellStyle name="Input 2 2 2 2 3 2 3 3" xfId="5638" xr:uid="{00000000-0005-0000-0000-0000E1150000}"/>
    <cellStyle name="Input 2 2 2 2 3 2 3 4" xfId="5639" xr:uid="{00000000-0005-0000-0000-0000E2150000}"/>
    <cellStyle name="Input 2 2 2 2 3 2 3 5" xfId="5640" xr:uid="{00000000-0005-0000-0000-0000E3150000}"/>
    <cellStyle name="Input 2 2 2 2 3 2 4" xfId="5641" xr:uid="{00000000-0005-0000-0000-0000E4150000}"/>
    <cellStyle name="Input 2 2 2 2 3 2 4 2" xfId="5642" xr:uid="{00000000-0005-0000-0000-0000E5150000}"/>
    <cellStyle name="Input 2 2 2 2 3 2 5" xfId="5643" xr:uid="{00000000-0005-0000-0000-0000E6150000}"/>
    <cellStyle name="Input 2 2 2 2 3 2 5 2" xfId="5644" xr:uid="{00000000-0005-0000-0000-0000E7150000}"/>
    <cellStyle name="Input 2 2 2 2 3 2 6" xfId="5645" xr:uid="{00000000-0005-0000-0000-0000E8150000}"/>
    <cellStyle name="Input 2 2 2 2 3 2 7" xfId="5646" xr:uid="{00000000-0005-0000-0000-0000E9150000}"/>
    <cellStyle name="Input 2 2 2 2 3 3" xfId="5647" xr:uid="{00000000-0005-0000-0000-0000EA150000}"/>
    <cellStyle name="Input 2 2 2 2 3 3 2" xfId="5648" xr:uid="{00000000-0005-0000-0000-0000EB150000}"/>
    <cellStyle name="Input 2 2 2 2 3 3 3" xfId="5649" xr:uid="{00000000-0005-0000-0000-0000EC150000}"/>
    <cellStyle name="Input 2 2 2 2 3 3 4" xfId="5650" xr:uid="{00000000-0005-0000-0000-0000ED150000}"/>
    <cellStyle name="Input 2 2 2 2 3 3 5" xfId="5651" xr:uid="{00000000-0005-0000-0000-0000EE150000}"/>
    <cellStyle name="Input 2 2 2 2 3 4" xfId="5652" xr:uid="{00000000-0005-0000-0000-0000EF150000}"/>
    <cellStyle name="Input 2 2 2 2 3 4 2" xfId="5653" xr:uid="{00000000-0005-0000-0000-0000F0150000}"/>
    <cellStyle name="Input 2 2 2 2 3 4 3" xfId="5654" xr:uid="{00000000-0005-0000-0000-0000F1150000}"/>
    <cellStyle name="Input 2 2 2 2 3 4 4" xfId="5655" xr:uid="{00000000-0005-0000-0000-0000F2150000}"/>
    <cellStyle name="Input 2 2 2 2 3 4 5" xfId="5656" xr:uid="{00000000-0005-0000-0000-0000F3150000}"/>
    <cellStyle name="Input 2 2 2 2 3 5" xfId="5657" xr:uid="{00000000-0005-0000-0000-0000F4150000}"/>
    <cellStyle name="Input 2 2 2 2 3 5 2" xfId="5658" xr:uid="{00000000-0005-0000-0000-0000F5150000}"/>
    <cellStyle name="Input 2 2 2 2 3 6" xfId="5659" xr:uid="{00000000-0005-0000-0000-0000F6150000}"/>
    <cellStyle name="Input 2 2 2 2 3 6 2" xfId="5660" xr:uid="{00000000-0005-0000-0000-0000F7150000}"/>
    <cellStyle name="Input 2 2 2 2 3 7" xfId="5661" xr:uid="{00000000-0005-0000-0000-0000F8150000}"/>
    <cellStyle name="Input 2 2 2 2 3 8" xfId="5662" xr:uid="{00000000-0005-0000-0000-0000F9150000}"/>
    <cellStyle name="Input 2 2 2 2 4" xfId="5663" xr:uid="{00000000-0005-0000-0000-0000FA150000}"/>
    <cellStyle name="Input 2 2 2 2 4 2" xfId="5664" xr:uid="{00000000-0005-0000-0000-0000FB150000}"/>
    <cellStyle name="Input 2 2 2 2 4 2 2" xfId="5665" xr:uid="{00000000-0005-0000-0000-0000FC150000}"/>
    <cellStyle name="Input 2 2 2 2 4 2 2 2" xfId="5666" xr:uid="{00000000-0005-0000-0000-0000FD150000}"/>
    <cellStyle name="Input 2 2 2 2 4 2 2 3" xfId="5667" xr:uid="{00000000-0005-0000-0000-0000FE150000}"/>
    <cellStyle name="Input 2 2 2 2 4 2 2 4" xfId="5668" xr:uid="{00000000-0005-0000-0000-0000FF150000}"/>
    <cellStyle name="Input 2 2 2 2 4 2 2 5" xfId="5669" xr:uid="{00000000-0005-0000-0000-000000160000}"/>
    <cellStyle name="Input 2 2 2 2 4 2 3" xfId="5670" xr:uid="{00000000-0005-0000-0000-000001160000}"/>
    <cellStyle name="Input 2 2 2 2 4 2 3 2" xfId="5671" xr:uid="{00000000-0005-0000-0000-000002160000}"/>
    <cellStyle name="Input 2 2 2 2 4 2 3 3" xfId="5672" xr:uid="{00000000-0005-0000-0000-000003160000}"/>
    <cellStyle name="Input 2 2 2 2 4 2 3 4" xfId="5673" xr:uid="{00000000-0005-0000-0000-000004160000}"/>
    <cellStyle name="Input 2 2 2 2 4 2 3 5" xfId="5674" xr:uid="{00000000-0005-0000-0000-000005160000}"/>
    <cellStyle name="Input 2 2 2 2 4 2 4" xfId="5675" xr:uid="{00000000-0005-0000-0000-000006160000}"/>
    <cellStyle name="Input 2 2 2 2 4 2 4 2" xfId="5676" xr:uid="{00000000-0005-0000-0000-000007160000}"/>
    <cellStyle name="Input 2 2 2 2 4 2 5" xfId="5677" xr:uid="{00000000-0005-0000-0000-000008160000}"/>
    <cellStyle name="Input 2 2 2 2 4 2 5 2" xfId="5678" xr:uid="{00000000-0005-0000-0000-000009160000}"/>
    <cellStyle name="Input 2 2 2 2 4 2 6" xfId="5679" xr:uid="{00000000-0005-0000-0000-00000A160000}"/>
    <cellStyle name="Input 2 2 2 2 4 2 7" xfId="5680" xr:uid="{00000000-0005-0000-0000-00000B160000}"/>
    <cellStyle name="Input 2 2 2 2 4 3" xfId="5681" xr:uid="{00000000-0005-0000-0000-00000C160000}"/>
    <cellStyle name="Input 2 2 2 2 4 3 2" xfId="5682" xr:uid="{00000000-0005-0000-0000-00000D160000}"/>
    <cellStyle name="Input 2 2 2 2 4 3 3" xfId="5683" xr:uid="{00000000-0005-0000-0000-00000E160000}"/>
    <cellStyle name="Input 2 2 2 2 4 3 4" xfId="5684" xr:uid="{00000000-0005-0000-0000-00000F160000}"/>
    <cellStyle name="Input 2 2 2 2 4 3 5" xfId="5685" xr:uid="{00000000-0005-0000-0000-000010160000}"/>
    <cellStyle name="Input 2 2 2 2 4 4" xfId="5686" xr:uid="{00000000-0005-0000-0000-000011160000}"/>
    <cellStyle name="Input 2 2 2 2 4 4 2" xfId="5687" xr:uid="{00000000-0005-0000-0000-000012160000}"/>
    <cellStyle name="Input 2 2 2 2 4 4 3" xfId="5688" xr:uid="{00000000-0005-0000-0000-000013160000}"/>
    <cellStyle name="Input 2 2 2 2 4 4 4" xfId="5689" xr:uid="{00000000-0005-0000-0000-000014160000}"/>
    <cellStyle name="Input 2 2 2 2 4 4 5" xfId="5690" xr:uid="{00000000-0005-0000-0000-000015160000}"/>
    <cellStyle name="Input 2 2 2 2 4 5" xfId="5691" xr:uid="{00000000-0005-0000-0000-000016160000}"/>
    <cellStyle name="Input 2 2 2 2 4 5 2" xfId="5692" xr:uid="{00000000-0005-0000-0000-000017160000}"/>
    <cellStyle name="Input 2 2 2 2 4 6" xfId="5693" xr:uid="{00000000-0005-0000-0000-000018160000}"/>
    <cellStyle name="Input 2 2 2 2 4 6 2" xfId="5694" xr:uid="{00000000-0005-0000-0000-000019160000}"/>
    <cellStyle name="Input 2 2 2 2 4 7" xfId="5695" xr:uid="{00000000-0005-0000-0000-00001A160000}"/>
    <cellStyle name="Input 2 2 2 2 4 8" xfId="5696" xr:uid="{00000000-0005-0000-0000-00001B160000}"/>
    <cellStyle name="Input 2 2 2 2 5" xfId="5697" xr:uid="{00000000-0005-0000-0000-00001C160000}"/>
    <cellStyle name="Input 2 2 2 2 5 2" xfId="5698" xr:uid="{00000000-0005-0000-0000-00001D160000}"/>
    <cellStyle name="Input 2 2 2 2 5 2 2" xfId="5699" xr:uid="{00000000-0005-0000-0000-00001E160000}"/>
    <cellStyle name="Input 2 2 2 2 5 2 2 2" xfId="5700" xr:uid="{00000000-0005-0000-0000-00001F160000}"/>
    <cellStyle name="Input 2 2 2 2 5 2 2 3" xfId="5701" xr:uid="{00000000-0005-0000-0000-000020160000}"/>
    <cellStyle name="Input 2 2 2 2 5 2 2 4" xfId="5702" xr:uid="{00000000-0005-0000-0000-000021160000}"/>
    <cellStyle name="Input 2 2 2 2 5 2 2 5" xfId="5703" xr:uid="{00000000-0005-0000-0000-000022160000}"/>
    <cellStyle name="Input 2 2 2 2 5 2 3" xfId="5704" xr:uid="{00000000-0005-0000-0000-000023160000}"/>
    <cellStyle name="Input 2 2 2 2 5 2 3 2" xfId="5705" xr:uid="{00000000-0005-0000-0000-000024160000}"/>
    <cellStyle name="Input 2 2 2 2 5 2 3 3" xfId="5706" xr:uid="{00000000-0005-0000-0000-000025160000}"/>
    <cellStyle name="Input 2 2 2 2 5 2 3 4" xfId="5707" xr:uid="{00000000-0005-0000-0000-000026160000}"/>
    <cellStyle name="Input 2 2 2 2 5 2 3 5" xfId="5708" xr:uid="{00000000-0005-0000-0000-000027160000}"/>
    <cellStyle name="Input 2 2 2 2 5 2 4" xfId="5709" xr:uid="{00000000-0005-0000-0000-000028160000}"/>
    <cellStyle name="Input 2 2 2 2 5 2 4 2" xfId="5710" xr:uid="{00000000-0005-0000-0000-000029160000}"/>
    <cellStyle name="Input 2 2 2 2 5 2 5" xfId="5711" xr:uid="{00000000-0005-0000-0000-00002A160000}"/>
    <cellStyle name="Input 2 2 2 2 5 2 5 2" xfId="5712" xr:uid="{00000000-0005-0000-0000-00002B160000}"/>
    <cellStyle name="Input 2 2 2 2 5 2 6" xfId="5713" xr:uid="{00000000-0005-0000-0000-00002C160000}"/>
    <cellStyle name="Input 2 2 2 2 5 2 7" xfId="5714" xr:uid="{00000000-0005-0000-0000-00002D160000}"/>
    <cellStyle name="Input 2 2 2 2 5 3" xfId="5715" xr:uid="{00000000-0005-0000-0000-00002E160000}"/>
    <cellStyle name="Input 2 2 2 2 5 3 2" xfId="5716" xr:uid="{00000000-0005-0000-0000-00002F160000}"/>
    <cellStyle name="Input 2 2 2 2 5 3 3" xfId="5717" xr:uid="{00000000-0005-0000-0000-000030160000}"/>
    <cellStyle name="Input 2 2 2 2 5 3 4" xfId="5718" xr:uid="{00000000-0005-0000-0000-000031160000}"/>
    <cellStyle name="Input 2 2 2 2 5 3 5" xfId="5719" xr:uid="{00000000-0005-0000-0000-000032160000}"/>
    <cellStyle name="Input 2 2 2 2 5 4" xfId="5720" xr:uid="{00000000-0005-0000-0000-000033160000}"/>
    <cellStyle name="Input 2 2 2 2 5 4 2" xfId="5721" xr:uid="{00000000-0005-0000-0000-000034160000}"/>
    <cellStyle name="Input 2 2 2 2 5 4 3" xfId="5722" xr:uid="{00000000-0005-0000-0000-000035160000}"/>
    <cellStyle name="Input 2 2 2 2 5 4 4" xfId="5723" xr:uid="{00000000-0005-0000-0000-000036160000}"/>
    <cellStyle name="Input 2 2 2 2 5 4 5" xfId="5724" xr:uid="{00000000-0005-0000-0000-000037160000}"/>
    <cellStyle name="Input 2 2 2 2 5 5" xfId="5725" xr:uid="{00000000-0005-0000-0000-000038160000}"/>
    <cellStyle name="Input 2 2 2 2 5 5 2" xfId="5726" xr:uid="{00000000-0005-0000-0000-000039160000}"/>
    <cellStyle name="Input 2 2 2 2 5 6" xfId="5727" xr:uid="{00000000-0005-0000-0000-00003A160000}"/>
    <cellStyle name="Input 2 2 2 2 5 6 2" xfId="5728" xr:uid="{00000000-0005-0000-0000-00003B160000}"/>
    <cellStyle name="Input 2 2 2 2 5 7" xfId="5729" xr:uid="{00000000-0005-0000-0000-00003C160000}"/>
    <cellStyle name="Input 2 2 2 2 5 8" xfId="5730" xr:uid="{00000000-0005-0000-0000-00003D160000}"/>
    <cellStyle name="Input 2 2 2 2 6" xfId="5731" xr:uid="{00000000-0005-0000-0000-00003E160000}"/>
    <cellStyle name="Input 2 2 2 2 6 2" xfId="5732" xr:uid="{00000000-0005-0000-0000-00003F160000}"/>
    <cellStyle name="Input 2 2 2 2 6 2 2" xfId="5733" xr:uid="{00000000-0005-0000-0000-000040160000}"/>
    <cellStyle name="Input 2 2 2 2 6 2 2 2" xfId="5734" xr:uid="{00000000-0005-0000-0000-000041160000}"/>
    <cellStyle name="Input 2 2 2 2 6 2 2 3" xfId="5735" xr:uid="{00000000-0005-0000-0000-000042160000}"/>
    <cellStyle name="Input 2 2 2 2 6 2 2 4" xfId="5736" xr:uid="{00000000-0005-0000-0000-000043160000}"/>
    <cellStyle name="Input 2 2 2 2 6 2 2 5" xfId="5737" xr:uid="{00000000-0005-0000-0000-000044160000}"/>
    <cellStyle name="Input 2 2 2 2 6 2 3" xfId="5738" xr:uid="{00000000-0005-0000-0000-000045160000}"/>
    <cellStyle name="Input 2 2 2 2 6 2 3 2" xfId="5739" xr:uid="{00000000-0005-0000-0000-000046160000}"/>
    <cellStyle name="Input 2 2 2 2 6 2 3 3" xfId="5740" xr:uid="{00000000-0005-0000-0000-000047160000}"/>
    <cellStyle name="Input 2 2 2 2 6 2 3 4" xfId="5741" xr:uid="{00000000-0005-0000-0000-000048160000}"/>
    <cellStyle name="Input 2 2 2 2 6 2 3 5" xfId="5742" xr:uid="{00000000-0005-0000-0000-000049160000}"/>
    <cellStyle name="Input 2 2 2 2 6 2 4" xfId="5743" xr:uid="{00000000-0005-0000-0000-00004A160000}"/>
    <cellStyle name="Input 2 2 2 2 6 2 4 2" xfId="5744" xr:uid="{00000000-0005-0000-0000-00004B160000}"/>
    <cellStyle name="Input 2 2 2 2 6 2 5" xfId="5745" xr:uid="{00000000-0005-0000-0000-00004C160000}"/>
    <cellStyle name="Input 2 2 2 2 6 2 5 2" xfId="5746" xr:uid="{00000000-0005-0000-0000-00004D160000}"/>
    <cellStyle name="Input 2 2 2 2 6 2 6" xfId="5747" xr:uid="{00000000-0005-0000-0000-00004E160000}"/>
    <cellStyle name="Input 2 2 2 2 6 2 7" xfId="5748" xr:uid="{00000000-0005-0000-0000-00004F160000}"/>
    <cellStyle name="Input 2 2 2 2 6 3" xfId="5749" xr:uid="{00000000-0005-0000-0000-000050160000}"/>
    <cellStyle name="Input 2 2 2 2 6 3 2" xfId="5750" xr:uid="{00000000-0005-0000-0000-000051160000}"/>
    <cellStyle name="Input 2 2 2 2 6 3 3" xfId="5751" xr:uid="{00000000-0005-0000-0000-000052160000}"/>
    <cellStyle name="Input 2 2 2 2 6 3 4" xfId="5752" xr:uid="{00000000-0005-0000-0000-000053160000}"/>
    <cellStyle name="Input 2 2 2 2 6 3 5" xfId="5753" xr:uid="{00000000-0005-0000-0000-000054160000}"/>
    <cellStyle name="Input 2 2 2 2 6 4" xfId="5754" xr:uid="{00000000-0005-0000-0000-000055160000}"/>
    <cellStyle name="Input 2 2 2 2 6 4 2" xfId="5755" xr:uid="{00000000-0005-0000-0000-000056160000}"/>
    <cellStyle name="Input 2 2 2 2 6 4 3" xfId="5756" xr:uid="{00000000-0005-0000-0000-000057160000}"/>
    <cellStyle name="Input 2 2 2 2 6 4 4" xfId="5757" xr:uid="{00000000-0005-0000-0000-000058160000}"/>
    <cellStyle name="Input 2 2 2 2 6 4 5" xfId="5758" xr:uid="{00000000-0005-0000-0000-000059160000}"/>
    <cellStyle name="Input 2 2 2 2 6 5" xfId="5759" xr:uid="{00000000-0005-0000-0000-00005A160000}"/>
    <cellStyle name="Input 2 2 2 2 6 5 2" xfId="5760" xr:uid="{00000000-0005-0000-0000-00005B160000}"/>
    <cellStyle name="Input 2 2 2 2 6 6" xfId="5761" xr:uid="{00000000-0005-0000-0000-00005C160000}"/>
    <cellStyle name="Input 2 2 2 2 6 6 2" xfId="5762" xr:uid="{00000000-0005-0000-0000-00005D160000}"/>
    <cellStyle name="Input 2 2 2 2 6 7" xfId="5763" xr:uid="{00000000-0005-0000-0000-00005E160000}"/>
    <cellStyle name="Input 2 2 2 2 6 8" xfId="5764" xr:uid="{00000000-0005-0000-0000-00005F160000}"/>
    <cellStyle name="Input 2 2 2 2 7" xfId="5765" xr:uid="{00000000-0005-0000-0000-000060160000}"/>
    <cellStyle name="Input 2 2 2 2 7 2" xfId="5766" xr:uid="{00000000-0005-0000-0000-000061160000}"/>
    <cellStyle name="Input 2 2 2 2 7 2 2" xfId="5767" xr:uid="{00000000-0005-0000-0000-000062160000}"/>
    <cellStyle name="Input 2 2 2 2 7 2 2 2" xfId="5768" xr:uid="{00000000-0005-0000-0000-000063160000}"/>
    <cellStyle name="Input 2 2 2 2 7 2 2 3" xfId="5769" xr:uid="{00000000-0005-0000-0000-000064160000}"/>
    <cellStyle name="Input 2 2 2 2 7 2 2 4" xfId="5770" xr:uid="{00000000-0005-0000-0000-000065160000}"/>
    <cellStyle name="Input 2 2 2 2 7 2 2 5" xfId="5771" xr:uid="{00000000-0005-0000-0000-000066160000}"/>
    <cellStyle name="Input 2 2 2 2 7 2 3" xfId="5772" xr:uid="{00000000-0005-0000-0000-000067160000}"/>
    <cellStyle name="Input 2 2 2 2 7 2 3 2" xfId="5773" xr:uid="{00000000-0005-0000-0000-000068160000}"/>
    <cellStyle name="Input 2 2 2 2 7 2 3 3" xfId="5774" xr:uid="{00000000-0005-0000-0000-000069160000}"/>
    <cellStyle name="Input 2 2 2 2 7 2 3 4" xfId="5775" xr:uid="{00000000-0005-0000-0000-00006A160000}"/>
    <cellStyle name="Input 2 2 2 2 7 2 3 5" xfId="5776" xr:uid="{00000000-0005-0000-0000-00006B160000}"/>
    <cellStyle name="Input 2 2 2 2 7 2 4" xfId="5777" xr:uid="{00000000-0005-0000-0000-00006C160000}"/>
    <cellStyle name="Input 2 2 2 2 7 2 4 2" xfId="5778" xr:uid="{00000000-0005-0000-0000-00006D160000}"/>
    <cellStyle name="Input 2 2 2 2 7 2 5" xfId="5779" xr:uid="{00000000-0005-0000-0000-00006E160000}"/>
    <cellStyle name="Input 2 2 2 2 7 2 5 2" xfId="5780" xr:uid="{00000000-0005-0000-0000-00006F160000}"/>
    <cellStyle name="Input 2 2 2 2 7 2 6" xfId="5781" xr:uid="{00000000-0005-0000-0000-000070160000}"/>
    <cellStyle name="Input 2 2 2 2 7 2 7" xfId="5782" xr:uid="{00000000-0005-0000-0000-000071160000}"/>
    <cellStyle name="Input 2 2 2 2 7 3" xfId="5783" xr:uid="{00000000-0005-0000-0000-000072160000}"/>
    <cellStyle name="Input 2 2 2 2 7 3 2" xfId="5784" xr:uid="{00000000-0005-0000-0000-000073160000}"/>
    <cellStyle name="Input 2 2 2 2 7 3 3" xfId="5785" xr:uid="{00000000-0005-0000-0000-000074160000}"/>
    <cellStyle name="Input 2 2 2 2 7 3 4" xfId="5786" xr:uid="{00000000-0005-0000-0000-000075160000}"/>
    <cellStyle name="Input 2 2 2 2 7 3 5" xfId="5787" xr:uid="{00000000-0005-0000-0000-000076160000}"/>
    <cellStyle name="Input 2 2 2 2 7 4" xfId="5788" xr:uid="{00000000-0005-0000-0000-000077160000}"/>
    <cellStyle name="Input 2 2 2 2 7 4 2" xfId="5789" xr:uid="{00000000-0005-0000-0000-000078160000}"/>
    <cellStyle name="Input 2 2 2 2 7 4 3" xfId="5790" xr:uid="{00000000-0005-0000-0000-000079160000}"/>
    <cellStyle name="Input 2 2 2 2 7 4 4" xfId="5791" xr:uid="{00000000-0005-0000-0000-00007A160000}"/>
    <cellStyle name="Input 2 2 2 2 7 4 5" xfId="5792" xr:uid="{00000000-0005-0000-0000-00007B160000}"/>
    <cellStyle name="Input 2 2 2 2 7 5" xfId="5793" xr:uid="{00000000-0005-0000-0000-00007C160000}"/>
    <cellStyle name="Input 2 2 2 2 7 5 2" xfId="5794" xr:uid="{00000000-0005-0000-0000-00007D160000}"/>
    <cellStyle name="Input 2 2 2 2 7 6" xfId="5795" xr:uid="{00000000-0005-0000-0000-00007E160000}"/>
    <cellStyle name="Input 2 2 2 2 7 6 2" xfId="5796" xr:uid="{00000000-0005-0000-0000-00007F160000}"/>
    <cellStyle name="Input 2 2 2 2 7 7" xfId="5797" xr:uid="{00000000-0005-0000-0000-000080160000}"/>
    <cellStyle name="Input 2 2 2 2 7 8" xfId="5798" xr:uid="{00000000-0005-0000-0000-000081160000}"/>
    <cellStyle name="Input 2 2 2 2 8" xfId="5799" xr:uid="{00000000-0005-0000-0000-000082160000}"/>
    <cellStyle name="Input 2 2 2 2 8 2" xfId="5800" xr:uid="{00000000-0005-0000-0000-000083160000}"/>
    <cellStyle name="Input 2 2 2 2 8 2 2" xfId="5801" xr:uid="{00000000-0005-0000-0000-000084160000}"/>
    <cellStyle name="Input 2 2 2 2 8 2 2 2" xfId="5802" xr:uid="{00000000-0005-0000-0000-000085160000}"/>
    <cellStyle name="Input 2 2 2 2 8 2 2 3" xfId="5803" xr:uid="{00000000-0005-0000-0000-000086160000}"/>
    <cellStyle name="Input 2 2 2 2 8 2 2 4" xfId="5804" xr:uid="{00000000-0005-0000-0000-000087160000}"/>
    <cellStyle name="Input 2 2 2 2 8 2 2 5" xfId="5805" xr:uid="{00000000-0005-0000-0000-000088160000}"/>
    <cellStyle name="Input 2 2 2 2 8 2 3" xfId="5806" xr:uid="{00000000-0005-0000-0000-000089160000}"/>
    <cellStyle name="Input 2 2 2 2 8 2 3 2" xfId="5807" xr:uid="{00000000-0005-0000-0000-00008A160000}"/>
    <cellStyle name="Input 2 2 2 2 8 2 3 3" xfId="5808" xr:uid="{00000000-0005-0000-0000-00008B160000}"/>
    <cellStyle name="Input 2 2 2 2 8 2 3 4" xfId="5809" xr:uid="{00000000-0005-0000-0000-00008C160000}"/>
    <cellStyle name="Input 2 2 2 2 8 2 3 5" xfId="5810" xr:uid="{00000000-0005-0000-0000-00008D160000}"/>
    <cellStyle name="Input 2 2 2 2 8 2 4" xfId="5811" xr:uid="{00000000-0005-0000-0000-00008E160000}"/>
    <cellStyle name="Input 2 2 2 2 8 2 4 2" xfId="5812" xr:uid="{00000000-0005-0000-0000-00008F160000}"/>
    <cellStyle name="Input 2 2 2 2 8 2 5" xfId="5813" xr:uid="{00000000-0005-0000-0000-000090160000}"/>
    <cellStyle name="Input 2 2 2 2 8 2 5 2" xfId="5814" xr:uid="{00000000-0005-0000-0000-000091160000}"/>
    <cellStyle name="Input 2 2 2 2 8 2 6" xfId="5815" xr:uid="{00000000-0005-0000-0000-000092160000}"/>
    <cellStyle name="Input 2 2 2 2 8 2 7" xfId="5816" xr:uid="{00000000-0005-0000-0000-000093160000}"/>
    <cellStyle name="Input 2 2 2 2 8 3" xfId="5817" xr:uid="{00000000-0005-0000-0000-000094160000}"/>
    <cellStyle name="Input 2 2 2 2 8 3 2" xfId="5818" xr:uid="{00000000-0005-0000-0000-000095160000}"/>
    <cellStyle name="Input 2 2 2 2 8 3 3" xfId="5819" xr:uid="{00000000-0005-0000-0000-000096160000}"/>
    <cellStyle name="Input 2 2 2 2 8 3 4" xfId="5820" xr:uid="{00000000-0005-0000-0000-000097160000}"/>
    <cellStyle name="Input 2 2 2 2 8 3 5" xfId="5821" xr:uid="{00000000-0005-0000-0000-000098160000}"/>
    <cellStyle name="Input 2 2 2 2 8 4" xfId="5822" xr:uid="{00000000-0005-0000-0000-000099160000}"/>
    <cellStyle name="Input 2 2 2 2 8 4 2" xfId="5823" xr:uid="{00000000-0005-0000-0000-00009A160000}"/>
    <cellStyle name="Input 2 2 2 2 8 4 3" xfId="5824" xr:uid="{00000000-0005-0000-0000-00009B160000}"/>
    <cellStyle name="Input 2 2 2 2 8 4 4" xfId="5825" xr:uid="{00000000-0005-0000-0000-00009C160000}"/>
    <cellStyle name="Input 2 2 2 2 8 4 5" xfId="5826" xr:uid="{00000000-0005-0000-0000-00009D160000}"/>
    <cellStyle name="Input 2 2 2 2 8 5" xfId="5827" xr:uid="{00000000-0005-0000-0000-00009E160000}"/>
    <cellStyle name="Input 2 2 2 2 8 5 2" xfId="5828" xr:uid="{00000000-0005-0000-0000-00009F160000}"/>
    <cellStyle name="Input 2 2 2 2 8 6" xfId="5829" xr:uid="{00000000-0005-0000-0000-0000A0160000}"/>
    <cellStyle name="Input 2 2 2 2 8 6 2" xfId="5830" xr:uid="{00000000-0005-0000-0000-0000A1160000}"/>
    <cellStyle name="Input 2 2 2 2 8 7" xfId="5831" xr:uid="{00000000-0005-0000-0000-0000A2160000}"/>
    <cellStyle name="Input 2 2 2 2 8 8" xfId="5832" xr:uid="{00000000-0005-0000-0000-0000A3160000}"/>
    <cellStyle name="Input 2 2 2 2 9" xfId="5833" xr:uid="{00000000-0005-0000-0000-0000A4160000}"/>
    <cellStyle name="Input 2 2 2 2 9 2" xfId="5834" xr:uid="{00000000-0005-0000-0000-0000A5160000}"/>
    <cellStyle name="Input 2 2 2 2 9 2 2" xfId="5835" xr:uid="{00000000-0005-0000-0000-0000A6160000}"/>
    <cellStyle name="Input 2 2 2 2 9 2 2 2" xfId="5836" xr:uid="{00000000-0005-0000-0000-0000A7160000}"/>
    <cellStyle name="Input 2 2 2 2 9 2 2 3" xfId="5837" xr:uid="{00000000-0005-0000-0000-0000A8160000}"/>
    <cellStyle name="Input 2 2 2 2 9 2 2 4" xfId="5838" xr:uid="{00000000-0005-0000-0000-0000A9160000}"/>
    <cellStyle name="Input 2 2 2 2 9 2 2 5" xfId="5839" xr:uid="{00000000-0005-0000-0000-0000AA160000}"/>
    <cellStyle name="Input 2 2 2 2 9 2 3" xfId="5840" xr:uid="{00000000-0005-0000-0000-0000AB160000}"/>
    <cellStyle name="Input 2 2 2 2 9 2 3 2" xfId="5841" xr:uid="{00000000-0005-0000-0000-0000AC160000}"/>
    <cellStyle name="Input 2 2 2 2 9 2 3 3" xfId="5842" xr:uid="{00000000-0005-0000-0000-0000AD160000}"/>
    <cellStyle name="Input 2 2 2 2 9 2 3 4" xfId="5843" xr:uid="{00000000-0005-0000-0000-0000AE160000}"/>
    <cellStyle name="Input 2 2 2 2 9 2 3 5" xfId="5844" xr:uid="{00000000-0005-0000-0000-0000AF160000}"/>
    <cellStyle name="Input 2 2 2 2 9 2 4" xfId="5845" xr:uid="{00000000-0005-0000-0000-0000B0160000}"/>
    <cellStyle name="Input 2 2 2 2 9 2 4 2" xfId="5846" xr:uid="{00000000-0005-0000-0000-0000B1160000}"/>
    <cellStyle name="Input 2 2 2 2 9 2 5" xfId="5847" xr:uid="{00000000-0005-0000-0000-0000B2160000}"/>
    <cellStyle name="Input 2 2 2 2 9 2 5 2" xfId="5848" xr:uid="{00000000-0005-0000-0000-0000B3160000}"/>
    <cellStyle name="Input 2 2 2 2 9 2 6" xfId="5849" xr:uid="{00000000-0005-0000-0000-0000B4160000}"/>
    <cellStyle name="Input 2 2 2 2 9 2 7" xfId="5850" xr:uid="{00000000-0005-0000-0000-0000B5160000}"/>
    <cellStyle name="Input 2 2 2 2 9 3" xfId="5851" xr:uid="{00000000-0005-0000-0000-0000B6160000}"/>
    <cellStyle name="Input 2 2 2 2 9 3 2" xfId="5852" xr:uid="{00000000-0005-0000-0000-0000B7160000}"/>
    <cellStyle name="Input 2 2 2 2 9 3 3" xfId="5853" xr:uid="{00000000-0005-0000-0000-0000B8160000}"/>
    <cellStyle name="Input 2 2 2 2 9 3 4" xfId="5854" xr:uid="{00000000-0005-0000-0000-0000B9160000}"/>
    <cellStyle name="Input 2 2 2 2 9 3 5" xfId="5855" xr:uid="{00000000-0005-0000-0000-0000BA160000}"/>
    <cellStyle name="Input 2 2 2 2 9 4" xfId="5856" xr:uid="{00000000-0005-0000-0000-0000BB160000}"/>
    <cellStyle name="Input 2 2 2 2 9 4 2" xfId="5857" xr:uid="{00000000-0005-0000-0000-0000BC160000}"/>
    <cellStyle name="Input 2 2 2 2 9 4 3" xfId="5858" xr:uid="{00000000-0005-0000-0000-0000BD160000}"/>
    <cellStyle name="Input 2 2 2 2 9 4 4" xfId="5859" xr:uid="{00000000-0005-0000-0000-0000BE160000}"/>
    <cellStyle name="Input 2 2 2 2 9 4 5" xfId="5860" xr:uid="{00000000-0005-0000-0000-0000BF160000}"/>
    <cellStyle name="Input 2 2 2 2 9 5" xfId="5861" xr:uid="{00000000-0005-0000-0000-0000C0160000}"/>
    <cellStyle name="Input 2 2 2 2 9 5 2" xfId="5862" xr:uid="{00000000-0005-0000-0000-0000C1160000}"/>
    <cellStyle name="Input 2 2 2 2 9 6" xfId="5863" xr:uid="{00000000-0005-0000-0000-0000C2160000}"/>
    <cellStyle name="Input 2 2 2 2 9 6 2" xfId="5864" xr:uid="{00000000-0005-0000-0000-0000C3160000}"/>
    <cellStyle name="Input 2 2 2 2 9 7" xfId="5865" xr:uid="{00000000-0005-0000-0000-0000C4160000}"/>
    <cellStyle name="Input 2 2 2 2 9 8" xfId="5866" xr:uid="{00000000-0005-0000-0000-0000C5160000}"/>
    <cellStyle name="Input 2 2 2 3" xfId="5867" xr:uid="{00000000-0005-0000-0000-0000C6160000}"/>
    <cellStyle name="Input 2 2 2 3 2" xfId="5868" xr:uid="{00000000-0005-0000-0000-0000C7160000}"/>
    <cellStyle name="Input 2 2 2 4" xfId="5869" xr:uid="{00000000-0005-0000-0000-0000C8160000}"/>
    <cellStyle name="Input 2 2 2 4 2" xfId="5870" xr:uid="{00000000-0005-0000-0000-0000C9160000}"/>
    <cellStyle name="Input 2 2 2 5" xfId="5871" xr:uid="{00000000-0005-0000-0000-0000CA160000}"/>
    <cellStyle name="Input 2 2 2 6" xfId="5872" xr:uid="{00000000-0005-0000-0000-0000CB160000}"/>
    <cellStyle name="Input 2 2 2 6 2" xfId="5873" xr:uid="{00000000-0005-0000-0000-0000CC160000}"/>
    <cellStyle name="Input 2 2 2_T-straight with PEDs adjustor" xfId="5874" xr:uid="{00000000-0005-0000-0000-0000CD160000}"/>
    <cellStyle name="Input 2 2 3" xfId="5875" xr:uid="{00000000-0005-0000-0000-0000CE160000}"/>
    <cellStyle name="Input 2 2 3 10" xfId="5876" xr:uid="{00000000-0005-0000-0000-0000CF160000}"/>
    <cellStyle name="Input 2 2 3 10 2" xfId="5877" xr:uid="{00000000-0005-0000-0000-0000D0160000}"/>
    <cellStyle name="Input 2 2 3 10 2 2" xfId="5878" xr:uid="{00000000-0005-0000-0000-0000D1160000}"/>
    <cellStyle name="Input 2 2 3 10 2 2 2" xfId="5879" xr:uid="{00000000-0005-0000-0000-0000D2160000}"/>
    <cellStyle name="Input 2 2 3 10 2 2 3" xfId="5880" xr:uid="{00000000-0005-0000-0000-0000D3160000}"/>
    <cellStyle name="Input 2 2 3 10 2 2 4" xfId="5881" xr:uid="{00000000-0005-0000-0000-0000D4160000}"/>
    <cellStyle name="Input 2 2 3 10 2 2 5" xfId="5882" xr:uid="{00000000-0005-0000-0000-0000D5160000}"/>
    <cellStyle name="Input 2 2 3 10 2 3" xfId="5883" xr:uid="{00000000-0005-0000-0000-0000D6160000}"/>
    <cellStyle name="Input 2 2 3 10 2 3 2" xfId="5884" xr:uid="{00000000-0005-0000-0000-0000D7160000}"/>
    <cellStyle name="Input 2 2 3 10 2 3 3" xfId="5885" xr:uid="{00000000-0005-0000-0000-0000D8160000}"/>
    <cellStyle name="Input 2 2 3 10 2 3 4" xfId="5886" xr:uid="{00000000-0005-0000-0000-0000D9160000}"/>
    <cellStyle name="Input 2 2 3 10 2 3 5" xfId="5887" xr:uid="{00000000-0005-0000-0000-0000DA160000}"/>
    <cellStyle name="Input 2 2 3 10 2 4" xfId="5888" xr:uid="{00000000-0005-0000-0000-0000DB160000}"/>
    <cellStyle name="Input 2 2 3 10 2 4 2" xfId="5889" xr:uid="{00000000-0005-0000-0000-0000DC160000}"/>
    <cellStyle name="Input 2 2 3 10 2 5" xfId="5890" xr:uid="{00000000-0005-0000-0000-0000DD160000}"/>
    <cellStyle name="Input 2 2 3 10 2 5 2" xfId="5891" xr:uid="{00000000-0005-0000-0000-0000DE160000}"/>
    <cellStyle name="Input 2 2 3 10 2 6" xfId="5892" xr:uid="{00000000-0005-0000-0000-0000DF160000}"/>
    <cellStyle name="Input 2 2 3 10 2 7" xfId="5893" xr:uid="{00000000-0005-0000-0000-0000E0160000}"/>
    <cellStyle name="Input 2 2 3 10 3" xfId="5894" xr:uid="{00000000-0005-0000-0000-0000E1160000}"/>
    <cellStyle name="Input 2 2 3 10 3 2" xfId="5895" xr:uid="{00000000-0005-0000-0000-0000E2160000}"/>
    <cellStyle name="Input 2 2 3 10 3 3" xfId="5896" xr:uid="{00000000-0005-0000-0000-0000E3160000}"/>
    <cellStyle name="Input 2 2 3 10 3 4" xfId="5897" xr:uid="{00000000-0005-0000-0000-0000E4160000}"/>
    <cellStyle name="Input 2 2 3 10 3 5" xfId="5898" xr:uid="{00000000-0005-0000-0000-0000E5160000}"/>
    <cellStyle name="Input 2 2 3 10 4" xfId="5899" xr:uid="{00000000-0005-0000-0000-0000E6160000}"/>
    <cellStyle name="Input 2 2 3 10 4 2" xfId="5900" xr:uid="{00000000-0005-0000-0000-0000E7160000}"/>
    <cellStyle name="Input 2 2 3 10 4 3" xfId="5901" xr:uid="{00000000-0005-0000-0000-0000E8160000}"/>
    <cellStyle name="Input 2 2 3 10 4 4" xfId="5902" xr:uid="{00000000-0005-0000-0000-0000E9160000}"/>
    <cellStyle name="Input 2 2 3 10 4 5" xfId="5903" xr:uid="{00000000-0005-0000-0000-0000EA160000}"/>
    <cellStyle name="Input 2 2 3 10 5" xfId="5904" xr:uid="{00000000-0005-0000-0000-0000EB160000}"/>
    <cellStyle name="Input 2 2 3 10 5 2" xfId="5905" xr:uid="{00000000-0005-0000-0000-0000EC160000}"/>
    <cellStyle name="Input 2 2 3 10 6" xfId="5906" xr:uid="{00000000-0005-0000-0000-0000ED160000}"/>
    <cellStyle name="Input 2 2 3 10 6 2" xfId="5907" xr:uid="{00000000-0005-0000-0000-0000EE160000}"/>
    <cellStyle name="Input 2 2 3 10 7" xfId="5908" xr:uid="{00000000-0005-0000-0000-0000EF160000}"/>
    <cellStyle name="Input 2 2 3 10 8" xfId="5909" xr:uid="{00000000-0005-0000-0000-0000F0160000}"/>
    <cellStyle name="Input 2 2 3 11" xfId="5910" xr:uid="{00000000-0005-0000-0000-0000F1160000}"/>
    <cellStyle name="Input 2 2 3 11 2" xfId="5911" xr:uid="{00000000-0005-0000-0000-0000F2160000}"/>
    <cellStyle name="Input 2 2 3 11 2 2" xfId="5912" xr:uid="{00000000-0005-0000-0000-0000F3160000}"/>
    <cellStyle name="Input 2 2 3 11 2 2 2" xfId="5913" xr:uid="{00000000-0005-0000-0000-0000F4160000}"/>
    <cellStyle name="Input 2 2 3 11 2 2 3" xfId="5914" xr:uid="{00000000-0005-0000-0000-0000F5160000}"/>
    <cellStyle name="Input 2 2 3 11 2 2 4" xfId="5915" xr:uid="{00000000-0005-0000-0000-0000F6160000}"/>
    <cellStyle name="Input 2 2 3 11 2 2 5" xfId="5916" xr:uid="{00000000-0005-0000-0000-0000F7160000}"/>
    <cellStyle name="Input 2 2 3 11 2 3" xfId="5917" xr:uid="{00000000-0005-0000-0000-0000F8160000}"/>
    <cellStyle name="Input 2 2 3 11 2 3 2" xfId="5918" xr:uid="{00000000-0005-0000-0000-0000F9160000}"/>
    <cellStyle name="Input 2 2 3 11 2 3 3" xfId="5919" xr:uid="{00000000-0005-0000-0000-0000FA160000}"/>
    <cellStyle name="Input 2 2 3 11 2 3 4" xfId="5920" xr:uid="{00000000-0005-0000-0000-0000FB160000}"/>
    <cellStyle name="Input 2 2 3 11 2 3 5" xfId="5921" xr:uid="{00000000-0005-0000-0000-0000FC160000}"/>
    <cellStyle name="Input 2 2 3 11 2 4" xfId="5922" xr:uid="{00000000-0005-0000-0000-0000FD160000}"/>
    <cellStyle name="Input 2 2 3 11 2 4 2" xfId="5923" xr:uid="{00000000-0005-0000-0000-0000FE160000}"/>
    <cellStyle name="Input 2 2 3 11 2 5" xfId="5924" xr:uid="{00000000-0005-0000-0000-0000FF160000}"/>
    <cellStyle name="Input 2 2 3 11 2 5 2" xfId="5925" xr:uid="{00000000-0005-0000-0000-000000170000}"/>
    <cellStyle name="Input 2 2 3 11 2 6" xfId="5926" xr:uid="{00000000-0005-0000-0000-000001170000}"/>
    <cellStyle name="Input 2 2 3 11 2 7" xfId="5927" xr:uid="{00000000-0005-0000-0000-000002170000}"/>
    <cellStyle name="Input 2 2 3 11 3" xfId="5928" xr:uid="{00000000-0005-0000-0000-000003170000}"/>
    <cellStyle name="Input 2 2 3 11 3 2" xfId="5929" xr:uid="{00000000-0005-0000-0000-000004170000}"/>
    <cellStyle name="Input 2 2 3 11 3 3" xfId="5930" xr:uid="{00000000-0005-0000-0000-000005170000}"/>
    <cellStyle name="Input 2 2 3 11 3 4" xfId="5931" xr:uid="{00000000-0005-0000-0000-000006170000}"/>
    <cellStyle name="Input 2 2 3 11 3 5" xfId="5932" xr:uid="{00000000-0005-0000-0000-000007170000}"/>
    <cellStyle name="Input 2 2 3 11 4" xfId="5933" xr:uid="{00000000-0005-0000-0000-000008170000}"/>
    <cellStyle name="Input 2 2 3 11 4 2" xfId="5934" xr:uid="{00000000-0005-0000-0000-000009170000}"/>
    <cellStyle name="Input 2 2 3 11 4 3" xfId="5935" xr:uid="{00000000-0005-0000-0000-00000A170000}"/>
    <cellStyle name="Input 2 2 3 11 4 4" xfId="5936" xr:uid="{00000000-0005-0000-0000-00000B170000}"/>
    <cellStyle name="Input 2 2 3 11 4 5" xfId="5937" xr:uid="{00000000-0005-0000-0000-00000C170000}"/>
    <cellStyle name="Input 2 2 3 11 5" xfId="5938" xr:uid="{00000000-0005-0000-0000-00000D170000}"/>
    <cellStyle name="Input 2 2 3 11 5 2" xfId="5939" xr:uid="{00000000-0005-0000-0000-00000E170000}"/>
    <cellStyle name="Input 2 2 3 11 6" xfId="5940" xr:uid="{00000000-0005-0000-0000-00000F170000}"/>
    <cellStyle name="Input 2 2 3 11 6 2" xfId="5941" xr:uid="{00000000-0005-0000-0000-000010170000}"/>
    <cellStyle name="Input 2 2 3 11 7" xfId="5942" xr:uid="{00000000-0005-0000-0000-000011170000}"/>
    <cellStyle name="Input 2 2 3 11 8" xfId="5943" xr:uid="{00000000-0005-0000-0000-000012170000}"/>
    <cellStyle name="Input 2 2 3 12" xfId="5944" xr:uid="{00000000-0005-0000-0000-000013170000}"/>
    <cellStyle name="Input 2 2 3 12 2" xfId="5945" xr:uid="{00000000-0005-0000-0000-000014170000}"/>
    <cellStyle name="Input 2 2 3 12 2 2" xfId="5946" xr:uid="{00000000-0005-0000-0000-000015170000}"/>
    <cellStyle name="Input 2 2 3 12 2 2 2" xfId="5947" xr:uid="{00000000-0005-0000-0000-000016170000}"/>
    <cellStyle name="Input 2 2 3 12 2 2 3" xfId="5948" xr:uid="{00000000-0005-0000-0000-000017170000}"/>
    <cellStyle name="Input 2 2 3 12 2 2 4" xfId="5949" xr:uid="{00000000-0005-0000-0000-000018170000}"/>
    <cellStyle name="Input 2 2 3 12 2 2 5" xfId="5950" xr:uid="{00000000-0005-0000-0000-000019170000}"/>
    <cellStyle name="Input 2 2 3 12 2 3" xfId="5951" xr:uid="{00000000-0005-0000-0000-00001A170000}"/>
    <cellStyle name="Input 2 2 3 12 2 3 2" xfId="5952" xr:uid="{00000000-0005-0000-0000-00001B170000}"/>
    <cellStyle name="Input 2 2 3 12 2 3 3" xfId="5953" xr:uid="{00000000-0005-0000-0000-00001C170000}"/>
    <cellStyle name="Input 2 2 3 12 2 3 4" xfId="5954" xr:uid="{00000000-0005-0000-0000-00001D170000}"/>
    <cellStyle name="Input 2 2 3 12 2 3 5" xfId="5955" xr:uid="{00000000-0005-0000-0000-00001E170000}"/>
    <cellStyle name="Input 2 2 3 12 2 4" xfId="5956" xr:uid="{00000000-0005-0000-0000-00001F170000}"/>
    <cellStyle name="Input 2 2 3 12 2 4 2" xfId="5957" xr:uid="{00000000-0005-0000-0000-000020170000}"/>
    <cellStyle name="Input 2 2 3 12 2 5" xfId="5958" xr:uid="{00000000-0005-0000-0000-000021170000}"/>
    <cellStyle name="Input 2 2 3 12 2 5 2" xfId="5959" xr:uid="{00000000-0005-0000-0000-000022170000}"/>
    <cellStyle name="Input 2 2 3 12 2 6" xfId="5960" xr:uid="{00000000-0005-0000-0000-000023170000}"/>
    <cellStyle name="Input 2 2 3 12 2 7" xfId="5961" xr:uid="{00000000-0005-0000-0000-000024170000}"/>
    <cellStyle name="Input 2 2 3 12 3" xfId="5962" xr:uid="{00000000-0005-0000-0000-000025170000}"/>
    <cellStyle name="Input 2 2 3 12 3 2" xfId="5963" xr:uid="{00000000-0005-0000-0000-000026170000}"/>
    <cellStyle name="Input 2 2 3 12 3 3" xfId="5964" xr:uid="{00000000-0005-0000-0000-000027170000}"/>
    <cellStyle name="Input 2 2 3 12 3 4" xfId="5965" xr:uid="{00000000-0005-0000-0000-000028170000}"/>
    <cellStyle name="Input 2 2 3 12 3 5" xfId="5966" xr:uid="{00000000-0005-0000-0000-000029170000}"/>
    <cellStyle name="Input 2 2 3 12 4" xfId="5967" xr:uid="{00000000-0005-0000-0000-00002A170000}"/>
    <cellStyle name="Input 2 2 3 12 4 2" xfId="5968" xr:uid="{00000000-0005-0000-0000-00002B170000}"/>
    <cellStyle name="Input 2 2 3 12 4 3" xfId="5969" xr:uid="{00000000-0005-0000-0000-00002C170000}"/>
    <cellStyle name="Input 2 2 3 12 4 4" xfId="5970" xr:uid="{00000000-0005-0000-0000-00002D170000}"/>
    <cellStyle name="Input 2 2 3 12 4 5" xfId="5971" xr:uid="{00000000-0005-0000-0000-00002E170000}"/>
    <cellStyle name="Input 2 2 3 12 5" xfId="5972" xr:uid="{00000000-0005-0000-0000-00002F170000}"/>
    <cellStyle name="Input 2 2 3 12 5 2" xfId="5973" xr:uid="{00000000-0005-0000-0000-000030170000}"/>
    <cellStyle name="Input 2 2 3 12 6" xfId="5974" xr:uid="{00000000-0005-0000-0000-000031170000}"/>
    <cellStyle name="Input 2 2 3 12 6 2" xfId="5975" xr:uid="{00000000-0005-0000-0000-000032170000}"/>
    <cellStyle name="Input 2 2 3 12 7" xfId="5976" xr:uid="{00000000-0005-0000-0000-000033170000}"/>
    <cellStyle name="Input 2 2 3 12 8" xfId="5977" xr:uid="{00000000-0005-0000-0000-000034170000}"/>
    <cellStyle name="Input 2 2 3 13" xfId="5978" xr:uid="{00000000-0005-0000-0000-000035170000}"/>
    <cellStyle name="Input 2 2 3 13 2" xfId="5979" xr:uid="{00000000-0005-0000-0000-000036170000}"/>
    <cellStyle name="Input 2 2 3 13 2 2" xfId="5980" xr:uid="{00000000-0005-0000-0000-000037170000}"/>
    <cellStyle name="Input 2 2 3 13 2 2 2" xfId="5981" xr:uid="{00000000-0005-0000-0000-000038170000}"/>
    <cellStyle name="Input 2 2 3 13 2 2 3" xfId="5982" xr:uid="{00000000-0005-0000-0000-000039170000}"/>
    <cellStyle name="Input 2 2 3 13 2 2 4" xfId="5983" xr:uid="{00000000-0005-0000-0000-00003A170000}"/>
    <cellStyle name="Input 2 2 3 13 2 2 5" xfId="5984" xr:uid="{00000000-0005-0000-0000-00003B170000}"/>
    <cellStyle name="Input 2 2 3 13 2 3" xfId="5985" xr:uid="{00000000-0005-0000-0000-00003C170000}"/>
    <cellStyle name="Input 2 2 3 13 2 3 2" xfId="5986" xr:uid="{00000000-0005-0000-0000-00003D170000}"/>
    <cellStyle name="Input 2 2 3 13 2 3 3" xfId="5987" xr:uid="{00000000-0005-0000-0000-00003E170000}"/>
    <cellStyle name="Input 2 2 3 13 2 3 4" xfId="5988" xr:uid="{00000000-0005-0000-0000-00003F170000}"/>
    <cellStyle name="Input 2 2 3 13 2 3 5" xfId="5989" xr:uid="{00000000-0005-0000-0000-000040170000}"/>
    <cellStyle name="Input 2 2 3 13 2 4" xfId="5990" xr:uid="{00000000-0005-0000-0000-000041170000}"/>
    <cellStyle name="Input 2 2 3 13 2 4 2" xfId="5991" xr:uid="{00000000-0005-0000-0000-000042170000}"/>
    <cellStyle name="Input 2 2 3 13 2 5" xfId="5992" xr:uid="{00000000-0005-0000-0000-000043170000}"/>
    <cellStyle name="Input 2 2 3 13 2 5 2" xfId="5993" xr:uid="{00000000-0005-0000-0000-000044170000}"/>
    <cellStyle name="Input 2 2 3 13 2 6" xfId="5994" xr:uid="{00000000-0005-0000-0000-000045170000}"/>
    <cellStyle name="Input 2 2 3 13 2 7" xfId="5995" xr:uid="{00000000-0005-0000-0000-000046170000}"/>
    <cellStyle name="Input 2 2 3 13 3" xfId="5996" xr:uid="{00000000-0005-0000-0000-000047170000}"/>
    <cellStyle name="Input 2 2 3 13 3 2" xfId="5997" xr:uid="{00000000-0005-0000-0000-000048170000}"/>
    <cellStyle name="Input 2 2 3 13 3 3" xfId="5998" xr:uid="{00000000-0005-0000-0000-000049170000}"/>
    <cellStyle name="Input 2 2 3 13 3 4" xfId="5999" xr:uid="{00000000-0005-0000-0000-00004A170000}"/>
    <cellStyle name="Input 2 2 3 13 3 5" xfId="6000" xr:uid="{00000000-0005-0000-0000-00004B170000}"/>
    <cellStyle name="Input 2 2 3 13 4" xfId="6001" xr:uid="{00000000-0005-0000-0000-00004C170000}"/>
    <cellStyle name="Input 2 2 3 13 4 2" xfId="6002" xr:uid="{00000000-0005-0000-0000-00004D170000}"/>
    <cellStyle name="Input 2 2 3 13 4 3" xfId="6003" xr:uid="{00000000-0005-0000-0000-00004E170000}"/>
    <cellStyle name="Input 2 2 3 13 4 4" xfId="6004" xr:uid="{00000000-0005-0000-0000-00004F170000}"/>
    <cellStyle name="Input 2 2 3 13 4 5" xfId="6005" xr:uid="{00000000-0005-0000-0000-000050170000}"/>
    <cellStyle name="Input 2 2 3 13 5" xfId="6006" xr:uid="{00000000-0005-0000-0000-000051170000}"/>
    <cellStyle name="Input 2 2 3 13 5 2" xfId="6007" xr:uid="{00000000-0005-0000-0000-000052170000}"/>
    <cellStyle name="Input 2 2 3 13 6" xfId="6008" xr:uid="{00000000-0005-0000-0000-000053170000}"/>
    <cellStyle name="Input 2 2 3 13 6 2" xfId="6009" xr:uid="{00000000-0005-0000-0000-000054170000}"/>
    <cellStyle name="Input 2 2 3 13 7" xfId="6010" xr:uid="{00000000-0005-0000-0000-000055170000}"/>
    <cellStyle name="Input 2 2 3 13 8" xfId="6011" xr:uid="{00000000-0005-0000-0000-000056170000}"/>
    <cellStyle name="Input 2 2 3 14" xfId="6012" xr:uid="{00000000-0005-0000-0000-000057170000}"/>
    <cellStyle name="Input 2 2 3 14 2" xfId="6013" xr:uid="{00000000-0005-0000-0000-000058170000}"/>
    <cellStyle name="Input 2 2 3 14 2 2" xfId="6014" xr:uid="{00000000-0005-0000-0000-000059170000}"/>
    <cellStyle name="Input 2 2 3 14 2 2 2" xfId="6015" xr:uid="{00000000-0005-0000-0000-00005A170000}"/>
    <cellStyle name="Input 2 2 3 14 2 2 3" xfId="6016" xr:uid="{00000000-0005-0000-0000-00005B170000}"/>
    <cellStyle name="Input 2 2 3 14 2 2 4" xfId="6017" xr:uid="{00000000-0005-0000-0000-00005C170000}"/>
    <cellStyle name="Input 2 2 3 14 2 2 5" xfId="6018" xr:uid="{00000000-0005-0000-0000-00005D170000}"/>
    <cellStyle name="Input 2 2 3 14 2 3" xfId="6019" xr:uid="{00000000-0005-0000-0000-00005E170000}"/>
    <cellStyle name="Input 2 2 3 14 2 3 2" xfId="6020" xr:uid="{00000000-0005-0000-0000-00005F170000}"/>
    <cellStyle name="Input 2 2 3 14 2 3 3" xfId="6021" xr:uid="{00000000-0005-0000-0000-000060170000}"/>
    <cellStyle name="Input 2 2 3 14 2 3 4" xfId="6022" xr:uid="{00000000-0005-0000-0000-000061170000}"/>
    <cellStyle name="Input 2 2 3 14 2 3 5" xfId="6023" xr:uid="{00000000-0005-0000-0000-000062170000}"/>
    <cellStyle name="Input 2 2 3 14 2 4" xfId="6024" xr:uid="{00000000-0005-0000-0000-000063170000}"/>
    <cellStyle name="Input 2 2 3 14 2 4 2" xfId="6025" xr:uid="{00000000-0005-0000-0000-000064170000}"/>
    <cellStyle name="Input 2 2 3 14 2 5" xfId="6026" xr:uid="{00000000-0005-0000-0000-000065170000}"/>
    <cellStyle name="Input 2 2 3 14 2 5 2" xfId="6027" xr:uid="{00000000-0005-0000-0000-000066170000}"/>
    <cellStyle name="Input 2 2 3 14 2 6" xfId="6028" xr:uid="{00000000-0005-0000-0000-000067170000}"/>
    <cellStyle name="Input 2 2 3 14 2 7" xfId="6029" xr:uid="{00000000-0005-0000-0000-000068170000}"/>
    <cellStyle name="Input 2 2 3 14 3" xfId="6030" xr:uid="{00000000-0005-0000-0000-000069170000}"/>
    <cellStyle name="Input 2 2 3 14 3 2" xfId="6031" xr:uid="{00000000-0005-0000-0000-00006A170000}"/>
    <cellStyle name="Input 2 2 3 14 3 3" xfId="6032" xr:uid="{00000000-0005-0000-0000-00006B170000}"/>
    <cellStyle name="Input 2 2 3 14 3 4" xfId="6033" xr:uid="{00000000-0005-0000-0000-00006C170000}"/>
    <cellStyle name="Input 2 2 3 14 3 5" xfId="6034" xr:uid="{00000000-0005-0000-0000-00006D170000}"/>
    <cellStyle name="Input 2 2 3 14 4" xfId="6035" xr:uid="{00000000-0005-0000-0000-00006E170000}"/>
    <cellStyle name="Input 2 2 3 14 4 2" xfId="6036" xr:uid="{00000000-0005-0000-0000-00006F170000}"/>
    <cellStyle name="Input 2 2 3 14 4 3" xfId="6037" xr:uid="{00000000-0005-0000-0000-000070170000}"/>
    <cellStyle name="Input 2 2 3 14 4 4" xfId="6038" xr:uid="{00000000-0005-0000-0000-000071170000}"/>
    <cellStyle name="Input 2 2 3 14 4 5" xfId="6039" xr:uid="{00000000-0005-0000-0000-000072170000}"/>
    <cellStyle name="Input 2 2 3 14 5" xfId="6040" xr:uid="{00000000-0005-0000-0000-000073170000}"/>
    <cellStyle name="Input 2 2 3 14 5 2" xfId="6041" xr:uid="{00000000-0005-0000-0000-000074170000}"/>
    <cellStyle name="Input 2 2 3 14 6" xfId="6042" xr:uid="{00000000-0005-0000-0000-000075170000}"/>
    <cellStyle name="Input 2 2 3 14 6 2" xfId="6043" xr:uid="{00000000-0005-0000-0000-000076170000}"/>
    <cellStyle name="Input 2 2 3 14 7" xfId="6044" xr:uid="{00000000-0005-0000-0000-000077170000}"/>
    <cellStyle name="Input 2 2 3 14 8" xfId="6045" xr:uid="{00000000-0005-0000-0000-000078170000}"/>
    <cellStyle name="Input 2 2 3 15" xfId="6046" xr:uid="{00000000-0005-0000-0000-000079170000}"/>
    <cellStyle name="Input 2 2 3 15 2" xfId="6047" xr:uid="{00000000-0005-0000-0000-00007A170000}"/>
    <cellStyle name="Input 2 2 3 15 2 2" xfId="6048" xr:uid="{00000000-0005-0000-0000-00007B170000}"/>
    <cellStyle name="Input 2 2 3 15 2 3" xfId="6049" xr:uid="{00000000-0005-0000-0000-00007C170000}"/>
    <cellStyle name="Input 2 2 3 15 2 4" xfId="6050" xr:uid="{00000000-0005-0000-0000-00007D170000}"/>
    <cellStyle name="Input 2 2 3 15 2 5" xfId="6051" xr:uid="{00000000-0005-0000-0000-00007E170000}"/>
    <cellStyle name="Input 2 2 3 15 3" xfId="6052" xr:uid="{00000000-0005-0000-0000-00007F170000}"/>
    <cellStyle name="Input 2 2 3 15 3 2" xfId="6053" xr:uid="{00000000-0005-0000-0000-000080170000}"/>
    <cellStyle name="Input 2 2 3 15 3 3" xfId="6054" xr:uid="{00000000-0005-0000-0000-000081170000}"/>
    <cellStyle name="Input 2 2 3 15 3 4" xfId="6055" xr:uid="{00000000-0005-0000-0000-000082170000}"/>
    <cellStyle name="Input 2 2 3 15 3 5" xfId="6056" xr:uid="{00000000-0005-0000-0000-000083170000}"/>
    <cellStyle name="Input 2 2 3 15 4" xfId="6057" xr:uid="{00000000-0005-0000-0000-000084170000}"/>
    <cellStyle name="Input 2 2 3 15 4 2" xfId="6058" xr:uid="{00000000-0005-0000-0000-000085170000}"/>
    <cellStyle name="Input 2 2 3 15 5" xfId="6059" xr:uid="{00000000-0005-0000-0000-000086170000}"/>
    <cellStyle name="Input 2 2 3 15 5 2" xfId="6060" xr:uid="{00000000-0005-0000-0000-000087170000}"/>
    <cellStyle name="Input 2 2 3 15 6" xfId="6061" xr:uid="{00000000-0005-0000-0000-000088170000}"/>
    <cellStyle name="Input 2 2 3 15 7" xfId="6062" xr:uid="{00000000-0005-0000-0000-000089170000}"/>
    <cellStyle name="Input 2 2 3 16" xfId="6063" xr:uid="{00000000-0005-0000-0000-00008A170000}"/>
    <cellStyle name="Input 2 2 3 16 2" xfId="6064" xr:uid="{00000000-0005-0000-0000-00008B170000}"/>
    <cellStyle name="Input 2 2 3 16 3" xfId="6065" xr:uid="{00000000-0005-0000-0000-00008C170000}"/>
    <cellStyle name="Input 2 2 3 16 4" xfId="6066" xr:uid="{00000000-0005-0000-0000-00008D170000}"/>
    <cellStyle name="Input 2 2 3 16 5" xfId="6067" xr:uid="{00000000-0005-0000-0000-00008E170000}"/>
    <cellStyle name="Input 2 2 3 17" xfId="6068" xr:uid="{00000000-0005-0000-0000-00008F170000}"/>
    <cellStyle name="Input 2 2 3 17 2" xfId="6069" xr:uid="{00000000-0005-0000-0000-000090170000}"/>
    <cellStyle name="Input 2 2 3 17 3" xfId="6070" xr:uid="{00000000-0005-0000-0000-000091170000}"/>
    <cellStyle name="Input 2 2 3 17 4" xfId="6071" xr:uid="{00000000-0005-0000-0000-000092170000}"/>
    <cellStyle name="Input 2 2 3 17 5" xfId="6072" xr:uid="{00000000-0005-0000-0000-000093170000}"/>
    <cellStyle name="Input 2 2 3 18" xfId="6073" xr:uid="{00000000-0005-0000-0000-000094170000}"/>
    <cellStyle name="Input 2 2 3 18 2" xfId="6074" xr:uid="{00000000-0005-0000-0000-000095170000}"/>
    <cellStyle name="Input 2 2 3 19" xfId="6075" xr:uid="{00000000-0005-0000-0000-000096170000}"/>
    <cellStyle name="Input 2 2 3 19 2" xfId="6076" xr:uid="{00000000-0005-0000-0000-000097170000}"/>
    <cellStyle name="Input 2 2 3 2" xfId="6077" xr:uid="{00000000-0005-0000-0000-000098170000}"/>
    <cellStyle name="Input 2 2 3 2 2" xfId="6078" xr:uid="{00000000-0005-0000-0000-000099170000}"/>
    <cellStyle name="Input 2 2 3 2 2 2" xfId="6079" xr:uid="{00000000-0005-0000-0000-00009A170000}"/>
    <cellStyle name="Input 2 2 3 2 2 2 2" xfId="6080" xr:uid="{00000000-0005-0000-0000-00009B170000}"/>
    <cellStyle name="Input 2 2 3 2 2 2 3" xfId="6081" xr:uid="{00000000-0005-0000-0000-00009C170000}"/>
    <cellStyle name="Input 2 2 3 2 2 2 4" xfId="6082" xr:uid="{00000000-0005-0000-0000-00009D170000}"/>
    <cellStyle name="Input 2 2 3 2 2 2 5" xfId="6083" xr:uid="{00000000-0005-0000-0000-00009E170000}"/>
    <cellStyle name="Input 2 2 3 2 2 3" xfId="6084" xr:uid="{00000000-0005-0000-0000-00009F170000}"/>
    <cellStyle name="Input 2 2 3 2 2 3 2" xfId="6085" xr:uid="{00000000-0005-0000-0000-0000A0170000}"/>
    <cellStyle name="Input 2 2 3 2 2 3 3" xfId="6086" xr:uid="{00000000-0005-0000-0000-0000A1170000}"/>
    <cellStyle name="Input 2 2 3 2 2 3 4" xfId="6087" xr:uid="{00000000-0005-0000-0000-0000A2170000}"/>
    <cellStyle name="Input 2 2 3 2 2 3 5" xfId="6088" xr:uid="{00000000-0005-0000-0000-0000A3170000}"/>
    <cellStyle name="Input 2 2 3 2 2 4" xfId="6089" xr:uid="{00000000-0005-0000-0000-0000A4170000}"/>
    <cellStyle name="Input 2 2 3 2 2 4 2" xfId="6090" xr:uid="{00000000-0005-0000-0000-0000A5170000}"/>
    <cellStyle name="Input 2 2 3 2 2 5" xfId="6091" xr:uid="{00000000-0005-0000-0000-0000A6170000}"/>
    <cellStyle name="Input 2 2 3 2 2 5 2" xfId="6092" xr:uid="{00000000-0005-0000-0000-0000A7170000}"/>
    <cellStyle name="Input 2 2 3 2 2 6" xfId="6093" xr:uid="{00000000-0005-0000-0000-0000A8170000}"/>
    <cellStyle name="Input 2 2 3 2 2 7" xfId="6094" xr:uid="{00000000-0005-0000-0000-0000A9170000}"/>
    <cellStyle name="Input 2 2 3 2 3" xfId="6095" xr:uid="{00000000-0005-0000-0000-0000AA170000}"/>
    <cellStyle name="Input 2 2 3 2 3 2" xfId="6096" xr:uid="{00000000-0005-0000-0000-0000AB170000}"/>
    <cellStyle name="Input 2 2 3 2 3 3" xfId="6097" xr:uid="{00000000-0005-0000-0000-0000AC170000}"/>
    <cellStyle name="Input 2 2 3 2 3 4" xfId="6098" xr:uid="{00000000-0005-0000-0000-0000AD170000}"/>
    <cellStyle name="Input 2 2 3 2 3 5" xfId="6099" xr:uid="{00000000-0005-0000-0000-0000AE170000}"/>
    <cellStyle name="Input 2 2 3 2 4" xfId="6100" xr:uid="{00000000-0005-0000-0000-0000AF170000}"/>
    <cellStyle name="Input 2 2 3 2 4 2" xfId="6101" xr:uid="{00000000-0005-0000-0000-0000B0170000}"/>
    <cellStyle name="Input 2 2 3 2 4 3" xfId="6102" xr:uid="{00000000-0005-0000-0000-0000B1170000}"/>
    <cellStyle name="Input 2 2 3 2 4 4" xfId="6103" xr:uid="{00000000-0005-0000-0000-0000B2170000}"/>
    <cellStyle name="Input 2 2 3 2 4 5" xfId="6104" xr:uid="{00000000-0005-0000-0000-0000B3170000}"/>
    <cellStyle name="Input 2 2 3 2 5" xfId="6105" xr:uid="{00000000-0005-0000-0000-0000B4170000}"/>
    <cellStyle name="Input 2 2 3 2 5 2" xfId="6106" xr:uid="{00000000-0005-0000-0000-0000B5170000}"/>
    <cellStyle name="Input 2 2 3 2 6" xfId="6107" xr:uid="{00000000-0005-0000-0000-0000B6170000}"/>
    <cellStyle name="Input 2 2 3 2 6 2" xfId="6108" xr:uid="{00000000-0005-0000-0000-0000B7170000}"/>
    <cellStyle name="Input 2 2 3 2 7" xfId="6109" xr:uid="{00000000-0005-0000-0000-0000B8170000}"/>
    <cellStyle name="Input 2 2 3 2 8" xfId="6110" xr:uid="{00000000-0005-0000-0000-0000B9170000}"/>
    <cellStyle name="Input 2 2 3 20" xfId="6111" xr:uid="{00000000-0005-0000-0000-0000BA170000}"/>
    <cellStyle name="Input 2 2 3 21" xfId="6112" xr:uid="{00000000-0005-0000-0000-0000BB170000}"/>
    <cellStyle name="Input 2 2 3 3" xfId="6113" xr:uid="{00000000-0005-0000-0000-0000BC170000}"/>
    <cellStyle name="Input 2 2 3 3 2" xfId="6114" xr:uid="{00000000-0005-0000-0000-0000BD170000}"/>
    <cellStyle name="Input 2 2 3 3 2 2" xfId="6115" xr:uid="{00000000-0005-0000-0000-0000BE170000}"/>
    <cellStyle name="Input 2 2 3 3 2 2 2" xfId="6116" xr:uid="{00000000-0005-0000-0000-0000BF170000}"/>
    <cellStyle name="Input 2 2 3 3 2 2 3" xfId="6117" xr:uid="{00000000-0005-0000-0000-0000C0170000}"/>
    <cellStyle name="Input 2 2 3 3 2 2 4" xfId="6118" xr:uid="{00000000-0005-0000-0000-0000C1170000}"/>
    <cellStyle name="Input 2 2 3 3 2 2 5" xfId="6119" xr:uid="{00000000-0005-0000-0000-0000C2170000}"/>
    <cellStyle name="Input 2 2 3 3 2 3" xfId="6120" xr:uid="{00000000-0005-0000-0000-0000C3170000}"/>
    <cellStyle name="Input 2 2 3 3 2 3 2" xfId="6121" xr:uid="{00000000-0005-0000-0000-0000C4170000}"/>
    <cellStyle name="Input 2 2 3 3 2 3 3" xfId="6122" xr:uid="{00000000-0005-0000-0000-0000C5170000}"/>
    <cellStyle name="Input 2 2 3 3 2 3 4" xfId="6123" xr:uid="{00000000-0005-0000-0000-0000C6170000}"/>
    <cellStyle name="Input 2 2 3 3 2 3 5" xfId="6124" xr:uid="{00000000-0005-0000-0000-0000C7170000}"/>
    <cellStyle name="Input 2 2 3 3 2 4" xfId="6125" xr:uid="{00000000-0005-0000-0000-0000C8170000}"/>
    <cellStyle name="Input 2 2 3 3 2 4 2" xfId="6126" xr:uid="{00000000-0005-0000-0000-0000C9170000}"/>
    <cellStyle name="Input 2 2 3 3 2 5" xfId="6127" xr:uid="{00000000-0005-0000-0000-0000CA170000}"/>
    <cellStyle name="Input 2 2 3 3 2 5 2" xfId="6128" xr:uid="{00000000-0005-0000-0000-0000CB170000}"/>
    <cellStyle name="Input 2 2 3 3 2 6" xfId="6129" xr:uid="{00000000-0005-0000-0000-0000CC170000}"/>
    <cellStyle name="Input 2 2 3 3 2 7" xfId="6130" xr:uid="{00000000-0005-0000-0000-0000CD170000}"/>
    <cellStyle name="Input 2 2 3 3 3" xfId="6131" xr:uid="{00000000-0005-0000-0000-0000CE170000}"/>
    <cellStyle name="Input 2 2 3 3 3 2" xfId="6132" xr:uid="{00000000-0005-0000-0000-0000CF170000}"/>
    <cellStyle name="Input 2 2 3 3 3 3" xfId="6133" xr:uid="{00000000-0005-0000-0000-0000D0170000}"/>
    <cellStyle name="Input 2 2 3 3 3 4" xfId="6134" xr:uid="{00000000-0005-0000-0000-0000D1170000}"/>
    <cellStyle name="Input 2 2 3 3 3 5" xfId="6135" xr:uid="{00000000-0005-0000-0000-0000D2170000}"/>
    <cellStyle name="Input 2 2 3 3 4" xfId="6136" xr:uid="{00000000-0005-0000-0000-0000D3170000}"/>
    <cellStyle name="Input 2 2 3 3 4 2" xfId="6137" xr:uid="{00000000-0005-0000-0000-0000D4170000}"/>
    <cellStyle name="Input 2 2 3 3 4 3" xfId="6138" xr:uid="{00000000-0005-0000-0000-0000D5170000}"/>
    <cellStyle name="Input 2 2 3 3 4 4" xfId="6139" xr:uid="{00000000-0005-0000-0000-0000D6170000}"/>
    <cellStyle name="Input 2 2 3 3 4 5" xfId="6140" xr:uid="{00000000-0005-0000-0000-0000D7170000}"/>
    <cellStyle name="Input 2 2 3 3 5" xfId="6141" xr:uid="{00000000-0005-0000-0000-0000D8170000}"/>
    <cellStyle name="Input 2 2 3 3 5 2" xfId="6142" xr:uid="{00000000-0005-0000-0000-0000D9170000}"/>
    <cellStyle name="Input 2 2 3 3 6" xfId="6143" xr:uid="{00000000-0005-0000-0000-0000DA170000}"/>
    <cellStyle name="Input 2 2 3 3 6 2" xfId="6144" xr:uid="{00000000-0005-0000-0000-0000DB170000}"/>
    <cellStyle name="Input 2 2 3 3 7" xfId="6145" xr:uid="{00000000-0005-0000-0000-0000DC170000}"/>
    <cellStyle name="Input 2 2 3 3 8" xfId="6146" xr:uid="{00000000-0005-0000-0000-0000DD170000}"/>
    <cellStyle name="Input 2 2 3 4" xfId="6147" xr:uid="{00000000-0005-0000-0000-0000DE170000}"/>
    <cellStyle name="Input 2 2 3 4 2" xfId="6148" xr:uid="{00000000-0005-0000-0000-0000DF170000}"/>
    <cellStyle name="Input 2 2 3 4 2 2" xfId="6149" xr:uid="{00000000-0005-0000-0000-0000E0170000}"/>
    <cellStyle name="Input 2 2 3 4 2 2 2" xfId="6150" xr:uid="{00000000-0005-0000-0000-0000E1170000}"/>
    <cellStyle name="Input 2 2 3 4 2 2 3" xfId="6151" xr:uid="{00000000-0005-0000-0000-0000E2170000}"/>
    <cellStyle name="Input 2 2 3 4 2 2 4" xfId="6152" xr:uid="{00000000-0005-0000-0000-0000E3170000}"/>
    <cellStyle name="Input 2 2 3 4 2 2 5" xfId="6153" xr:uid="{00000000-0005-0000-0000-0000E4170000}"/>
    <cellStyle name="Input 2 2 3 4 2 3" xfId="6154" xr:uid="{00000000-0005-0000-0000-0000E5170000}"/>
    <cellStyle name="Input 2 2 3 4 2 3 2" xfId="6155" xr:uid="{00000000-0005-0000-0000-0000E6170000}"/>
    <cellStyle name="Input 2 2 3 4 2 3 3" xfId="6156" xr:uid="{00000000-0005-0000-0000-0000E7170000}"/>
    <cellStyle name="Input 2 2 3 4 2 3 4" xfId="6157" xr:uid="{00000000-0005-0000-0000-0000E8170000}"/>
    <cellStyle name="Input 2 2 3 4 2 3 5" xfId="6158" xr:uid="{00000000-0005-0000-0000-0000E9170000}"/>
    <cellStyle name="Input 2 2 3 4 2 4" xfId="6159" xr:uid="{00000000-0005-0000-0000-0000EA170000}"/>
    <cellStyle name="Input 2 2 3 4 2 4 2" xfId="6160" xr:uid="{00000000-0005-0000-0000-0000EB170000}"/>
    <cellStyle name="Input 2 2 3 4 2 5" xfId="6161" xr:uid="{00000000-0005-0000-0000-0000EC170000}"/>
    <cellStyle name="Input 2 2 3 4 2 5 2" xfId="6162" xr:uid="{00000000-0005-0000-0000-0000ED170000}"/>
    <cellStyle name="Input 2 2 3 4 2 6" xfId="6163" xr:uid="{00000000-0005-0000-0000-0000EE170000}"/>
    <cellStyle name="Input 2 2 3 4 2 7" xfId="6164" xr:uid="{00000000-0005-0000-0000-0000EF170000}"/>
    <cellStyle name="Input 2 2 3 4 3" xfId="6165" xr:uid="{00000000-0005-0000-0000-0000F0170000}"/>
    <cellStyle name="Input 2 2 3 4 3 2" xfId="6166" xr:uid="{00000000-0005-0000-0000-0000F1170000}"/>
    <cellStyle name="Input 2 2 3 4 3 3" xfId="6167" xr:uid="{00000000-0005-0000-0000-0000F2170000}"/>
    <cellStyle name="Input 2 2 3 4 3 4" xfId="6168" xr:uid="{00000000-0005-0000-0000-0000F3170000}"/>
    <cellStyle name="Input 2 2 3 4 3 5" xfId="6169" xr:uid="{00000000-0005-0000-0000-0000F4170000}"/>
    <cellStyle name="Input 2 2 3 4 4" xfId="6170" xr:uid="{00000000-0005-0000-0000-0000F5170000}"/>
    <cellStyle name="Input 2 2 3 4 4 2" xfId="6171" xr:uid="{00000000-0005-0000-0000-0000F6170000}"/>
    <cellStyle name="Input 2 2 3 4 4 3" xfId="6172" xr:uid="{00000000-0005-0000-0000-0000F7170000}"/>
    <cellStyle name="Input 2 2 3 4 4 4" xfId="6173" xr:uid="{00000000-0005-0000-0000-0000F8170000}"/>
    <cellStyle name="Input 2 2 3 4 4 5" xfId="6174" xr:uid="{00000000-0005-0000-0000-0000F9170000}"/>
    <cellStyle name="Input 2 2 3 4 5" xfId="6175" xr:uid="{00000000-0005-0000-0000-0000FA170000}"/>
    <cellStyle name="Input 2 2 3 4 5 2" xfId="6176" xr:uid="{00000000-0005-0000-0000-0000FB170000}"/>
    <cellStyle name="Input 2 2 3 4 6" xfId="6177" xr:uid="{00000000-0005-0000-0000-0000FC170000}"/>
    <cellStyle name="Input 2 2 3 4 6 2" xfId="6178" xr:uid="{00000000-0005-0000-0000-0000FD170000}"/>
    <cellStyle name="Input 2 2 3 4 7" xfId="6179" xr:uid="{00000000-0005-0000-0000-0000FE170000}"/>
    <cellStyle name="Input 2 2 3 4 8" xfId="6180" xr:uid="{00000000-0005-0000-0000-0000FF170000}"/>
    <cellStyle name="Input 2 2 3 5" xfId="6181" xr:uid="{00000000-0005-0000-0000-000000180000}"/>
    <cellStyle name="Input 2 2 3 5 2" xfId="6182" xr:uid="{00000000-0005-0000-0000-000001180000}"/>
    <cellStyle name="Input 2 2 3 5 2 2" xfId="6183" xr:uid="{00000000-0005-0000-0000-000002180000}"/>
    <cellStyle name="Input 2 2 3 5 2 2 2" xfId="6184" xr:uid="{00000000-0005-0000-0000-000003180000}"/>
    <cellStyle name="Input 2 2 3 5 2 2 3" xfId="6185" xr:uid="{00000000-0005-0000-0000-000004180000}"/>
    <cellStyle name="Input 2 2 3 5 2 2 4" xfId="6186" xr:uid="{00000000-0005-0000-0000-000005180000}"/>
    <cellStyle name="Input 2 2 3 5 2 2 5" xfId="6187" xr:uid="{00000000-0005-0000-0000-000006180000}"/>
    <cellStyle name="Input 2 2 3 5 2 3" xfId="6188" xr:uid="{00000000-0005-0000-0000-000007180000}"/>
    <cellStyle name="Input 2 2 3 5 2 3 2" xfId="6189" xr:uid="{00000000-0005-0000-0000-000008180000}"/>
    <cellStyle name="Input 2 2 3 5 2 3 3" xfId="6190" xr:uid="{00000000-0005-0000-0000-000009180000}"/>
    <cellStyle name="Input 2 2 3 5 2 3 4" xfId="6191" xr:uid="{00000000-0005-0000-0000-00000A180000}"/>
    <cellStyle name="Input 2 2 3 5 2 3 5" xfId="6192" xr:uid="{00000000-0005-0000-0000-00000B180000}"/>
    <cellStyle name="Input 2 2 3 5 2 4" xfId="6193" xr:uid="{00000000-0005-0000-0000-00000C180000}"/>
    <cellStyle name="Input 2 2 3 5 2 4 2" xfId="6194" xr:uid="{00000000-0005-0000-0000-00000D180000}"/>
    <cellStyle name="Input 2 2 3 5 2 5" xfId="6195" xr:uid="{00000000-0005-0000-0000-00000E180000}"/>
    <cellStyle name="Input 2 2 3 5 2 5 2" xfId="6196" xr:uid="{00000000-0005-0000-0000-00000F180000}"/>
    <cellStyle name="Input 2 2 3 5 2 6" xfId="6197" xr:uid="{00000000-0005-0000-0000-000010180000}"/>
    <cellStyle name="Input 2 2 3 5 2 7" xfId="6198" xr:uid="{00000000-0005-0000-0000-000011180000}"/>
    <cellStyle name="Input 2 2 3 5 3" xfId="6199" xr:uid="{00000000-0005-0000-0000-000012180000}"/>
    <cellStyle name="Input 2 2 3 5 3 2" xfId="6200" xr:uid="{00000000-0005-0000-0000-000013180000}"/>
    <cellStyle name="Input 2 2 3 5 3 3" xfId="6201" xr:uid="{00000000-0005-0000-0000-000014180000}"/>
    <cellStyle name="Input 2 2 3 5 3 4" xfId="6202" xr:uid="{00000000-0005-0000-0000-000015180000}"/>
    <cellStyle name="Input 2 2 3 5 3 5" xfId="6203" xr:uid="{00000000-0005-0000-0000-000016180000}"/>
    <cellStyle name="Input 2 2 3 5 4" xfId="6204" xr:uid="{00000000-0005-0000-0000-000017180000}"/>
    <cellStyle name="Input 2 2 3 5 4 2" xfId="6205" xr:uid="{00000000-0005-0000-0000-000018180000}"/>
    <cellStyle name="Input 2 2 3 5 4 3" xfId="6206" xr:uid="{00000000-0005-0000-0000-000019180000}"/>
    <cellStyle name="Input 2 2 3 5 4 4" xfId="6207" xr:uid="{00000000-0005-0000-0000-00001A180000}"/>
    <cellStyle name="Input 2 2 3 5 4 5" xfId="6208" xr:uid="{00000000-0005-0000-0000-00001B180000}"/>
    <cellStyle name="Input 2 2 3 5 5" xfId="6209" xr:uid="{00000000-0005-0000-0000-00001C180000}"/>
    <cellStyle name="Input 2 2 3 5 5 2" xfId="6210" xr:uid="{00000000-0005-0000-0000-00001D180000}"/>
    <cellStyle name="Input 2 2 3 5 6" xfId="6211" xr:uid="{00000000-0005-0000-0000-00001E180000}"/>
    <cellStyle name="Input 2 2 3 5 6 2" xfId="6212" xr:uid="{00000000-0005-0000-0000-00001F180000}"/>
    <cellStyle name="Input 2 2 3 5 7" xfId="6213" xr:uid="{00000000-0005-0000-0000-000020180000}"/>
    <cellStyle name="Input 2 2 3 5 8" xfId="6214" xr:uid="{00000000-0005-0000-0000-000021180000}"/>
    <cellStyle name="Input 2 2 3 6" xfId="6215" xr:uid="{00000000-0005-0000-0000-000022180000}"/>
    <cellStyle name="Input 2 2 3 6 2" xfId="6216" xr:uid="{00000000-0005-0000-0000-000023180000}"/>
    <cellStyle name="Input 2 2 3 6 2 2" xfId="6217" xr:uid="{00000000-0005-0000-0000-000024180000}"/>
    <cellStyle name="Input 2 2 3 6 2 2 2" xfId="6218" xr:uid="{00000000-0005-0000-0000-000025180000}"/>
    <cellStyle name="Input 2 2 3 6 2 2 3" xfId="6219" xr:uid="{00000000-0005-0000-0000-000026180000}"/>
    <cellStyle name="Input 2 2 3 6 2 2 4" xfId="6220" xr:uid="{00000000-0005-0000-0000-000027180000}"/>
    <cellStyle name="Input 2 2 3 6 2 2 5" xfId="6221" xr:uid="{00000000-0005-0000-0000-000028180000}"/>
    <cellStyle name="Input 2 2 3 6 2 3" xfId="6222" xr:uid="{00000000-0005-0000-0000-000029180000}"/>
    <cellStyle name="Input 2 2 3 6 2 3 2" xfId="6223" xr:uid="{00000000-0005-0000-0000-00002A180000}"/>
    <cellStyle name="Input 2 2 3 6 2 3 3" xfId="6224" xr:uid="{00000000-0005-0000-0000-00002B180000}"/>
    <cellStyle name="Input 2 2 3 6 2 3 4" xfId="6225" xr:uid="{00000000-0005-0000-0000-00002C180000}"/>
    <cellStyle name="Input 2 2 3 6 2 3 5" xfId="6226" xr:uid="{00000000-0005-0000-0000-00002D180000}"/>
    <cellStyle name="Input 2 2 3 6 2 4" xfId="6227" xr:uid="{00000000-0005-0000-0000-00002E180000}"/>
    <cellStyle name="Input 2 2 3 6 2 4 2" xfId="6228" xr:uid="{00000000-0005-0000-0000-00002F180000}"/>
    <cellStyle name="Input 2 2 3 6 2 5" xfId="6229" xr:uid="{00000000-0005-0000-0000-000030180000}"/>
    <cellStyle name="Input 2 2 3 6 2 5 2" xfId="6230" xr:uid="{00000000-0005-0000-0000-000031180000}"/>
    <cellStyle name="Input 2 2 3 6 2 6" xfId="6231" xr:uid="{00000000-0005-0000-0000-000032180000}"/>
    <cellStyle name="Input 2 2 3 6 2 7" xfId="6232" xr:uid="{00000000-0005-0000-0000-000033180000}"/>
    <cellStyle name="Input 2 2 3 6 3" xfId="6233" xr:uid="{00000000-0005-0000-0000-000034180000}"/>
    <cellStyle name="Input 2 2 3 6 3 2" xfId="6234" xr:uid="{00000000-0005-0000-0000-000035180000}"/>
    <cellStyle name="Input 2 2 3 6 3 3" xfId="6235" xr:uid="{00000000-0005-0000-0000-000036180000}"/>
    <cellStyle name="Input 2 2 3 6 3 4" xfId="6236" xr:uid="{00000000-0005-0000-0000-000037180000}"/>
    <cellStyle name="Input 2 2 3 6 3 5" xfId="6237" xr:uid="{00000000-0005-0000-0000-000038180000}"/>
    <cellStyle name="Input 2 2 3 6 4" xfId="6238" xr:uid="{00000000-0005-0000-0000-000039180000}"/>
    <cellStyle name="Input 2 2 3 6 4 2" xfId="6239" xr:uid="{00000000-0005-0000-0000-00003A180000}"/>
    <cellStyle name="Input 2 2 3 6 4 3" xfId="6240" xr:uid="{00000000-0005-0000-0000-00003B180000}"/>
    <cellStyle name="Input 2 2 3 6 4 4" xfId="6241" xr:uid="{00000000-0005-0000-0000-00003C180000}"/>
    <cellStyle name="Input 2 2 3 6 4 5" xfId="6242" xr:uid="{00000000-0005-0000-0000-00003D180000}"/>
    <cellStyle name="Input 2 2 3 6 5" xfId="6243" xr:uid="{00000000-0005-0000-0000-00003E180000}"/>
    <cellStyle name="Input 2 2 3 6 5 2" xfId="6244" xr:uid="{00000000-0005-0000-0000-00003F180000}"/>
    <cellStyle name="Input 2 2 3 6 6" xfId="6245" xr:uid="{00000000-0005-0000-0000-000040180000}"/>
    <cellStyle name="Input 2 2 3 6 6 2" xfId="6246" xr:uid="{00000000-0005-0000-0000-000041180000}"/>
    <cellStyle name="Input 2 2 3 6 7" xfId="6247" xr:uid="{00000000-0005-0000-0000-000042180000}"/>
    <cellStyle name="Input 2 2 3 6 8" xfId="6248" xr:uid="{00000000-0005-0000-0000-000043180000}"/>
    <cellStyle name="Input 2 2 3 7" xfId="6249" xr:uid="{00000000-0005-0000-0000-000044180000}"/>
    <cellStyle name="Input 2 2 3 7 2" xfId="6250" xr:uid="{00000000-0005-0000-0000-000045180000}"/>
    <cellStyle name="Input 2 2 3 7 2 2" xfId="6251" xr:uid="{00000000-0005-0000-0000-000046180000}"/>
    <cellStyle name="Input 2 2 3 7 2 2 2" xfId="6252" xr:uid="{00000000-0005-0000-0000-000047180000}"/>
    <cellStyle name="Input 2 2 3 7 2 2 3" xfId="6253" xr:uid="{00000000-0005-0000-0000-000048180000}"/>
    <cellStyle name="Input 2 2 3 7 2 2 4" xfId="6254" xr:uid="{00000000-0005-0000-0000-000049180000}"/>
    <cellStyle name="Input 2 2 3 7 2 2 5" xfId="6255" xr:uid="{00000000-0005-0000-0000-00004A180000}"/>
    <cellStyle name="Input 2 2 3 7 2 3" xfId="6256" xr:uid="{00000000-0005-0000-0000-00004B180000}"/>
    <cellStyle name="Input 2 2 3 7 2 3 2" xfId="6257" xr:uid="{00000000-0005-0000-0000-00004C180000}"/>
    <cellStyle name="Input 2 2 3 7 2 3 3" xfId="6258" xr:uid="{00000000-0005-0000-0000-00004D180000}"/>
    <cellStyle name="Input 2 2 3 7 2 3 4" xfId="6259" xr:uid="{00000000-0005-0000-0000-00004E180000}"/>
    <cellStyle name="Input 2 2 3 7 2 3 5" xfId="6260" xr:uid="{00000000-0005-0000-0000-00004F180000}"/>
    <cellStyle name="Input 2 2 3 7 2 4" xfId="6261" xr:uid="{00000000-0005-0000-0000-000050180000}"/>
    <cellStyle name="Input 2 2 3 7 2 4 2" xfId="6262" xr:uid="{00000000-0005-0000-0000-000051180000}"/>
    <cellStyle name="Input 2 2 3 7 2 5" xfId="6263" xr:uid="{00000000-0005-0000-0000-000052180000}"/>
    <cellStyle name="Input 2 2 3 7 2 5 2" xfId="6264" xr:uid="{00000000-0005-0000-0000-000053180000}"/>
    <cellStyle name="Input 2 2 3 7 2 6" xfId="6265" xr:uid="{00000000-0005-0000-0000-000054180000}"/>
    <cellStyle name="Input 2 2 3 7 2 7" xfId="6266" xr:uid="{00000000-0005-0000-0000-000055180000}"/>
    <cellStyle name="Input 2 2 3 7 3" xfId="6267" xr:uid="{00000000-0005-0000-0000-000056180000}"/>
    <cellStyle name="Input 2 2 3 7 3 2" xfId="6268" xr:uid="{00000000-0005-0000-0000-000057180000}"/>
    <cellStyle name="Input 2 2 3 7 3 3" xfId="6269" xr:uid="{00000000-0005-0000-0000-000058180000}"/>
    <cellStyle name="Input 2 2 3 7 3 4" xfId="6270" xr:uid="{00000000-0005-0000-0000-000059180000}"/>
    <cellStyle name="Input 2 2 3 7 3 5" xfId="6271" xr:uid="{00000000-0005-0000-0000-00005A180000}"/>
    <cellStyle name="Input 2 2 3 7 4" xfId="6272" xr:uid="{00000000-0005-0000-0000-00005B180000}"/>
    <cellStyle name="Input 2 2 3 7 4 2" xfId="6273" xr:uid="{00000000-0005-0000-0000-00005C180000}"/>
    <cellStyle name="Input 2 2 3 7 4 3" xfId="6274" xr:uid="{00000000-0005-0000-0000-00005D180000}"/>
    <cellStyle name="Input 2 2 3 7 4 4" xfId="6275" xr:uid="{00000000-0005-0000-0000-00005E180000}"/>
    <cellStyle name="Input 2 2 3 7 4 5" xfId="6276" xr:uid="{00000000-0005-0000-0000-00005F180000}"/>
    <cellStyle name="Input 2 2 3 7 5" xfId="6277" xr:uid="{00000000-0005-0000-0000-000060180000}"/>
    <cellStyle name="Input 2 2 3 7 5 2" xfId="6278" xr:uid="{00000000-0005-0000-0000-000061180000}"/>
    <cellStyle name="Input 2 2 3 7 6" xfId="6279" xr:uid="{00000000-0005-0000-0000-000062180000}"/>
    <cellStyle name="Input 2 2 3 7 6 2" xfId="6280" xr:uid="{00000000-0005-0000-0000-000063180000}"/>
    <cellStyle name="Input 2 2 3 7 7" xfId="6281" xr:uid="{00000000-0005-0000-0000-000064180000}"/>
    <cellStyle name="Input 2 2 3 7 8" xfId="6282" xr:uid="{00000000-0005-0000-0000-000065180000}"/>
    <cellStyle name="Input 2 2 3 8" xfId="6283" xr:uid="{00000000-0005-0000-0000-000066180000}"/>
    <cellStyle name="Input 2 2 3 8 2" xfId="6284" xr:uid="{00000000-0005-0000-0000-000067180000}"/>
    <cellStyle name="Input 2 2 3 8 2 2" xfId="6285" xr:uid="{00000000-0005-0000-0000-000068180000}"/>
    <cellStyle name="Input 2 2 3 8 2 2 2" xfId="6286" xr:uid="{00000000-0005-0000-0000-000069180000}"/>
    <cellStyle name="Input 2 2 3 8 2 2 3" xfId="6287" xr:uid="{00000000-0005-0000-0000-00006A180000}"/>
    <cellStyle name="Input 2 2 3 8 2 2 4" xfId="6288" xr:uid="{00000000-0005-0000-0000-00006B180000}"/>
    <cellStyle name="Input 2 2 3 8 2 2 5" xfId="6289" xr:uid="{00000000-0005-0000-0000-00006C180000}"/>
    <cellStyle name="Input 2 2 3 8 2 3" xfId="6290" xr:uid="{00000000-0005-0000-0000-00006D180000}"/>
    <cellStyle name="Input 2 2 3 8 2 3 2" xfId="6291" xr:uid="{00000000-0005-0000-0000-00006E180000}"/>
    <cellStyle name="Input 2 2 3 8 2 3 3" xfId="6292" xr:uid="{00000000-0005-0000-0000-00006F180000}"/>
    <cellStyle name="Input 2 2 3 8 2 3 4" xfId="6293" xr:uid="{00000000-0005-0000-0000-000070180000}"/>
    <cellStyle name="Input 2 2 3 8 2 3 5" xfId="6294" xr:uid="{00000000-0005-0000-0000-000071180000}"/>
    <cellStyle name="Input 2 2 3 8 2 4" xfId="6295" xr:uid="{00000000-0005-0000-0000-000072180000}"/>
    <cellStyle name="Input 2 2 3 8 2 4 2" xfId="6296" xr:uid="{00000000-0005-0000-0000-000073180000}"/>
    <cellStyle name="Input 2 2 3 8 2 5" xfId="6297" xr:uid="{00000000-0005-0000-0000-000074180000}"/>
    <cellStyle name="Input 2 2 3 8 2 5 2" xfId="6298" xr:uid="{00000000-0005-0000-0000-000075180000}"/>
    <cellStyle name="Input 2 2 3 8 2 6" xfId="6299" xr:uid="{00000000-0005-0000-0000-000076180000}"/>
    <cellStyle name="Input 2 2 3 8 2 7" xfId="6300" xr:uid="{00000000-0005-0000-0000-000077180000}"/>
    <cellStyle name="Input 2 2 3 8 3" xfId="6301" xr:uid="{00000000-0005-0000-0000-000078180000}"/>
    <cellStyle name="Input 2 2 3 8 3 2" xfId="6302" xr:uid="{00000000-0005-0000-0000-000079180000}"/>
    <cellStyle name="Input 2 2 3 8 3 3" xfId="6303" xr:uid="{00000000-0005-0000-0000-00007A180000}"/>
    <cellStyle name="Input 2 2 3 8 3 4" xfId="6304" xr:uid="{00000000-0005-0000-0000-00007B180000}"/>
    <cellStyle name="Input 2 2 3 8 3 5" xfId="6305" xr:uid="{00000000-0005-0000-0000-00007C180000}"/>
    <cellStyle name="Input 2 2 3 8 4" xfId="6306" xr:uid="{00000000-0005-0000-0000-00007D180000}"/>
    <cellStyle name="Input 2 2 3 8 4 2" xfId="6307" xr:uid="{00000000-0005-0000-0000-00007E180000}"/>
    <cellStyle name="Input 2 2 3 8 4 3" xfId="6308" xr:uid="{00000000-0005-0000-0000-00007F180000}"/>
    <cellStyle name="Input 2 2 3 8 4 4" xfId="6309" xr:uid="{00000000-0005-0000-0000-000080180000}"/>
    <cellStyle name="Input 2 2 3 8 4 5" xfId="6310" xr:uid="{00000000-0005-0000-0000-000081180000}"/>
    <cellStyle name="Input 2 2 3 8 5" xfId="6311" xr:uid="{00000000-0005-0000-0000-000082180000}"/>
    <cellStyle name="Input 2 2 3 8 5 2" xfId="6312" xr:uid="{00000000-0005-0000-0000-000083180000}"/>
    <cellStyle name="Input 2 2 3 8 6" xfId="6313" xr:uid="{00000000-0005-0000-0000-000084180000}"/>
    <cellStyle name="Input 2 2 3 8 6 2" xfId="6314" xr:uid="{00000000-0005-0000-0000-000085180000}"/>
    <cellStyle name="Input 2 2 3 8 7" xfId="6315" xr:uid="{00000000-0005-0000-0000-000086180000}"/>
    <cellStyle name="Input 2 2 3 8 8" xfId="6316" xr:uid="{00000000-0005-0000-0000-000087180000}"/>
    <cellStyle name="Input 2 2 3 9" xfId="6317" xr:uid="{00000000-0005-0000-0000-000088180000}"/>
    <cellStyle name="Input 2 2 3 9 2" xfId="6318" xr:uid="{00000000-0005-0000-0000-000089180000}"/>
    <cellStyle name="Input 2 2 3 9 2 2" xfId="6319" xr:uid="{00000000-0005-0000-0000-00008A180000}"/>
    <cellStyle name="Input 2 2 3 9 2 2 2" xfId="6320" xr:uid="{00000000-0005-0000-0000-00008B180000}"/>
    <cellStyle name="Input 2 2 3 9 2 2 3" xfId="6321" xr:uid="{00000000-0005-0000-0000-00008C180000}"/>
    <cellStyle name="Input 2 2 3 9 2 2 4" xfId="6322" xr:uid="{00000000-0005-0000-0000-00008D180000}"/>
    <cellStyle name="Input 2 2 3 9 2 2 5" xfId="6323" xr:uid="{00000000-0005-0000-0000-00008E180000}"/>
    <cellStyle name="Input 2 2 3 9 2 3" xfId="6324" xr:uid="{00000000-0005-0000-0000-00008F180000}"/>
    <cellStyle name="Input 2 2 3 9 2 3 2" xfId="6325" xr:uid="{00000000-0005-0000-0000-000090180000}"/>
    <cellStyle name="Input 2 2 3 9 2 3 3" xfId="6326" xr:uid="{00000000-0005-0000-0000-000091180000}"/>
    <cellStyle name="Input 2 2 3 9 2 3 4" xfId="6327" xr:uid="{00000000-0005-0000-0000-000092180000}"/>
    <cellStyle name="Input 2 2 3 9 2 3 5" xfId="6328" xr:uid="{00000000-0005-0000-0000-000093180000}"/>
    <cellStyle name="Input 2 2 3 9 2 4" xfId="6329" xr:uid="{00000000-0005-0000-0000-000094180000}"/>
    <cellStyle name="Input 2 2 3 9 2 4 2" xfId="6330" xr:uid="{00000000-0005-0000-0000-000095180000}"/>
    <cellStyle name="Input 2 2 3 9 2 5" xfId="6331" xr:uid="{00000000-0005-0000-0000-000096180000}"/>
    <cellStyle name="Input 2 2 3 9 2 5 2" xfId="6332" xr:uid="{00000000-0005-0000-0000-000097180000}"/>
    <cellStyle name="Input 2 2 3 9 2 6" xfId="6333" xr:uid="{00000000-0005-0000-0000-000098180000}"/>
    <cellStyle name="Input 2 2 3 9 2 7" xfId="6334" xr:uid="{00000000-0005-0000-0000-000099180000}"/>
    <cellStyle name="Input 2 2 3 9 3" xfId="6335" xr:uid="{00000000-0005-0000-0000-00009A180000}"/>
    <cellStyle name="Input 2 2 3 9 3 2" xfId="6336" xr:uid="{00000000-0005-0000-0000-00009B180000}"/>
    <cellStyle name="Input 2 2 3 9 3 3" xfId="6337" xr:uid="{00000000-0005-0000-0000-00009C180000}"/>
    <cellStyle name="Input 2 2 3 9 3 4" xfId="6338" xr:uid="{00000000-0005-0000-0000-00009D180000}"/>
    <cellStyle name="Input 2 2 3 9 3 5" xfId="6339" xr:uid="{00000000-0005-0000-0000-00009E180000}"/>
    <cellStyle name="Input 2 2 3 9 4" xfId="6340" xr:uid="{00000000-0005-0000-0000-00009F180000}"/>
    <cellStyle name="Input 2 2 3 9 4 2" xfId="6341" xr:uid="{00000000-0005-0000-0000-0000A0180000}"/>
    <cellStyle name="Input 2 2 3 9 4 3" xfId="6342" xr:uid="{00000000-0005-0000-0000-0000A1180000}"/>
    <cellStyle name="Input 2 2 3 9 4 4" xfId="6343" xr:uid="{00000000-0005-0000-0000-0000A2180000}"/>
    <cellStyle name="Input 2 2 3 9 4 5" xfId="6344" xr:uid="{00000000-0005-0000-0000-0000A3180000}"/>
    <cellStyle name="Input 2 2 3 9 5" xfId="6345" xr:uid="{00000000-0005-0000-0000-0000A4180000}"/>
    <cellStyle name="Input 2 2 3 9 5 2" xfId="6346" xr:uid="{00000000-0005-0000-0000-0000A5180000}"/>
    <cellStyle name="Input 2 2 3 9 6" xfId="6347" xr:uid="{00000000-0005-0000-0000-0000A6180000}"/>
    <cellStyle name="Input 2 2 3 9 6 2" xfId="6348" xr:uid="{00000000-0005-0000-0000-0000A7180000}"/>
    <cellStyle name="Input 2 2 3 9 7" xfId="6349" xr:uid="{00000000-0005-0000-0000-0000A8180000}"/>
    <cellStyle name="Input 2 2 3 9 8" xfId="6350" xr:uid="{00000000-0005-0000-0000-0000A9180000}"/>
    <cellStyle name="Input 2 2 4" xfId="6351" xr:uid="{00000000-0005-0000-0000-0000AA180000}"/>
    <cellStyle name="Input 2 2 4 2" xfId="6352" xr:uid="{00000000-0005-0000-0000-0000AB180000}"/>
    <cellStyle name="Input 2 2 5" xfId="6353" xr:uid="{00000000-0005-0000-0000-0000AC180000}"/>
    <cellStyle name="Input 2 2 5 2" xfId="6354" xr:uid="{00000000-0005-0000-0000-0000AD180000}"/>
    <cellStyle name="Input 2 2 6" xfId="6355" xr:uid="{00000000-0005-0000-0000-0000AE180000}"/>
    <cellStyle name="Input 2 2 7" xfId="6356" xr:uid="{00000000-0005-0000-0000-0000AF180000}"/>
    <cellStyle name="Input 2 2 7 2" xfId="6357" xr:uid="{00000000-0005-0000-0000-0000B0180000}"/>
    <cellStyle name="Input 2 2_T-straight with PEDs adjustor" xfId="6358" xr:uid="{00000000-0005-0000-0000-0000B1180000}"/>
    <cellStyle name="Input 2 3" xfId="6359" xr:uid="{00000000-0005-0000-0000-0000B2180000}"/>
    <cellStyle name="Input 2 3 2" xfId="6360" xr:uid="{00000000-0005-0000-0000-0000B3180000}"/>
    <cellStyle name="Input 2 3 2 10" xfId="6361" xr:uid="{00000000-0005-0000-0000-0000B4180000}"/>
    <cellStyle name="Input 2 3 2 10 2" xfId="6362" xr:uid="{00000000-0005-0000-0000-0000B5180000}"/>
    <cellStyle name="Input 2 3 2 10 2 2" xfId="6363" xr:uid="{00000000-0005-0000-0000-0000B6180000}"/>
    <cellStyle name="Input 2 3 2 10 2 2 2" xfId="6364" xr:uid="{00000000-0005-0000-0000-0000B7180000}"/>
    <cellStyle name="Input 2 3 2 10 2 2 3" xfId="6365" xr:uid="{00000000-0005-0000-0000-0000B8180000}"/>
    <cellStyle name="Input 2 3 2 10 2 2 4" xfId="6366" xr:uid="{00000000-0005-0000-0000-0000B9180000}"/>
    <cellStyle name="Input 2 3 2 10 2 2 5" xfId="6367" xr:uid="{00000000-0005-0000-0000-0000BA180000}"/>
    <cellStyle name="Input 2 3 2 10 2 3" xfId="6368" xr:uid="{00000000-0005-0000-0000-0000BB180000}"/>
    <cellStyle name="Input 2 3 2 10 2 3 2" xfId="6369" xr:uid="{00000000-0005-0000-0000-0000BC180000}"/>
    <cellStyle name="Input 2 3 2 10 2 3 3" xfId="6370" xr:uid="{00000000-0005-0000-0000-0000BD180000}"/>
    <cellStyle name="Input 2 3 2 10 2 3 4" xfId="6371" xr:uid="{00000000-0005-0000-0000-0000BE180000}"/>
    <cellStyle name="Input 2 3 2 10 2 3 5" xfId="6372" xr:uid="{00000000-0005-0000-0000-0000BF180000}"/>
    <cellStyle name="Input 2 3 2 10 2 4" xfId="6373" xr:uid="{00000000-0005-0000-0000-0000C0180000}"/>
    <cellStyle name="Input 2 3 2 10 2 4 2" xfId="6374" xr:uid="{00000000-0005-0000-0000-0000C1180000}"/>
    <cellStyle name="Input 2 3 2 10 2 5" xfId="6375" xr:uid="{00000000-0005-0000-0000-0000C2180000}"/>
    <cellStyle name="Input 2 3 2 10 2 5 2" xfId="6376" xr:uid="{00000000-0005-0000-0000-0000C3180000}"/>
    <cellStyle name="Input 2 3 2 10 2 6" xfId="6377" xr:uid="{00000000-0005-0000-0000-0000C4180000}"/>
    <cellStyle name="Input 2 3 2 10 2 7" xfId="6378" xr:uid="{00000000-0005-0000-0000-0000C5180000}"/>
    <cellStyle name="Input 2 3 2 10 3" xfId="6379" xr:uid="{00000000-0005-0000-0000-0000C6180000}"/>
    <cellStyle name="Input 2 3 2 10 3 2" xfId="6380" xr:uid="{00000000-0005-0000-0000-0000C7180000}"/>
    <cellStyle name="Input 2 3 2 10 3 3" xfId="6381" xr:uid="{00000000-0005-0000-0000-0000C8180000}"/>
    <cellStyle name="Input 2 3 2 10 3 4" xfId="6382" xr:uid="{00000000-0005-0000-0000-0000C9180000}"/>
    <cellStyle name="Input 2 3 2 10 3 5" xfId="6383" xr:uid="{00000000-0005-0000-0000-0000CA180000}"/>
    <cellStyle name="Input 2 3 2 10 4" xfId="6384" xr:uid="{00000000-0005-0000-0000-0000CB180000}"/>
    <cellStyle name="Input 2 3 2 10 4 2" xfId="6385" xr:uid="{00000000-0005-0000-0000-0000CC180000}"/>
    <cellStyle name="Input 2 3 2 10 4 3" xfId="6386" xr:uid="{00000000-0005-0000-0000-0000CD180000}"/>
    <cellStyle name="Input 2 3 2 10 4 4" xfId="6387" xr:uid="{00000000-0005-0000-0000-0000CE180000}"/>
    <cellStyle name="Input 2 3 2 10 4 5" xfId="6388" xr:uid="{00000000-0005-0000-0000-0000CF180000}"/>
    <cellStyle name="Input 2 3 2 10 5" xfId="6389" xr:uid="{00000000-0005-0000-0000-0000D0180000}"/>
    <cellStyle name="Input 2 3 2 10 5 2" xfId="6390" xr:uid="{00000000-0005-0000-0000-0000D1180000}"/>
    <cellStyle name="Input 2 3 2 10 6" xfId="6391" xr:uid="{00000000-0005-0000-0000-0000D2180000}"/>
    <cellStyle name="Input 2 3 2 10 6 2" xfId="6392" xr:uid="{00000000-0005-0000-0000-0000D3180000}"/>
    <cellStyle name="Input 2 3 2 10 7" xfId="6393" xr:uid="{00000000-0005-0000-0000-0000D4180000}"/>
    <cellStyle name="Input 2 3 2 10 8" xfId="6394" xr:uid="{00000000-0005-0000-0000-0000D5180000}"/>
    <cellStyle name="Input 2 3 2 11" xfId="6395" xr:uid="{00000000-0005-0000-0000-0000D6180000}"/>
    <cellStyle name="Input 2 3 2 11 2" xfId="6396" xr:uid="{00000000-0005-0000-0000-0000D7180000}"/>
    <cellStyle name="Input 2 3 2 11 2 2" xfId="6397" xr:uid="{00000000-0005-0000-0000-0000D8180000}"/>
    <cellStyle name="Input 2 3 2 11 2 2 2" xfId="6398" xr:uid="{00000000-0005-0000-0000-0000D9180000}"/>
    <cellStyle name="Input 2 3 2 11 2 2 3" xfId="6399" xr:uid="{00000000-0005-0000-0000-0000DA180000}"/>
    <cellStyle name="Input 2 3 2 11 2 2 4" xfId="6400" xr:uid="{00000000-0005-0000-0000-0000DB180000}"/>
    <cellStyle name="Input 2 3 2 11 2 2 5" xfId="6401" xr:uid="{00000000-0005-0000-0000-0000DC180000}"/>
    <cellStyle name="Input 2 3 2 11 2 3" xfId="6402" xr:uid="{00000000-0005-0000-0000-0000DD180000}"/>
    <cellStyle name="Input 2 3 2 11 2 3 2" xfId="6403" xr:uid="{00000000-0005-0000-0000-0000DE180000}"/>
    <cellStyle name="Input 2 3 2 11 2 3 3" xfId="6404" xr:uid="{00000000-0005-0000-0000-0000DF180000}"/>
    <cellStyle name="Input 2 3 2 11 2 3 4" xfId="6405" xr:uid="{00000000-0005-0000-0000-0000E0180000}"/>
    <cellStyle name="Input 2 3 2 11 2 3 5" xfId="6406" xr:uid="{00000000-0005-0000-0000-0000E1180000}"/>
    <cellStyle name="Input 2 3 2 11 2 4" xfId="6407" xr:uid="{00000000-0005-0000-0000-0000E2180000}"/>
    <cellStyle name="Input 2 3 2 11 2 4 2" xfId="6408" xr:uid="{00000000-0005-0000-0000-0000E3180000}"/>
    <cellStyle name="Input 2 3 2 11 2 5" xfId="6409" xr:uid="{00000000-0005-0000-0000-0000E4180000}"/>
    <cellStyle name="Input 2 3 2 11 2 5 2" xfId="6410" xr:uid="{00000000-0005-0000-0000-0000E5180000}"/>
    <cellStyle name="Input 2 3 2 11 2 6" xfId="6411" xr:uid="{00000000-0005-0000-0000-0000E6180000}"/>
    <cellStyle name="Input 2 3 2 11 2 7" xfId="6412" xr:uid="{00000000-0005-0000-0000-0000E7180000}"/>
    <cellStyle name="Input 2 3 2 11 3" xfId="6413" xr:uid="{00000000-0005-0000-0000-0000E8180000}"/>
    <cellStyle name="Input 2 3 2 11 3 2" xfId="6414" xr:uid="{00000000-0005-0000-0000-0000E9180000}"/>
    <cellStyle name="Input 2 3 2 11 3 3" xfId="6415" xr:uid="{00000000-0005-0000-0000-0000EA180000}"/>
    <cellStyle name="Input 2 3 2 11 3 4" xfId="6416" xr:uid="{00000000-0005-0000-0000-0000EB180000}"/>
    <cellStyle name="Input 2 3 2 11 3 5" xfId="6417" xr:uid="{00000000-0005-0000-0000-0000EC180000}"/>
    <cellStyle name="Input 2 3 2 11 4" xfId="6418" xr:uid="{00000000-0005-0000-0000-0000ED180000}"/>
    <cellStyle name="Input 2 3 2 11 4 2" xfId="6419" xr:uid="{00000000-0005-0000-0000-0000EE180000}"/>
    <cellStyle name="Input 2 3 2 11 4 3" xfId="6420" xr:uid="{00000000-0005-0000-0000-0000EF180000}"/>
    <cellStyle name="Input 2 3 2 11 4 4" xfId="6421" xr:uid="{00000000-0005-0000-0000-0000F0180000}"/>
    <cellStyle name="Input 2 3 2 11 4 5" xfId="6422" xr:uid="{00000000-0005-0000-0000-0000F1180000}"/>
    <cellStyle name="Input 2 3 2 11 5" xfId="6423" xr:uid="{00000000-0005-0000-0000-0000F2180000}"/>
    <cellStyle name="Input 2 3 2 11 5 2" xfId="6424" xr:uid="{00000000-0005-0000-0000-0000F3180000}"/>
    <cellStyle name="Input 2 3 2 11 6" xfId="6425" xr:uid="{00000000-0005-0000-0000-0000F4180000}"/>
    <cellStyle name="Input 2 3 2 11 6 2" xfId="6426" xr:uid="{00000000-0005-0000-0000-0000F5180000}"/>
    <cellStyle name="Input 2 3 2 11 7" xfId="6427" xr:uid="{00000000-0005-0000-0000-0000F6180000}"/>
    <cellStyle name="Input 2 3 2 11 8" xfId="6428" xr:uid="{00000000-0005-0000-0000-0000F7180000}"/>
    <cellStyle name="Input 2 3 2 12" xfId="6429" xr:uid="{00000000-0005-0000-0000-0000F8180000}"/>
    <cellStyle name="Input 2 3 2 12 2" xfId="6430" xr:uid="{00000000-0005-0000-0000-0000F9180000}"/>
    <cellStyle name="Input 2 3 2 12 2 2" xfId="6431" xr:uid="{00000000-0005-0000-0000-0000FA180000}"/>
    <cellStyle name="Input 2 3 2 12 2 2 2" xfId="6432" xr:uid="{00000000-0005-0000-0000-0000FB180000}"/>
    <cellStyle name="Input 2 3 2 12 2 2 3" xfId="6433" xr:uid="{00000000-0005-0000-0000-0000FC180000}"/>
    <cellStyle name="Input 2 3 2 12 2 2 4" xfId="6434" xr:uid="{00000000-0005-0000-0000-0000FD180000}"/>
    <cellStyle name="Input 2 3 2 12 2 2 5" xfId="6435" xr:uid="{00000000-0005-0000-0000-0000FE180000}"/>
    <cellStyle name="Input 2 3 2 12 2 3" xfId="6436" xr:uid="{00000000-0005-0000-0000-0000FF180000}"/>
    <cellStyle name="Input 2 3 2 12 2 3 2" xfId="6437" xr:uid="{00000000-0005-0000-0000-000000190000}"/>
    <cellStyle name="Input 2 3 2 12 2 3 3" xfId="6438" xr:uid="{00000000-0005-0000-0000-000001190000}"/>
    <cellStyle name="Input 2 3 2 12 2 3 4" xfId="6439" xr:uid="{00000000-0005-0000-0000-000002190000}"/>
    <cellStyle name="Input 2 3 2 12 2 3 5" xfId="6440" xr:uid="{00000000-0005-0000-0000-000003190000}"/>
    <cellStyle name="Input 2 3 2 12 2 4" xfId="6441" xr:uid="{00000000-0005-0000-0000-000004190000}"/>
    <cellStyle name="Input 2 3 2 12 2 4 2" xfId="6442" xr:uid="{00000000-0005-0000-0000-000005190000}"/>
    <cellStyle name="Input 2 3 2 12 2 5" xfId="6443" xr:uid="{00000000-0005-0000-0000-000006190000}"/>
    <cellStyle name="Input 2 3 2 12 2 5 2" xfId="6444" xr:uid="{00000000-0005-0000-0000-000007190000}"/>
    <cellStyle name="Input 2 3 2 12 2 6" xfId="6445" xr:uid="{00000000-0005-0000-0000-000008190000}"/>
    <cellStyle name="Input 2 3 2 12 2 7" xfId="6446" xr:uid="{00000000-0005-0000-0000-000009190000}"/>
    <cellStyle name="Input 2 3 2 12 3" xfId="6447" xr:uid="{00000000-0005-0000-0000-00000A190000}"/>
    <cellStyle name="Input 2 3 2 12 3 2" xfId="6448" xr:uid="{00000000-0005-0000-0000-00000B190000}"/>
    <cellStyle name="Input 2 3 2 12 3 3" xfId="6449" xr:uid="{00000000-0005-0000-0000-00000C190000}"/>
    <cellStyle name="Input 2 3 2 12 3 4" xfId="6450" xr:uid="{00000000-0005-0000-0000-00000D190000}"/>
    <cellStyle name="Input 2 3 2 12 3 5" xfId="6451" xr:uid="{00000000-0005-0000-0000-00000E190000}"/>
    <cellStyle name="Input 2 3 2 12 4" xfId="6452" xr:uid="{00000000-0005-0000-0000-00000F190000}"/>
    <cellStyle name="Input 2 3 2 12 4 2" xfId="6453" xr:uid="{00000000-0005-0000-0000-000010190000}"/>
    <cellStyle name="Input 2 3 2 12 4 3" xfId="6454" xr:uid="{00000000-0005-0000-0000-000011190000}"/>
    <cellStyle name="Input 2 3 2 12 4 4" xfId="6455" xr:uid="{00000000-0005-0000-0000-000012190000}"/>
    <cellStyle name="Input 2 3 2 12 4 5" xfId="6456" xr:uid="{00000000-0005-0000-0000-000013190000}"/>
    <cellStyle name="Input 2 3 2 12 5" xfId="6457" xr:uid="{00000000-0005-0000-0000-000014190000}"/>
    <cellStyle name="Input 2 3 2 12 5 2" xfId="6458" xr:uid="{00000000-0005-0000-0000-000015190000}"/>
    <cellStyle name="Input 2 3 2 12 6" xfId="6459" xr:uid="{00000000-0005-0000-0000-000016190000}"/>
    <cellStyle name="Input 2 3 2 12 6 2" xfId="6460" xr:uid="{00000000-0005-0000-0000-000017190000}"/>
    <cellStyle name="Input 2 3 2 12 7" xfId="6461" xr:uid="{00000000-0005-0000-0000-000018190000}"/>
    <cellStyle name="Input 2 3 2 12 8" xfId="6462" xr:uid="{00000000-0005-0000-0000-000019190000}"/>
    <cellStyle name="Input 2 3 2 13" xfId="6463" xr:uid="{00000000-0005-0000-0000-00001A190000}"/>
    <cellStyle name="Input 2 3 2 13 2" xfId="6464" xr:uid="{00000000-0005-0000-0000-00001B190000}"/>
    <cellStyle name="Input 2 3 2 13 2 2" xfId="6465" xr:uid="{00000000-0005-0000-0000-00001C190000}"/>
    <cellStyle name="Input 2 3 2 13 2 2 2" xfId="6466" xr:uid="{00000000-0005-0000-0000-00001D190000}"/>
    <cellStyle name="Input 2 3 2 13 2 2 3" xfId="6467" xr:uid="{00000000-0005-0000-0000-00001E190000}"/>
    <cellStyle name="Input 2 3 2 13 2 2 4" xfId="6468" xr:uid="{00000000-0005-0000-0000-00001F190000}"/>
    <cellStyle name="Input 2 3 2 13 2 2 5" xfId="6469" xr:uid="{00000000-0005-0000-0000-000020190000}"/>
    <cellStyle name="Input 2 3 2 13 2 3" xfId="6470" xr:uid="{00000000-0005-0000-0000-000021190000}"/>
    <cellStyle name="Input 2 3 2 13 2 3 2" xfId="6471" xr:uid="{00000000-0005-0000-0000-000022190000}"/>
    <cellStyle name="Input 2 3 2 13 2 3 3" xfId="6472" xr:uid="{00000000-0005-0000-0000-000023190000}"/>
    <cellStyle name="Input 2 3 2 13 2 3 4" xfId="6473" xr:uid="{00000000-0005-0000-0000-000024190000}"/>
    <cellStyle name="Input 2 3 2 13 2 3 5" xfId="6474" xr:uid="{00000000-0005-0000-0000-000025190000}"/>
    <cellStyle name="Input 2 3 2 13 2 4" xfId="6475" xr:uid="{00000000-0005-0000-0000-000026190000}"/>
    <cellStyle name="Input 2 3 2 13 2 4 2" xfId="6476" xr:uid="{00000000-0005-0000-0000-000027190000}"/>
    <cellStyle name="Input 2 3 2 13 2 5" xfId="6477" xr:uid="{00000000-0005-0000-0000-000028190000}"/>
    <cellStyle name="Input 2 3 2 13 2 5 2" xfId="6478" xr:uid="{00000000-0005-0000-0000-000029190000}"/>
    <cellStyle name="Input 2 3 2 13 2 6" xfId="6479" xr:uid="{00000000-0005-0000-0000-00002A190000}"/>
    <cellStyle name="Input 2 3 2 13 2 7" xfId="6480" xr:uid="{00000000-0005-0000-0000-00002B190000}"/>
    <cellStyle name="Input 2 3 2 13 3" xfId="6481" xr:uid="{00000000-0005-0000-0000-00002C190000}"/>
    <cellStyle name="Input 2 3 2 13 3 2" xfId="6482" xr:uid="{00000000-0005-0000-0000-00002D190000}"/>
    <cellStyle name="Input 2 3 2 13 3 3" xfId="6483" xr:uid="{00000000-0005-0000-0000-00002E190000}"/>
    <cellStyle name="Input 2 3 2 13 3 4" xfId="6484" xr:uid="{00000000-0005-0000-0000-00002F190000}"/>
    <cellStyle name="Input 2 3 2 13 3 5" xfId="6485" xr:uid="{00000000-0005-0000-0000-000030190000}"/>
    <cellStyle name="Input 2 3 2 13 4" xfId="6486" xr:uid="{00000000-0005-0000-0000-000031190000}"/>
    <cellStyle name="Input 2 3 2 13 4 2" xfId="6487" xr:uid="{00000000-0005-0000-0000-000032190000}"/>
    <cellStyle name="Input 2 3 2 13 4 3" xfId="6488" xr:uid="{00000000-0005-0000-0000-000033190000}"/>
    <cellStyle name="Input 2 3 2 13 4 4" xfId="6489" xr:uid="{00000000-0005-0000-0000-000034190000}"/>
    <cellStyle name="Input 2 3 2 13 4 5" xfId="6490" xr:uid="{00000000-0005-0000-0000-000035190000}"/>
    <cellStyle name="Input 2 3 2 13 5" xfId="6491" xr:uid="{00000000-0005-0000-0000-000036190000}"/>
    <cellStyle name="Input 2 3 2 13 5 2" xfId="6492" xr:uid="{00000000-0005-0000-0000-000037190000}"/>
    <cellStyle name="Input 2 3 2 13 6" xfId="6493" xr:uid="{00000000-0005-0000-0000-000038190000}"/>
    <cellStyle name="Input 2 3 2 13 6 2" xfId="6494" xr:uid="{00000000-0005-0000-0000-000039190000}"/>
    <cellStyle name="Input 2 3 2 13 7" xfId="6495" xr:uid="{00000000-0005-0000-0000-00003A190000}"/>
    <cellStyle name="Input 2 3 2 13 8" xfId="6496" xr:uid="{00000000-0005-0000-0000-00003B190000}"/>
    <cellStyle name="Input 2 3 2 14" xfId="6497" xr:uid="{00000000-0005-0000-0000-00003C190000}"/>
    <cellStyle name="Input 2 3 2 14 2" xfId="6498" xr:uid="{00000000-0005-0000-0000-00003D190000}"/>
    <cellStyle name="Input 2 3 2 14 2 2" xfId="6499" xr:uid="{00000000-0005-0000-0000-00003E190000}"/>
    <cellStyle name="Input 2 3 2 14 2 2 2" xfId="6500" xr:uid="{00000000-0005-0000-0000-00003F190000}"/>
    <cellStyle name="Input 2 3 2 14 2 2 3" xfId="6501" xr:uid="{00000000-0005-0000-0000-000040190000}"/>
    <cellStyle name="Input 2 3 2 14 2 2 4" xfId="6502" xr:uid="{00000000-0005-0000-0000-000041190000}"/>
    <cellStyle name="Input 2 3 2 14 2 2 5" xfId="6503" xr:uid="{00000000-0005-0000-0000-000042190000}"/>
    <cellStyle name="Input 2 3 2 14 2 3" xfId="6504" xr:uid="{00000000-0005-0000-0000-000043190000}"/>
    <cellStyle name="Input 2 3 2 14 2 3 2" xfId="6505" xr:uid="{00000000-0005-0000-0000-000044190000}"/>
    <cellStyle name="Input 2 3 2 14 2 3 3" xfId="6506" xr:uid="{00000000-0005-0000-0000-000045190000}"/>
    <cellStyle name="Input 2 3 2 14 2 3 4" xfId="6507" xr:uid="{00000000-0005-0000-0000-000046190000}"/>
    <cellStyle name="Input 2 3 2 14 2 3 5" xfId="6508" xr:uid="{00000000-0005-0000-0000-000047190000}"/>
    <cellStyle name="Input 2 3 2 14 2 4" xfId="6509" xr:uid="{00000000-0005-0000-0000-000048190000}"/>
    <cellStyle name="Input 2 3 2 14 2 4 2" xfId="6510" xr:uid="{00000000-0005-0000-0000-000049190000}"/>
    <cellStyle name="Input 2 3 2 14 2 5" xfId="6511" xr:uid="{00000000-0005-0000-0000-00004A190000}"/>
    <cellStyle name="Input 2 3 2 14 2 5 2" xfId="6512" xr:uid="{00000000-0005-0000-0000-00004B190000}"/>
    <cellStyle name="Input 2 3 2 14 2 6" xfId="6513" xr:uid="{00000000-0005-0000-0000-00004C190000}"/>
    <cellStyle name="Input 2 3 2 14 2 7" xfId="6514" xr:uid="{00000000-0005-0000-0000-00004D190000}"/>
    <cellStyle name="Input 2 3 2 14 3" xfId="6515" xr:uid="{00000000-0005-0000-0000-00004E190000}"/>
    <cellStyle name="Input 2 3 2 14 3 2" xfId="6516" xr:uid="{00000000-0005-0000-0000-00004F190000}"/>
    <cellStyle name="Input 2 3 2 14 3 3" xfId="6517" xr:uid="{00000000-0005-0000-0000-000050190000}"/>
    <cellStyle name="Input 2 3 2 14 3 4" xfId="6518" xr:uid="{00000000-0005-0000-0000-000051190000}"/>
    <cellStyle name="Input 2 3 2 14 3 5" xfId="6519" xr:uid="{00000000-0005-0000-0000-000052190000}"/>
    <cellStyle name="Input 2 3 2 14 4" xfId="6520" xr:uid="{00000000-0005-0000-0000-000053190000}"/>
    <cellStyle name="Input 2 3 2 14 4 2" xfId="6521" xr:uid="{00000000-0005-0000-0000-000054190000}"/>
    <cellStyle name="Input 2 3 2 14 4 3" xfId="6522" xr:uid="{00000000-0005-0000-0000-000055190000}"/>
    <cellStyle name="Input 2 3 2 14 4 4" xfId="6523" xr:uid="{00000000-0005-0000-0000-000056190000}"/>
    <cellStyle name="Input 2 3 2 14 4 5" xfId="6524" xr:uid="{00000000-0005-0000-0000-000057190000}"/>
    <cellStyle name="Input 2 3 2 14 5" xfId="6525" xr:uid="{00000000-0005-0000-0000-000058190000}"/>
    <cellStyle name="Input 2 3 2 14 5 2" xfId="6526" xr:uid="{00000000-0005-0000-0000-000059190000}"/>
    <cellStyle name="Input 2 3 2 14 6" xfId="6527" xr:uid="{00000000-0005-0000-0000-00005A190000}"/>
    <cellStyle name="Input 2 3 2 14 6 2" xfId="6528" xr:uid="{00000000-0005-0000-0000-00005B190000}"/>
    <cellStyle name="Input 2 3 2 14 7" xfId="6529" xr:uid="{00000000-0005-0000-0000-00005C190000}"/>
    <cellStyle name="Input 2 3 2 14 8" xfId="6530" xr:uid="{00000000-0005-0000-0000-00005D190000}"/>
    <cellStyle name="Input 2 3 2 15" xfId="6531" xr:uid="{00000000-0005-0000-0000-00005E190000}"/>
    <cellStyle name="Input 2 3 2 15 2" xfId="6532" xr:uid="{00000000-0005-0000-0000-00005F190000}"/>
    <cellStyle name="Input 2 3 2 15 2 2" xfId="6533" xr:uid="{00000000-0005-0000-0000-000060190000}"/>
    <cellStyle name="Input 2 3 2 15 2 3" xfId="6534" xr:uid="{00000000-0005-0000-0000-000061190000}"/>
    <cellStyle name="Input 2 3 2 15 2 4" xfId="6535" xr:uid="{00000000-0005-0000-0000-000062190000}"/>
    <cellStyle name="Input 2 3 2 15 2 5" xfId="6536" xr:uid="{00000000-0005-0000-0000-000063190000}"/>
    <cellStyle name="Input 2 3 2 15 3" xfId="6537" xr:uid="{00000000-0005-0000-0000-000064190000}"/>
    <cellStyle name="Input 2 3 2 15 3 2" xfId="6538" xr:uid="{00000000-0005-0000-0000-000065190000}"/>
    <cellStyle name="Input 2 3 2 15 3 3" xfId="6539" xr:uid="{00000000-0005-0000-0000-000066190000}"/>
    <cellStyle name="Input 2 3 2 15 3 4" xfId="6540" xr:uid="{00000000-0005-0000-0000-000067190000}"/>
    <cellStyle name="Input 2 3 2 15 3 5" xfId="6541" xr:uid="{00000000-0005-0000-0000-000068190000}"/>
    <cellStyle name="Input 2 3 2 15 4" xfId="6542" xr:uid="{00000000-0005-0000-0000-000069190000}"/>
    <cellStyle name="Input 2 3 2 15 4 2" xfId="6543" xr:uid="{00000000-0005-0000-0000-00006A190000}"/>
    <cellStyle name="Input 2 3 2 15 5" xfId="6544" xr:uid="{00000000-0005-0000-0000-00006B190000}"/>
    <cellStyle name="Input 2 3 2 15 5 2" xfId="6545" xr:uid="{00000000-0005-0000-0000-00006C190000}"/>
    <cellStyle name="Input 2 3 2 15 6" xfId="6546" xr:uid="{00000000-0005-0000-0000-00006D190000}"/>
    <cellStyle name="Input 2 3 2 15 7" xfId="6547" xr:uid="{00000000-0005-0000-0000-00006E190000}"/>
    <cellStyle name="Input 2 3 2 16" xfId="6548" xr:uid="{00000000-0005-0000-0000-00006F190000}"/>
    <cellStyle name="Input 2 3 2 16 2" xfId="6549" xr:uid="{00000000-0005-0000-0000-000070190000}"/>
    <cellStyle name="Input 2 3 2 16 3" xfId="6550" xr:uid="{00000000-0005-0000-0000-000071190000}"/>
    <cellStyle name="Input 2 3 2 16 4" xfId="6551" xr:uid="{00000000-0005-0000-0000-000072190000}"/>
    <cellStyle name="Input 2 3 2 16 5" xfId="6552" xr:uid="{00000000-0005-0000-0000-000073190000}"/>
    <cellStyle name="Input 2 3 2 17" xfId="6553" xr:uid="{00000000-0005-0000-0000-000074190000}"/>
    <cellStyle name="Input 2 3 2 17 2" xfId="6554" xr:uid="{00000000-0005-0000-0000-000075190000}"/>
    <cellStyle name="Input 2 3 2 17 3" xfId="6555" xr:uid="{00000000-0005-0000-0000-000076190000}"/>
    <cellStyle name="Input 2 3 2 17 4" xfId="6556" xr:uid="{00000000-0005-0000-0000-000077190000}"/>
    <cellStyle name="Input 2 3 2 17 5" xfId="6557" xr:uid="{00000000-0005-0000-0000-000078190000}"/>
    <cellStyle name="Input 2 3 2 18" xfId="6558" xr:uid="{00000000-0005-0000-0000-000079190000}"/>
    <cellStyle name="Input 2 3 2 18 2" xfId="6559" xr:uid="{00000000-0005-0000-0000-00007A190000}"/>
    <cellStyle name="Input 2 3 2 19" xfId="6560" xr:uid="{00000000-0005-0000-0000-00007B190000}"/>
    <cellStyle name="Input 2 3 2 19 2" xfId="6561" xr:uid="{00000000-0005-0000-0000-00007C190000}"/>
    <cellStyle name="Input 2 3 2 2" xfId="6562" xr:uid="{00000000-0005-0000-0000-00007D190000}"/>
    <cellStyle name="Input 2 3 2 2 2" xfId="6563" xr:uid="{00000000-0005-0000-0000-00007E190000}"/>
    <cellStyle name="Input 2 3 2 2 2 2" xfId="6564" xr:uid="{00000000-0005-0000-0000-00007F190000}"/>
    <cellStyle name="Input 2 3 2 2 2 2 2" xfId="6565" xr:uid="{00000000-0005-0000-0000-000080190000}"/>
    <cellStyle name="Input 2 3 2 2 2 2 3" xfId="6566" xr:uid="{00000000-0005-0000-0000-000081190000}"/>
    <cellStyle name="Input 2 3 2 2 2 2 4" xfId="6567" xr:uid="{00000000-0005-0000-0000-000082190000}"/>
    <cellStyle name="Input 2 3 2 2 2 2 5" xfId="6568" xr:uid="{00000000-0005-0000-0000-000083190000}"/>
    <cellStyle name="Input 2 3 2 2 2 3" xfId="6569" xr:uid="{00000000-0005-0000-0000-000084190000}"/>
    <cellStyle name="Input 2 3 2 2 2 3 2" xfId="6570" xr:uid="{00000000-0005-0000-0000-000085190000}"/>
    <cellStyle name="Input 2 3 2 2 2 3 3" xfId="6571" xr:uid="{00000000-0005-0000-0000-000086190000}"/>
    <cellStyle name="Input 2 3 2 2 2 3 4" xfId="6572" xr:uid="{00000000-0005-0000-0000-000087190000}"/>
    <cellStyle name="Input 2 3 2 2 2 3 5" xfId="6573" xr:uid="{00000000-0005-0000-0000-000088190000}"/>
    <cellStyle name="Input 2 3 2 2 2 4" xfId="6574" xr:uid="{00000000-0005-0000-0000-000089190000}"/>
    <cellStyle name="Input 2 3 2 2 2 4 2" xfId="6575" xr:uid="{00000000-0005-0000-0000-00008A190000}"/>
    <cellStyle name="Input 2 3 2 2 2 5" xfId="6576" xr:uid="{00000000-0005-0000-0000-00008B190000}"/>
    <cellStyle name="Input 2 3 2 2 2 5 2" xfId="6577" xr:uid="{00000000-0005-0000-0000-00008C190000}"/>
    <cellStyle name="Input 2 3 2 2 2 6" xfId="6578" xr:uid="{00000000-0005-0000-0000-00008D190000}"/>
    <cellStyle name="Input 2 3 2 2 2 7" xfId="6579" xr:uid="{00000000-0005-0000-0000-00008E190000}"/>
    <cellStyle name="Input 2 3 2 2 3" xfId="6580" xr:uid="{00000000-0005-0000-0000-00008F190000}"/>
    <cellStyle name="Input 2 3 2 2 3 2" xfId="6581" xr:uid="{00000000-0005-0000-0000-000090190000}"/>
    <cellStyle name="Input 2 3 2 2 3 3" xfId="6582" xr:uid="{00000000-0005-0000-0000-000091190000}"/>
    <cellStyle name="Input 2 3 2 2 3 4" xfId="6583" xr:uid="{00000000-0005-0000-0000-000092190000}"/>
    <cellStyle name="Input 2 3 2 2 3 5" xfId="6584" xr:uid="{00000000-0005-0000-0000-000093190000}"/>
    <cellStyle name="Input 2 3 2 2 4" xfId="6585" xr:uid="{00000000-0005-0000-0000-000094190000}"/>
    <cellStyle name="Input 2 3 2 2 4 2" xfId="6586" xr:uid="{00000000-0005-0000-0000-000095190000}"/>
    <cellStyle name="Input 2 3 2 2 4 3" xfId="6587" xr:uid="{00000000-0005-0000-0000-000096190000}"/>
    <cellStyle name="Input 2 3 2 2 4 4" xfId="6588" xr:uid="{00000000-0005-0000-0000-000097190000}"/>
    <cellStyle name="Input 2 3 2 2 4 5" xfId="6589" xr:uid="{00000000-0005-0000-0000-000098190000}"/>
    <cellStyle name="Input 2 3 2 2 5" xfId="6590" xr:uid="{00000000-0005-0000-0000-000099190000}"/>
    <cellStyle name="Input 2 3 2 2 5 2" xfId="6591" xr:uid="{00000000-0005-0000-0000-00009A190000}"/>
    <cellStyle name="Input 2 3 2 2 6" xfId="6592" xr:uid="{00000000-0005-0000-0000-00009B190000}"/>
    <cellStyle name="Input 2 3 2 2 6 2" xfId="6593" xr:uid="{00000000-0005-0000-0000-00009C190000}"/>
    <cellStyle name="Input 2 3 2 2 7" xfId="6594" xr:uid="{00000000-0005-0000-0000-00009D190000}"/>
    <cellStyle name="Input 2 3 2 2 8" xfId="6595" xr:uid="{00000000-0005-0000-0000-00009E190000}"/>
    <cellStyle name="Input 2 3 2 20" xfId="6596" xr:uid="{00000000-0005-0000-0000-00009F190000}"/>
    <cellStyle name="Input 2 3 2 21" xfId="6597" xr:uid="{00000000-0005-0000-0000-0000A0190000}"/>
    <cellStyle name="Input 2 3 2 3" xfId="6598" xr:uid="{00000000-0005-0000-0000-0000A1190000}"/>
    <cellStyle name="Input 2 3 2 3 2" xfId="6599" xr:uid="{00000000-0005-0000-0000-0000A2190000}"/>
    <cellStyle name="Input 2 3 2 3 2 2" xfId="6600" xr:uid="{00000000-0005-0000-0000-0000A3190000}"/>
    <cellStyle name="Input 2 3 2 3 2 2 2" xfId="6601" xr:uid="{00000000-0005-0000-0000-0000A4190000}"/>
    <cellStyle name="Input 2 3 2 3 2 2 3" xfId="6602" xr:uid="{00000000-0005-0000-0000-0000A5190000}"/>
    <cellStyle name="Input 2 3 2 3 2 2 4" xfId="6603" xr:uid="{00000000-0005-0000-0000-0000A6190000}"/>
    <cellStyle name="Input 2 3 2 3 2 2 5" xfId="6604" xr:uid="{00000000-0005-0000-0000-0000A7190000}"/>
    <cellStyle name="Input 2 3 2 3 2 3" xfId="6605" xr:uid="{00000000-0005-0000-0000-0000A8190000}"/>
    <cellStyle name="Input 2 3 2 3 2 3 2" xfId="6606" xr:uid="{00000000-0005-0000-0000-0000A9190000}"/>
    <cellStyle name="Input 2 3 2 3 2 3 3" xfId="6607" xr:uid="{00000000-0005-0000-0000-0000AA190000}"/>
    <cellStyle name="Input 2 3 2 3 2 3 4" xfId="6608" xr:uid="{00000000-0005-0000-0000-0000AB190000}"/>
    <cellStyle name="Input 2 3 2 3 2 3 5" xfId="6609" xr:uid="{00000000-0005-0000-0000-0000AC190000}"/>
    <cellStyle name="Input 2 3 2 3 2 4" xfId="6610" xr:uid="{00000000-0005-0000-0000-0000AD190000}"/>
    <cellStyle name="Input 2 3 2 3 2 4 2" xfId="6611" xr:uid="{00000000-0005-0000-0000-0000AE190000}"/>
    <cellStyle name="Input 2 3 2 3 2 5" xfId="6612" xr:uid="{00000000-0005-0000-0000-0000AF190000}"/>
    <cellStyle name="Input 2 3 2 3 2 5 2" xfId="6613" xr:uid="{00000000-0005-0000-0000-0000B0190000}"/>
    <cellStyle name="Input 2 3 2 3 2 6" xfId="6614" xr:uid="{00000000-0005-0000-0000-0000B1190000}"/>
    <cellStyle name="Input 2 3 2 3 2 7" xfId="6615" xr:uid="{00000000-0005-0000-0000-0000B2190000}"/>
    <cellStyle name="Input 2 3 2 3 3" xfId="6616" xr:uid="{00000000-0005-0000-0000-0000B3190000}"/>
    <cellStyle name="Input 2 3 2 3 3 2" xfId="6617" xr:uid="{00000000-0005-0000-0000-0000B4190000}"/>
    <cellStyle name="Input 2 3 2 3 3 3" xfId="6618" xr:uid="{00000000-0005-0000-0000-0000B5190000}"/>
    <cellStyle name="Input 2 3 2 3 3 4" xfId="6619" xr:uid="{00000000-0005-0000-0000-0000B6190000}"/>
    <cellStyle name="Input 2 3 2 3 3 5" xfId="6620" xr:uid="{00000000-0005-0000-0000-0000B7190000}"/>
    <cellStyle name="Input 2 3 2 3 4" xfId="6621" xr:uid="{00000000-0005-0000-0000-0000B8190000}"/>
    <cellStyle name="Input 2 3 2 3 4 2" xfId="6622" xr:uid="{00000000-0005-0000-0000-0000B9190000}"/>
    <cellStyle name="Input 2 3 2 3 4 3" xfId="6623" xr:uid="{00000000-0005-0000-0000-0000BA190000}"/>
    <cellStyle name="Input 2 3 2 3 4 4" xfId="6624" xr:uid="{00000000-0005-0000-0000-0000BB190000}"/>
    <cellStyle name="Input 2 3 2 3 4 5" xfId="6625" xr:uid="{00000000-0005-0000-0000-0000BC190000}"/>
    <cellStyle name="Input 2 3 2 3 5" xfId="6626" xr:uid="{00000000-0005-0000-0000-0000BD190000}"/>
    <cellStyle name="Input 2 3 2 3 5 2" xfId="6627" xr:uid="{00000000-0005-0000-0000-0000BE190000}"/>
    <cellStyle name="Input 2 3 2 3 6" xfId="6628" xr:uid="{00000000-0005-0000-0000-0000BF190000}"/>
    <cellStyle name="Input 2 3 2 3 6 2" xfId="6629" xr:uid="{00000000-0005-0000-0000-0000C0190000}"/>
    <cellStyle name="Input 2 3 2 3 7" xfId="6630" xr:uid="{00000000-0005-0000-0000-0000C1190000}"/>
    <cellStyle name="Input 2 3 2 3 8" xfId="6631" xr:uid="{00000000-0005-0000-0000-0000C2190000}"/>
    <cellStyle name="Input 2 3 2 4" xfId="6632" xr:uid="{00000000-0005-0000-0000-0000C3190000}"/>
    <cellStyle name="Input 2 3 2 4 2" xfId="6633" xr:uid="{00000000-0005-0000-0000-0000C4190000}"/>
    <cellStyle name="Input 2 3 2 4 2 2" xfId="6634" xr:uid="{00000000-0005-0000-0000-0000C5190000}"/>
    <cellStyle name="Input 2 3 2 4 2 2 2" xfId="6635" xr:uid="{00000000-0005-0000-0000-0000C6190000}"/>
    <cellStyle name="Input 2 3 2 4 2 2 3" xfId="6636" xr:uid="{00000000-0005-0000-0000-0000C7190000}"/>
    <cellStyle name="Input 2 3 2 4 2 2 4" xfId="6637" xr:uid="{00000000-0005-0000-0000-0000C8190000}"/>
    <cellStyle name="Input 2 3 2 4 2 2 5" xfId="6638" xr:uid="{00000000-0005-0000-0000-0000C9190000}"/>
    <cellStyle name="Input 2 3 2 4 2 3" xfId="6639" xr:uid="{00000000-0005-0000-0000-0000CA190000}"/>
    <cellStyle name="Input 2 3 2 4 2 3 2" xfId="6640" xr:uid="{00000000-0005-0000-0000-0000CB190000}"/>
    <cellStyle name="Input 2 3 2 4 2 3 3" xfId="6641" xr:uid="{00000000-0005-0000-0000-0000CC190000}"/>
    <cellStyle name="Input 2 3 2 4 2 3 4" xfId="6642" xr:uid="{00000000-0005-0000-0000-0000CD190000}"/>
    <cellStyle name="Input 2 3 2 4 2 3 5" xfId="6643" xr:uid="{00000000-0005-0000-0000-0000CE190000}"/>
    <cellStyle name="Input 2 3 2 4 2 4" xfId="6644" xr:uid="{00000000-0005-0000-0000-0000CF190000}"/>
    <cellStyle name="Input 2 3 2 4 2 4 2" xfId="6645" xr:uid="{00000000-0005-0000-0000-0000D0190000}"/>
    <cellStyle name="Input 2 3 2 4 2 5" xfId="6646" xr:uid="{00000000-0005-0000-0000-0000D1190000}"/>
    <cellStyle name="Input 2 3 2 4 2 5 2" xfId="6647" xr:uid="{00000000-0005-0000-0000-0000D2190000}"/>
    <cellStyle name="Input 2 3 2 4 2 6" xfId="6648" xr:uid="{00000000-0005-0000-0000-0000D3190000}"/>
    <cellStyle name="Input 2 3 2 4 2 7" xfId="6649" xr:uid="{00000000-0005-0000-0000-0000D4190000}"/>
    <cellStyle name="Input 2 3 2 4 3" xfId="6650" xr:uid="{00000000-0005-0000-0000-0000D5190000}"/>
    <cellStyle name="Input 2 3 2 4 3 2" xfId="6651" xr:uid="{00000000-0005-0000-0000-0000D6190000}"/>
    <cellStyle name="Input 2 3 2 4 3 3" xfId="6652" xr:uid="{00000000-0005-0000-0000-0000D7190000}"/>
    <cellStyle name="Input 2 3 2 4 3 4" xfId="6653" xr:uid="{00000000-0005-0000-0000-0000D8190000}"/>
    <cellStyle name="Input 2 3 2 4 3 5" xfId="6654" xr:uid="{00000000-0005-0000-0000-0000D9190000}"/>
    <cellStyle name="Input 2 3 2 4 4" xfId="6655" xr:uid="{00000000-0005-0000-0000-0000DA190000}"/>
    <cellStyle name="Input 2 3 2 4 4 2" xfId="6656" xr:uid="{00000000-0005-0000-0000-0000DB190000}"/>
    <cellStyle name="Input 2 3 2 4 4 3" xfId="6657" xr:uid="{00000000-0005-0000-0000-0000DC190000}"/>
    <cellStyle name="Input 2 3 2 4 4 4" xfId="6658" xr:uid="{00000000-0005-0000-0000-0000DD190000}"/>
    <cellStyle name="Input 2 3 2 4 4 5" xfId="6659" xr:uid="{00000000-0005-0000-0000-0000DE190000}"/>
    <cellStyle name="Input 2 3 2 4 5" xfId="6660" xr:uid="{00000000-0005-0000-0000-0000DF190000}"/>
    <cellStyle name="Input 2 3 2 4 5 2" xfId="6661" xr:uid="{00000000-0005-0000-0000-0000E0190000}"/>
    <cellStyle name="Input 2 3 2 4 6" xfId="6662" xr:uid="{00000000-0005-0000-0000-0000E1190000}"/>
    <cellStyle name="Input 2 3 2 4 6 2" xfId="6663" xr:uid="{00000000-0005-0000-0000-0000E2190000}"/>
    <cellStyle name="Input 2 3 2 4 7" xfId="6664" xr:uid="{00000000-0005-0000-0000-0000E3190000}"/>
    <cellStyle name="Input 2 3 2 4 8" xfId="6665" xr:uid="{00000000-0005-0000-0000-0000E4190000}"/>
    <cellStyle name="Input 2 3 2 5" xfId="6666" xr:uid="{00000000-0005-0000-0000-0000E5190000}"/>
    <cellStyle name="Input 2 3 2 5 2" xfId="6667" xr:uid="{00000000-0005-0000-0000-0000E6190000}"/>
    <cellStyle name="Input 2 3 2 5 2 2" xfId="6668" xr:uid="{00000000-0005-0000-0000-0000E7190000}"/>
    <cellStyle name="Input 2 3 2 5 2 2 2" xfId="6669" xr:uid="{00000000-0005-0000-0000-0000E8190000}"/>
    <cellStyle name="Input 2 3 2 5 2 2 3" xfId="6670" xr:uid="{00000000-0005-0000-0000-0000E9190000}"/>
    <cellStyle name="Input 2 3 2 5 2 2 4" xfId="6671" xr:uid="{00000000-0005-0000-0000-0000EA190000}"/>
    <cellStyle name="Input 2 3 2 5 2 2 5" xfId="6672" xr:uid="{00000000-0005-0000-0000-0000EB190000}"/>
    <cellStyle name="Input 2 3 2 5 2 3" xfId="6673" xr:uid="{00000000-0005-0000-0000-0000EC190000}"/>
    <cellStyle name="Input 2 3 2 5 2 3 2" xfId="6674" xr:uid="{00000000-0005-0000-0000-0000ED190000}"/>
    <cellStyle name="Input 2 3 2 5 2 3 3" xfId="6675" xr:uid="{00000000-0005-0000-0000-0000EE190000}"/>
    <cellStyle name="Input 2 3 2 5 2 3 4" xfId="6676" xr:uid="{00000000-0005-0000-0000-0000EF190000}"/>
    <cellStyle name="Input 2 3 2 5 2 3 5" xfId="6677" xr:uid="{00000000-0005-0000-0000-0000F0190000}"/>
    <cellStyle name="Input 2 3 2 5 2 4" xfId="6678" xr:uid="{00000000-0005-0000-0000-0000F1190000}"/>
    <cellStyle name="Input 2 3 2 5 2 4 2" xfId="6679" xr:uid="{00000000-0005-0000-0000-0000F2190000}"/>
    <cellStyle name="Input 2 3 2 5 2 5" xfId="6680" xr:uid="{00000000-0005-0000-0000-0000F3190000}"/>
    <cellStyle name="Input 2 3 2 5 2 5 2" xfId="6681" xr:uid="{00000000-0005-0000-0000-0000F4190000}"/>
    <cellStyle name="Input 2 3 2 5 2 6" xfId="6682" xr:uid="{00000000-0005-0000-0000-0000F5190000}"/>
    <cellStyle name="Input 2 3 2 5 2 7" xfId="6683" xr:uid="{00000000-0005-0000-0000-0000F6190000}"/>
    <cellStyle name="Input 2 3 2 5 3" xfId="6684" xr:uid="{00000000-0005-0000-0000-0000F7190000}"/>
    <cellStyle name="Input 2 3 2 5 3 2" xfId="6685" xr:uid="{00000000-0005-0000-0000-0000F8190000}"/>
    <cellStyle name="Input 2 3 2 5 3 3" xfId="6686" xr:uid="{00000000-0005-0000-0000-0000F9190000}"/>
    <cellStyle name="Input 2 3 2 5 3 4" xfId="6687" xr:uid="{00000000-0005-0000-0000-0000FA190000}"/>
    <cellStyle name="Input 2 3 2 5 3 5" xfId="6688" xr:uid="{00000000-0005-0000-0000-0000FB190000}"/>
    <cellStyle name="Input 2 3 2 5 4" xfId="6689" xr:uid="{00000000-0005-0000-0000-0000FC190000}"/>
    <cellStyle name="Input 2 3 2 5 4 2" xfId="6690" xr:uid="{00000000-0005-0000-0000-0000FD190000}"/>
    <cellStyle name="Input 2 3 2 5 4 3" xfId="6691" xr:uid="{00000000-0005-0000-0000-0000FE190000}"/>
    <cellStyle name="Input 2 3 2 5 4 4" xfId="6692" xr:uid="{00000000-0005-0000-0000-0000FF190000}"/>
    <cellStyle name="Input 2 3 2 5 4 5" xfId="6693" xr:uid="{00000000-0005-0000-0000-0000001A0000}"/>
    <cellStyle name="Input 2 3 2 5 5" xfId="6694" xr:uid="{00000000-0005-0000-0000-0000011A0000}"/>
    <cellStyle name="Input 2 3 2 5 5 2" xfId="6695" xr:uid="{00000000-0005-0000-0000-0000021A0000}"/>
    <cellStyle name="Input 2 3 2 5 6" xfId="6696" xr:uid="{00000000-0005-0000-0000-0000031A0000}"/>
    <cellStyle name="Input 2 3 2 5 6 2" xfId="6697" xr:uid="{00000000-0005-0000-0000-0000041A0000}"/>
    <cellStyle name="Input 2 3 2 5 7" xfId="6698" xr:uid="{00000000-0005-0000-0000-0000051A0000}"/>
    <cellStyle name="Input 2 3 2 5 8" xfId="6699" xr:uid="{00000000-0005-0000-0000-0000061A0000}"/>
    <cellStyle name="Input 2 3 2 6" xfId="6700" xr:uid="{00000000-0005-0000-0000-0000071A0000}"/>
    <cellStyle name="Input 2 3 2 6 2" xfId="6701" xr:uid="{00000000-0005-0000-0000-0000081A0000}"/>
    <cellStyle name="Input 2 3 2 6 2 2" xfId="6702" xr:uid="{00000000-0005-0000-0000-0000091A0000}"/>
    <cellStyle name="Input 2 3 2 6 2 2 2" xfId="6703" xr:uid="{00000000-0005-0000-0000-00000A1A0000}"/>
    <cellStyle name="Input 2 3 2 6 2 2 3" xfId="6704" xr:uid="{00000000-0005-0000-0000-00000B1A0000}"/>
    <cellStyle name="Input 2 3 2 6 2 2 4" xfId="6705" xr:uid="{00000000-0005-0000-0000-00000C1A0000}"/>
    <cellStyle name="Input 2 3 2 6 2 2 5" xfId="6706" xr:uid="{00000000-0005-0000-0000-00000D1A0000}"/>
    <cellStyle name="Input 2 3 2 6 2 3" xfId="6707" xr:uid="{00000000-0005-0000-0000-00000E1A0000}"/>
    <cellStyle name="Input 2 3 2 6 2 3 2" xfId="6708" xr:uid="{00000000-0005-0000-0000-00000F1A0000}"/>
    <cellStyle name="Input 2 3 2 6 2 3 3" xfId="6709" xr:uid="{00000000-0005-0000-0000-0000101A0000}"/>
    <cellStyle name="Input 2 3 2 6 2 3 4" xfId="6710" xr:uid="{00000000-0005-0000-0000-0000111A0000}"/>
    <cellStyle name="Input 2 3 2 6 2 3 5" xfId="6711" xr:uid="{00000000-0005-0000-0000-0000121A0000}"/>
    <cellStyle name="Input 2 3 2 6 2 4" xfId="6712" xr:uid="{00000000-0005-0000-0000-0000131A0000}"/>
    <cellStyle name="Input 2 3 2 6 2 4 2" xfId="6713" xr:uid="{00000000-0005-0000-0000-0000141A0000}"/>
    <cellStyle name="Input 2 3 2 6 2 5" xfId="6714" xr:uid="{00000000-0005-0000-0000-0000151A0000}"/>
    <cellStyle name="Input 2 3 2 6 2 5 2" xfId="6715" xr:uid="{00000000-0005-0000-0000-0000161A0000}"/>
    <cellStyle name="Input 2 3 2 6 2 6" xfId="6716" xr:uid="{00000000-0005-0000-0000-0000171A0000}"/>
    <cellStyle name="Input 2 3 2 6 2 7" xfId="6717" xr:uid="{00000000-0005-0000-0000-0000181A0000}"/>
    <cellStyle name="Input 2 3 2 6 3" xfId="6718" xr:uid="{00000000-0005-0000-0000-0000191A0000}"/>
    <cellStyle name="Input 2 3 2 6 3 2" xfId="6719" xr:uid="{00000000-0005-0000-0000-00001A1A0000}"/>
    <cellStyle name="Input 2 3 2 6 3 3" xfId="6720" xr:uid="{00000000-0005-0000-0000-00001B1A0000}"/>
    <cellStyle name="Input 2 3 2 6 3 4" xfId="6721" xr:uid="{00000000-0005-0000-0000-00001C1A0000}"/>
    <cellStyle name="Input 2 3 2 6 3 5" xfId="6722" xr:uid="{00000000-0005-0000-0000-00001D1A0000}"/>
    <cellStyle name="Input 2 3 2 6 4" xfId="6723" xr:uid="{00000000-0005-0000-0000-00001E1A0000}"/>
    <cellStyle name="Input 2 3 2 6 4 2" xfId="6724" xr:uid="{00000000-0005-0000-0000-00001F1A0000}"/>
    <cellStyle name="Input 2 3 2 6 4 3" xfId="6725" xr:uid="{00000000-0005-0000-0000-0000201A0000}"/>
    <cellStyle name="Input 2 3 2 6 4 4" xfId="6726" xr:uid="{00000000-0005-0000-0000-0000211A0000}"/>
    <cellStyle name="Input 2 3 2 6 4 5" xfId="6727" xr:uid="{00000000-0005-0000-0000-0000221A0000}"/>
    <cellStyle name="Input 2 3 2 6 5" xfId="6728" xr:uid="{00000000-0005-0000-0000-0000231A0000}"/>
    <cellStyle name="Input 2 3 2 6 5 2" xfId="6729" xr:uid="{00000000-0005-0000-0000-0000241A0000}"/>
    <cellStyle name="Input 2 3 2 6 6" xfId="6730" xr:uid="{00000000-0005-0000-0000-0000251A0000}"/>
    <cellStyle name="Input 2 3 2 6 6 2" xfId="6731" xr:uid="{00000000-0005-0000-0000-0000261A0000}"/>
    <cellStyle name="Input 2 3 2 6 7" xfId="6732" xr:uid="{00000000-0005-0000-0000-0000271A0000}"/>
    <cellStyle name="Input 2 3 2 6 8" xfId="6733" xr:uid="{00000000-0005-0000-0000-0000281A0000}"/>
    <cellStyle name="Input 2 3 2 7" xfId="6734" xr:uid="{00000000-0005-0000-0000-0000291A0000}"/>
    <cellStyle name="Input 2 3 2 7 2" xfId="6735" xr:uid="{00000000-0005-0000-0000-00002A1A0000}"/>
    <cellStyle name="Input 2 3 2 7 2 2" xfId="6736" xr:uid="{00000000-0005-0000-0000-00002B1A0000}"/>
    <cellStyle name="Input 2 3 2 7 2 2 2" xfId="6737" xr:uid="{00000000-0005-0000-0000-00002C1A0000}"/>
    <cellStyle name="Input 2 3 2 7 2 2 3" xfId="6738" xr:uid="{00000000-0005-0000-0000-00002D1A0000}"/>
    <cellStyle name="Input 2 3 2 7 2 2 4" xfId="6739" xr:uid="{00000000-0005-0000-0000-00002E1A0000}"/>
    <cellStyle name="Input 2 3 2 7 2 2 5" xfId="6740" xr:uid="{00000000-0005-0000-0000-00002F1A0000}"/>
    <cellStyle name="Input 2 3 2 7 2 3" xfId="6741" xr:uid="{00000000-0005-0000-0000-0000301A0000}"/>
    <cellStyle name="Input 2 3 2 7 2 3 2" xfId="6742" xr:uid="{00000000-0005-0000-0000-0000311A0000}"/>
    <cellStyle name="Input 2 3 2 7 2 3 3" xfId="6743" xr:uid="{00000000-0005-0000-0000-0000321A0000}"/>
    <cellStyle name="Input 2 3 2 7 2 3 4" xfId="6744" xr:uid="{00000000-0005-0000-0000-0000331A0000}"/>
    <cellStyle name="Input 2 3 2 7 2 3 5" xfId="6745" xr:uid="{00000000-0005-0000-0000-0000341A0000}"/>
    <cellStyle name="Input 2 3 2 7 2 4" xfId="6746" xr:uid="{00000000-0005-0000-0000-0000351A0000}"/>
    <cellStyle name="Input 2 3 2 7 2 4 2" xfId="6747" xr:uid="{00000000-0005-0000-0000-0000361A0000}"/>
    <cellStyle name="Input 2 3 2 7 2 5" xfId="6748" xr:uid="{00000000-0005-0000-0000-0000371A0000}"/>
    <cellStyle name="Input 2 3 2 7 2 5 2" xfId="6749" xr:uid="{00000000-0005-0000-0000-0000381A0000}"/>
    <cellStyle name="Input 2 3 2 7 2 6" xfId="6750" xr:uid="{00000000-0005-0000-0000-0000391A0000}"/>
    <cellStyle name="Input 2 3 2 7 2 7" xfId="6751" xr:uid="{00000000-0005-0000-0000-00003A1A0000}"/>
    <cellStyle name="Input 2 3 2 7 3" xfId="6752" xr:uid="{00000000-0005-0000-0000-00003B1A0000}"/>
    <cellStyle name="Input 2 3 2 7 3 2" xfId="6753" xr:uid="{00000000-0005-0000-0000-00003C1A0000}"/>
    <cellStyle name="Input 2 3 2 7 3 3" xfId="6754" xr:uid="{00000000-0005-0000-0000-00003D1A0000}"/>
    <cellStyle name="Input 2 3 2 7 3 4" xfId="6755" xr:uid="{00000000-0005-0000-0000-00003E1A0000}"/>
    <cellStyle name="Input 2 3 2 7 3 5" xfId="6756" xr:uid="{00000000-0005-0000-0000-00003F1A0000}"/>
    <cellStyle name="Input 2 3 2 7 4" xfId="6757" xr:uid="{00000000-0005-0000-0000-0000401A0000}"/>
    <cellStyle name="Input 2 3 2 7 4 2" xfId="6758" xr:uid="{00000000-0005-0000-0000-0000411A0000}"/>
    <cellStyle name="Input 2 3 2 7 4 3" xfId="6759" xr:uid="{00000000-0005-0000-0000-0000421A0000}"/>
    <cellStyle name="Input 2 3 2 7 4 4" xfId="6760" xr:uid="{00000000-0005-0000-0000-0000431A0000}"/>
    <cellStyle name="Input 2 3 2 7 4 5" xfId="6761" xr:uid="{00000000-0005-0000-0000-0000441A0000}"/>
    <cellStyle name="Input 2 3 2 7 5" xfId="6762" xr:uid="{00000000-0005-0000-0000-0000451A0000}"/>
    <cellStyle name="Input 2 3 2 7 5 2" xfId="6763" xr:uid="{00000000-0005-0000-0000-0000461A0000}"/>
    <cellStyle name="Input 2 3 2 7 6" xfId="6764" xr:uid="{00000000-0005-0000-0000-0000471A0000}"/>
    <cellStyle name="Input 2 3 2 7 6 2" xfId="6765" xr:uid="{00000000-0005-0000-0000-0000481A0000}"/>
    <cellStyle name="Input 2 3 2 7 7" xfId="6766" xr:uid="{00000000-0005-0000-0000-0000491A0000}"/>
    <cellStyle name="Input 2 3 2 7 8" xfId="6767" xr:uid="{00000000-0005-0000-0000-00004A1A0000}"/>
    <cellStyle name="Input 2 3 2 8" xfId="6768" xr:uid="{00000000-0005-0000-0000-00004B1A0000}"/>
    <cellStyle name="Input 2 3 2 8 2" xfId="6769" xr:uid="{00000000-0005-0000-0000-00004C1A0000}"/>
    <cellStyle name="Input 2 3 2 8 2 2" xfId="6770" xr:uid="{00000000-0005-0000-0000-00004D1A0000}"/>
    <cellStyle name="Input 2 3 2 8 2 2 2" xfId="6771" xr:uid="{00000000-0005-0000-0000-00004E1A0000}"/>
    <cellStyle name="Input 2 3 2 8 2 2 3" xfId="6772" xr:uid="{00000000-0005-0000-0000-00004F1A0000}"/>
    <cellStyle name="Input 2 3 2 8 2 2 4" xfId="6773" xr:uid="{00000000-0005-0000-0000-0000501A0000}"/>
    <cellStyle name="Input 2 3 2 8 2 2 5" xfId="6774" xr:uid="{00000000-0005-0000-0000-0000511A0000}"/>
    <cellStyle name="Input 2 3 2 8 2 3" xfId="6775" xr:uid="{00000000-0005-0000-0000-0000521A0000}"/>
    <cellStyle name="Input 2 3 2 8 2 3 2" xfId="6776" xr:uid="{00000000-0005-0000-0000-0000531A0000}"/>
    <cellStyle name="Input 2 3 2 8 2 3 3" xfId="6777" xr:uid="{00000000-0005-0000-0000-0000541A0000}"/>
    <cellStyle name="Input 2 3 2 8 2 3 4" xfId="6778" xr:uid="{00000000-0005-0000-0000-0000551A0000}"/>
    <cellStyle name="Input 2 3 2 8 2 3 5" xfId="6779" xr:uid="{00000000-0005-0000-0000-0000561A0000}"/>
    <cellStyle name="Input 2 3 2 8 2 4" xfId="6780" xr:uid="{00000000-0005-0000-0000-0000571A0000}"/>
    <cellStyle name="Input 2 3 2 8 2 4 2" xfId="6781" xr:uid="{00000000-0005-0000-0000-0000581A0000}"/>
    <cellStyle name="Input 2 3 2 8 2 5" xfId="6782" xr:uid="{00000000-0005-0000-0000-0000591A0000}"/>
    <cellStyle name="Input 2 3 2 8 2 5 2" xfId="6783" xr:uid="{00000000-0005-0000-0000-00005A1A0000}"/>
    <cellStyle name="Input 2 3 2 8 2 6" xfId="6784" xr:uid="{00000000-0005-0000-0000-00005B1A0000}"/>
    <cellStyle name="Input 2 3 2 8 2 7" xfId="6785" xr:uid="{00000000-0005-0000-0000-00005C1A0000}"/>
    <cellStyle name="Input 2 3 2 8 3" xfId="6786" xr:uid="{00000000-0005-0000-0000-00005D1A0000}"/>
    <cellStyle name="Input 2 3 2 8 3 2" xfId="6787" xr:uid="{00000000-0005-0000-0000-00005E1A0000}"/>
    <cellStyle name="Input 2 3 2 8 3 3" xfId="6788" xr:uid="{00000000-0005-0000-0000-00005F1A0000}"/>
    <cellStyle name="Input 2 3 2 8 3 4" xfId="6789" xr:uid="{00000000-0005-0000-0000-0000601A0000}"/>
    <cellStyle name="Input 2 3 2 8 3 5" xfId="6790" xr:uid="{00000000-0005-0000-0000-0000611A0000}"/>
    <cellStyle name="Input 2 3 2 8 4" xfId="6791" xr:uid="{00000000-0005-0000-0000-0000621A0000}"/>
    <cellStyle name="Input 2 3 2 8 4 2" xfId="6792" xr:uid="{00000000-0005-0000-0000-0000631A0000}"/>
    <cellStyle name="Input 2 3 2 8 4 3" xfId="6793" xr:uid="{00000000-0005-0000-0000-0000641A0000}"/>
    <cellStyle name="Input 2 3 2 8 4 4" xfId="6794" xr:uid="{00000000-0005-0000-0000-0000651A0000}"/>
    <cellStyle name="Input 2 3 2 8 4 5" xfId="6795" xr:uid="{00000000-0005-0000-0000-0000661A0000}"/>
    <cellStyle name="Input 2 3 2 8 5" xfId="6796" xr:uid="{00000000-0005-0000-0000-0000671A0000}"/>
    <cellStyle name="Input 2 3 2 8 5 2" xfId="6797" xr:uid="{00000000-0005-0000-0000-0000681A0000}"/>
    <cellStyle name="Input 2 3 2 8 6" xfId="6798" xr:uid="{00000000-0005-0000-0000-0000691A0000}"/>
    <cellStyle name="Input 2 3 2 8 6 2" xfId="6799" xr:uid="{00000000-0005-0000-0000-00006A1A0000}"/>
    <cellStyle name="Input 2 3 2 8 7" xfId="6800" xr:uid="{00000000-0005-0000-0000-00006B1A0000}"/>
    <cellStyle name="Input 2 3 2 8 8" xfId="6801" xr:uid="{00000000-0005-0000-0000-00006C1A0000}"/>
    <cellStyle name="Input 2 3 2 9" xfId="6802" xr:uid="{00000000-0005-0000-0000-00006D1A0000}"/>
    <cellStyle name="Input 2 3 2 9 2" xfId="6803" xr:uid="{00000000-0005-0000-0000-00006E1A0000}"/>
    <cellStyle name="Input 2 3 2 9 2 2" xfId="6804" xr:uid="{00000000-0005-0000-0000-00006F1A0000}"/>
    <cellStyle name="Input 2 3 2 9 2 2 2" xfId="6805" xr:uid="{00000000-0005-0000-0000-0000701A0000}"/>
    <cellStyle name="Input 2 3 2 9 2 2 3" xfId="6806" xr:uid="{00000000-0005-0000-0000-0000711A0000}"/>
    <cellStyle name="Input 2 3 2 9 2 2 4" xfId="6807" xr:uid="{00000000-0005-0000-0000-0000721A0000}"/>
    <cellStyle name="Input 2 3 2 9 2 2 5" xfId="6808" xr:uid="{00000000-0005-0000-0000-0000731A0000}"/>
    <cellStyle name="Input 2 3 2 9 2 3" xfId="6809" xr:uid="{00000000-0005-0000-0000-0000741A0000}"/>
    <cellStyle name="Input 2 3 2 9 2 3 2" xfId="6810" xr:uid="{00000000-0005-0000-0000-0000751A0000}"/>
    <cellStyle name="Input 2 3 2 9 2 3 3" xfId="6811" xr:uid="{00000000-0005-0000-0000-0000761A0000}"/>
    <cellStyle name="Input 2 3 2 9 2 3 4" xfId="6812" xr:uid="{00000000-0005-0000-0000-0000771A0000}"/>
    <cellStyle name="Input 2 3 2 9 2 3 5" xfId="6813" xr:uid="{00000000-0005-0000-0000-0000781A0000}"/>
    <cellStyle name="Input 2 3 2 9 2 4" xfId="6814" xr:uid="{00000000-0005-0000-0000-0000791A0000}"/>
    <cellStyle name="Input 2 3 2 9 2 4 2" xfId="6815" xr:uid="{00000000-0005-0000-0000-00007A1A0000}"/>
    <cellStyle name="Input 2 3 2 9 2 5" xfId="6816" xr:uid="{00000000-0005-0000-0000-00007B1A0000}"/>
    <cellStyle name="Input 2 3 2 9 2 5 2" xfId="6817" xr:uid="{00000000-0005-0000-0000-00007C1A0000}"/>
    <cellStyle name="Input 2 3 2 9 2 6" xfId="6818" xr:uid="{00000000-0005-0000-0000-00007D1A0000}"/>
    <cellStyle name="Input 2 3 2 9 2 7" xfId="6819" xr:uid="{00000000-0005-0000-0000-00007E1A0000}"/>
    <cellStyle name="Input 2 3 2 9 3" xfId="6820" xr:uid="{00000000-0005-0000-0000-00007F1A0000}"/>
    <cellStyle name="Input 2 3 2 9 3 2" xfId="6821" xr:uid="{00000000-0005-0000-0000-0000801A0000}"/>
    <cellStyle name="Input 2 3 2 9 3 3" xfId="6822" xr:uid="{00000000-0005-0000-0000-0000811A0000}"/>
    <cellStyle name="Input 2 3 2 9 3 4" xfId="6823" xr:uid="{00000000-0005-0000-0000-0000821A0000}"/>
    <cellStyle name="Input 2 3 2 9 3 5" xfId="6824" xr:uid="{00000000-0005-0000-0000-0000831A0000}"/>
    <cellStyle name="Input 2 3 2 9 4" xfId="6825" xr:uid="{00000000-0005-0000-0000-0000841A0000}"/>
    <cellStyle name="Input 2 3 2 9 4 2" xfId="6826" xr:uid="{00000000-0005-0000-0000-0000851A0000}"/>
    <cellStyle name="Input 2 3 2 9 4 3" xfId="6827" xr:uid="{00000000-0005-0000-0000-0000861A0000}"/>
    <cellStyle name="Input 2 3 2 9 4 4" xfId="6828" xr:uid="{00000000-0005-0000-0000-0000871A0000}"/>
    <cellStyle name="Input 2 3 2 9 4 5" xfId="6829" xr:uid="{00000000-0005-0000-0000-0000881A0000}"/>
    <cellStyle name="Input 2 3 2 9 5" xfId="6830" xr:uid="{00000000-0005-0000-0000-0000891A0000}"/>
    <cellStyle name="Input 2 3 2 9 5 2" xfId="6831" xr:uid="{00000000-0005-0000-0000-00008A1A0000}"/>
    <cellStyle name="Input 2 3 2 9 6" xfId="6832" xr:uid="{00000000-0005-0000-0000-00008B1A0000}"/>
    <cellStyle name="Input 2 3 2 9 6 2" xfId="6833" xr:uid="{00000000-0005-0000-0000-00008C1A0000}"/>
    <cellStyle name="Input 2 3 2 9 7" xfId="6834" xr:uid="{00000000-0005-0000-0000-00008D1A0000}"/>
    <cellStyle name="Input 2 3 2 9 8" xfId="6835" xr:uid="{00000000-0005-0000-0000-00008E1A0000}"/>
    <cellStyle name="Input 2 3 3" xfId="6836" xr:uid="{00000000-0005-0000-0000-00008F1A0000}"/>
    <cellStyle name="Input 2 3 3 2" xfId="6837" xr:uid="{00000000-0005-0000-0000-0000901A0000}"/>
    <cellStyle name="Input 2 3 4" xfId="6838" xr:uid="{00000000-0005-0000-0000-0000911A0000}"/>
    <cellStyle name="Input 2 3 4 2" xfId="6839" xr:uid="{00000000-0005-0000-0000-0000921A0000}"/>
    <cellStyle name="Input 2 3 5" xfId="6840" xr:uid="{00000000-0005-0000-0000-0000931A0000}"/>
    <cellStyle name="Input 2 3 6" xfId="6841" xr:uid="{00000000-0005-0000-0000-0000941A0000}"/>
    <cellStyle name="Input 2 3 6 2" xfId="6842" xr:uid="{00000000-0005-0000-0000-0000951A0000}"/>
    <cellStyle name="Input 2 3_T-straight with PEDs adjustor" xfId="6843" xr:uid="{00000000-0005-0000-0000-0000961A0000}"/>
    <cellStyle name="Input 2 4" xfId="6844" xr:uid="{00000000-0005-0000-0000-0000971A0000}"/>
    <cellStyle name="Input 2 4 2" xfId="6845" xr:uid="{00000000-0005-0000-0000-0000981A0000}"/>
    <cellStyle name="Input 2 4 3" xfId="6846" xr:uid="{00000000-0005-0000-0000-0000991A0000}"/>
    <cellStyle name="Input 2 4_T-straight with PEDs adjustor" xfId="6847" xr:uid="{00000000-0005-0000-0000-00009A1A0000}"/>
    <cellStyle name="Input 2 5" xfId="6848" xr:uid="{00000000-0005-0000-0000-00009B1A0000}"/>
    <cellStyle name="Input 2 5 10" xfId="6849" xr:uid="{00000000-0005-0000-0000-00009C1A0000}"/>
    <cellStyle name="Input 2 5 10 2" xfId="6850" xr:uid="{00000000-0005-0000-0000-00009D1A0000}"/>
    <cellStyle name="Input 2 5 10 2 2" xfId="6851" xr:uid="{00000000-0005-0000-0000-00009E1A0000}"/>
    <cellStyle name="Input 2 5 10 2 2 2" xfId="6852" xr:uid="{00000000-0005-0000-0000-00009F1A0000}"/>
    <cellStyle name="Input 2 5 10 2 2 3" xfId="6853" xr:uid="{00000000-0005-0000-0000-0000A01A0000}"/>
    <cellStyle name="Input 2 5 10 2 2 4" xfId="6854" xr:uid="{00000000-0005-0000-0000-0000A11A0000}"/>
    <cellStyle name="Input 2 5 10 2 2 5" xfId="6855" xr:uid="{00000000-0005-0000-0000-0000A21A0000}"/>
    <cellStyle name="Input 2 5 10 2 3" xfId="6856" xr:uid="{00000000-0005-0000-0000-0000A31A0000}"/>
    <cellStyle name="Input 2 5 10 2 3 2" xfId="6857" xr:uid="{00000000-0005-0000-0000-0000A41A0000}"/>
    <cellStyle name="Input 2 5 10 2 3 3" xfId="6858" xr:uid="{00000000-0005-0000-0000-0000A51A0000}"/>
    <cellStyle name="Input 2 5 10 2 3 4" xfId="6859" xr:uid="{00000000-0005-0000-0000-0000A61A0000}"/>
    <cellStyle name="Input 2 5 10 2 3 5" xfId="6860" xr:uid="{00000000-0005-0000-0000-0000A71A0000}"/>
    <cellStyle name="Input 2 5 10 2 4" xfId="6861" xr:uid="{00000000-0005-0000-0000-0000A81A0000}"/>
    <cellStyle name="Input 2 5 10 2 4 2" xfId="6862" xr:uid="{00000000-0005-0000-0000-0000A91A0000}"/>
    <cellStyle name="Input 2 5 10 2 5" xfId="6863" xr:uid="{00000000-0005-0000-0000-0000AA1A0000}"/>
    <cellStyle name="Input 2 5 10 2 5 2" xfId="6864" xr:uid="{00000000-0005-0000-0000-0000AB1A0000}"/>
    <cellStyle name="Input 2 5 10 2 6" xfId="6865" xr:uid="{00000000-0005-0000-0000-0000AC1A0000}"/>
    <cellStyle name="Input 2 5 10 2 7" xfId="6866" xr:uid="{00000000-0005-0000-0000-0000AD1A0000}"/>
    <cellStyle name="Input 2 5 10 3" xfId="6867" xr:uid="{00000000-0005-0000-0000-0000AE1A0000}"/>
    <cellStyle name="Input 2 5 10 3 2" xfId="6868" xr:uid="{00000000-0005-0000-0000-0000AF1A0000}"/>
    <cellStyle name="Input 2 5 10 3 3" xfId="6869" xr:uid="{00000000-0005-0000-0000-0000B01A0000}"/>
    <cellStyle name="Input 2 5 10 3 4" xfId="6870" xr:uid="{00000000-0005-0000-0000-0000B11A0000}"/>
    <cellStyle name="Input 2 5 10 3 5" xfId="6871" xr:uid="{00000000-0005-0000-0000-0000B21A0000}"/>
    <cellStyle name="Input 2 5 10 4" xfId="6872" xr:uid="{00000000-0005-0000-0000-0000B31A0000}"/>
    <cellStyle name="Input 2 5 10 4 2" xfId="6873" xr:uid="{00000000-0005-0000-0000-0000B41A0000}"/>
    <cellStyle name="Input 2 5 10 4 3" xfId="6874" xr:uid="{00000000-0005-0000-0000-0000B51A0000}"/>
    <cellStyle name="Input 2 5 10 4 4" xfId="6875" xr:uid="{00000000-0005-0000-0000-0000B61A0000}"/>
    <cellStyle name="Input 2 5 10 4 5" xfId="6876" xr:uid="{00000000-0005-0000-0000-0000B71A0000}"/>
    <cellStyle name="Input 2 5 10 5" xfId="6877" xr:uid="{00000000-0005-0000-0000-0000B81A0000}"/>
    <cellStyle name="Input 2 5 10 5 2" xfId="6878" xr:uid="{00000000-0005-0000-0000-0000B91A0000}"/>
    <cellStyle name="Input 2 5 10 6" xfId="6879" xr:uid="{00000000-0005-0000-0000-0000BA1A0000}"/>
    <cellStyle name="Input 2 5 10 6 2" xfId="6880" xr:uid="{00000000-0005-0000-0000-0000BB1A0000}"/>
    <cellStyle name="Input 2 5 10 7" xfId="6881" xr:uid="{00000000-0005-0000-0000-0000BC1A0000}"/>
    <cellStyle name="Input 2 5 10 8" xfId="6882" xr:uid="{00000000-0005-0000-0000-0000BD1A0000}"/>
    <cellStyle name="Input 2 5 11" xfId="6883" xr:uid="{00000000-0005-0000-0000-0000BE1A0000}"/>
    <cellStyle name="Input 2 5 11 2" xfId="6884" xr:uid="{00000000-0005-0000-0000-0000BF1A0000}"/>
    <cellStyle name="Input 2 5 11 2 2" xfId="6885" xr:uid="{00000000-0005-0000-0000-0000C01A0000}"/>
    <cellStyle name="Input 2 5 11 2 2 2" xfId="6886" xr:uid="{00000000-0005-0000-0000-0000C11A0000}"/>
    <cellStyle name="Input 2 5 11 2 2 3" xfId="6887" xr:uid="{00000000-0005-0000-0000-0000C21A0000}"/>
    <cellStyle name="Input 2 5 11 2 2 4" xfId="6888" xr:uid="{00000000-0005-0000-0000-0000C31A0000}"/>
    <cellStyle name="Input 2 5 11 2 2 5" xfId="6889" xr:uid="{00000000-0005-0000-0000-0000C41A0000}"/>
    <cellStyle name="Input 2 5 11 2 3" xfId="6890" xr:uid="{00000000-0005-0000-0000-0000C51A0000}"/>
    <cellStyle name="Input 2 5 11 2 3 2" xfId="6891" xr:uid="{00000000-0005-0000-0000-0000C61A0000}"/>
    <cellStyle name="Input 2 5 11 2 3 3" xfId="6892" xr:uid="{00000000-0005-0000-0000-0000C71A0000}"/>
    <cellStyle name="Input 2 5 11 2 3 4" xfId="6893" xr:uid="{00000000-0005-0000-0000-0000C81A0000}"/>
    <cellStyle name="Input 2 5 11 2 3 5" xfId="6894" xr:uid="{00000000-0005-0000-0000-0000C91A0000}"/>
    <cellStyle name="Input 2 5 11 2 4" xfId="6895" xr:uid="{00000000-0005-0000-0000-0000CA1A0000}"/>
    <cellStyle name="Input 2 5 11 2 4 2" xfId="6896" xr:uid="{00000000-0005-0000-0000-0000CB1A0000}"/>
    <cellStyle name="Input 2 5 11 2 5" xfId="6897" xr:uid="{00000000-0005-0000-0000-0000CC1A0000}"/>
    <cellStyle name="Input 2 5 11 2 5 2" xfId="6898" xr:uid="{00000000-0005-0000-0000-0000CD1A0000}"/>
    <cellStyle name="Input 2 5 11 2 6" xfId="6899" xr:uid="{00000000-0005-0000-0000-0000CE1A0000}"/>
    <cellStyle name="Input 2 5 11 2 7" xfId="6900" xr:uid="{00000000-0005-0000-0000-0000CF1A0000}"/>
    <cellStyle name="Input 2 5 11 3" xfId="6901" xr:uid="{00000000-0005-0000-0000-0000D01A0000}"/>
    <cellStyle name="Input 2 5 11 3 2" xfId="6902" xr:uid="{00000000-0005-0000-0000-0000D11A0000}"/>
    <cellStyle name="Input 2 5 11 3 3" xfId="6903" xr:uid="{00000000-0005-0000-0000-0000D21A0000}"/>
    <cellStyle name="Input 2 5 11 3 4" xfId="6904" xr:uid="{00000000-0005-0000-0000-0000D31A0000}"/>
    <cellStyle name="Input 2 5 11 3 5" xfId="6905" xr:uid="{00000000-0005-0000-0000-0000D41A0000}"/>
    <cellStyle name="Input 2 5 11 4" xfId="6906" xr:uid="{00000000-0005-0000-0000-0000D51A0000}"/>
    <cellStyle name="Input 2 5 11 4 2" xfId="6907" xr:uid="{00000000-0005-0000-0000-0000D61A0000}"/>
    <cellStyle name="Input 2 5 11 4 3" xfId="6908" xr:uid="{00000000-0005-0000-0000-0000D71A0000}"/>
    <cellStyle name="Input 2 5 11 4 4" xfId="6909" xr:uid="{00000000-0005-0000-0000-0000D81A0000}"/>
    <cellStyle name="Input 2 5 11 4 5" xfId="6910" xr:uid="{00000000-0005-0000-0000-0000D91A0000}"/>
    <cellStyle name="Input 2 5 11 5" xfId="6911" xr:uid="{00000000-0005-0000-0000-0000DA1A0000}"/>
    <cellStyle name="Input 2 5 11 5 2" xfId="6912" xr:uid="{00000000-0005-0000-0000-0000DB1A0000}"/>
    <cellStyle name="Input 2 5 11 6" xfId="6913" xr:uid="{00000000-0005-0000-0000-0000DC1A0000}"/>
    <cellStyle name="Input 2 5 11 6 2" xfId="6914" xr:uid="{00000000-0005-0000-0000-0000DD1A0000}"/>
    <cellStyle name="Input 2 5 11 7" xfId="6915" xr:uid="{00000000-0005-0000-0000-0000DE1A0000}"/>
    <cellStyle name="Input 2 5 11 8" xfId="6916" xr:uid="{00000000-0005-0000-0000-0000DF1A0000}"/>
    <cellStyle name="Input 2 5 12" xfId="6917" xr:uid="{00000000-0005-0000-0000-0000E01A0000}"/>
    <cellStyle name="Input 2 5 12 2" xfId="6918" xr:uid="{00000000-0005-0000-0000-0000E11A0000}"/>
    <cellStyle name="Input 2 5 12 2 2" xfId="6919" xr:uid="{00000000-0005-0000-0000-0000E21A0000}"/>
    <cellStyle name="Input 2 5 12 2 2 2" xfId="6920" xr:uid="{00000000-0005-0000-0000-0000E31A0000}"/>
    <cellStyle name="Input 2 5 12 2 2 3" xfId="6921" xr:uid="{00000000-0005-0000-0000-0000E41A0000}"/>
    <cellStyle name="Input 2 5 12 2 2 4" xfId="6922" xr:uid="{00000000-0005-0000-0000-0000E51A0000}"/>
    <cellStyle name="Input 2 5 12 2 2 5" xfId="6923" xr:uid="{00000000-0005-0000-0000-0000E61A0000}"/>
    <cellStyle name="Input 2 5 12 2 3" xfId="6924" xr:uid="{00000000-0005-0000-0000-0000E71A0000}"/>
    <cellStyle name="Input 2 5 12 2 3 2" xfId="6925" xr:uid="{00000000-0005-0000-0000-0000E81A0000}"/>
    <cellStyle name="Input 2 5 12 2 3 3" xfId="6926" xr:uid="{00000000-0005-0000-0000-0000E91A0000}"/>
    <cellStyle name="Input 2 5 12 2 3 4" xfId="6927" xr:uid="{00000000-0005-0000-0000-0000EA1A0000}"/>
    <cellStyle name="Input 2 5 12 2 3 5" xfId="6928" xr:uid="{00000000-0005-0000-0000-0000EB1A0000}"/>
    <cellStyle name="Input 2 5 12 2 4" xfId="6929" xr:uid="{00000000-0005-0000-0000-0000EC1A0000}"/>
    <cellStyle name="Input 2 5 12 2 4 2" xfId="6930" xr:uid="{00000000-0005-0000-0000-0000ED1A0000}"/>
    <cellStyle name="Input 2 5 12 2 5" xfId="6931" xr:uid="{00000000-0005-0000-0000-0000EE1A0000}"/>
    <cellStyle name="Input 2 5 12 2 5 2" xfId="6932" xr:uid="{00000000-0005-0000-0000-0000EF1A0000}"/>
    <cellStyle name="Input 2 5 12 2 6" xfId="6933" xr:uid="{00000000-0005-0000-0000-0000F01A0000}"/>
    <cellStyle name="Input 2 5 12 2 7" xfId="6934" xr:uid="{00000000-0005-0000-0000-0000F11A0000}"/>
    <cellStyle name="Input 2 5 12 3" xfId="6935" xr:uid="{00000000-0005-0000-0000-0000F21A0000}"/>
    <cellStyle name="Input 2 5 12 3 2" xfId="6936" xr:uid="{00000000-0005-0000-0000-0000F31A0000}"/>
    <cellStyle name="Input 2 5 12 3 3" xfId="6937" xr:uid="{00000000-0005-0000-0000-0000F41A0000}"/>
    <cellStyle name="Input 2 5 12 3 4" xfId="6938" xr:uid="{00000000-0005-0000-0000-0000F51A0000}"/>
    <cellStyle name="Input 2 5 12 3 5" xfId="6939" xr:uid="{00000000-0005-0000-0000-0000F61A0000}"/>
    <cellStyle name="Input 2 5 12 4" xfId="6940" xr:uid="{00000000-0005-0000-0000-0000F71A0000}"/>
    <cellStyle name="Input 2 5 12 4 2" xfId="6941" xr:uid="{00000000-0005-0000-0000-0000F81A0000}"/>
    <cellStyle name="Input 2 5 12 4 3" xfId="6942" xr:uid="{00000000-0005-0000-0000-0000F91A0000}"/>
    <cellStyle name="Input 2 5 12 4 4" xfId="6943" xr:uid="{00000000-0005-0000-0000-0000FA1A0000}"/>
    <cellStyle name="Input 2 5 12 4 5" xfId="6944" xr:uid="{00000000-0005-0000-0000-0000FB1A0000}"/>
    <cellStyle name="Input 2 5 12 5" xfId="6945" xr:uid="{00000000-0005-0000-0000-0000FC1A0000}"/>
    <cellStyle name="Input 2 5 12 5 2" xfId="6946" xr:uid="{00000000-0005-0000-0000-0000FD1A0000}"/>
    <cellStyle name="Input 2 5 12 6" xfId="6947" xr:uid="{00000000-0005-0000-0000-0000FE1A0000}"/>
    <cellStyle name="Input 2 5 12 6 2" xfId="6948" xr:uid="{00000000-0005-0000-0000-0000FF1A0000}"/>
    <cellStyle name="Input 2 5 12 7" xfId="6949" xr:uid="{00000000-0005-0000-0000-0000001B0000}"/>
    <cellStyle name="Input 2 5 12 8" xfId="6950" xr:uid="{00000000-0005-0000-0000-0000011B0000}"/>
    <cellStyle name="Input 2 5 13" xfId="6951" xr:uid="{00000000-0005-0000-0000-0000021B0000}"/>
    <cellStyle name="Input 2 5 13 2" xfId="6952" xr:uid="{00000000-0005-0000-0000-0000031B0000}"/>
    <cellStyle name="Input 2 5 13 2 2" xfId="6953" xr:uid="{00000000-0005-0000-0000-0000041B0000}"/>
    <cellStyle name="Input 2 5 13 2 2 2" xfId="6954" xr:uid="{00000000-0005-0000-0000-0000051B0000}"/>
    <cellStyle name="Input 2 5 13 2 2 3" xfId="6955" xr:uid="{00000000-0005-0000-0000-0000061B0000}"/>
    <cellStyle name="Input 2 5 13 2 2 4" xfId="6956" xr:uid="{00000000-0005-0000-0000-0000071B0000}"/>
    <cellStyle name="Input 2 5 13 2 2 5" xfId="6957" xr:uid="{00000000-0005-0000-0000-0000081B0000}"/>
    <cellStyle name="Input 2 5 13 2 3" xfId="6958" xr:uid="{00000000-0005-0000-0000-0000091B0000}"/>
    <cellStyle name="Input 2 5 13 2 3 2" xfId="6959" xr:uid="{00000000-0005-0000-0000-00000A1B0000}"/>
    <cellStyle name="Input 2 5 13 2 3 3" xfId="6960" xr:uid="{00000000-0005-0000-0000-00000B1B0000}"/>
    <cellStyle name="Input 2 5 13 2 3 4" xfId="6961" xr:uid="{00000000-0005-0000-0000-00000C1B0000}"/>
    <cellStyle name="Input 2 5 13 2 3 5" xfId="6962" xr:uid="{00000000-0005-0000-0000-00000D1B0000}"/>
    <cellStyle name="Input 2 5 13 2 4" xfId="6963" xr:uid="{00000000-0005-0000-0000-00000E1B0000}"/>
    <cellStyle name="Input 2 5 13 2 4 2" xfId="6964" xr:uid="{00000000-0005-0000-0000-00000F1B0000}"/>
    <cellStyle name="Input 2 5 13 2 5" xfId="6965" xr:uid="{00000000-0005-0000-0000-0000101B0000}"/>
    <cellStyle name="Input 2 5 13 2 5 2" xfId="6966" xr:uid="{00000000-0005-0000-0000-0000111B0000}"/>
    <cellStyle name="Input 2 5 13 2 6" xfId="6967" xr:uid="{00000000-0005-0000-0000-0000121B0000}"/>
    <cellStyle name="Input 2 5 13 2 7" xfId="6968" xr:uid="{00000000-0005-0000-0000-0000131B0000}"/>
    <cellStyle name="Input 2 5 13 3" xfId="6969" xr:uid="{00000000-0005-0000-0000-0000141B0000}"/>
    <cellStyle name="Input 2 5 13 3 2" xfId="6970" xr:uid="{00000000-0005-0000-0000-0000151B0000}"/>
    <cellStyle name="Input 2 5 13 3 3" xfId="6971" xr:uid="{00000000-0005-0000-0000-0000161B0000}"/>
    <cellStyle name="Input 2 5 13 3 4" xfId="6972" xr:uid="{00000000-0005-0000-0000-0000171B0000}"/>
    <cellStyle name="Input 2 5 13 3 5" xfId="6973" xr:uid="{00000000-0005-0000-0000-0000181B0000}"/>
    <cellStyle name="Input 2 5 13 4" xfId="6974" xr:uid="{00000000-0005-0000-0000-0000191B0000}"/>
    <cellStyle name="Input 2 5 13 4 2" xfId="6975" xr:uid="{00000000-0005-0000-0000-00001A1B0000}"/>
    <cellStyle name="Input 2 5 13 4 3" xfId="6976" xr:uid="{00000000-0005-0000-0000-00001B1B0000}"/>
    <cellStyle name="Input 2 5 13 4 4" xfId="6977" xr:uid="{00000000-0005-0000-0000-00001C1B0000}"/>
    <cellStyle name="Input 2 5 13 4 5" xfId="6978" xr:uid="{00000000-0005-0000-0000-00001D1B0000}"/>
    <cellStyle name="Input 2 5 13 5" xfId="6979" xr:uid="{00000000-0005-0000-0000-00001E1B0000}"/>
    <cellStyle name="Input 2 5 13 5 2" xfId="6980" xr:uid="{00000000-0005-0000-0000-00001F1B0000}"/>
    <cellStyle name="Input 2 5 13 6" xfId="6981" xr:uid="{00000000-0005-0000-0000-0000201B0000}"/>
    <cellStyle name="Input 2 5 13 6 2" xfId="6982" xr:uid="{00000000-0005-0000-0000-0000211B0000}"/>
    <cellStyle name="Input 2 5 13 7" xfId="6983" xr:uid="{00000000-0005-0000-0000-0000221B0000}"/>
    <cellStyle name="Input 2 5 13 8" xfId="6984" xr:uid="{00000000-0005-0000-0000-0000231B0000}"/>
    <cellStyle name="Input 2 5 14" xfId="6985" xr:uid="{00000000-0005-0000-0000-0000241B0000}"/>
    <cellStyle name="Input 2 5 14 2" xfId="6986" xr:uid="{00000000-0005-0000-0000-0000251B0000}"/>
    <cellStyle name="Input 2 5 14 2 2" xfId="6987" xr:uid="{00000000-0005-0000-0000-0000261B0000}"/>
    <cellStyle name="Input 2 5 14 2 2 2" xfId="6988" xr:uid="{00000000-0005-0000-0000-0000271B0000}"/>
    <cellStyle name="Input 2 5 14 2 2 3" xfId="6989" xr:uid="{00000000-0005-0000-0000-0000281B0000}"/>
    <cellStyle name="Input 2 5 14 2 2 4" xfId="6990" xr:uid="{00000000-0005-0000-0000-0000291B0000}"/>
    <cellStyle name="Input 2 5 14 2 2 5" xfId="6991" xr:uid="{00000000-0005-0000-0000-00002A1B0000}"/>
    <cellStyle name="Input 2 5 14 2 3" xfId="6992" xr:uid="{00000000-0005-0000-0000-00002B1B0000}"/>
    <cellStyle name="Input 2 5 14 2 3 2" xfId="6993" xr:uid="{00000000-0005-0000-0000-00002C1B0000}"/>
    <cellStyle name="Input 2 5 14 2 3 3" xfId="6994" xr:uid="{00000000-0005-0000-0000-00002D1B0000}"/>
    <cellStyle name="Input 2 5 14 2 3 4" xfId="6995" xr:uid="{00000000-0005-0000-0000-00002E1B0000}"/>
    <cellStyle name="Input 2 5 14 2 3 5" xfId="6996" xr:uid="{00000000-0005-0000-0000-00002F1B0000}"/>
    <cellStyle name="Input 2 5 14 2 4" xfId="6997" xr:uid="{00000000-0005-0000-0000-0000301B0000}"/>
    <cellStyle name="Input 2 5 14 2 4 2" xfId="6998" xr:uid="{00000000-0005-0000-0000-0000311B0000}"/>
    <cellStyle name="Input 2 5 14 2 5" xfId="6999" xr:uid="{00000000-0005-0000-0000-0000321B0000}"/>
    <cellStyle name="Input 2 5 14 2 5 2" xfId="7000" xr:uid="{00000000-0005-0000-0000-0000331B0000}"/>
    <cellStyle name="Input 2 5 14 2 6" xfId="7001" xr:uid="{00000000-0005-0000-0000-0000341B0000}"/>
    <cellStyle name="Input 2 5 14 2 7" xfId="7002" xr:uid="{00000000-0005-0000-0000-0000351B0000}"/>
    <cellStyle name="Input 2 5 14 3" xfId="7003" xr:uid="{00000000-0005-0000-0000-0000361B0000}"/>
    <cellStyle name="Input 2 5 14 3 2" xfId="7004" xr:uid="{00000000-0005-0000-0000-0000371B0000}"/>
    <cellStyle name="Input 2 5 14 3 3" xfId="7005" xr:uid="{00000000-0005-0000-0000-0000381B0000}"/>
    <cellStyle name="Input 2 5 14 3 4" xfId="7006" xr:uid="{00000000-0005-0000-0000-0000391B0000}"/>
    <cellStyle name="Input 2 5 14 3 5" xfId="7007" xr:uid="{00000000-0005-0000-0000-00003A1B0000}"/>
    <cellStyle name="Input 2 5 14 4" xfId="7008" xr:uid="{00000000-0005-0000-0000-00003B1B0000}"/>
    <cellStyle name="Input 2 5 14 4 2" xfId="7009" xr:uid="{00000000-0005-0000-0000-00003C1B0000}"/>
    <cellStyle name="Input 2 5 14 4 3" xfId="7010" xr:uid="{00000000-0005-0000-0000-00003D1B0000}"/>
    <cellStyle name="Input 2 5 14 4 4" xfId="7011" xr:uid="{00000000-0005-0000-0000-00003E1B0000}"/>
    <cellStyle name="Input 2 5 14 4 5" xfId="7012" xr:uid="{00000000-0005-0000-0000-00003F1B0000}"/>
    <cellStyle name="Input 2 5 14 5" xfId="7013" xr:uid="{00000000-0005-0000-0000-0000401B0000}"/>
    <cellStyle name="Input 2 5 14 5 2" xfId="7014" xr:uid="{00000000-0005-0000-0000-0000411B0000}"/>
    <cellStyle name="Input 2 5 14 6" xfId="7015" xr:uid="{00000000-0005-0000-0000-0000421B0000}"/>
    <cellStyle name="Input 2 5 14 6 2" xfId="7016" xr:uid="{00000000-0005-0000-0000-0000431B0000}"/>
    <cellStyle name="Input 2 5 14 7" xfId="7017" xr:uid="{00000000-0005-0000-0000-0000441B0000}"/>
    <cellStyle name="Input 2 5 14 8" xfId="7018" xr:uid="{00000000-0005-0000-0000-0000451B0000}"/>
    <cellStyle name="Input 2 5 15" xfId="7019" xr:uid="{00000000-0005-0000-0000-0000461B0000}"/>
    <cellStyle name="Input 2 5 15 2" xfId="7020" xr:uid="{00000000-0005-0000-0000-0000471B0000}"/>
    <cellStyle name="Input 2 5 15 2 2" xfId="7021" xr:uid="{00000000-0005-0000-0000-0000481B0000}"/>
    <cellStyle name="Input 2 5 15 2 3" xfId="7022" xr:uid="{00000000-0005-0000-0000-0000491B0000}"/>
    <cellStyle name="Input 2 5 15 2 4" xfId="7023" xr:uid="{00000000-0005-0000-0000-00004A1B0000}"/>
    <cellStyle name="Input 2 5 15 2 5" xfId="7024" xr:uid="{00000000-0005-0000-0000-00004B1B0000}"/>
    <cellStyle name="Input 2 5 15 3" xfId="7025" xr:uid="{00000000-0005-0000-0000-00004C1B0000}"/>
    <cellStyle name="Input 2 5 15 3 2" xfId="7026" xr:uid="{00000000-0005-0000-0000-00004D1B0000}"/>
    <cellStyle name="Input 2 5 15 3 3" xfId="7027" xr:uid="{00000000-0005-0000-0000-00004E1B0000}"/>
    <cellStyle name="Input 2 5 15 3 4" xfId="7028" xr:uid="{00000000-0005-0000-0000-00004F1B0000}"/>
    <cellStyle name="Input 2 5 15 3 5" xfId="7029" xr:uid="{00000000-0005-0000-0000-0000501B0000}"/>
    <cellStyle name="Input 2 5 15 4" xfId="7030" xr:uid="{00000000-0005-0000-0000-0000511B0000}"/>
    <cellStyle name="Input 2 5 15 4 2" xfId="7031" xr:uid="{00000000-0005-0000-0000-0000521B0000}"/>
    <cellStyle name="Input 2 5 15 5" xfId="7032" xr:uid="{00000000-0005-0000-0000-0000531B0000}"/>
    <cellStyle name="Input 2 5 15 5 2" xfId="7033" xr:uid="{00000000-0005-0000-0000-0000541B0000}"/>
    <cellStyle name="Input 2 5 15 6" xfId="7034" xr:uid="{00000000-0005-0000-0000-0000551B0000}"/>
    <cellStyle name="Input 2 5 15 7" xfId="7035" xr:uid="{00000000-0005-0000-0000-0000561B0000}"/>
    <cellStyle name="Input 2 5 16" xfId="7036" xr:uid="{00000000-0005-0000-0000-0000571B0000}"/>
    <cellStyle name="Input 2 5 16 2" xfId="7037" xr:uid="{00000000-0005-0000-0000-0000581B0000}"/>
    <cellStyle name="Input 2 5 16 3" xfId="7038" xr:uid="{00000000-0005-0000-0000-0000591B0000}"/>
    <cellStyle name="Input 2 5 16 4" xfId="7039" xr:uid="{00000000-0005-0000-0000-00005A1B0000}"/>
    <cellStyle name="Input 2 5 16 5" xfId="7040" xr:uid="{00000000-0005-0000-0000-00005B1B0000}"/>
    <cellStyle name="Input 2 5 17" xfId="7041" xr:uid="{00000000-0005-0000-0000-00005C1B0000}"/>
    <cellStyle name="Input 2 5 17 2" xfId="7042" xr:uid="{00000000-0005-0000-0000-00005D1B0000}"/>
    <cellStyle name="Input 2 5 17 3" xfId="7043" xr:uid="{00000000-0005-0000-0000-00005E1B0000}"/>
    <cellStyle name="Input 2 5 17 4" xfId="7044" xr:uid="{00000000-0005-0000-0000-00005F1B0000}"/>
    <cellStyle name="Input 2 5 17 5" xfId="7045" xr:uid="{00000000-0005-0000-0000-0000601B0000}"/>
    <cellStyle name="Input 2 5 18" xfId="7046" xr:uid="{00000000-0005-0000-0000-0000611B0000}"/>
    <cellStyle name="Input 2 5 18 2" xfId="7047" xr:uid="{00000000-0005-0000-0000-0000621B0000}"/>
    <cellStyle name="Input 2 5 19" xfId="7048" xr:uid="{00000000-0005-0000-0000-0000631B0000}"/>
    <cellStyle name="Input 2 5 19 2" xfId="7049" xr:uid="{00000000-0005-0000-0000-0000641B0000}"/>
    <cellStyle name="Input 2 5 2" xfId="7050" xr:uid="{00000000-0005-0000-0000-0000651B0000}"/>
    <cellStyle name="Input 2 5 2 2" xfId="7051" xr:uid="{00000000-0005-0000-0000-0000661B0000}"/>
    <cellStyle name="Input 2 5 2 2 2" xfId="7052" xr:uid="{00000000-0005-0000-0000-0000671B0000}"/>
    <cellStyle name="Input 2 5 2 2 2 2" xfId="7053" xr:uid="{00000000-0005-0000-0000-0000681B0000}"/>
    <cellStyle name="Input 2 5 2 2 2 3" xfId="7054" xr:uid="{00000000-0005-0000-0000-0000691B0000}"/>
    <cellStyle name="Input 2 5 2 2 2 4" xfId="7055" xr:uid="{00000000-0005-0000-0000-00006A1B0000}"/>
    <cellStyle name="Input 2 5 2 2 2 5" xfId="7056" xr:uid="{00000000-0005-0000-0000-00006B1B0000}"/>
    <cellStyle name="Input 2 5 2 2 3" xfId="7057" xr:uid="{00000000-0005-0000-0000-00006C1B0000}"/>
    <cellStyle name="Input 2 5 2 2 3 2" xfId="7058" xr:uid="{00000000-0005-0000-0000-00006D1B0000}"/>
    <cellStyle name="Input 2 5 2 2 3 3" xfId="7059" xr:uid="{00000000-0005-0000-0000-00006E1B0000}"/>
    <cellStyle name="Input 2 5 2 2 3 4" xfId="7060" xr:uid="{00000000-0005-0000-0000-00006F1B0000}"/>
    <cellStyle name="Input 2 5 2 2 3 5" xfId="7061" xr:uid="{00000000-0005-0000-0000-0000701B0000}"/>
    <cellStyle name="Input 2 5 2 2 4" xfId="7062" xr:uid="{00000000-0005-0000-0000-0000711B0000}"/>
    <cellStyle name="Input 2 5 2 2 4 2" xfId="7063" xr:uid="{00000000-0005-0000-0000-0000721B0000}"/>
    <cellStyle name="Input 2 5 2 2 5" xfId="7064" xr:uid="{00000000-0005-0000-0000-0000731B0000}"/>
    <cellStyle name="Input 2 5 2 2 5 2" xfId="7065" xr:uid="{00000000-0005-0000-0000-0000741B0000}"/>
    <cellStyle name="Input 2 5 2 2 6" xfId="7066" xr:uid="{00000000-0005-0000-0000-0000751B0000}"/>
    <cellStyle name="Input 2 5 2 2 7" xfId="7067" xr:uid="{00000000-0005-0000-0000-0000761B0000}"/>
    <cellStyle name="Input 2 5 2 3" xfId="7068" xr:uid="{00000000-0005-0000-0000-0000771B0000}"/>
    <cellStyle name="Input 2 5 2 3 2" xfId="7069" xr:uid="{00000000-0005-0000-0000-0000781B0000}"/>
    <cellStyle name="Input 2 5 2 3 3" xfId="7070" xr:uid="{00000000-0005-0000-0000-0000791B0000}"/>
    <cellStyle name="Input 2 5 2 3 4" xfId="7071" xr:uid="{00000000-0005-0000-0000-00007A1B0000}"/>
    <cellStyle name="Input 2 5 2 3 5" xfId="7072" xr:uid="{00000000-0005-0000-0000-00007B1B0000}"/>
    <cellStyle name="Input 2 5 2 4" xfId="7073" xr:uid="{00000000-0005-0000-0000-00007C1B0000}"/>
    <cellStyle name="Input 2 5 2 4 2" xfId="7074" xr:uid="{00000000-0005-0000-0000-00007D1B0000}"/>
    <cellStyle name="Input 2 5 2 4 3" xfId="7075" xr:uid="{00000000-0005-0000-0000-00007E1B0000}"/>
    <cellStyle name="Input 2 5 2 4 4" xfId="7076" xr:uid="{00000000-0005-0000-0000-00007F1B0000}"/>
    <cellStyle name="Input 2 5 2 4 5" xfId="7077" xr:uid="{00000000-0005-0000-0000-0000801B0000}"/>
    <cellStyle name="Input 2 5 2 5" xfId="7078" xr:uid="{00000000-0005-0000-0000-0000811B0000}"/>
    <cellStyle name="Input 2 5 2 5 2" xfId="7079" xr:uid="{00000000-0005-0000-0000-0000821B0000}"/>
    <cellStyle name="Input 2 5 2 6" xfId="7080" xr:uid="{00000000-0005-0000-0000-0000831B0000}"/>
    <cellStyle name="Input 2 5 2 6 2" xfId="7081" xr:uid="{00000000-0005-0000-0000-0000841B0000}"/>
    <cellStyle name="Input 2 5 2 7" xfId="7082" xr:uid="{00000000-0005-0000-0000-0000851B0000}"/>
    <cellStyle name="Input 2 5 2 8" xfId="7083" xr:uid="{00000000-0005-0000-0000-0000861B0000}"/>
    <cellStyle name="Input 2 5 20" xfId="7084" xr:uid="{00000000-0005-0000-0000-0000871B0000}"/>
    <cellStyle name="Input 2 5 21" xfId="7085" xr:uid="{00000000-0005-0000-0000-0000881B0000}"/>
    <cellStyle name="Input 2 5 3" xfId="7086" xr:uid="{00000000-0005-0000-0000-0000891B0000}"/>
    <cellStyle name="Input 2 5 3 2" xfId="7087" xr:uid="{00000000-0005-0000-0000-00008A1B0000}"/>
    <cellStyle name="Input 2 5 3 2 2" xfId="7088" xr:uid="{00000000-0005-0000-0000-00008B1B0000}"/>
    <cellStyle name="Input 2 5 3 2 2 2" xfId="7089" xr:uid="{00000000-0005-0000-0000-00008C1B0000}"/>
    <cellStyle name="Input 2 5 3 2 2 3" xfId="7090" xr:uid="{00000000-0005-0000-0000-00008D1B0000}"/>
    <cellStyle name="Input 2 5 3 2 2 4" xfId="7091" xr:uid="{00000000-0005-0000-0000-00008E1B0000}"/>
    <cellStyle name="Input 2 5 3 2 2 5" xfId="7092" xr:uid="{00000000-0005-0000-0000-00008F1B0000}"/>
    <cellStyle name="Input 2 5 3 2 3" xfId="7093" xr:uid="{00000000-0005-0000-0000-0000901B0000}"/>
    <cellStyle name="Input 2 5 3 2 3 2" xfId="7094" xr:uid="{00000000-0005-0000-0000-0000911B0000}"/>
    <cellStyle name="Input 2 5 3 2 3 3" xfId="7095" xr:uid="{00000000-0005-0000-0000-0000921B0000}"/>
    <cellStyle name="Input 2 5 3 2 3 4" xfId="7096" xr:uid="{00000000-0005-0000-0000-0000931B0000}"/>
    <cellStyle name="Input 2 5 3 2 3 5" xfId="7097" xr:uid="{00000000-0005-0000-0000-0000941B0000}"/>
    <cellStyle name="Input 2 5 3 2 4" xfId="7098" xr:uid="{00000000-0005-0000-0000-0000951B0000}"/>
    <cellStyle name="Input 2 5 3 2 4 2" xfId="7099" xr:uid="{00000000-0005-0000-0000-0000961B0000}"/>
    <cellStyle name="Input 2 5 3 2 5" xfId="7100" xr:uid="{00000000-0005-0000-0000-0000971B0000}"/>
    <cellStyle name="Input 2 5 3 2 5 2" xfId="7101" xr:uid="{00000000-0005-0000-0000-0000981B0000}"/>
    <cellStyle name="Input 2 5 3 2 6" xfId="7102" xr:uid="{00000000-0005-0000-0000-0000991B0000}"/>
    <cellStyle name="Input 2 5 3 2 7" xfId="7103" xr:uid="{00000000-0005-0000-0000-00009A1B0000}"/>
    <cellStyle name="Input 2 5 3 3" xfId="7104" xr:uid="{00000000-0005-0000-0000-00009B1B0000}"/>
    <cellStyle name="Input 2 5 3 3 2" xfId="7105" xr:uid="{00000000-0005-0000-0000-00009C1B0000}"/>
    <cellStyle name="Input 2 5 3 3 3" xfId="7106" xr:uid="{00000000-0005-0000-0000-00009D1B0000}"/>
    <cellStyle name="Input 2 5 3 3 4" xfId="7107" xr:uid="{00000000-0005-0000-0000-00009E1B0000}"/>
    <cellStyle name="Input 2 5 3 3 5" xfId="7108" xr:uid="{00000000-0005-0000-0000-00009F1B0000}"/>
    <cellStyle name="Input 2 5 3 4" xfId="7109" xr:uid="{00000000-0005-0000-0000-0000A01B0000}"/>
    <cellStyle name="Input 2 5 3 4 2" xfId="7110" xr:uid="{00000000-0005-0000-0000-0000A11B0000}"/>
    <cellStyle name="Input 2 5 3 4 3" xfId="7111" xr:uid="{00000000-0005-0000-0000-0000A21B0000}"/>
    <cellStyle name="Input 2 5 3 4 4" xfId="7112" xr:uid="{00000000-0005-0000-0000-0000A31B0000}"/>
    <cellStyle name="Input 2 5 3 4 5" xfId="7113" xr:uid="{00000000-0005-0000-0000-0000A41B0000}"/>
    <cellStyle name="Input 2 5 3 5" xfId="7114" xr:uid="{00000000-0005-0000-0000-0000A51B0000}"/>
    <cellStyle name="Input 2 5 3 5 2" xfId="7115" xr:uid="{00000000-0005-0000-0000-0000A61B0000}"/>
    <cellStyle name="Input 2 5 3 6" xfId="7116" xr:uid="{00000000-0005-0000-0000-0000A71B0000}"/>
    <cellStyle name="Input 2 5 3 6 2" xfId="7117" xr:uid="{00000000-0005-0000-0000-0000A81B0000}"/>
    <cellStyle name="Input 2 5 3 7" xfId="7118" xr:uid="{00000000-0005-0000-0000-0000A91B0000}"/>
    <cellStyle name="Input 2 5 3 8" xfId="7119" xr:uid="{00000000-0005-0000-0000-0000AA1B0000}"/>
    <cellStyle name="Input 2 5 4" xfId="7120" xr:uid="{00000000-0005-0000-0000-0000AB1B0000}"/>
    <cellStyle name="Input 2 5 4 2" xfId="7121" xr:uid="{00000000-0005-0000-0000-0000AC1B0000}"/>
    <cellStyle name="Input 2 5 4 2 2" xfId="7122" xr:uid="{00000000-0005-0000-0000-0000AD1B0000}"/>
    <cellStyle name="Input 2 5 4 2 2 2" xfId="7123" xr:uid="{00000000-0005-0000-0000-0000AE1B0000}"/>
    <cellStyle name="Input 2 5 4 2 2 3" xfId="7124" xr:uid="{00000000-0005-0000-0000-0000AF1B0000}"/>
    <cellStyle name="Input 2 5 4 2 2 4" xfId="7125" xr:uid="{00000000-0005-0000-0000-0000B01B0000}"/>
    <cellStyle name="Input 2 5 4 2 2 5" xfId="7126" xr:uid="{00000000-0005-0000-0000-0000B11B0000}"/>
    <cellStyle name="Input 2 5 4 2 3" xfId="7127" xr:uid="{00000000-0005-0000-0000-0000B21B0000}"/>
    <cellStyle name="Input 2 5 4 2 3 2" xfId="7128" xr:uid="{00000000-0005-0000-0000-0000B31B0000}"/>
    <cellStyle name="Input 2 5 4 2 3 3" xfId="7129" xr:uid="{00000000-0005-0000-0000-0000B41B0000}"/>
    <cellStyle name="Input 2 5 4 2 3 4" xfId="7130" xr:uid="{00000000-0005-0000-0000-0000B51B0000}"/>
    <cellStyle name="Input 2 5 4 2 3 5" xfId="7131" xr:uid="{00000000-0005-0000-0000-0000B61B0000}"/>
    <cellStyle name="Input 2 5 4 2 4" xfId="7132" xr:uid="{00000000-0005-0000-0000-0000B71B0000}"/>
    <cellStyle name="Input 2 5 4 2 4 2" xfId="7133" xr:uid="{00000000-0005-0000-0000-0000B81B0000}"/>
    <cellStyle name="Input 2 5 4 2 5" xfId="7134" xr:uid="{00000000-0005-0000-0000-0000B91B0000}"/>
    <cellStyle name="Input 2 5 4 2 5 2" xfId="7135" xr:uid="{00000000-0005-0000-0000-0000BA1B0000}"/>
    <cellStyle name="Input 2 5 4 2 6" xfId="7136" xr:uid="{00000000-0005-0000-0000-0000BB1B0000}"/>
    <cellStyle name="Input 2 5 4 2 7" xfId="7137" xr:uid="{00000000-0005-0000-0000-0000BC1B0000}"/>
    <cellStyle name="Input 2 5 4 3" xfId="7138" xr:uid="{00000000-0005-0000-0000-0000BD1B0000}"/>
    <cellStyle name="Input 2 5 4 3 2" xfId="7139" xr:uid="{00000000-0005-0000-0000-0000BE1B0000}"/>
    <cellStyle name="Input 2 5 4 3 3" xfId="7140" xr:uid="{00000000-0005-0000-0000-0000BF1B0000}"/>
    <cellStyle name="Input 2 5 4 3 4" xfId="7141" xr:uid="{00000000-0005-0000-0000-0000C01B0000}"/>
    <cellStyle name="Input 2 5 4 3 5" xfId="7142" xr:uid="{00000000-0005-0000-0000-0000C11B0000}"/>
    <cellStyle name="Input 2 5 4 4" xfId="7143" xr:uid="{00000000-0005-0000-0000-0000C21B0000}"/>
    <cellStyle name="Input 2 5 4 4 2" xfId="7144" xr:uid="{00000000-0005-0000-0000-0000C31B0000}"/>
    <cellStyle name="Input 2 5 4 4 3" xfId="7145" xr:uid="{00000000-0005-0000-0000-0000C41B0000}"/>
    <cellStyle name="Input 2 5 4 4 4" xfId="7146" xr:uid="{00000000-0005-0000-0000-0000C51B0000}"/>
    <cellStyle name="Input 2 5 4 4 5" xfId="7147" xr:uid="{00000000-0005-0000-0000-0000C61B0000}"/>
    <cellStyle name="Input 2 5 4 5" xfId="7148" xr:uid="{00000000-0005-0000-0000-0000C71B0000}"/>
    <cellStyle name="Input 2 5 4 5 2" xfId="7149" xr:uid="{00000000-0005-0000-0000-0000C81B0000}"/>
    <cellStyle name="Input 2 5 4 6" xfId="7150" xr:uid="{00000000-0005-0000-0000-0000C91B0000}"/>
    <cellStyle name="Input 2 5 4 6 2" xfId="7151" xr:uid="{00000000-0005-0000-0000-0000CA1B0000}"/>
    <cellStyle name="Input 2 5 4 7" xfId="7152" xr:uid="{00000000-0005-0000-0000-0000CB1B0000}"/>
    <cellStyle name="Input 2 5 4 8" xfId="7153" xr:uid="{00000000-0005-0000-0000-0000CC1B0000}"/>
    <cellStyle name="Input 2 5 5" xfId="7154" xr:uid="{00000000-0005-0000-0000-0000CD1B0000}"/>
    <cellStyle name="Input 2 5 5 2" xfId="7155" xr:uid="{00000000-0005-0000-0000-0000CE1B0000}"/>
    <cellStyle name="Input 2 5 5 2 2" xfId="7156" xr:uid="{00000000-0005-0000-0000-0000CF1B0000}"/>
    <cellStyle name="Input 2 5 5 2 2 2" xfId="7157" xr:uid="{00000000-0005-0000-0000-0000D01B0000}"/>
    <cellStyle name="Input 2 5 5 2 2 3" xfId="7158" xr:uid="{00000000-0005-0000-0000-0000D11B0000}"/>
    <cellStyle name="Input 2 5 5 2 2 4" xfId="7159" xr:uid="{00000000-0005-0000-0000-0000D21B0000}"/>
    <cellStyle name="Input 2 5 5 2 2 5" xfId="7160" xr:uid="{00000000-0005-0000-0000-0000D31B0000}"/>
    <cellStyle name="Input 2 5 5 2 3" xfId="7161" xr:uid="{00000000-0005-0000-0000-0000D41B0000}"/>
    <cellStyle name="Input 2 5 5 2 3 2" xfId="7162" xr:uid="{00000000-0005-0000-0000-0000D51B0000}"/>
    <cellStyle name="Input 2 5 5 2 3 3" xfId="7163" xr:uid="{00000000-0005-0000-0000-0000D61B0000}"/>
    <cellStyle name="Input 2 5 5 2 3 4" xfId="7164" xr:uid="{00000000-0005-0000-0000-0000D71B0000}"/>
    <cellStyle name="Input 2 5 5 2 3 5" xfId="7165" xr:uid="{00000000-0005-0000-0000-0000D81B0000}"/>
    <cellStyle name="Input 2 5 5 2 4" xfId="7166" xr:uid="{00000000-0005-0000-0000-0000D91B0000}"/>
    <cellStyle name="Input 2 5 5 2 4 2" xfId="7167" xr:uid="{00000000-0005-0000-0000-0000DA1B0000}"/>
    <cellStyle name="Input 2 5 5 2 5" xfId="7168" xr:uid="{00000000-0005-0000-0000-0000DB1B0000}"/>
    <cellStyle name="Input 2 5 5 2 5 2" xfId="7169" xr:uid="{00000000-0005-0000-0000-0000DC1B0000}"/>
    <cellStyle name="Input 2 5 5 2 6" xfId="7170" xr:uid="{00000000-0005-0000-0000-0000DD1B0000}"/>
    <cellStyle name="Input 2 5 5 2 7" xfId="7171" xr:uid="{00000000-0005-0000-0000-0000DE1B0000}"/>
    <cellStyle name="Input 2 5 5 3" xfId="7172" xr:uid="{00000000-0005-0000-0000-0000DF1B0000}"/>
    <cellStyle name="Input 2 5 5 3 2" xfId="7173" xr:uid="{00000000-0005-0000-0000-0000E01B0000}"/>
    <cellStyle name="Input 2 5 5 3 3" xfId="7174" xr:uid="{00000000-0005-0000-0000-0000E11B0000}"/>
    <cellStyle name="Input 2 5 5 3 4" xfId="7175" xr:uid="{00000000-0005-0000-0000-0000E21B0000}"/>
    <cellStyle name="Input 2 5 5 3 5" xfId="7176" xr:uid="{00000000-0005-0000-0000-0000E31B0000}"/>
    <cellStyle name="Input 2 5 5 4" xfId="7177" xr:uid="{00000000-0005-0000-0000-0000E41B0000}"/>
    <cellStyle name="Input 2 5 5 4 2" xfId="7178" xr:uid="{00000000-0005-0000-0000-0000E51B0000}"/>
    <cellStyle name="Input 2 5 5 4 3" xfId="7179" xr:uid="{00000000-0005-0000-0000-0000E61B0000}"/>
    <cellStyle name="Input 2 5 5 4 4" xfId="7180" xr:uid="{00000000-0005-0000-0000-0000E71B0000}"/>
    <cellStyle name="Input 2 5 5 4 5" xfId="7181" xr:uid="{00000000-0005-0000-0000-0000E81B0000}"/>
    <cellStyle name="Input 2 5 5 5" xfId="7182" xr:uid="{00000000-0005-0000-0000-0000E91B0000}"/>
    <cellStyle name="Input 2 5 5 5 2" xfId="7183" xr:uid="{00000000-0005-0000-0000-0000EA1B0000}"/>
    <cellStyle name="Input 2 5 5 6" xfId="7184" xr:uid="{00000000-0005-0000-0000-0000EB1B0000}"/>
    <cellStyle name="Input 2 5 5 6 2" xfId="7185" xr:uid="{00000000-0005-0000-0000-0000EC1B0000}"/>
    <cellStyle name="Input 2 5 5 7" xfId="7186" xr:uid="{00000000-0005-0000-0000-0000ED1B0000}"/>
    <cellStyle name="Input 2 5 5 8" xfId="7187" xr:uid="{00000000-0005-0000-0000-0000EE1B0000}"/>
    <cellStyle name="Input 2 5 6" xfId="7188" xr:uid="{00000000-0005-0000-0000-0000EF1B0000}"/>
    <cellStyle name="Input 2 5 6 2" xfId="7189" xr:uid="{00000000-0005-0000-0000-0000F01B0000}"/>
    <cellStyle name="Input 2 5 6 2 2" xfId="7190" xr:uid="{00000000-0005-0000-0000-0000F11B0000}"/>
    <cellStyle name="Input 2 5 6 2 2 2" xfId="7191" xr:uid="{00000000-0005-0000-0000-0000F21B0000}"/>
    <cellStyle name="Input 2 5 6 2 2 3" xfId="7192" xr:uid="{00000000-0005-0000-0000-0000F31B0000}"/>
    <cellStyle name="Input 2 5 6 2 2 4" xfId="7193" xr:uid="{00000000-0005-0000-0000-0000F41B0000}"/>
    <cellStyle name="Input 2 5 6 2 2 5" xfId="7194" xr:uid="{00000000-0005-0000-0000-0000F51B0000}"/>
    <cellStyle name="Input 2 5 6 2 3" xfId="7195" xr:uid="{00000000-0005-0000-0000-0000F61B0000}"/>
    <cellStyle name="Input 2 5 6 2 3 2" xfId="7196" xr:uid="{00000000-0005-0000-0000-0000F71B0000}"/>
    <cellStyle name="Input 2 5 6 2 3 3" xfId="7197" xr:uid="{00000000-0005-0000-0000-0000F81B0000}"/>
    <cellStyle name="Input 2 5 6 2 3 4" xfId="7198" xr:uid="{00000000-0005-0000-0000-0000F91B0000}"/>
    <cellStyle name="Input 2 5 6 2 3 5" xfId="7199" xr:uid="{00000000-0005-0000-0000-0000FA1B0000}"/>
    <cellStyle name="Input 2 5 6 2 4" xfId="7200" xr:uid="{00000000-0005-0000-0000-0000FB1B0000}"/>
    <cellStyle name="Input 2 5 6 2 4 2" xfId="7201" xr:uid="{00000000-0005-0000-0000-0000FC1B0000}"/>
    <cellStyle name="Input 2 5 6 2 5" xfId="7202" xr:uid="{00000000-0005-0000-0000-0000FD1B0000}"/>
    <cellStyle name="Input 2 5 6 2 5 2" xfId="7203" xr:uid="{00000000-0005-0000-0000-0000FE1B0000}"/>
    <cellStyle name="Input 2 5 6 2 6" xfId="7204" xr:uid="{00000000-0005-0000-0000-0000FF1B0000}"/>
    <cellStyle name="Input 2 5 6 2 7" xfId="7205" xr:uid="{00000000-0005-0000-0000-0000001C0000}"/>
    <cellStyle name="Input 2 5 6 3" xfId="7206" xr:uid="{00000000-0005-0000-0000-0000011C0000}"/>
    <cellStyle name="Input 2 5 6 3 2" xfId="7207" xr:uid="{00000000-0005-0000-0000-0000021C0000}"/>
    <cellStyle name="Input 2 5 6 3 3" xfId="7208" xr:uid="{00000000-0005-0000-0000-0000031C0000}"/>
    <cellStyle name="Input 2 5 6 3 4" xfId="7209" xr:uid="{00000000-0005-0000-0000-0000041C0000}"/>
    <cellStyle name="Input 2 5 6 3 5" xfId="7210" xr:uid="{00000000-0005-0000-0000-0000051C0000}"/>
    <cellStyle name="Input 2 5 6 4" xfId="7211" xr:uid="{00000000-0005-0000-0000-0000061C0000}"/>
    <cellStyle name="Input 2 5 6 4 2" xfId="7212" xr:uid="{00000000-0005-0000-0000-0000071C0000}"/>
    <cellStyle name="Input 2 5 6 4 3" xfId="7213" xr:uid="{00000000-0005-0000-0000-0000081C0000}"/>
    <cellStyle name="Input 2 5 6 4 4" xfId="7214" xr:uid="{00000000-0005-0000-0000-0000091C0000}"/>
    <cellStyle name="Input 2 5 6 4 5" xfId="7215" xr:uid="{00000000-0005-0000-0000-00000A1C0000}"/>
    <cellStyle name="Input 2 5 6 5" xfId="7216" xr:uid="{00000000-0005-0000-0000-00000B1C0000}"/>
    <cellStyle name="Input 2 5 6 5 2" xfId="7217" xr:uid="{00000000-0005-0000-0000-00000C1C0000}"/>
    <cellStyle name="Input 2 5 6 6" xfId="7218" xr:uid="{00000000-0005-0000-0000-00000D1C0000}"/>
    <cellStyle name="Input 2 5 6 6 2" xfId="7219" xr:uid="{00000000-0005-0000-0000-00000E1C0000}"/>
    <cellStyle name="Input 2 5 6 7" xfId="7220" xr:uid="{00000000-0005-0000-0000-00000F1C0000}"/>
    <cellStyle name="Input 2 5 6 8" xfId="7221" xr:uid="{00000000-0005-0000-0000-0000101C0000}"/>
    <cellStyle name="Input 2 5 7" xfId="7222" xr:uid="{00000000-0005-0000-0000-0000111C0000}"/>
    <cellStyle name="Input 2 5 7 2" xfId="7223" xr:uid="{00000000-0005-0000-0000-0000121C0000}"/>
    <cellStyle name="Input 2 5 7 2 2" xfId="7224" xr:uid="{00000000-0005-0000-0000-0000131C0000}"/>
    <cellStyle name="Input 2 5 7 2 2 2" xfId="7225" xr:uid="{00000000-0005-0000-0000-0000141C0000}"/>
    <cellStyle name="Input 2 5 7 2 2 3" xfId="7226" xr:uid="{00000000-0005-0000-0000-0000151C0000}"/>
    <cellStyle name="Input 2 5 7 2 2 4" xfId="7227" xr:uid="{00000000-0005-0000-0000-0000161C0000}"/>
    <cellStyle name="Input 2 5 7 2 2 5" xfId="7228" xr:uid="{00000000-0005-0000-0000-0000171C0000}"/>
    <cellStyle name="Input 2 5 7 2 3" xfId="7229" xr:uid="{00000000-0005-0000-0000-0000181C0000}"/>
    <cellStyle name="Input 2 5 7 2 3 2" xfId="7230" xr:uid="{00000000-0005-0000-0000-0000191C0000}"/>
    <cellStyle name="Input 2 5 7 2 3 3" xfId="7231" xr:uid="{00000000-0005-0000-0000-00001A1C0000}"/>
    <cellStyle name="Input 2 5 7 2 3 4" xfId="7232" xr:uid="{00000000-0005-0000-0000-00001B1C0000}"/>
    <cellStyle name="Input 2 5 7 2 3 5" xfId="7233" xr:uid="{00000000-0005-0000-0000-00001C1C0000}"/>
    <cellStyle name="Input 2 5 7 2 4" xfId="7234" xr:uid="{00000000-0005-0000-0000-00001D1C0000}"/>
    <cellStyle name="Input 2 5 7 2 4 2" xfId="7235" xr:uid="{00000000-0005-0000-0000-00001E1C0000}"/>
    <cellStyle name="Input 2 5 7 2 5" xfId="7236" xr:uid="{00000000-0005-0000-0000-00001F1C0000}"/>
    <cellStyle name="Input 2 5 7 2 5 2" xfId="7237" xr:uid="{00000000-0005-0000-0000-0000201C0000}"/>
    <cellStyle name="Input 2 5 7 2 6" xfId="7238" xr:uid="{00000000-0005-0000-0000-0000211C0000}"/>
    <cellStyle name="Input 2 5 7 2 7" xfId="7239" xr:uid="{00000000-0005-0000-0000-0000221C0000}"/>
    <cellStyle name="Input 2 5 7 3" xfId="7240" xr:uid="{00000000-0005-0000-0000-0000231C0000}"/>
    <cellStyle name="Input 2 5 7 3 2" xfId="7241" xr:uid="{00000000-0005-0000-0000-0000241C0000}"/>
    <cellStyle name="Input 2 5 7 3 3" xfId="7242" xr:uid="{00000000-0005-0000-0000-0000251C0000}"/>
    <cellStyle name="Input 2 5 7 3 4" xfId="7243" xr:uid="{00000000-0005-0000-0000-0000261C0000}"/>
    <cellStyle name="Input 2 5 7 3 5" xfId="7244" xr:uid="{00000000-0005-0000-0000-0000271C0000}"/>
    <cellStyle name="Input 2 5 7 4" xfId="7245" xr:uid="{00000000-0005-0000-0000-0000281C0000}"/>
    <cellStyle name="Input 2 5 7 4 2" xfId="7246" xr:uid="{00000000-0005-0000-0000-0000291C0000}"/>
    <cellStyle name="Input 2 5 7 4 3" xfId="7247" xr:uid="{00000000-0005-0000-0000-00002A1C0000}"/>
    <cellStyle name="Input 2 5 7 4 4" xfId="7248" xr:uid="{00000000-0005-0000-0000-00002B1C0000}"/>
    <cellStyle name="Input 2 5 7 4 5" xfId="7249" xr:uid="{00000000-0005-0000-0000-00002C1C0000}"/>
    <cellStyle name="Input 2 5 7 5" xfId="7250" xr:uid="{00000000-0005-0000-0000-00002D1C0000}"/>
    <cellStyle name="Input 2 5 7 5 2" xfId="7251" xr:uid="{00000000-0005-0000-0000-00002E1C0000}"/>
    <cellStyle name="Input 2 5 7 6" xfId="7252" xr:uid="{00000000-0005-0000-0000-00002F1C0000}"/>
    <cellStyle name="Input 2 5 7 6 2" xfId="7253" xr:uid="{00000000-0005-0000-0000-0000301C0000}"/>
    <cellStyle name="Input 2 5 7 7" xfId="7254" xr:uid="{00000000-0005-0000-0000-0000311C0000}"/>
    <cellStyle name="Input 2 5 7 8" xfId="7255" xr:uid="{00000000-0005-0000-0000-0000321C0000}"/>
    <cellStyle name="Input 2 5 8" xfId="7256" xr:uid="{00000000-0005-0000-0000-0000331C0000}"/>
    <cellStyle name="Input 2 5 8 2" xfId="7257" xr:uid="{00000000-0005-0000-0000-0000341C0000}"/>
    <cellStyle name="Input 2 5 8 2 2" xfId="7258" xr:uid="{00000000-0005-0000-0000-0000351C0000}"/>
    <cellStyle name="Input 2 5 8 2 2 2" xfId="7259" xr:uid="{00000000-0005-0000-0000-0000361C0000}"/>
    <cellStyle name="Input 2 5 8 2 2 3" xfId="7260" xr:uid="{00000000-0005-0000-0000-0000371C0000}"/>
    <cellStyle name="Input 2 5 8 2 2 4" xfId="7261" xr:uid="{00000000-0005-0000-0000-0000381C0000}"/>
    <cellStyle name="Input 2 5 8 2 2 5" xfId="7262" xr:uid="{00000000-0005-0000-0000-0000391C0000}"/>
    <cellStyle name="Input 2 5 8 2 3" xfId="7263" xr:uid="{00000000-0005-0000-0000-00003A1C0000}"/>
    <cellStyle name="Input 2 5 8 2 3 2" xfId="7264" xr:uid="{00000000-0005-0000-0000-00003B1C0000}"/>
    <cellStyle name="Input 2 5 8 2 3 3" xfId="7265" xr:uid="{00000000-0005-0000-0000-00003C1C0000}"/>
    <cellStyle name="Input 2 5 8 2 3 4" xfId="7266" xr:uid="{00000000-0005-0000-0000-00003D1C0000}"/>
    <cellStyle name="Input 2 5 8 2 3 5" xfId="7267" xr:uid="{00000000-0005-0000-0000-00003E1C0000}"/>
    <cellStyle name="Input 2 5 8 2 4" xfId="7268" xr:uid="{00000000-0005-0000-0000-00003F1C0000}"/>
    <cellStyle name="Input 2 5 8 2 4 2" xfId="7269" xr:uid="{00000000-0005-0000-0000-0000401C0000}"/>
    <cellStyle name="Input 2 5 8 2 5" xfId="7270" xr:uid="{00000000-0005-0000-0000-0000411C0000}"/>
    <cellStyle name="Input 2 5 8 2 5 2" xfId="7271" xr:uid="{00000000-0005-0000-0000-0000421C0000}"/>
    <cellStyle name="Input 2 5 8 2 6" xfId="7272" xr:uid="{00000000-0005-0000-0000-0000431C0000}"/>
    <cellStyle name="Input 2 5 8 2 7" xfId="7273" xr:uid="{00000000-0005-0000-0000-0000441C0000}"/>
    <cellStyle name="Input 2 5 8 3" xfId="7274" xr:uid="{00000000-0005-0000-0000-0000451C0000}"/>
    <cellStyle name="Input 2 5 8 3 2" xfId="7275" xr:uid="{00000000-0005-0000-0000-0000461C0000}"/>
    <cellStyle name="Input 2 5 8 3 3" xfId="7276" xr:uid="{00000000-0005-0000-0000-0000471C0000}"/>
    <cellStyle name="Input 2 5 8 3 4" xfId="7277" xr:uid="{00000000-0005-0000-0000-0000481C0000}"/>
    <cellStyle name="Input 2 5 8 3 5" xfId="7278" xr:uid="{00000000-0005-0000-0000-0000491C0000}"/>
    <cellStyle name="Input 2 5 8 4" xfId="7279" xr:uid="{00000000-0005-0000-0000-00004A1C0000}"/>
    <cellStyle name="Input 2 5 8 4 2" xfId="7280" xr:uid="{00000000-0005-0000-0000-00004B1C0000}"/>
    <cellStyle name="Input 2 5 8 4 3" xfId="7281" xr:uid="{00000000-0005-0000-0000-00004C1C0000}"/>
    <cellStyle name="Input 2 5 8 4 4" xfId="7282" xr:uid="{00000000-0005-0000-0000-00004D1C0000}"/>
    <cellStyle name="Input 2 5 8 4 5" xfId="7283" xr:uid="{00000000-0005-0000-0000-00004E1C0000}"/>
    <cellStyle name="Input 2 5 8 5" xfId="7284" xr:uid="{00000000-0005-0000-0000-00004F1C0000}"/>
    <cellStyle name="Input 2 5 8 5 2" xfId="7285" xr:uid="{00000000-0005-0000-0000-0000501C0000}"/>
    <cellStyle name="Input 2 5 8 6" xfId="7286" xr:uid="{00000000-0005-0000-0000-0000511C0000}"/>
    <cellStyle name="Input 2 5 8 6 2" xfId="7287" xr:uid="{00000000-0005-0000-0000-0000521C0000}"/>
    <cellStyle name="Input 2 5 8 7" xfId="7288" xr:uid="{00000000-0005-0000-0000-0000531C0000}"/>
    <cellStyle name="Input 2 5 8 8" xfId="7289" xr:uid="{00000000-0005-0000-0000-0000541C0000}"/>
    <cellStyle name="Input 2 5 9" xfId="7290" xr:uid="{00000000-0005-0000-0000-0000551C0000}"/>
    <cellStyle name="Input 2 5 9 2" xfId="7291" xr:uid="{00000000-0005-0000-0000-0000561C0000}"/>
    <cellStyle name="Input 2 5 9 2 2" xfId="7292" xr:uid="{00000000-0005-0000-0000-0000571C0000}"/>
    <cellStyle name="Input 2 5 9 2 2 2" xfId="7293" xr:uid="{00000000-0005-0000-0000-0000581C0000}"/>
    <cellStyle name="Input 2 5 9 2 2 3" xfId="7294" xr:uid="{00000000-0005-0000-0000-0000591C0000}"/>
    <cellStyle name="Input 2 5 9 2 2 4" xfId="7295" xr:uid="{00000000-0005-0000-0000-00005A1C0000}"/>
    <cellStyle name="Input 2 5 9 2 2 5" xfId="7296" xr:uid="{00000000-0005-0000-0000-00005B1C0000}"/>
    <cellStyle name="Input 2 5 9 2 3" xfId="7297" xr:uid="{00000000-0005-0000-0000-00005C1C0000}"/>
    <cellStyle name="Input 2 5 9 2 3 2" xfId="7298" xr:uid="{00000000-0005-0000-0000-00005D1C0000}"/>
    <cellStyle name="Input 2 5 9 2 3 3" xfId="7299" xr:uid="{00000000-0005-0000-0000-00005E1C0000}"/>
    <cellStyle name="Input 2 5 9 2 3 4" xfId="7300" xr:uid="{00000000-0005-0000-0000-00005F1C0000}"/>
    <cellStyle name="Input 2 5 9 2 3 5" xfId="7301" xr:uid="{00000000-0005-0000-0000-0000601C0000}"/>
    <cellStyle name="Input 2 5 9 2 4" xfId="7302" xr:uid="{00000000-0005-0000-0000-0000611C0000}"/>
    <cellStyle name="Input 2 5 9 2 4 2" xfId="7303" xr:uid="{00000000-0005-0000-0000-0000621C0000}"/>
    <cellStyle name="Input 2 5 9 2 5" xfId="7304" xr:uid="{00000000-0005-0000-0000-0000631C0000}"/>
    <cellStyle name="Input 2 5 9 2 5 2" xfId="7305" xr:uid="{00000000-0005-0000-0000-0000641C0000}"/>
    <cellStyle name="Input 2 5 9 2 6" xfId="7306" xr:uid="{00000000-0005-0000-0000-0000651C0000}"/>
    <cellStyle name="Input 2 5 9 2 7" xfId="7307" xr:uid="{00000000-0005-0000-0000-0000661C0000}"/>
    <cellStyle name="Input 2 5 9 3" xfId="7308" xr:uid="{00000000-0005-0000-0000-0000671C0000}"/>
    <cellStyle name="Input 2 5 9 3 2" xfId="7309" xr:uid="{00000000-0005-0000-0000-0000681C0000}"/>
    <cellStyle name="Input 2 5 9 3 3" xfId="7310" xr:uid="{00000000-0005-0000-0000-0000691C0000}"/>
    <cellStyle name="Input 2 5 9 3 4" xfId="7311" xr:uid="{00000000-0005-0000-0000-00006A1C0000}"/>
    <cellStyle name="Input 2 5 9 3 5" xfId="7312" xr:uid="{00000000-0005-0000-0000-00006B1C0000}"/>
    <cellStyle name="Input 2 5 9 4" xfId="7313" xr:uid="{00000000-0005-0000-0000-00006C1C0000}"/>
    <cellStyle name="Input 2 5 9 4 2" xfId="7314" xr:uid="{00000000-0005-0000-0000-00006D1C0000}"/>
    <cellStyle name="Input 2 5 9 4 3" xfId="7315" xr:uid="{00000000-0005-0000-0000-00006E1C0000}"/>
    <cellStyle name="Input 2 5 9 4 4" xfId="7316" xr:uid="{00000000-0005-0000-0000-00006F1C0000}"/>
    <cellStyle name="Input 2 5 9 4 5" xfId="7317" xr:uid="{00000000-0005-0000-0000-0000701C0000}"/>
    <cellStyle name="Input 2 5 9 5" xfId="7318" xr:uid="{00000000-0005-0000-0000-0000711C0000}"/>
    <cellStyle name="Input 2 5 9 5 2" xfId="7319" xr:uid="{00000000-0005-0000-0000-0000721C0000}"/>
    <cellStyle name="Input 2 5 9 6" xfId="7320" xr:uid="{00000000-0005-0000-0000-0000731C0000}"/>
    <cellStyle name="Input 2 5 9 6 2" xfId="7321" xr:uid="{00000000-0005-0000-0000-0000741C0000}"/>
    <cellStyle name="Input 2 5 9 7" xfId="7322" xr:uid="{00000000-0005-0000-0000-0000751C0000}"/>
    <cellStyle name="Input 2 5 9 8" xfId="7323" xr:uid="{00000000-0005-0000-0000-0000761C0000}"/>
    <cellStyle name="Input 2 6" xfId="7324" xr:uid="{00000000-0005-0000-0000-0000771C0000}"/>
    <cellStyle name="Input 2 6 2" xfId="7325" xr:uid="{00000000-0005-0000-0000-0000781C0000}"/>
    <cellStyle name="Input 2 7" xfId="7326" xr:uid="{00000000-0005-0000-0000-0000791C0000}"/>
    <cellStyle name="Input 2 7 2" xfId="7327" xr:uid="{00000000-0005-0000-0000-00007A1C0000}"/>
    <cellStyle name="Input 2 8" xfId="7328" xr:uid="{00000000-0005-0000-0000-00007B1C0000}"/>
    <cellStyle name="Input 2 9" xfId="7329" xr:uid="{00000000-0005-0000-0000-00007C1C0000}"/>
    <cellStyle name="Input 2 9 2" xfId="7330" xr:uid="{00000000-0005-0000-0000-00007D1C0000}"/>
    <cellStyle name="Input 2_T-straight with PEDs adjustor" xfId="7331" xr:uid="{00000000-0005-0000-0000-00007E1C0000}"/>
    <cellStyle name="Input 3" xfId="7332" xr:uid="{00000000-0005-0000-0000-00007F1C0000}"/>
    <cellStyle name="Input 3 2" xfId="7333" xr:uid="{00000000-0005-0000-0000-0000801C0000}"/>
    <cellStyle name="Input 3 2 2" xfId="7334" xr:uid="{00000000-0005-0000-0000-0000811C0000}"/>
    <cellStyle name="Input 3 2 2 10" xfId="7335" xr:uid="{00000000-0005-0000-0000-0000821C0000}"/>
    <cellStyle name="Input 3 2 2 10 2" xfId="7336" xr:uid="{00000000-0005-0000-0000-0000831C0000}"/>
    <cellStyle name="Input 3 2 2 10 2 2" xfId="7337" xr:uid="{00000000-0005-0000-0000-0000841C0000}"/>
    <cellStyle name="Input 3 2 2 10 2 2 2" xfId="7338" xr:uid="{00000000-0005-0000-0000-0000851C0000}"/>
    <cellStyle name="Input 3 2 2 10 2 2 3" xfId="7339" xr:uid="{00000000-0005-0000-0000-0000861C0000}"/>
    <cellStyle name="Input 3 2 2 10 2 2 4" xfId="7340" xr:uid="{00000000-0005-0000-0000-0000871C0000}"/>
    <cellStyle name="Input 3 2 2 10 2 2 5" xfId="7341" xr:uid="{00000000-0005-0000-0000-0000881C0000}"/>
    <cellStyle name="Input 3 2 2 10 2 3" xfId="7342" xr:uid="{00000000-0005-0000-0000-0000891C0000}"/>
    <cellStyle name="Input 3 2 2 10 2 3 2" xfId="7343" xr:uid="{00000000-0005-0000-0000-00008A1C0000}"/>
    <cellStyle name="Input 3 2 2 10 2 3 3" xfId="7344" xr:uid="{00000000-0005-0000-0000-00008B1C0000}"/>
    <cellStyle name="Input 3 2 2 10 2 3 4" xfId="7345" xr:uid="{00000000-0005-0000-0000-00008C1C0000}"/>
    <cellStyle name="Input 3 2 2 10 2 3 5" xfId="7346" xr:uid="{00000000-0005-0000-0000-00008D1C0000}"/>
    <cellStyle name="Input 3 2 2 10 2 4" xfId="7347" xr:uid="{00000000-0005-0000-0000-00008E1C0000}"/>
    <cellStyle name="Input 3 2 2 10 2 4 2" xfId="7348" xr:uid="{00000000-0005-0000-0000-00008F1C0000}"/>
    <cellStyle name="Input 3 2 2 10 2 5" xfId="7349" xr:uid="{00000000-0005-0000-0000-0000901C0000}"/>
    <cellStyle name="Input 3 2 2 10 2 5 2" xfId="7350" xr:uid="{00000000-0005-0000-0000-0000911C0000}"/>
    <cellStyle name="Input 3 2 2 10 2 6" xfId="7351" xr:uid="{00000000-0005-0000-0000-0000921C0000}"/>
    <cellStyle name="Input 3 2 2 10 2 7" xfId="7352" xr:uid="{00000000-0005-0000-0000-0000931C0000}"/>
    <cellStyle name="Input 3 2 2 10 3" xfId="7353" xr:uid="{00000000-0005-0000-0000-0000941C0000}"/>
    <cellStyle name="Input 3 2 2 10 3 2" xfId="7354" xr:uid="{00000000-0005-0000-0000-0000951C0000}"/>
    <cellStyle name="Input 3 2 2 10 3 3" xfId="7355" xr:uid="{00000000-0005-0000-0000-0000961C0000}"/>
    <cellStyle name="Input 3 2 2 10 3 4" xfId="7356" xr:uid="{00000000-0005-0000-0000-0000971C0000}"/>
    <cellStyle name="Input 3 2 2 10 3 5" xfId="7357" xr:uid="{00000000-0005-0000-0000-0000981C0000}"/>
    <cellStyle name="Input 3 2 2 10 4" xfId="7358" xr:uid="{00000000-0005-0000-0000-0000991C0000}"/>
    <cellStyle name="Input 3 2 2 10 4 2" xfId="7359" xr:uid="{00000000-0005-0000-0000-00009A1C0000}"/>
    <cellStyle name="Input 3 2 2 10 4 3" xfId="7360" xr:uid="{00000000-0005-0000-0000-00009B1C0000}"/>
    <cellStyle name="Input 3 2 2 10 4 4" xfId="7361" xr:uid="{00000000-0005-0000-0000-00009C1C0000}"/>
    <cellStyle name="Input 3 2 2 10 4 5" xfId="7362" xr:uid="{00000000-0005-0000-0000-00009D1C0000}"/>
    <cellStyle name="Input 3 2 2 10 5" xfId="7363" xr:uid="{00000000-0005-0000-0000-00009E1C0000}"/>
    <cellStyle name="Input 3 2 2 10 5 2" xfId="7364" xr:uid="{00000000-0005-0000-0000-00009F1C0000}"/>
    <cellStyle name="Input 3 2 2 10 6" xfId="7365" xr:uid="{00000000-0005-0000-0000-0000A01C0000}"/>
    <cellStyle name="Input 3 2 2 10 6 2" xfId="7366" xr:uid="{00000000-0005-0000-0000-0000A11C0000}"/>
    <cellStyle name="Input 3 2 2 10 7" xfId="7367" xr:uid="{00000000-0005-0000-0000-0000A21C0000}"/>
    <cellStyle name="Input 3 2 2 10 8" xfId="7368" xr:uid="{00000000-0005-0000-0000-0000A31C0000}"/>
    <cellStyle name="Input 3 2 2 11" xfId="7369" xr:uid="{00000000-0005-0000-0000-0000A41C0000}"/>
    <cellStyle name="Input 3 2 2 11 2" xfId="7370" xr:uid="{00000000-0005-0000-0000-0000A51C0000}"/>
    <cellStyle name="Input 3 2 2 11 2 2" xfId="7371" xr:uid="{00000000-0005-0000-0000-0000A61C0000}"/>
    <cellStyle name="Input 3 2 2 11 2 2 2" xfId="7372" xr:uid="{00000000-0005-0000-0000-0000A71C0000}"/>
    <cellStyle name="Input 3 2 2 11 2 2 3" xfId="7373" xr:uid="{00000000-0005-0000-0000-0000A81C0000}"/>
    <cellStyle name="Input 3 2 2 11 2 2 4" xfId="7374" xr:uid="{00000000-0005-0000-0000-0000A91C0000}"/>
    <cellStyle name="Input 3 2 2 11 2 2 5" xfId="7375" xr:uid="{00000000-0005-0000-0000-0000AA1C0000}"/>
    <cellStyle name="Input 3 2 2 11 2 3" xfId="7376" xr:uid="{00000000-0005-0000-0000-0000AB1C0000}"/>
    <cellStyle name="Input 3 2 2 11 2 3 2" xfId="7377" xr:uid="{00000000-0005-0000-0000-0000AC1C0000}"/>
    <cellStyle name="Input 3 2 2 11 2 3 3" xfId="7378" xr:uid="{00000000-0005-0000-0000-0000AD1C0000}"/>
    <cellStyle name="Input 3 2 2 11 2 3 4" xfId="7379" xr:uid="{00000000-0005-0000-0000-0000AE1C0000}"/>
    <cellStyle name="Input 3 2 2 11 2 3 5" xfId="7380" xr:uid="{00000000-0005-0000-0000-0000AF1C0000}"/>
    <cellStyle name="Input 3 2 2 11 2 4" xfId="7381" xr:uid="{00000000-0005-0000-0000-0000B01C0000}"/>
    <cellStyle name="Input 3 2 2 11 2 4 2" xfId="7382" xr:uid="{00000000-0005-0000-0000-0000B11C0000}"/>
    <cellStyle name="Input 3 2 2 11 2 5" xfId="7383" xr:uid="{00000000-0005-0000-0000-0000B21C0000}"/>
    <cellStyle name="Input 3 2 2 11 2 5 2" xfId="7384" xr:uid="{00000000-0005-0000-0000-0000B31C0000}"/>
    <cellStyle name="Input 3 2 2 11 2 6" xfId="7385" xr:uid="{00000000-0005-0000-0000-0000B41C0000}"/>
    <cellStyle name="Input 3 2 2 11 2 7" xfId="7386" xr:uid="{00000000-0005-0000-0000-0000B51C0000}"/>
    <cellStyle name="Input 3 2 2 11 3" xfId="7387" xr:uid="{00000000-0005-0000-0000-0000B61C0000}"/>
    <cellStyle name="Input 3 2 2 11 3 2" xfId="7388" xr:uid="{00000000-0005-0000-0000-0000B71C0000}"/>
    <cellStyle name="Input 3 2 2 11 3 3" xfId="7389" xr:uid="{00000000-0005-0000-0000-0000B81C0000}"/>
    <cellStyle name="Input 3 2 2 11 3 4" xfId="7390" xr:uid="{00000000-0005-0000-0000-0000B91C0000}"/>
    <cellStyle name="Input 3 2 2 11 3 5" xfId="7391" xr:uid="{00000000-0005-0000-0000-0000BA1C0000}"/>
    <cellStyle name="Input 3 2 2 11 4" xfId="7392" xr:uid="{00000000-0005-0000-0000-0000BB1C0000}"/>
    <cellStyle name="Input 3 2 2 11 4 2" xfId="7393" xr:uid="{00000000-0005-0000-0000-0000BC1C0000}"/>
    <cellStyle name="Input 3 2 2 11 4 3" xfId="7394" xr:uid="{00000000-0005-0000-0000-0000BD1C0000}"/>
    <cellStyle name="Input 3 2 2 11 4 4" xfId="7395" xr:uid="{00000000-0005-0000-0000-0000BE1C0000}"/>
    <cellStyle name="Input 3 2 2 11 4 5" xfId="7396" xr:uid="{00000000-0005-0000-0000-0000BF1C0000}"/>
    <cellStyle name="Input 3 2 2 11 5" xfId="7397" xr:uid="{00000000-0005-0000-0000-0000C01C0000}"/>
    <cellStyle name="Input 3 2 2 11 5 2" xfId="7398" xr:uid="{00000000-0005-0000-0000-0000C11C0000}"/>
    <cellStyle name="Input 3 2 2 11 6" xfId="7399" xr:uid="{00000000-0005-0000-0000-0000C21C0000}"/>
    <cellStyle name="Input 3 2 2 11 6 2" xfId="7400" xr:uid="{00000000-0005-0000-0000-0000C31C0000}"/>
    <cellStyle name="Input 3 2 2 11 7" xfId="7401" xr:uid="{00000000-0005-0000-0000-0000C41C0000}"/>
    <cellStyle name="Input 3 2 2 11 8" xfId="7402" xr:uid="{00000000-0005-0000-0000-0000C51C0000}"/>
    <cellStyle name="Input 3 2 2 12" xfId="7403" xr:uid="{00000000-0005-0000-0000-0000C61C0000}"/>
    <cellStyle name="Input 3 2 2 12 2" xfId="7404" xr:uid="{00000000-0005-0000-0000-0000C71C0000}"/>
    <cellStyle name="Input 3 2 2 12 2 2" xfId="7405" xr:uid="{00000000-0005-0000-0000-0000C81C0000}"/>
    <cellStyle name="Input 3 2 2 12 2 2 2" xfId="7406" xr:uid="{00000000-0005-0000-0000-0000C91C0000}"/>
    <cellStyle name="Input 3 2 2 12 2 2 3" xfId="7407" xr:uid="{00000000-0005-0000-0000-0000CA1C0000}"/>
    <cellStyle name="Input 3 2 2 12 2 2 4" xfId="7408" xr:uid="{00000000-0005-0000-0000-0000CB1C0000}"/>
    <cellStyle name="Input 3 2 2 12 2 2 5" xfId="7409" xr:uid="{00000000-0005-0000-0000-0000CC1C0000}"/>
    <cellStyle name="Input 3 2 2 12 2 3" xfId="7410" xr:uid="{00000000-0005-0000-0000-0000CD1C0000}"/>
    <cellStyle name="Input 3 2 2 12 2 3 2" xfId="7411" xr:uid="{00000000-0005-0000-0000-0000CE1C0000}"/>
    <cellStyle name="Input 3 2 2 12 2 3 3" xfId="7412" xr:uid="{00000000-0005-0000-0000-0000CF1C0000}"/>
    <cellStyle name="Input 3 2 2 12 2 3 4" xfId="7413" xr:uid="{00000000-0005-0000-0000-0000D01C0000}"/>
    <cellStyle name="Input 3 2 2 12 2 3 5" xfId="7414" xr:uid="{00000000-0005-0000-0000-0000D11C0000}"/>
    <cellStyle name="Input 3 2 2 12 2 4" xfId="7415" xr:uid="{00000000-0005-0000-0000-0000D21C0000}"/>
    <cellStyle name="Input 3 2 2 12 2 4 2" xfId="7416" xr:uid="{00000000-0005-0000-0000-0000D31C0000}"/>
    <cellStyle name="Input 3 2 2 12 2 5" xfId="7417" xr:uid="{00000000-0005-0000-0000-0000D41C0000}"/>
    <cellStyle name="Input 3 2 2 12 2 5 2" xfId="7418" xr:uid="{00000000-0005-0000-0000-0000D51C0000}"/>
    <cellStyle name="Input 3 2 2 12 2 6" xfId="7419" xr:uid="{00000000-0005-0000-0000-0000D61C0000}"/>
    <cellStyle name="Input 3 2 2 12 2 7" xfId="7420" xr:uid="{00000000-0005-0000-0000-0000D71C0000}"/>
    <cellStyle name="Input 3 2 2 12 3" xfId="7421" xr:uid="{00000000-0005-0000-0000-0000D81C0000}"/>
    <cellStyle name="Input 3 2 2 12 3 2" xfId="7422" xr:uid="{00000000-0005-0000-0000-0000D91C0000}"/>
    <cellStyle name="Input 3 2 2 12 3 3" xfId="7423" xr:uid="{00000000-0005-0000-0000-0000DA1C0000}"/>
    <cellStyle name="Input 3 2 2 12 3 4" xfId="7424" xr:uid="{00000000-0005-0000-0000-0000DB1C0000}"/>
    <cellStyle name="Input 3 2 2 12 3 5" xfId="7425" xr:uid="{00000000-0005-0000-0000-0000DC1C0000}"/>
    <cellStyle name="Input 3 2 2 12 4" xfId="7426" xr:uid="{00000000-0005-0000-0000-0000DD1C0000}"/>
    <cellStyle name="Input 3 2 2 12 4 2" xfId="7427" xr:uid="{00000000-0005-0000-0000-0000DE1C0000}"/>
    <cellStyle name="Input 3 2 2 12 4 3" xfId="7428" xr:uid="{00000000-0005-0000-0000-0000DF1C0000}"/>
    <cellStyle name="Input 3 2 2 12 4 4" xfId="7429" xr:uid="{00000000-0005-0000-0000-0000E01C0000}"/>
    <cellStyle name="Input 3 2 2 12 4 5" xfId="7430" xr:uid="{00000000-0005-0000-0000-0000E11C0000}"/>
    <cellStyle name="Input 3 2 2 12 5" xfId="7431" xr:uid="{00000000-0005-0000-0000-0000E21C0000}"/>
    <cellStyle name="Input 3 2 2 12 5 2" xfId="7432" xr:uid="{00000000-0005-0000-0000-0000E31C0000}"/>
    <cellStyle name="Input 3 2 2 12 6" xfId="7433" xr:uid="{00000000-0005-0000-0000-0000E41C0000}"/>
    <cellStyle name="Input 3 2 2 12 6 2" xfId="7434" xr:uid="{00000000-0005-0000-0000-0000E51C0000}"/>
    <cellStyle name="Input 3 2 2 12 7" xfId="7435" xr:uid="{00000000-0005-0000-0000-0000E61C0000}"/>
    <cellStyle name="Input 3 2 2 12 8" xfId="7436" xr:uid="{00000000-0005-0000-0000-0000E71C0000}"/>
    <cellStyle name="Input 3 2 2 13" xfId="7437" xr:uid="{00000000-0005-0000-0000-0000E81C0000}"/>
    <cellStyle name="Input 3 2 2 13 2" xfId="7438" xr:uid="{00000000-0005-0000-0000-0000E91C0000}"/>
    <cellStyle name="Input 3 2 2 13 2 2" xfId="7439" xr:uid="{00000000-0005-0000-0000-0000EA1C0000}"/>
    <cellStyle name="Input 3 2 2 13 2 2 2" xfId="7440" xr:uid="{00000000-0005-0000-0000-0000EB1C0000}"/>
    <cellStyle name="Input 3 2 2 13 2 2 3" xfId="7441" xr:uid="{00000000-0005-0000-0000-0000EC1C0000}"/>
    <cellStyle name="Input 3 2 2 13 2 2 4" xfId="7442" xr:uid="{00000000-0005-0000-0000-0000ED1C0000}"/>
    <cellStyle name="Input 3 2 2 13 2 2 5" xfId="7443" xr:uid="{00000000-0005-0000-0000-0000EE1C0000}"/>
    <cellStyle name="Input 3 2 2 13 2 3" xfId="7444" xr:uid="{00000000-0005-0000-0000-0000EF1C0000}"/>
    <cellStyle name="Input 3 2 2 13 2 3 2" xfId="7445" xr:uid="{00000000-0005-0000-0000-0000F01C0000}"/>
    <cellStyle name="Input 3 2 2 13 2 3 3" xfId="7446" xr:uid="{00000000-0005-0000-0000-0000F11C0000}"/>
    <cellStyle name="Input 3 2 2 13 2 3 4" xfId="7447" xr:uid="{00000000-0005-0000-0000-0000F21C0000}"/>
    <cellStyle name="Input 3 2 2 13 2 3 5" xfId="7448" xr:uid="{00000000-0005-0000-0000-0000F31C0000}"/>
    <cellStyle name="Input 3 2 2 13 2 4" xfId="7449" xr:uid="{00000000-0005-0000-0000-0000F41C0000}"/>
    <cellStyle name="Input 3 2 2 13 2 4 2" xfId="7450" xr:uid="{00000000-0005-0000-0000-0000F51C0000}"/>
    <cellStyle name="Input 3 2 2 13 2 5" xfId="7451" xr:uid="{00000000-0005-0000-0000-0000F61C0000}"/>
    <cellStyle name="Input 3 2 2 13 2 5 2" xfId="7452" xr:uid="{00000000-0005-0000-0000-0000F71C0000}"/>
    <cellStyle name="Input 3 2 2 13 2 6" xfId="7453" xr:uid="{00000000-0005-0000-0000-0000F81C0000}"/>
    <cellStyle name="Input 3 2 2 13 2 7" xfId="7454" xr:uid="{00000000-0005-0000-0000-0000F91C0000}"/>
    <cellStyle name="Input 3 2 2 13 3" xfId="7455" xr:uid="{00000000-0005-0000-0000-0000FA1C0000}"/>
    <cellStyle name="Input 3 2 2 13 3 2" xfId="7456" xr:uid="{00000000-0005-0000-0000-0000FB1C0000}"/>
    <cellStyle name="Input 3 2 2 13 3 3" xfId="7457" xr:uid="{00000000-0005-0000-0000-0000FC1C0000}"/>
    <cellStyle name="Input 3 2 2 13 3 4" xfId="7458" xr:uid="{00000000-0005-0000-0000-0000FD1C0000}"/>
    <cellStyle name="Input 3 2 2 13 3 5" xfId="7459" xr:uid="{00000000-0005-0000-0000-0000FE1C0000}"/>
    <cellStyle name="Input 3 2 2 13 4" xfId="7460" xr:uid="{00000000-0005-0000-0000-0000FF1C0000}"/>
    <cellStyle name="Input 3 2 2 13 4 2" xfId="7461" xr:uid="{00000000-0005-0000-0000-0000001D0000}"/>
    <cellStyle name="Input 3 2 2 13 4 3" xfId="7462" xr:uid="{00000000-0005-0000-0000-0000011D0000}"/>
    <cellStyle name="Input 3 2 2 13 4 4" xfId="7463" xr:uid="{00000000-0005-0000-0000-0000021D0000}"/>
    <cellStyle name="Input 3 2 2 13 4 5" xfId="7464" xr:uid="{00000000-0005-0000-0000-0000031D0000}"/>
    <cellStyle name="Input 3 2 2 13 5" xfId="7465" xr:uid="{00000000-0005-0000-0000-0000041D0000}"/>
    <cellStyle name="Input 3 2 2 13 5 2" xfId="7466" xr:uid="{00000000-0005-0000-0000-0000051D0000}"/>
    <cellStyle name="Input 3 2 2 13 6" xfId="7467" xr:uid="{00000000-0005-0000-0000-0000061D0000}"/>
    <cellStyle name="Input 3 2 2 13 6 2" xfId="7468" xr:uid="{00000000-0005-0000-0000-0000071D0000}"/>
    <cellStyle name="Input 3 2 2 13 7" xfId="7469" xr:uid="{00000000-0005-0000-0000-0000081D0000}"/>
    <cellStyle name="Input 3 2 2 13 8" xfId="7470" xr:uid="{00000000-0005-0000-0000-0000091D0000}"/>
    <cellStyle name="Input 3 2 2 14" xfId="7471" xr:uid="{00000000-0005-0000-0000-00000A1D0000}"/>
    <cellStyle name="Input 3 2 2 14 2" xfId="7472" xr:uid="{00000000-0005-0000-0000-00000B1D0000}"/>
    <cellStyle name="Input 3 2 2 14 2 2" xfId="7473" xr:uid="{00000000-0005-0000-0000-00000C1D0000}"/>
    <cellStyle name="Input 3 2 2 14 2 2 2" xfId="7474" xr:uid="{00000000-0005-0000-0000-00000D1D0000}"/>
    <cellStyle name="Input 3 2 2 14 2 2 3" xfId="7475" xr:uid="{00000000-0005-0000-0000-00000E1D0000}"/>
    <cellStyle name="Input 3 2 2 14 2 2 4" xfId="7476" xr:uid="{00000000-0005-0000-0000-00000F1D0000}"/>
    <cellStyle name="Input 3 2 2 14 2 2 5" xfId="7477" xr:uid="{00000000-0005-0000-0000-0000101D0000}"/>
    <cellStyle name="Input 3 2 2 14 2 3" xfId="7478" xr:uid="{00000000-0005-0000-0000-0000111D0000}"/>
    <cellStyle name="Input 3 2 2 14 2 3 2" xfId="7479" xr:uid="{00000000-0005-0000-0000-0000121D0000}"/>
    <cellStyle name="Input 3 2 2 14 2 3 3" xfId="7480" xr:uid="{00000000-0005-0000-0000-0000131D0000}"/>
    <cellStyle name="Input 3 2 2 14 2 3 4" xfId="7481" xr:uid="{00000000-0005-0000-0000-0000141D0000}"/>
    <cellStyle name="Input 3 2 2 14 2 3 5" xfId="7482" xr:uid="{00000000-0005-0000-0000-0000151D0000}"/>
    <cellStyle name="Input 3 2 2 14 2 4" xfId="7483" xr:uid="{00000000-0005-0000-0000-0000161D0000}"/>
    <cellStyle name="Input 3 2 2 14 2 4 2" xfId="7484" xr:uid="{00000000-0005-0000-0000-0000171D0000}"/>
    <cellStyle name="Input 3 2 2 14 2 5" xfId="7485" xr:uid="{00000000-0005-0000-0000-0000181D0000}"/>
    <cellStyle name="Input 3 2 2 14 2 5 2" xfId="7486" xr:uid="{00000000-0005-0000-0000-0000191D0000}"/>
    <cellStyle name="Input 3 2 2 14 2 6" xfId="7487" xr:uid="{00000000-0005-0000-0000-00001A1D0000}"/>
    <cellStyle name="Input 3 2 2 14 2 7" xfId="7488" xr:uid="{00000000-0005-0000-0000-00001B1D0000}"/>
    <cellStyle name="Input 3 2 2 14 3" xfId="7489" xr:uid="{00000000-0005-0000-0000-00001C1D0000}"/>
    <cellStyle name="Input 3 2 2 14 3 2" xfId="7490" xr:uid="{00000000-0005-0000-0000-00001D1D0000}"/>
    <cellStyle name="Input 3 2 2 14 3 3" xfId="7491" xr:uid="{00000000-0005-0000-0000-00001E1D0000}"/>
    <cellStyle name="Input 3 2 2 14 3 4" xfId="7492" xr:uid="{00000000-0005-0000-0000-00001F1D0000}"/>
    <cellStyle name="Input 3 2 2 14 3 5" xfId="7493" xr:uid="{00000000-0005-0000-0000-0000201D0000}"/>
    <cellStyle name="Input 3 2 2 14 4" xfId="7494" xr:uid="{00000000-0005-0000-0000-0000211D0000}"/>
    <cellStyle name="Input 3 2 2 14 4 2" xfId="7495" xr:uid="{00000000-0005-0000-0000-0000221D0000}"/>
    <cellStyle name="Input 3 2 2 14 4 3" xfId="7496" xr:uid="{00000000-0005-0000-0000-0000231D0000}"/>
    <cellStyle name="Input 3 2 2 14 4 4" xfId="7497" xr:uid="{00000000-0005-0000-0000-0000241D0000}"/>
    <cellStyle name="Input 3 2 2 14 4 5" xfId="7498" xr:uid="{00000000-0005-0000-0000-0000251D0000}"/>
    <cellStyle name="Input 3 2 2 14 5" xfId="7499" xr:uid="{00000000-0005-0000-0000-0000261D0000}"/>
    <cellStyle name="Input 3 2 2 14 5 2" xfId="7500" xr:uid="{00000000-0005-0000-0000-0000271D0000}"/>
    <cellStyle name="Input 3 2 2 14 6" xfId="7501" xr:uid="{00000000-0005-0000-0000-0000281D0000}"/>
    <cellStyle name="Input 3 2 2 14 6 2" xfId="7502" xr:uid="{00000000-0005-0000-0000-0000291D0000}"/>
    <cellStyle name="Input 3 2 2 14 7" xfId="7503" xr:uid="{00000000-0005-0000-0000-00002A1D0000}"/>
    <cellStyle name="Input 3 2 2 14 8" xfId="7504" xr:uid="{00000000-0005-0000-0000-00002B1D0000}"/>
    <cellStyle name="Input 3 2 2 15" xfId="7505" xr:uid="{00000000-0005-0000-0000-00002C1D0000}"/>
    <cellStyle name="Input 3 2 2 15 2" xfId="7506" xr:uid="{00000000-0005-0000-0000-00002D1D0000}"/>
    <cellStyle name="Input 3 2 2 15 2 2" xfId="7507" xr:uid="{00000000-0005-0000-0000-00002E1D0000}"/>
    <cellStyle name="Input 3 2 2 15 2 3" xfId="7508" xr:uid="{00000000-0005-0000-0000-00002F1D0000}"/>
    <cellStyle name="Input 3 2 2 15 2 4" xfId="7509" xr:uid="{00000000-0005-0000-0000-0000301D0000}"/>
    <cellStyle name="Input 3 2 2 15 2 5" xfId="7510" xr:uid="{00000000-0005-0000-0000-0000311D0000}"/>
    <cellStyle name="Input 3 2 2 15 3" xfId="7511" xr:uid="{00000000-0005-0000-0000-0000321D0000}"/>
    <cellStyle name="Input 3 2 2 15 3 2" xfId="7512" xr:uid="{00000000-0005-0000-0000-0000331D0000}"/>
    <cellStyle name="Input 3 2 2 15 3 3" xfId="7513" xr:uid="{00000000-0005-0000-0000-0000341D0000}"/>
    <cellStyle name="Input 3 2 2 15 3 4" xfId="7514" xr:uid="{00000000-0005-0000-0000-0000351D0000}"/>
    <cellStyle name="Input 3 2 2 15 3 5" xfId="7515" xr:uid="{00000000-0005-0000-0000-0000361D0000}"/>
    <cellStyle name="Input 3 2 2 15 4" xfId="7516" xr:uid="{00000000-0005-0000-0000-0000371D0000}"/>
    <cellStyle name="Input 3 2 2 15 4 2" xfId="7517" xr:uid="{00000000-0005-0000-0000-0000381D0000}"/>
    <cellStyle name="Input 3 2 2 15 5" xfId="7518" xr:uid="{00000000-0005-0000-0000-0000391D0000}"/>
    <cellStyle name="Input 3 2 2 15 5 2" xfId="7519" xr:uid="{00000000-0005-0000-0000-00003A1D0000}"/>
    <cellStyle name="Input 3 2 2 15 6" xfId="7520" xr:uid="{00000000-0005-0000-0000-00003B1D0000}"/>
    <cellStyle name="Input 3 2 2 15 7" xfId="7521" xr:uid="{00000000-0005-0000-0000-00003C1D0000}"/>
    <cellStyle name="Input 3 2 2 16" xfId="7522" xr:uid="{00000000-0005-0000-0000-00003D1D0000}"/>
    <cellStyle name="Input 3 2 2 16 2" xfId="7523" xr:uid="{00000000-0005-0000-0000-00003E1D0000}"/>
    <cellStyle name="Input 3 2 2 16 3" xfId="7524" xr:uid="{00000000-0005-0000-0000-00003F1D0000}"/>
    <cellStyle name="Input 3 2 2 16 4" xfId="7525" xr:uid="{00000000-0005-0000-0000-0000401D0000}"/>
    <cellStyle name="Input 3 2 2 16 5" xfId="7526" xr:uid="{00000000-0005-0000-0000-0000411D0000}"/>
    <cellStyle name="Input 3 2 2 17" xfId="7527" xr:uid="{00000000-0005-0000-0000-0000421D0000}"/>
    <cellStyle name="Input 3 2 2 17 2" xfId="7528" xr:uid="{00000000-0005-0000-0000-0000431D0000}"/>
    <cellStyle name="Input 3 2 2 17 3" xfId="7529" xr:uid="{00000000-0005-0000-0000-0000441D0000}"/>
    <cellStyle name="Input 3 2 2 17 4" xfId="7530" xr:uid="{00000000-0005-0000-0000-0000451D0000}"/>
    <cellStyle name="Input 3 2 2 17 5" xfId="7531" xr:uid="{00000000-0005-0000-0000-0000461D0000}"/>
    <cellStyle name="Input 3 2 2 18" xfId="7532" xr:uid="{00000000-0005-0000-0000-0000471D0000}"/>
    <cellStyle name="Input 3 2 2 18 2" xfId="7533" xr:uid="{00000000-0005-0000-0000-0000481D0000}"/>
    <cellStyle name="Input 3 2 2 19" xfId="7534" xr:uid="{00000000-0005-0000-0000-0000491D0000}"/>
    <cellStyle name="Input 3 2 2 19 2" xfId="7535" xr:uid="{00000000-0005-0000-0000-00004A1D0000}"/>
    <cellStyle name="Input 3 2 2 2" xfId="7536" xr:uid="{00000000-0005-0000-0000-00004B1D0000}"/>
    <cellStyle name="Input 3 2 2 2 2" xfId="7537" xr:uid="{00000000-0005-0000-0000-00004C1D0000}"/>
    <cellStyle name="Input 3 2 2 2 2 2" xfId="7538" xr:uid="{00000000-0005-0000-0000-00004D1D0000}"/>
    <cellStyle name="Input 3 2 2 2 2 2 2" xfId="7539" xr:uid="{00000000-0005-0000-0000-00004E1D0000}"/>
    <cellStyle name="Input 3 2 2 2 2 2 3" xfId="7540" xr:uid="{00000000-0005-0000-0000-00004F1D0000}"/>
    <cellStyle name="Input 3 2 2 2 2 2 4" xfId="7541" xr:uid="{00000000-0005-0000-0000-0000501D0000}"/>
    <cellStyle name="Input 3 2 2 2 2 2 5" xfId="7542" xr:uid="{00000000-0005-0000-0000-0000511D0000}"/>
    <cellStyle name="Input 3 2 2 2 2 3" xfId="7543" xr:uid="{00000000-0005-0000-0000-0000521D0000}"/>
    <cellStyle name="Input 3 2 2 2 2 3 2" xfId="7544" xr:uid="{00000000-0005-0000-0000-0000531D0000}"/>
    <cellStyle name="Input 3 2 2 2 2 3 3" xfId="7545" xr:uid="{00000000-0005-0000-0000-0000541D0000}"/>
    <cellStyle name="Input 3 2 2 2 2 3 4" xfId="7546" xr:uid="{00000000-0005-0000-0000-0000551D0000}"/>
    <cellStyle name="Input 3 2 2 2 2 3 5" xfId="7547" xr:uid="{00000000-0005-0000-0000-0000561D0000}"/>
    <cellStyle name="Input 3 2 2 2 2 4" xfId="7548" xr:uid="{00000000-0005-0000-0000-0000571D0000}"/>
    <cellStyle name="Input 3 2 2 2 2 4 2" xfId="7549" xr:uid="{00000000-0005-0000-0000-0000581D0000}"/>
    <cellStyle name="Input 3 2 2 2 2 5" xfId="7550" xr:uid="{00000000-0005-0000-0000-0000591D0000}"/>
    <cellStyle name="Input 3 2 2 2 2 5 2" xfId="7551" xr:uid="{00000000-0005-0000-0000-00005A1D0000}"/>
    <cellStyle name="Input 3 2 2 2 2 6" xfId="7552" xr:uid="{00000000-0005-0000-0000-00005B1D0000}"/>
    <cellStyle name="Input 3 2 2 2 2 7" xfId="7553" xr:uid="{00000000-0005-0000-0000-00005C1D0000}"/>
    <cellStyle name="Input 3 2 2 2 3" xfId="7554" xr:uid="{00000000-0005-0000-0000-00005D1D0000}"/>
    <cellStyle name="Input 3 2 2 2 3 2" xfId="7555" xr:uid="{00000000-0005-0000-0000-00005E1D0000}"/>
    <cellStyle name="Input 3 2 2 2 3 3" xfId="7556" xr:uid="{00000000-0005-0000-0000-00005F1D0000}"/>
    <cellStyle name="Input 3 2 2 2 3 4" xfId="7557" xr:uid="{00000000-0005-0000-0000-0000601D0000}"/>
    <cellStyle name="Input 3 2 2 2 3 5" xfId="7558" xr:uid="{00000000-0005-0000-0000-0000611D0000}"/>
    <cellStyle name="Input 3 2 2 2 4" xfId="7559" xr:uid="{00000000-0005-0000-0000-0000621D0000}"/>
    <cellStyle name="Input 3 2 2 2 4 2" xfId="7560" xr:uid="{00000000-0005-0000-0000-0000631D0000}"/>
    <cellStyle name="Input 3 2 2 2 4 3" xfId="7561" xr:uid="{00000000-0005-0000-0000-0000641D0000}"/>
    <cellStyle name="Input 3 2 2 2 4 4" xfId="7562" xr:uid="{00000000-0005-0000-0000-0000651D0000}"/>
    <cellStyle name="Input 3 2 2 2 4 5" xfId="7563" xr:uid="{00000000-0005-0000-0000-0000661D0000}"/>
    <cellStyle name="Input 3 2 2 2 5" xfId="7564" xr:uid="{00000000-0005-0000-0000-0000671D0000}"/>
    <cellStyle name="Input 3 2 2 2 5 2" xfId="7565" xr:uid="{00000000-0005-0000-0000-0000681D0000}"/>
    <cellStyle name="Input 3 2 2 2 6" xfId="7566" xr:uid="{00000000-0005-0000-0000-0000691D0000}"/>
    <cellStyle name="Input 3 2 2 2 6 2" xfId="7567" xr:uid="{00000000-0005-0000-0000-00006A1D0000}"/>
    <cellStyle name="Input 3 2 2 2 7" xfId="7568" xr:uid="{00000000-0005-0000-0000-00006B1D0000}"/>
    <cellStyle name="Input 3 2 2 2 8" xfId="7569" xr:uid="{00000000-0005-0000-0000-00006C1D0000}"/>
    <cellStyle name="Input 3 2 2 20" xfId="7570" xr:uid="{00000000-0005-0000-0000-00006D1D0000}"/>
    <cellStyle name="Input 3 2 2 21" xfId="7571" xr:uid="{00000000-0005-0000-0000-00006E1D0000}"/>
    <cellStyle name="Input 3 2 2 3" xfId="7572" xr:uid="{00000000-0005-0000-0000-00006F1D0000}"/>
    <cellStyle name="Input 3 2 2 3 2" xfId="7573" xr:uid="{00000000-0005-0000-0000-0000701D0000}"/>
    <cellStyle name="Input 3 2 2 3 2 2" xfId="7574" xr:uid="{00000000-0005-0000-0000-0000711D0000}"/>
    <cellStyle name="Input 3 2 2 3 2 2 2" xfId="7575" xr:uid="{00000000-0005-0000-0000-0000721D0000}"/>
    <cellStyle name="Input 3 2 2 3 2 2 3" xfId="7576" xr:uid="{00000000-0005-0000-0000-0000731D0000}"/>
    <cellStyle name="Input 3 2 2 3 2 2 4" xfId="7577" xr:uid="{00000000-0005-0000-0000-0000741D0000}"/>
    <cellStyle name="Input 3 2 2 3 2 2 5" xfId="7578" xr:uid="{00000000-0005-0000-0000-0000751D0000}"/>
    <cellStyle name="Input 3 2 2 3 2 3" xfId="7579" xr:uid="{00000000-0005-0000-0000-0000761D0000}"/>
    <cellStyle name="Input 3 2 2 3 2 3 2" xfId="7580" xr:uid="{00000000-0005-0000-0000-0000771D0000}"/>
    <cellStyle name="Input 3 2 2 3 2 3 3" xfId="7581" xr:uid="{00000000-0005-0000-0000-0000781D0000}"/>
    <cellStyle name="Input 3 2 2 3 2 3 4" xfId="7582" xr:uid="{00000000-0005-0000-0000-0000791D0000}"/>
    <cellStyle name="Input 3 2 2 3 2 3 5" xfId="7583" xr:uid="{00000000-0005-0000-0000-00007A1D0000}"/>
    <cellStyle name="Input 3 2 2 3 2 4" xfId="7584" xr:uid="{00000000-0005-0000-0000-00007B1D0000}"/>
    <cellStyle name="Input 3 2 2 3 2 4 2" xfId="7585" xr:uid="{00000000-0005-0000-0000-00007C1D0000}"/>
    <cellStyle name="Input 3 2 2 3 2 5" xfId="7586" xr:uid="{00000000-0005-0000-0000-00007D1D0000}"/>
    <cellStyle name="Input 3 2 2 3 2 5 2" xfId="7587" xr:uid="{00000000-0005-0000-0000-00007E1D0000}"/>
    <cellStyle name="Input 3 2 2 3 2 6" xfId="7588" xr:uid="{00000000-0005-0000-0000-00007F1D0000}"/>
    <cellStyle name="Input 3 2 2 3 2 7" xfId="7589" xr:uid="{00000000-0005-0000-0000-0000801D0000}"/>
    <cellStyle name="Input 3 2 2 3 3" xfId="7590" xr:uid="{00000000-0005-0000-0000-0000811D0000}"/>
    <cellStyle name="Input 3 2 2 3 3 2" xfId="7591" xr:uid="{00000000-0005-0000-0000-0000821D0000}"/>
    <cellStyle name="Input 3 2 2 3 3 3" xfId="7592" xr:uid="{00000000-0005-0000-0000-0000831D0000}"/>
    <cellStyle name="Input 3 2 2 3 3 4" xfId="7593" xr:uid="{00000000-0005-0000-0000-0000841D0000}"/>
    <cellStyle name="Input 3 2 2 3 3 5" xfId="7594" xr:uid="{00000000-0005-0000-0000-0000851D0000}"/>
    <cellStyle name="Input 3 2 2 3 4" xfId="7595" xr:uid="{00000000-0005-0000-0000-0000861D0000}"/>
    <cellStyle name="Input 3 2 2 3 4 2" xfId="7596" xr:uid="{00000000-0005-0000-0000-0000871D0000}"/>
    <cellStyle name="Input 3 2 2 3 4 3" xfId="7597" xr:uid="{00000000-0005-0000-0000-0000881D0000}"/>
    <cellStyle name="Input 3 2 2 3 4 4" xfId="7598" xr:uid="{00000000-0005-0000-0000-0000891D0000}"/>
    <cellStyle name="Input 3 2 2 3 4 5" xfId="7599" xr:uid="{00000000-0005-0000-0000-00008A1D0000}"/>
    <cellStyle name="Input 3 2 2 3 5" xfId="7600" xr:uid="{00000000-0005-0000-0000-00008B1D0000}"/>
    <cellStyle name="Input 3 2 2 3 5 2" xfId="7601" xr:uid="{00000000-0005-0000-0000-00008C1D0000}"/>
    <cellStyle name="Input 3 2 2 3 6" xfId="7602" xr:uid="{00000000-0005-0000-0000-00008D1D0000}"/>
    <cellStyle name="Input 3 2 2 3 6 2" xfId="7603" xr:uid="{00000000-0005-0000-0000-00008E1D0000}"/>
    <cellStyle name="Input 3 2 2 3 7" xfId="7604" xr:uid="{00000000-0005-0000-0000-00008F1D0000}"/>
    <cellStyle name="Input 3 2 2 3 8" xfId="7605" xr:uid="{00000000-0005-0000-0000-0000901D0000}"/>
    <cellStyle name="Input 3 2 2 4" xfId="7606" xr:uid="{00000000-0005-0000-0000-0000911D0000}"/>
    <cellStyle name="Input 3 2 2 4 2" xfId="7607" xr:uid="{00000000-0005-0000-0000-0000921D0000}"/>
    <cellStyle name="Input 3 2 2 4 2 2" xfId="7608" xr:uid="{00000000-0005-0000-0000-0000931D0000}"/>
    <cellStyle name="Input 3 2 2 4 2 2 2" xfId="7609" xr:uid="{00000000-0005-0000-0000-0000941D0000}"/>
    <cellStyle name="Input 3 2 2 4 2 2 3" xfId="7610" xr:uid="{00000000-0005-0000-0000-0000951D0000}"/>
    <cellStyle name="Input 3 2 2 4 2 2 4" xfId="7611" xr:uid="{00000000-0005-0000-0000-0000961D0000}"/>
    <cellStyle name="Input 3 2 2 4 2 2 5" xfId="7612" xr:uid="{00000000-0005-0000-0000-0000971D0000}"/>
    <cellStyle name="Input 3 2 2 4 2 3" xfId="7613" xr:uid="{00000000-0005-0000-0000-0000981D0000}"/>
    <cellStyle name="Input 3 2 2 4 2 3 2" xfId="7614" xr:uid="{00000000-0005-0000-0000-0000991D0000}"/>
    <cellStyle name="Input 3 2 2 4 2 3 3" xfId="7615" xr:uid="{00000000-0005-0000-0000-00009A1D0000}"/>
    <cellStyle name="Input 3 2 2 4 2 3 4" xfId="7616" xr:uid="{00000000-0005-0000-0000-00009B1D0000}"/>
    <cellStyle name="Input 3 2 2 4 2 3 5" xfId="7617" xr:uid="{00000000-0005-0000-0000-00009C1D0000}"/>
    <cellStyle name="Input 3 2 2 4 2 4" xfId="7618" xr:uid="{00000000-0005-0000-0000-00009D1D0000}"/>
    <cellStyle name="Input 3 2 2 4 2 4 2" xfId="7619" xr:uid="{00000000-0005-0000-0000-00009E1D0000}"/>
    <cellStyle name="Input 3 2 2 4 2 5" xfId="7620" xr:uid="{00000000-0005-0000-0000-00009F1D0000}"/>
    <cellStyle name="Input 3 2 2 4 2 5 2" xfId="7621" xr:uid="{00000000-0005-0000-0000-0000A01D0000}"/>
    <cellStyle name="Input 3 2 2 4 2 6" xfId="7622" xr:uid="{00000000-0005-0000-0000-0000A11D0000}"/>
    <cellStyle name="Input 3 2 2 4 2 7" xfId="7623" xr:uid="{00000000-0005-0000-0000-0000A21D0000}"/>
    <cellStyle name="Input 3 2 2 4 3" xfId="7624" xr:uid="{00000000-0005-0000-0000-0000A31D0000}"/>
    <cellStyle name="Input 3 2 2 4 3 2" xfId="7625" xr:uid="{00000000-0005-0000-0000-0000A41D0000}"/>
    <cellStyle name="Input 3 2 2 4 3 3" xfId="7626" xr:uid="{00000000-0005-0000-0000-0000A51D0000}"/>
    <cellStyle name="Input 3 2 2 4 3 4" xfId="7627" xr:uid="{00000000-0005-0000-0000-0000A61D0000}"/>
    <cellStyle name="Input 3 2 2 4 3 5" xfId="7628" xr:uid="{00000000-0005-0000-0000-0000A71D0000}"/>
    <cellStyle name="Input 3 2 2 4 4" xfId="7629" xr:uid="{00000000-0005-0000-0000-0000A81D0000}"/>
    <cellStyle name="Input 3 2 2 4 4 2" xfId="7630" xr:uid="{00000000-0005-0000-0000-0000A91D0000}"/>
    <cellStyle name="Input 3 2 2 4 4 3" xfId="7631" xr:uid="{00000000-0005-0000-0000-0000AA1D0000}"/>
    <cellStyle name="Input 3 2 2 4 4 4" xfId="7632" xr:uid="{00000000-0005-0000-0000-0000AB1D0000}"/>
    <cellStyle name="Input 3 2 2 4 4 5" xfId="7633" xr:uid="{00000000-0005-0000-0000-0000AC1D0000}"/>
    <cellStyle name="Input 3 2 2 4 5" xfId="7634" xr:uid="{00000000-0005-0000-0000-0000AD1D0000}"/>
    <cellStyle name="Input 3 2 2 4 5 2" xfId="7635" xr:uid="{00000000-0005-0000-0000-0000AE1D0000}"/>
    <cellStyle name="Input 3 2 2 4 6" xfId="7636" xr:uid="{00000000-0005-0000-0000-0000AF1D0000}"/>
    <cellStyle name="Input 3 2 2 4 6 2" xfId="7637" xr:uid="{00000000-0005-0000-0000-0000B01D0000}"/>
    <cellStyle name="Input 3 2 2 4 7" xfId="7638" xr:uid="{00000000-0005-0000-0000-0000B11D0000}"/>
    <cellStyle name="Input 3 2 2 4 8" xfId="7639" xr:uid="{00000000-0005-0000-0000-0000B21D0000}"/>
    <cellStyle name="Input 3 2 2 5" xfId="7640" xr:uid="{00000000-0005-0000-0000-0000B31D0000}"/>
    <cellStyle name="Input 3 2 2 5 2" xfId="7641" xr:uid="{00000000-0005-0000-0000-0000B41D0000}"/>
    <cellStyle name="Input 3 2 2 5 2 2" xfId="7642" xr:uid="{00000000-0005-0000-0000-0000B51D0000}"/>
    <cellStyle name="Input 3 2 2 5 2 2 2" xfId="7643" xr:uid="{00000000-0005-0000-0000-0000B61D0000}"/>
    <cellStyle name="Input 3 2 2 5 2 2 3" xfId="7644" xr:uid="{00000000-0005-0000-0000-0000B71D0000}"/>
    <cellStyle name="Input 3 2 2 5 2 2 4" xfId="7645" xr:uid="{00000000-0005-0000-0000-0000B81D0000}"/>
    <cellStyle name="Input 3 2 2 5 2 2 5" xfId="7646" xr:uid="{00000000-0005-0000-0000-0000B91D0000}"/>
    <cellStyle name="Input 3 2 2 5 2 3" xfId="7647" xr:uid="{00000000-0005-0000-0000-0000BA1D0000}"/>
    <cellStyle name="Input 3 2 2 5 2 3 2" xfId="7648" xr:uid="{00000000-0005-0000-0000-0000BB1D0000}"/>
    <cellStyle name="Input 3 2 2 5 2 3 3" xfId="7649" xr:uid="{00000000-0005-0000-0000-0000BC1D0000}"/>
    <cellStyle name="Input 3 2 2 5 2 3 4" xfId="7650" xr:uid="{00000000-0005-0000-0000-0000BD1D0000}"/>
    <cellStyle name="Input 3 2 2 5 2 3 5" xfId="7651" xr:uid="{00000000-0005-0000-0000-0000BE1D0000}"/>
    <cellStyle name="Input 3 2 2 5 2 4" xfId="7652" xr:uid="{00000000-0005-0000-0000-0000BF1D0000}"/>
    <cellStyle name="Input 3 2 2 5 2 4 2" xfId="7653" xr:uid="{00000000-0005-0000-0000-0000C01D0000}"/>
    <cellStyle name="Input 3 2 2 5 2 5" xfId="7654" xr:uid="{00000000-0005-0000-0000-0000C11D0000}"/>
    <cellStyle name="Input 3 2 2 5 2 5 2" xfId="7655" xr:uid="{00000000-0005-0000-0000-0000C21D0000}"/>
    <cellStyle name="Input 3 2 2 5 2 6" xfId="7656" xr:uid="{00000000-0005-0000-0000-0000C31D0000}"/>
    <cellStyle name="Input 3 2 2 5 2 7" xfId="7657" xr:uid="{00000000-0005-0000-0000-0000C41D0000}"/>
    <cellStyle name="Input 3 2 2 5 3" xfId="7658" xr:uid="{00000000-0005-0000-0000-0000C51D0000}"/>
    <cellStyle name="Input 3 2 2 5 3 2" xfId="7659" xr:uid="{00000000-0005-0000-0000-0000C61D0000}"/>
    <cellStyle name="Input 3 2 2 5 3 3" xfId="7660" xr:uid="{00000000-0005-0000-0000-0000C71D0000}"/>
    <cellStyle name="Input 3 2 2 5 3 4" xfId="7661" xr:uid="{00000000-0005-0000-0000-0000C81D0000}"/>
    <cellStyle name="Input 3 2 2 5 3 5" xfId="7662" xr:uid="{00000000-0005-0000-0000-0000C91D0000}"/>
    <cellStyle name="Input 3 2 2 5 4" xfId="7663" xr:uid="{00000000-0005-0000-0000-0000CA1D0000}"/>
    <cellStyle name="Input 3 2 2 5 4 2" xfId="7664" xr:uid="{00000000-0005-0000-0000-0000CB1D0000}"/>
    <cellStyle name="Input 3 2 2 5 4 3" xfId="7665" xr:uid="{00000000-0005-0000-0000-0000CC1D0000}"/>
    <cellStyle name="Input 3 2 2 5 4 4" xfId="7666" xr:uid="{00000000-0005-0000-0000-0000CD1D0000}"/>
    <cellStyle name="Input 3 2 2 5 4 5" xfId="7667" xr:uid="{00000000-0005-0000-0000-0000CE1D0000}"/>
    <cellStyle name="Input 3 2 2 5 5" xfId="7668" xr:uid="{00000000-0005-0000-0000-0000CF1D0000}"/>
    <cellStyle name="Input 3 2 2 5 5 2" xfId="7669" xr:uid="{00000000-0005-0000-0000-0000D01D0000}"/>
    <cellStyle name="Input 3 2 2 5 6" xfId="7670" xr:uid="{00000000-0005-0000-0000-0000D11D0000}"/>
    <cellStyle name="Input 3 2 2 5 6 2" xfId="7671" xr:uid="{00000000-0005-0000-0000-0000D21D0000}"/>
    <cellStyle name="Input 3 2 2 5 7" xfId="7672" xr:uid="{00000000-0005-0000-0000-0000D31D0000}"/>
    <cellStyle name="Input 3 2 2 5 8" xfId="7673" xr:uid="{00000000-0005-0000-0000-0000D41D0000}"/>
    <cellStyle name="Input 3 2 2 6" xfId="7674" xr:uid="{00000000-0005-0000-0000-0000D51D0000}"/>
    <cellStyle name="Input 3 2 2 6 2" xfId="7675" xr:uid="{00000000-0005-0000-0000-0000D61D0000}"/>
    <cellStyle name="Input 3 2 2 6 2 2" xfId="7676" xr:uid="{00000000-0005-0000-0000-0000D71D0000}"/>
    <cellStyle name="Input 3 2 2 6 2 2 2" xfId="7677" xr:uid="{00000000-0005-0000-0000-0000D81D0000}"/>
    <cellStyle name="Input 3 2 2 6 2 2 3" xfId="7678" xr:uid="{00000000-0005-0000-0000-0000D91D0000}"/>
    <cellStyle name="Input 3 2 2 6 2 2 4" xfId="7679" xr:uid="{00000000-0005-0000-0000-0000DA1D0000}"/>
    <cellStyle name="Input 3 2 2 6 2 2 5" xfId="7680" xr:uid="{00000000-0005-0000-0000-0000DB1D0000}"/>
    <cellStyle name="Input 3 2 2 6 2 3" xfId="7681" xr:uid="{00000000-0005-0000-0000-0000DC1D0000}"/>
    <cellStyle name="Input 3 2 2 6 2 3 2" xfId="7682" xr:uid="{00000000-0005-0000-0000-0000DD1D0000}"/>
    <cellStyle name="Input 3 2 2 6 2 3 3" xfId="7683" xr:uid="{00000000-0005-0000-0000-0000DE1D0000}"/>
    <cellStyle name="Input 3 2 2 6 2 3 4" xfId="7684" xr:uid="{00000000-0005-0000-0000-0000DF1D0000}"/>
    <cellStyle name="Input 3 2 2 6 2 3 5" xfId="7685" xr:uid="{00000000-0005-0000-0000-0000E01D0000}"/>
    <cellStyle name="Input 3 2 2 6 2 4" xfId="7686" xr:uid="{00000000-0005-0000-0000-0000E11D0000}"/>
    <cellStyle name="Input 3 2 2 6 2 4 2" xfId="7687" xr:uid="{00000000-0005-0000-0000-0000E21D0000}"/>
    <cellStyle name="Input 3 2 2 6 2 5" xfId="7688" xr:uid="{00000000-0005-0000-0000-0000E31D0000}"/>
    <cellStyle name="Input 3 2 2 6 2 5 2" xfId="7689" xr:uid="{00000000-0005-0000-0000-0000E41D0000}"/>
    <cellStyle name="Input 3 2 2 6 2 6" xfId="7690" xr:uid="{00000000-0005-0000-0000-0000E51D0000}"/>
    <cellStyle name="Input 3 2 2 6 2 7" xfId="7691" xr:uid="{00000000-0005-0000-0000-0000E61D0000}"/>
    <cellStyle name="Input 3 2 2 6 3" xfId="7692" xr:uid="{00000000-0005-0000-0000-0000E71D0000}"/>
    <cellStyle name="Input 3 2 2 6 3 2" xfId="7693" xr:uid="{00000000-0005-0000-0000-0000E81D0000}"/>
    <cellStyle name="Input 3 2 2 6 3 3" xfId="7694" xr:uid="{00000000-0005-0000-0000-0000E91D0000}"/>
    <cellStyle name="Input 3 2 2 6 3 4" xfId="7695" xr:uid="{00000000-0005-0000-0000-0000EA1D0000}"/>
    <cellStyle name="Input 3 2 2 6 3 5" xfId="7696" xr:uid="{00000000-0005-0000-0000-0000EB1D0000}"/>
    <cellStyle name="Input 3 2 2 6 4" xfId="7697" xr:uid="{00000000-0005-0000-0000-0000EC1D0000}"/>
    <cellStyle name="Input 3 2 2 6 4 2" xfId="7698" xr:uid="{00000000-0005-0000-0000-0000ED1D0000}"/>
    <cellStyle name="Input 3 2 2 6 4 3" xfId="7699" xr:uid="{00000000-0005-0000-0000-0000EE1D0000}"/>
    <cellStyle name="Input 3 2 2 6 4 4" xfId="7700" xr:uid="{00000000-0005-0000-0000-0000EF1D0000}"/>
    <cellStyle name="Input 3 2 2 6 4 5" xfId="7701" xr:uid="{00000000-0005-0000-0000-0000F01D0000}"/>
    <cellStyle name="Input 3 2 2 6 5" xfId="7702" xr:uid="{00000000-0005-0000-0000-0000F11D0000}"/>
    <cellStyle name="Input 3 2 2 6 5 2" xfId="7703" xr:uid="{00000000-0005-0000-0000-0000F21D0000}"/>
    <cellStyle name="Input 3 2 2 6 6" xfId="7704" xr:uid="{00000000-0005-0000-0000-0000F31D0000}"/>
    <cellStyle name="Input 3 2 2 6 6 2" xfId="7705" xr:uid="{00000000-0005-0000-0000-0000F41D0000}"/>
    <cellStyle name="Input 3 2 2 6 7" xfId="7706" xr:uid="{00000000-0005-0000-0000-0000F51D0000}"/>
    <cellStyle name="Input 3 2 2 6 8" xfId="7707" xr:uid="{00000000-0005-0000-0000-0000F61D0000}"/>
    <cellStyle name="Input 3 2 2 7" xfId="7708" xr:uid="{00000000-0005-0000-0000-0000F71D0000}"/>
    <cellStyle name="Input 3 2 2 7 2" xfId="7709" xr:uid="{00000000-0005-0000-0000-0000F81D0000}"/>
    <cellStyle name="Input 3 2 2 7 2 2" xfId="7710" xr:uid="{00000000-0005-0000-0000-0000F91D0000}"/>
    <cellStyle name="Input 3 2 2 7 2 2 2" xfId="7711" xr:uid="{00000000-0005-0000-0000-0000FA1D0000}"/>
    <cellStyle name="Input 3 2 2 7 2 2 3" xfId="7712" xr:uid="{00000000-0005-0000-0000-0000FB1D0000}"/>
    <cellStyle name="Input 3 2 2 7 2 2 4" xfId="7713" xr:uid="{00000000-0005-0000-0000-0000FC1D0000}"/>
    <cellStyle name="Input 3 2 2 7 2 2 5" xfId="7714" xr:uid="{00000000-0005-0000-0000-0000FD1D0000}"/>
    <cellStyle name="Input 3 2 2 7 2 3" xfId="7715" xr:uid="{00000000-0005-0000-0000-0000FE1D0000}"/>
    <cellStyle name="Input 3 2 2 7 2 3 2" xfId="7716" xr:uid="{00000000-0005-0000-0000-0000FF1D0000}"/>
    <cellStyle name="Input 3 2 2 7 2 3 3" xfId="7717" xr:uid="{00000000-0005-0000-0000-0000001E0000}"/>
    <cellStyle name="Input 3 2 2 7 2 3 4" xfId="7718" xr:uid="{00000000-0005-0000-0000-0000011E0000}"/>
    <cellStyle name="Input 3 2 2 7 2 3 5" xfId="7719" xr:uid="{00000000-0005-0000-0000-0000021E0000}"/>
    <cellStyle name="Input 3 2 2 7 2 4" xfId="7720" xr:uid="{00000000-0005-0000-0000-0000031E0000}"/>
    <cellStyle name="Input 3 2 2 7 2 4 2" xfId="7721" xr:uid="{00000000-0005-0000-0000-0000041E0000}"/>
    <cellStyle name="Input 3 2 2 7 2 5" xfId="7722" xr:uid="{00000000-0005-0000-0000-0000051E0000}"/>
    <cellStyle name="Input 3 2 2 7 2 5 2" xfId="7723" xr:uid="{00000000-0005-0000-0000-0000061E0000}"/>
    <cellStyle name="Input 3 2 2 7 2 6" xfId="7724" xr:uid="{00000000-0005-0000-0000-0000071E0000}"/>
    <cellStyle name="Input 3 2 2 7 2 7" xfId="7725" xr:uid="{00000000-0005-0000-0000-0000081E0000}"/>
    <cellStyle name="Input 3 2 2 7 3" xfId="7726" xr:uid="{00000000-0005-0000-0000-0000091E0000}"/>
    <cellStyle name="Input 3 2 2 7 3 2" xfId="7727" xr:uid="{00000000-0005-0000-0000-00000A1E0000}"/>
    <cellStyle name="Input 3 2 2 7 3 3" xfId="7728" xr:uid="{00000000-0005-0000-0000-00000B1E0000}"/>
    <cellStyle name="Input 3 2 2 7 3 4" xfId="7729" xr:uid="{00000000-0005-0000-0000-00000C1E0000}"/>
    <cellStyle name="Input 3 2 2 7 3 5" xfId="7730" xr:uid="{00000000-0005-0000-0000-00000D1E0000}"/>
    <cellStyle name="Input 3 2 2 7 4" xfId="7731" xr:uid="{00000000-0005-0000-0000-00000E1E0000}"/>
    <cellStyle name="Input 3 2 2 7 4 2" xfId="7732" xr:uid="{00000000-0005-0000-0000-00000F1E0000}"/>
    <cellStyle name="Input 3 2 2 7 4 3" xfId="7733" xr:uid="{00000000-0005-0000-0000-0000101E0000}"/>
    <cellStyle name="Input 3 2 2 7 4 4" xfId="7734" xr:uid="{00000000-0005-0000-0000-0000111E0000}"/>
    <cellStyle name="Input 3 2 2 7 4 5" xfId="7735" xr:uid="{00000000-0005-0000-0000-0000121E0000}"/>
    <cellStyle name="Input 3 2 2 7 5" xfId="7736" xr:uid="{00000000-0005-0000-0000-0000131E0000}"/>
    <cellStyle name="Input 3 2 2 7 5 2" xfId="7737" xr:uid="{00000000-0005-0000-0000-0000141E0000}"/>
    <cellStyle name="Input 3 2 2 7 6" xfId="7738" xr:uid="{00000000-0005-0000-0000-0000151E0000}"/>
    <cellStyle name="Input 3 2 2 7 6 2" xfId="7739" xr:uid="{00000000-0005-0000-0000-0000161E0000}"/>
    <cellStyle name="Input 3 2 2 7 7" xfId="7740" xr:uid="{00000000-0005-0000-0000-0000171E0000}"/>
    <cellStyle name="Input 3 2 2 7 8" xfId="7741" xr:uid="{00000000-0005-0000-0000-0000181E0000}"/>
    <cellStyle name="Input 3 2 2 8" xfId="7742" xr:uid="{00000000-0005-0000-0000-0000191E0000}"/>
    <cellStyle name="Input 3 2 2 8 2" xfId="7743" xr:uid="{00000000-0005-0000-0000-00001A1E0000}"/>
    <cellStyle name="Input 3 2 2 8 2 2" xfId="7744" xr:uid="{00000000-0005-0000-0000-00001B1E0000}"/>
    <cellStyle name="Input 3 2 2 8 2 2 2" xfId="7745" xr:uid="{00000000-0005-0000-0000-00001C1E0000}"/>
    <cellStyle name="Input 3 2 2 8 2 2 3" xfId="7746" xr:uid="{00000000-0005-0000-0000-00001D1E0000}"/>
    <cellStyle name="Input 3 2 2 8 2 2 4" xfId="7747" xr:uid="{00000000-0005-0000-0000-00001E1E0000}"/>
    <cellStyle name="Input 3 2 2 8 2 2 5" xfId="7748" xr:uid="{00000000-0005-0000-0000-00001F1E0000}"/>
    <cellStyle name="Input 3 2 2 8 2 3" xfId="7749" xr:uid="{00000000-0005-0000-0000-0000201E0000}"/>
    <cellStyle name="Input 3 2 2 8 2 3 2" xfId="7750" xr:uid="{00000000-0005-0000-0000-0000211E0000}"/>
    <cellStyle name="Input 3 2 2 8 2 3 3" xfId="7751" xr:uid="{00000000-0005-0000-0000-0000221E0000}"/>
    <cellStyle name="Input 3 2 2 8 2 3 4" xfId="7752" xr:uid="{00000000-0005-0000-0000-0000231E0000}"/>
    <cellStyle name="Input 3 2 2 8 2 3 5" xfId="7753" xr:uid="{00000000-0005-0000-0000-0000241E0000}"/>
    <cellStyle name="Input 3 2 2 8 2 4" xfId="7754" xr:uid="{00000000-0005-0000-0000-0000251E0000}"/>
    <cellStyle name="Input 3 2 2 8 2 4 2" xfId="7755" xr:uid="{00000000-0005-0000-0000-0000261E0000}"/>
    <cellStyle name="Input 3 2 2 8 2 5" xfId="7756" xr:uid="{00000000-0005-0000-0000-0000271E0000}"/>
    <cellStyle name="Input 3 2 2 8 2 5 2" xfId="7757" xr:uid="{00000000-0005-0000-0000-0000281E0000}"/>
    <cellStyle name="Input 3 2 2 8 2 6" xfId="7758" xr:uid="{00000000-0005-0000-0000-0000291E0000}"/>
    <cellStyle name="Input 3 2 2 8 2 7" xfId="7759" xr:uid="{00000000-0005-0000-0000-00002A1E0000}"/>
    <cellStyle name="Input 3 2 2 8 3" xfId="7760" xr:uid="{00000000-0005-0000-0000-00002B1E0000}"/>
    <cellStyle name="Input 3 2 2 8 3 2" xfId="7761" xr:uid="{00000000-0005-0000-0000-00002C1E0000}"/>
    <cellStyle name="Input 3 2 2 8 3 3" xfId="7762" xr:uid="{00000000-0005-0000-0000-00002D1E0000}"/>
    <cellStyle name="Input 3 2 2 8 3 4" xfId="7763" xr:uid="{00000000-0005-0000-0000-00002E1E0000}"/>
    <cellStyle name="Input 3 2 2 8 3 5" xfId="7764" xr:uid="{00000000-0005-0000-0000-00002F1E0000}"/>
    <cellStyle name="Input 3 2 2 8 4" xfId="7765" xr:uid="{00000000-0005-0000-0000-0000301E0000}"/>
    <cellStyle name="Input 3 2 2 8 4 2" xfId="7766" xr:uid="{00000000-0005-0000-0000-0000311E0000}"/>
    <cellStyle name="Input 3 2 2 8 4 3" xfId="7767" xr:uid="{00000000-0005-0000-0000-0000321E0000}"/>
    <cellStyle name="Input 3 2 2 8 4 4" xfId="7768" xr:uid="{00000000-0005-0000-0000-0000331E0000}"/>
    <cellStyle name="Input 3 2 2 8 4 5" xfId="7769" xr:uid="{00000000-0005-0000-0000-0000341E0000}"/>
    <cellStyle name="Input 3 2 2 8 5" xfId="7770" xr:uid="{00000000-0005-0000-0000-0000351E0000}"/>
    <cellStyle name="Input 3 2 2 8 5 2" xfId="7771" xr:uid="{00000000-0005-0000-0000-0000361E0000}"/>
    <cellStyle name="Input 3 2 2 8 6" xfId="7772" xr:uid="{00000000-0005-0000-0000-0000371E0000}"/>
    <cellStyle name="Input 3 2 2 8 6 2" xfId="7773" xr:uid="{00000000-0005-0000-0000-0000381E0000}"/>
    <cellStyle name="Input 3 2 2 8 7" xfId="7774" xr:uid="{00000000-0005-0000-0000-0000391E0000}"/>
    <cellStyle name="Input 3 2 2 8 8" xfId="7775" xr:uid="{00000000-0005-0000-0000-00003A1E0000}"/>
    <cellStyle name="Input 3 2 2 9" xfId="7776" xr:uid="{00000000-0005-0000-0000-00003B1E0000}"/>
    <cellStyle name="Input 3 2 2 9 2" xfId="7777" xr:uid="{00000000-0005-0000-0000-00003C1E0000}"/>
    <cellStyle name="Input 3 2 2 9 2 2" xfId="7778" xr:uid="{00000000-0005-0000-0000-00003D1E0000}"/>
    <cellStyle name="Input 3 2 2 9 2 2 2" xfId="7779" xr:uid="{00000000-0005-0000-0000-00003E1E0000}"/>
    <cellStyle name="Input 3 2 2 9 2 2 3" xfId="7780" xr:uid="{00000000-0005-0000-0000-00003F1E0000}"/>
    <cellStyle name="Input 3 2 2 9 2 2 4" xfId="7781" xr:uid="{00000000-0005-0000-0000-0000401E0000}"/>
    <cellStyle name="Input 3 2 2 9 2 2 5" xfId="7782" xr:uid="{00000000-0005-0000-0000-0000411E0000}"/>
    <cellStyle name="Input 3 2 2 9 2 3" xfId="7783" xr:uid="{00000000-0005-0000-0000-0000421E0000}"/>
    <cellStyle name="Input 3 2 2 9 2 3 2" xfId="7784" xr:uid="{00000000-0005-0000-0000-0000431E0000}"/>
    <cellStyle name="Input 3 2 2 9 2 3 3" xfId="7785" xr:uid="{00000000-0005-0000-0000-0000441E0000}"/>
    <cellStyle name="Input 3 2 2 9 2 3 4" xfId="7786" xr:uid="{00000000-0005-0000-0000-0000451E0000}"/>
    <cellStyle name="Input 3 2 2 9 2 3 5" xfId="7787" xr:uid="{00000000-0005-0000-0000-0000461E0000}"/>
    <cellStyle name="Input 3 2 2 9 2 4" xfId="7788" xr:uid="{00000000-0005-0000-0000-0000471E0000}"/>
    <cellStyle name="Input 3 2 2 9 2 4 2" xfId="7789" xr:uid="{00000000-0005-0000-0000-0000481E0000}"/>
    <cellStyle name="Input 3 2 2 9 2 5" xfId="7790" xr:uid="{00000000-0005-0000-0000-0000491E0000}"/>
    <cellStyle name="Input 3 2 2 9 2 5 2" xfId="7791" xr:uid="{00000000-0005-0000-0000-00004A1E0000}"/>
    <cellStyle name="Input 3 2 2 9 2 6" xfId="7792" xr:uid="{00000000-0005-0000-0000-00004B1E0000}"/>
    <cellStyle name="Input 3 2 2 9 2 7" xfId="7793" xr:uid="{00000000-0005-0000-0000-00004C1E0000}"/>
    <cellStyle name="Input 3 2 2 9 3" xfId="7794" xr:uid="{00000000-0005-0000-0000-00004D1E0000}"/>
    <cellStyle name="Input 3 2 2 9 3 2" xfId="7795" xr:uid="{00000000-0005-0000-0000-00004E1E0000}"/>
    <cellStyle name="Input 3 2 2 9 3 3" xfId="7796" xr:uid="{00000000-0005-0000-0000-00004F1E0000}"/>
    <cellStyle name="Input 3 2 2 9 3 4" xfId="7797" xr:uid="{00000000-0005-0000-0000-0000501E0000}"/>
    <cellStyle name="Input 3 2 2 9 3 5" xfId="7798" xr:uid="{00000000-0005-0000-0000-0000511E0000}"/>
    <cellStyle name="Input 3 2 2 9 4" xfId="7799" xr:uid="{00000000-0005-0000-0000-0000521E0000}"/>
    <cellStyle name="Input 3 2 2 9 4 2" xfId="7800" xr:uid="{00000000-0005-0000-0000-0000531E0000}"/>
    <cellStyle name="Input 3 2 2 9 4 3" xfId="7801" xr:uid="{00000000-0005-0000-0000-0000541E0000}"/>
    <cellStyle name="Input 3 2 2 9 4 4" xfId="7802" xr:uid="{00000000-0005-0000-0000-0000551E0000}"/>
    <cellStyle name="Input 3 2 2 9 4 5" xfId="7803" xr:uid="{00000000-0005-0000-0000-0000561E0000}"/>
    <cellStyle name="Input 3 2 2 9 5" xfId="7804" xr:uid="{00000000-0005-0000-0000-0000571E0000}"/>
    <cellStyle name="Input 3 2 2 9 5 2" xfId="7805" xr:uid="{00000000-0005-0000-0000-0000581E0000}"/>
    <cellStyle name="Input 3 2 2 9 6" xfId="7806" xr:uid="{00000000-0005-0000-0000-0000591E0000}"/>
    <cellStyle name="Input 3 2 2 9 6 2" xfId="7807" xr:uid="{00000000-0005-0000-0000-00005A1E0000}"/>
    <cellStyle name="Input 3 2 2 9 7" xfId="7808" xr:uid="{00000000-0005-0000-0000-00005B1E0000}"/>
    <cellStyle name="Input 3 2 2 9 8" xfId="7809" xr:uid="{00000000-0005-0000-0000-00005C1E0000}"/>
    <cellStyle name="Input 3 2 3" xfId="7810" xr:uid="{00000000-0005-0000-0000-00005D1E0000}"/>
    <cellStyle name="Input 3 2 3 2" xfId="7811" xr:uid="{00000000-0005-0000-0000-00005E1E0000}"/>
    <cellStyle name="Input 3 2 4" xfId="7812" xr:uid="{00000000-0005-0000-0000-00005F1E0000}"/>
    <cellStyle name="Input 3 2 4 2" xfId="7813" xr:uid="{00000000-0005-0000-0000-0000601E0000}"/>
    <cellStyle name="Input 3 2 5" xfId="7814" xr:uid="{00000000-0005-0000-0000-0000611E0000}"/>
    <cellStyle name="Input 3 2 6" xfId="7815" xr:uid="{00000000-0005-0000-0000-0000621E0000}"/>
    <cellStyle name="Input 3 2 6 2" xfId="7816" xr:uid="{00000000-0005-0000-0000-0000631E0000}"/>
    <cellStyle name="Input 3 2_T-straight with PEDs adjustor" xfId="7817" xr:uid="{00000000-0005-0000-0000-0000641E0000}"/>
    <cellStyle name="Input 3 3" xfId="7818" xr:uid="{00000000-0005-0000-0000-0000651E0000}"/>
    <cellStyle name="Input 3 3 10" xfId="7819" xr:uid="{00000000-0005-0000-0000-0000661E0000}"/>
    <cellStyle name="Input 3 3 10 2" xfId="7820" xr:uid="{00000000-0005-0000-0000-0000671E0000}"/>
    <cellStyle name="Input 3 3 10 2 2" xfId="7821" xr:uid="{00000000-0005-0000-0000-0000681E0000}"/>
    <cellStyle name="Input 3 3 10 2 2 2" xfId="7822" xr:uid="{00000000-0005-0000-0000-0000691E0000}"/>
    <cellStyle name="Input 3 3 10 2 2 3" xfId="7823" xr:uid="{00000000-0005-0000-0000-00006A1E0000}"/>
    <cellStyle name="Input 3 3 10 2 2 4" xfId="7824" xr:uid="{00000000-0005-0000-0000-00006B1E0000}"/>
    <cellStyle name="Input 3 3 10 2 2 5" xfId="7825" xr:uid="{00000000-0005-0000-0000-00006C1E0000}"/>
    <cellStyle name="Input 3 3 10 2 3" xfId="7826" xr:uid="{00000000-0005-0000-0000-00006D1E0000}"/>
    <cellStyle name="Input 3 3 10 2 3 2" xfId="7827" xr:uid="{00000000-0005-0000-0000-00006E1E0000}"/>
    <cellStyle name="Input 3 3 10 2 3 3" xfId="7828" xr:uid="{00000000-0005-0000-0000-00006F1E0000}"/>
    <cellStyle name="Input 3 3 10 2 3 4" xfId="7829" xr:uid="{00000000-0005-0000-0000-0000701E0000}"/>
    <cellStyle name="Input 3 3 10 2 3 5" xfId="7830" xr:uid="{00000000-0005-0000-0000-0000711E0000}"/>
    <cellStyle name="Input 3 3 10 2 4" xfId="7831" xr:uid="{00000000-0005-0000-0000-0000721E0000}"/>
    <cellStyle name="Input 3 3 10 2 4 2" xfId="7832" xr:uid="{00000000-0005-0000-0000-0000731E0000}"/>
    <cellStyle name="Input 3 3 10 2 5" xfId="7833" xr:uid="{00000000-0005-0000-0000-0000741E0000}"/>
    <cellStyle name="Input 3 3 10 2 5 2" xfId="7834" xr:uid="{00000000-0005-0000-0000-0000751E0000}"/>
    <cellStyle name="Input 3 3 10 2 6" xfId="7835" xr:uid="{00000000-0005-0000-0000-0000761E0000}"/>
    <cellStyle name="Input 3 3 10 2 7" xfId="7836" xr:uid="{00000000-0005-0000-0000-0000771E0000}"/>
    <cellStyle name="Input 3 3 10 3" xfId="7837" xr:uid="{00000000-0005-0000-0000-0000781E0000}"/>
    <cellStyle name="Input 3 3 10 3 2" xfId="7838" xr:uid="{00000000-0005-0000-0000-0000791E0000}"/>
    <cellStyle name="Input 3 3 10 3 3" xfId="7839" xr:uid="{00000000-0005-0000-0000-00007A1E0000}"/>
    <cellStyle name="Input 3 3 10 3 4" xfId="7840" xr:uid="{00000000-0005-0000-0000-00007B1E0000}"/>
    <cellStyle name="Input 3 3 10 3 5" xfId="7841" xr:uid="{00000000-0005-0000-0000-00007C1E0000}"/>
    <cellStyle name="Input 3 3 10 4" xfId="7842" xr:uid="{00000000-0005-0000-0000-00007D1E0000}"/>
    <cellStyle name="Input 3 3 10 4 2" xfId="7843" xr:uid="{00000000-0005-0000-0000-00007E1E0000}"/>
    <cellStyle name="Input 3 3 10 4 3" xfId="7844" xr:uid="{00000000-0005-0000-0000-00007F1E0000}"/>
    <cellStyle name="Input 3 3 10 4 4" xfId="7845" xr:uid="{00000000-0005-0000-0000-0000801E0000}"/>
    <cellStyle name="Input 3 3 10 4 5" xfId="7846" xr:uid="{00000000-0005-0000-0000-0000811E0000}"/>
    <cellStyle name="Input 3 3 10 5" xfId="7847" xr:uid="{00000000-0005-0000-0000-0000821E0000}"/>
    <cellStyle name="Input 3 3 10 5 2" xfId="7848" xr:uid="{00000000-0005-0000-0000-0000831E0000}"/>
    <cellStyle name="Input 3 3 10 6" xfId="7849" xr:uid="{00000000-0005-0000-0000-0000841E0000}"/>
    <cellStyle name="Input 3 3 10 6 2" xfId="7850" xr:uid="{00000000-0005-0000-0000-0000851E0000}"/>
    <cellStyle name="Input 3 3 10 7" xfId="7851" xr:uid="{00000000-0005-0000-0000-0000861E0000}"/>
    <cellStyle name="Input 3 3 10 8" xfId="7852" xr:uid="{00000000-0005-0000-0000-0000871E0000}"/>
    <cellStyle name="Input 3 3 11" xfId="7853" xr:uid="{00000000-0005-0000-0000-0000881E0000}"/>
    <cellStyle name="Input 3 3 11 2" xfId="7854" xr:uid="{00000000-0005-0000-0000-0000891E0000}"/>
    <cellStyle name="Input 3 3 11 2 2" xfId="7855" xr:uid="{00000000-0005-0000-0000-00008A1E0000}"/>
    <cellStyle name="Input 3 3 11 2 2 2" xfId="7856" xr:uid="{00000000-0005-0000-0000-00008B1E0000}"/>
    <cellStyle name="Input 3 3 11 2 2 3" xfId="7857" xr:uid="{00000000-0005-0000-0000-00008C1E0000}"/>
    <cellStyle name="Input 3 3 11 2 2 4" xfId="7858" xr:uid="{00000000-0005-0000-0000-00008D1E0000}"/>
    <cellStyle name="Input 3 3 11 2 2 5" xfId="7859" xr:uid="{00000000-0005-0000-0000-00008E1E0000}"/>
    <cellStyle name="Input 3 3 11 2 3" xfId="7860" xr:uid="{00000000-0005-0000-0000-00008F1E0000}"/>
    <cellStyle name="Input 3 3 11 2 3 2" xfId="7861" xr:uid="{00000000-0005-0000-0000-0000901E0000}"/>
    <cellStyle name="Input 3 3 11 2 3 3" xfId="7862" xr:uid="{00000000-0005-0000-0000-0000911E0000}"/>
    <cellStyle name="Input 3 3 11 2 3 4" xfId="7863" xr:uid="{00000000-0005-0000-0000-0000921E0000}"/>
    <cellStyle name="Input 3 3 11 2 3 5" xfId="7864" xr:uid="{00000000-0005-0000-0000-0000931E0000}"/>
    <cellStyle name="Input 3 3 11 2 4" xfId="7865" xr:uid="{00000000-0005-0000-0000-0000941E0000}"/>
    <cellStyle name="Input 3 3 11 2 4 2" xfId="7866" xr:uid="{00000000-0005-0000-0000-0000951E0000}"/>
    <cellStyle name="Input 3 3 11 2 5" xfId="7867" xr:uid="{00000000-0005-0000-0000-0000961E0000}"/>
    <cellStyle name="Input 3 3 11 2 5 2" xfId="7868" xr:uid="{00000000-0005-0000-0000-0000971E0000}"/>
    <cellStyle name="Input 3 3 11 2 6" xfId="7869" xr:uid="{00000000-0005-0000-0000-0000981E0000}"/>
    <cellStyle name="Input 3 3 11 2 7" xfId="7870" xr:uid="{00000000-0005-0000-0000-0000991E0000}"/>
    <cellStyle name="Input 3 3 11 3" xfId="7871" xr:uid="{00000000-0005-0000-0000-00009A1E0000}"/>
    <cellStyle name="Input 3 3 11 3 2" xfId="7872" xr:uid="{00000000-0005-0000-0000-00009B1E0000}"/>
    <cellStyle name="Input 3 3 11 3 3" xfId="7873" xr:uid="{00000000-0005-0000-0000-00009C1E0000}"/>
    <cellStyle name="Input 3 3 11 3 4" xfId="7874" xr:uid="{00000000-0005-0000-0000-00009D1E0000}"/>
    <cellStyle name="Input 3 3 11 3 5" xfId="7875" xr:uid="{00000000-0005-0000-0000-00009E1E0000}"/>
    <cellStyle name="Input 3 3 11 4" xfId="7876" xr:uid="{00000000-0005-0000-0000-00009F1E0000}"/>
    <cellStyle name="Input 3 3 11 4 2" xfId="7877" xr:uid="{00000000-0005-0000-0000-0000A01E0000}"/>
    <cellStyle name="Input 3 3 11 4 3" xfId="7878" xr:uid="{00000000-0005-0000-0000-0000A11E0000}"/>
    <cellStyle name="Input 3 3 11 4 4" xfId="7879" xr:uid="{00000000-0005-0000-0000-0000A21E0000}"/>
    <cellStyle name="Input 3 3 11 4 5" xfId="7880" xr:uid="{00000000-0005-0000-0000-0000A31E0000}"/>
    <cellStyle name="Input 3 3 11 5" xfId="7881" xr:uid="{00000000-0005-0000-0000-0000A41E0000}"/>
    <cellStyle name="Input 3 3 11 5 2" xfId="7882" xr:uid="{00000000-0005-0000-0000-0000A51E0000}"/>
    <cellStyle name="Input 3 3 11 6" xfId="7883" xr:uid="{00000000-0005-0000-0000-0000A61E0000}"/>
    <cellStyle name="Input 3 3 11 6 2" xfId="7884" xr:uid="{00000000-0005-0000-0000-0000A71E0000}"/>
    <cellStyle name="Input 3 3 11 7" xfId="7885" xr:uid="{00000000-0005-0000-0000-0000A81E0000}"/>
    <cellStyle name="Input 3 3 11 8" xfId="7886" xr:uid="{00000000-0005-0000-0000-0000A91E0000}"/>
    <cellStyle name="Input 3 3 12" xfId="7887" xr:uid="{00000000-0005-0000-0000-0000AA1E0000}"/>
    <cellStyle name="Input 3 3 12 2" xfId="7888" xr:uid="{00000000-0005-0000-0000-0000AB1E0000}"/>
    <cellStyle name="Input 3 3 12 2 2" xfId="7889" xr:uid="{00000000-0005-0000-0000-0000AC1E0000}"/>
    <cellStyle name="Input 3 3 12 2 2 2" xfId="7890" xr:uid="{00000000-0005-0000-0000-0000AD1E0000}"/>
    <cellStyle name="Input 3 3 12 2 2 3" xfId="7891" xr:uid="{00000000-0005-0000-0000-0000AE1E0000}"/>
    <cellStyle name="Input 3 3 12 2 2 4" xfId="7892" xr:uid="{00000000-0005-0000-0000-0000AF1E0000}"/>
    <cellStyle name="Input 3 3 12 2 2 5" xfId="7893" xr:uid="{00000000-0005-0000-0000-0000B01E0000}"/>
    <cellStyle name="Input 3 3 12 2 3" xfId="7894" xr:uid="{00000000-0005-0000-0000-0000B11E0000}"/>
    <cellStyle name="Input 3 3 12 2 3 2" xfId="7895" xr:uid="{00000000-0005-0000-0000-0000B21E0000}"/>
    <cellStyle name="Input 3 3 12 2 3 3" xfId="7896" xr:uid="{00000000-0005-0000-0000-0000B31E0000}"/>
    <cellStyle name="Input 3 3 12 2 3 4" xfId="7897" xr:uid="{00000000-0005-0000-0000-0000B41E0000}"/>
    <cellStyle name="Input 3 3 12 2 3 5" xfId="7898" xr:uid="{00000000-0005-0000-0000-0000B51E0000}"/>
    <cellStyle name="Input 3 3 12 2 4" xfId="7899" xr:uid="{00000000-0005-0000-0000-0000B61E0000}"/>
    <cellStyle name="Input 3 3 12 2 4 2" xfId="7900" xr:uid="{00000000-0005-0000-0000-0000B71E0000}"/>
    <cellStyle name="Input 3 3 12 2 5" xfId="7901" xr:uid="{00000000-0005-0000-0000-0000B81E0000}"/>
    <cellStyle name="Input 3 3 12 2 5 2" xfId="7902" xr:uid="{00000000-0005-0000-0000-0000B91E0000}"/>
    <cellStyle name="Input 3 3 12 2 6" xfId="7903" xr:uid="{00000000-0005-0000-0000-0000BA1E0000}"/>
    <cellStyle name="Input 3 3 12 2 7" xfId="7904" xr:uid="{00000000-0005-0000-0000-0000BB1E0000}"/>
    <cellStyle name="Input 3 3 12 3" xfId="7905" xr:uid="{00000000-0005-0000-0000-0000BC1E0000}"/>
    <cellStyle name="Input 3 3 12 3 2" xfId="7906" xr:uid="{00000000-0005-0000-0000-0000BD1E0000}"/>
    <cellStyle name="Input 3 3 12 3 3" xfId="7907" xr:uid="{00000000-0005-0000-0000-0000BE1E0000}"/>
    <cellStyle name="Input 3 3 12 3 4" xfId="7908" xr:uid="{00000000-0005-0000-0000-0000BF1E0000}"/>
    <cellStyle name="Input 3 3 12 3 5" xfId="7909" xr:uid="{00000000-0005-0000-0000-0000C01E0000}"/>
    <cellStyle name="Input 3 3 12 4" xfId="7910" xr:uid="{00000000-0005-0000-0000-0000C11E0000}"/>
    <cellStyle name="Input 3 3 12 4 2" xfId="7911" xr:uid="{00000000-0005-0000-0000-0000C21E0000}"/>
    <cellStyle name="Input 3 3 12 4 3" xfId="7912" xr:uid="{00000000-0005-0000-0000-0000C31E0000}"/>
    <cellStyle name="Input 3 3 12 4 4" xfId="7913" xr:uid="{00000000-0005-0000-0000-0000C41E0000}"/>
    <cellStyle name="Input 3 3 12 4 5" xfId="7914" xr:uid="{00000000-0005-0000-0000-0000C51E0000}"/>
    <cellStyle name="Input 3 3 12 5" xfId="7915" xr:uid="{00000000-0005-0000-0000-0000C61E0000}"/>
    <cellStyle name="Input 3 3 12 5 2" xfId="7916" xr:uid="{00000000-0005-0000-0000-0000C71E0000}"/>
    <cellStyle name="Input 3 3 12 6" xfId="7917" xr:uid="{00000000-0005-0000-0000-0000C81E0000}"/>
    <cellStyle name="Input 3 3 12 6 2" xfId="7918" xr:uid="{00000000-0005-0000-0000-0000C91E0000}"/>
    <cellStyle name="Input 3 3 12 7" xfId="7919" xr:uid="{00000000-0005-0000-0000-0000CA1E0000}"/>
    <cellStyle name="Input 3 3 12 8" xfId="7920" xr:uid="{00000000-0005-0000-0000-0000CB1E0000}"/>
    <cellStyle name="Input 3 3 13" xfId="7921" xr:uid="{00000000-0005-0000-0000-0000CC1E0000}"/>
    <cellStyle name="Input 3 3 13 2" xfId="7922" xr:uid="{00000000-0005-0000-0000-0000CD1E0000}"/>
    <cellStyle name="Input 3 3 13 2 2" xfId="7923" xr:uid="{00000000-0005-0000-0000-0000CE1E0000}"/>
    <cellStyle name="Input 3 3 13 2 2 2" xfId="7924" xr:uid="{00000000-0005-0000-0000-0000CF1E0000}"/>
    <cellStyle name="Input 3 3 13 2 2 3" xfId="7925" xr:uid="{00000000-0005-0000-0000-0000D01E0000}"/>
    <cellStyle name="Input 3 3 13 2 2 4" xfId="7926" xr:uid="{00000000-0005-0000-0000-0000D11E0000}"/>
    <cellStyle name="Input 3 3 13 2 2 5" xfId="7927" xr:uid="{00000000-0005-0000-0000-0000D21E0000}"/>
    <cellStyle name="Input 3 3 13 2 3" xfId="7928" xr:uid="{00000000-0005-0000-0000-0000D31E0000}"/>
    <cellStyle name="Input 3 3 13 2 3 2" xfId="7929" xr:uid="{00000000-0005-0000-0000-0000D41E0000}"/>
    <cellStyle name="Input 3 3 13 2 3 3" xfId="7930" xr:uid="{00000000-0005-0000-0000-0000D51E0000}"/>
    <cellStyle name="Input 3 3 13 2 3 4" xfId="7931" xr:uid="{00000000-0005-0000-0000-0000D61E0000}"/>
    <cellStyle name="Input 3 3 13 2 3 5" xfId="7932" xr:uid="{00000000-0005-0000-0000-0000D71E0000}"/>
    <cellStyle name="Input 3 3 13 2 4" xfId="7933" xr:uid="{00000000-0005-0000-0000-0000D81E0000}"/>
    <cellStyle name="Input 3 3 13 2 4 2" xfId="7934" xr:uid="{00000000-0005-0000-0000-0000D91E0000}"/>
    <cellStyle name="Input 3 3 13 2 5" xfId="7935" xr:uid="{00000000-0005-0000-0000-0000DA1E0000}"/>
    <cellStyle name="Input 3 3 13 2 5 2" xfId="7936" xr:uid="{00000000-0005-0000-0000-0000DB1E0000}"/>
    <cellStyle name="Input 3 3 13 2 6" xfId="7937" xr:uid="{00000000-0005-0000-0000-0000DC1E0000}"/>
    <cellStyle name="Input 3 3 13 2 7" xfId="7938" xr:uid="{00000000-0005-0000-0000-0000DD1E0000}"/>
    <cellStyle name="Input 3 3 13 3" xfId="7939" xr:uid="{00000000-0005-0000-0000-0000DE1E0000}"/>
    <cellStyle name="Input 3 3 13 3 2" xfId="7940" xr:uid="{00000000-0005-0000-0000-0000DF1E0000}"/>
    <cellStyle name="Input 3 3 13 3 3" xfId="7941" xr:uid="{00000000-0005-0000-0000-0000E01E0000}"/>
    <cellStyle name="Input 3 3 13 3 4" xfId="7942" xr:uid="{00000000-0005-0000-0000-0000E11E0000}"/>
    <cellStyle name="Input 3 3 13 3 5" xfId="7943" xr:uid="{00000000-0005-0000-0000-0000E21E0000}"/>
    <cellStyle name="Input 3 3 13 4" xfId="7944" xr:uid="{00000000-0005-0000-0000-0000E31E0000}"/>
    <cellStyle name="Input 3 3 13 4 2" xfId="7945" xr:uid="{00000000-0005-0000-0000-0000E41E0000}"/>
    <cellStyle name="Input 3 3 13 4 3" xfId="7946" xr:uid="{00000000-0005-0000-0000-0000E51E0000}"/>
    <cellStyle name="Input 3 3 13 4 4" xfId="7947" xr:uid="{00000000-0005-0000-0000-0000E61E0000}"/>
    <cellStyle name="Input 3 3 13 4 5" xfId="7948" xr:uid="{00000000-0005-0000-0000-0000E71E0000}"/>
    <cellStyle name="Input 3 3 13 5" xfId="7949" xr:uid="{00000000-0005-0000-0000-0000E81E0000}"/>
    <cellStyle name="Input 3 3 13 5 2" xfId="7950" xr:uid="{00000000-0005-0000-0000-0000E91E0000}"/>
    <cellStyle name="Input 3 3 13 6" xfId="7951" xr:uid="{00000000-0005-0000-0000-0000EA1E0000}"/>
    <cellStyle name="Input 3 3 13 6 2" xfId="7952" xr:uid="{00000000-0005-0000-0000-0000EB1E0000}"/>
    <cellStyle name="Input 3 3 13 7" xfId="7953" xr:uid="{00000000-0005-0000-0000-0000EC1E0000}"/>
    <cellStyle name="Input 3 3 13 8" xfId="7954" xr:uid="{00000000-0005-0000-0000-0000ED1E0000}"/>
    <cellStyle name="Input 3 3 14" xfId="7955" xr:uid="{00000000-0005-0000-0000-0000EE1E0000}"/>
    <cellStyle name="Input 3 3 14 2" xfId="7956" xr:uid="{00000000-0005-0000-0000-0000EF1E0000}"/>
    <cellStyle name="Input 3 3 14 2 2" xfId="7957" xr:uid="{00000000-0005-0000-0000-0000F01E0000}"/>
    <cellStyle name="Input 3 3 14 2 2 2" xfId="7958" xr:uid="{00000000-0005-0000-0000-0000F11E0000}"/>
    <cellStyle name="Input 3 3 14 2 2 3" xfId="7959" xr:uid="{00000000-0005-0000-0000-0000F21E0000}"/>
    <cellStyle name="Input 3 3 14 2 2 4" xfId="7960" xr:uid="{00000000-0005-0000-0000-0000F31E0000}"/>
    <cellStyle name="Input 3 3 14 2 2 5" xfId="7961" xr:uid="{00000000-0005-0000-0000-0000F41E0000}"/>
    <cellStyle name="Input 3 3 14 2 3" xfId="7962" xr:uid="{00000000-0005-0000-0000-0000F51E0000}"/>
    <cellStyle name="Input 3 3 14 2 3 2" xfId="7963" xr:uid="{00000000-0005-0000-0000-0000F61E0000}"/>
    <cellStyle name="Input 3 3 14 2 3 3" xfId="7964" xr:uid="{00000000-0005-0000-0000-0000F71E0000}"/>
    <cellStyle name="Input 3 3 14 2 3 4" xfId="7965" xr:uid="{00000000-0005-0000-0000-0000F81E0000}"/>
    <cellStyle name="Input 3 3 14 2 3 5" xfId="7966" xr:uid="{00000000-0005-0000-0000-0000F91E0000}"/>
    <cellStyle name="Input 3 3 14 2 4" xfId="7967" xr:uid="{00000000-0005-0000-0000-0000FA1E0000}"/>
    <cellStyle name="Input 3 3 14 2 4 2" xfId="7968" xr:uid="{00000000-0005-0000-0000-0000FB1E0000}"/>
    <cellStyle name="Input 3 3 14 2 5" xfId="7969" xr:uid="{00000000-0005-0000-0000-0000FC1E0000}"/>
    <cellStyle name="Input 3 3 14 2 5 2" xfId="7970" xr:uid="{00000000-0005-0000-0000-0000FD1E0000}"/>
    <cellStyle name="Input 3 3 14 2 6" xfId="7971" xr:uid="{00000000-0005-0000-0000-0000FE1E0000}"/>
    <cellStyle name="Input 3 3 14 2 7" xfId="7972" xr:uid="{00000000-0005-0000-0000-0000FF1E0000}"/>
    <cellStyle name="Input 3 3 14 3" xfId="7973" xr:uid="{00000000-0005-0000-0000-0000001F0000}"/>
    <cellStyle name="Input 3 3 14 3 2" xfId="7974" xr:uid="{00000000-0005-0000-0000-0000011F0000}"/>
    <cellStyle name="Input 3 3 14 3 3" xfId="7975" xr:uid="{00000000-0005-0000-0000-0000021F0000}"/>
    <cellStyle name="Input 3 3 14 3 4" xfId="7976" xr:uid="{00000000-0005-0000-0000-0000031F0000}"/>
    <cellStyle name="Input 3 3 14 3 5" xfId="7977" xr:uid="{00000000-0005-0000-0000-0000041F0000}"/>
    <cellStyle name="Input 3 3 14 4" xfId="7978" xr:uid="{00000000-0005-0000-0000-0000051F0000}"/>
    <cellStyle name="Input 3 3 14 4 2" xfId="7979" xr:uid="{00000000-0005-0000-0000-0000061F0000}"/>
    <cellStyle name="Input 3 3 14 4 3" xfId="7980" xr:uid="{00000000-0005-0000-0000-0000071F0000}"/>
    <cellStyle name="Input 3 3 14 4 4" xfId="7981" xr:uid="{00000000-0005-0000-0000-0000081F0000}"/>
    <cellStyle name="Input 3 3 14 4 5" xfId="7982" xr:uid="{00000000-0005-0000-0000-0000091F0000}"/>
    <cellStyle name="Input 3 3 14 5" xfId="7983" xr:uid="{00000000-0005-0000-0000-00000A1F0000}"/>
    <cellStyle name="Input 3 3 14 5 2" xfId="7984" xr:uid="{00000000-0005-0000-0000-00000B1F0000}"/>
    <cellStyle name="Input 3 3 14 6" xfId="7985" xr:uid="{00000000-0005-0000-0000-00000C1F0000}"/>
    <cellStyle name="Input 3 3 14 6 2" xfId="7986" xr:uid="{00000000-0005-0000-0000-00000D1F0000}"/>
    <cellStyle name="Input 3 3 14 7" xfId="7987" xr:uid="{00000000-0005-0000-0000-00000E1F0000}"/>
    <cellStyle name="Input 3 3 14 8" xfId="7988" xr:uid="{00000000-0005-0000-0000-00000F1F0000}"/>
    <cellStyle name="Input 3 3 15" xfId="7989" xr:uid="{00000000-0005-0000-0000-0000101F0000}"/>
    <cellStyle name="Input 3 3 15 2" xfId="7990" xr:uid="{00000000-0005-0000-0000-0000111F0000}"/>
    <cellStyle name="Input 3 3 15 2 2" xfId="7991" xr:uid="{00000000-0005-0000-0000-0000121F0000}"/>
    <cellStyle name="Input 3 3 15 2 3" xfId="7992" xr:uid="{00000000-0005-0000-0000-0000131F0000}"/>
    <cellStyle name="Input 3 3 15 2 4" xfId="7993" xr:uid="{00000000-0005-0000-0000-0000141F0000}"/>
    <cellStyle name="Input 3 3 15 2 5" xfId="7994" xr:uid="{00000000-0005-0000-0000-0000151F0000}"/>
    <cellStyle name="Input 3 3 15 3" xfId="7995" xr:uid="{00000000-0005-0000-0000-0000161F0000}"/>
    <cellStyle name="Input 3 3 15 3 2" xfId="7996" xr:uid="{00000000-0005-0000-0000-0000171F0000}"/>
    <cellStyle name="Input 3 3 15 3 3" xfId="7997" xr:uid="{00000000-0005-0000-0000-0000181F0000}"/>
    <cellStyle name="Input 3 3 15 3 4" xfId="7998" xr:uid="{00000000-0005-0000-0000-0000191F0000}"/>
    <cellStyle name="Input 3 3 15 3 5" xfId="7999" xr:uid="{00000000-0005-0000-0000-00001A1F0000}"/>
    <cellStyle name="Input 3 3 15 4" xfId="8000" xr:uid="{00000000-0005-0000-0000-00001B1F0000}"/>
    <cellStyle name="Input 3 3 15 4 2" xfId="8001" xr:uid="{00000000-0005-0000-0000-00001C1F0000}"/>
    <cellStyle name="Input 3 3 15 5" xfId="8002" xr:uid="{00000000-0005-0000-0000-00001D1F0000}"/>
    <cellStyle name="Input 3 3 15 5 2" xfId="8003" xr:uid="{00000000-0005-0000-0000-00001E1F0000}"/>
    <cellStyle name="Input 3 3 15 6" xfId="8004" xr:uid="{00000000-0005-0000-0000-00001F1F0000}"/>
    <cellStyle name="Input 3 3 15 7" xfId="8005" xr:uid="{00000000-0005-0000-0000-0000201F0000}"/>
    <cellStyle name="Input 3 3 16" xfId="8006" xr:uid="{00000000-0005-0000-0000-0000211F0000}"/>
    <cellStyle name="Input 3 3 16 2" xfId="8007" xr:uid="{00000000-0005-0000-0000-0000221F0000}"/>
    <cellStyle name="Input 3 3 16 3" xfId="8008" xr:uid="{00000000-0005-0000-0000-0000231F0000}"/>
    <cellStyle name="Input 3 3 16 4" xfId="8009" xr:uid="{00000000-0005-0000-0000-0000241F0000}"/>
    <cellStyle name="Input 3 3 16 5" xfId="8010" xr:uid="{00000000-0005-0000-0000-0000251F0000}"/>
    <cellStyle name="Input 3 3 17" xfId="8011" xr:uid="{00000000-0005-0000-0000-0000261F0000}"/>
    <cellStyle name="Input 3 3 17 2" xfId="8012" xr:uid="{00000000-0005-0000-0000-0000271F0000}"/>
    <cellStyle name="Input 3 3 17 3" xfId="8013" xr:uid="{00000000-0005-0000-0000-0000281F0000}"/>
    <cellStyle name="Input 3 3 17 4" xfId="8014" xr:uid="{00000000-0005-0000-0000-0000291F0000}"/>
    <cellStyle name="Input 3 3 17 5" xfId="8015" xr:uid="{00000000-0005-0000-0000-00002A1F0000}"/>
    <cellStyle name="Input 3 3 18" xfId="8016" xr:uid="{00000000-0005-0000-0000-00002B1F0000}"/>
    <cellStyle name="Input 3 3 18 2" xfId="8017" xr:uid="{00000000-0005-0000-0000-00002C1F0000}"/>
    <cellStyle name="Input 3 3 19" xfId="8018" xr:uid="{00000000-0005-0000-0000-00002D1F0000}"/>
    <cellStyle name="Input 3 3 19 2" xfId="8019" xr:uid="{00000000-0005-0000-0000-00002E1F0000}"/>
    <cellStyle name="Input 3 3 2" xfId="8020" xr:uid="{00000000-0005-0000-0000-00002F1F0000}"/>
    <cellStyle name="Input 3 3 2 2" xfId="8021" xr:uid="{00000000-0005-0000-0000-0000301F0000}"/>
    <cellStyle name="Input 3 3 2 2 2" xfId="8022" xr:uid="{00000000-0005-0000-0000-0000311F0000}"/>
    <cellStyle name="Input 3 3 2 2 2 2" xfId="8023" xr:uid="{00000000-0005-0000-0000-0000321F0000}"/>
    <cellStyle name="Input 3 3 2 2 2 3" xfId="8024" xr:uid="{00000000-0005-0000-0000-0000331F0000}"/>
    <cellStyle name="Input 3 3 2 2 2 4" xfId="8025" xr:uid="{00000000-0005-0000-0000-0000341F0000}"/>
    <cellStyle name="Input 3 3 2 2 2 5" xfId="8026" xr:uid="{00000000-0005-0000-0000-0000351F0000}"/>
    <cellStyle name="Input 3 3 2 2 3" xfId="8027" xr:uid="{00000000-0005-0000-0000-0000361F0000}"/>
    <cellStyle name="Input 3 3 2 2 3 2" xfId="8028" xr:uid="{00000000-0005-0000-0000-0000371F0000}"/>
    <cellStyle name="Input 3 3 2 2 3 3" xfId="8029" xr:uid="{00000000-0005-0000-0000-0000381F0000}"/>
    <cellStyle name="Input 3 3 2 2 3 4" xfId="8030" xr:uid="{00000000-0005-0000-0000-0000391F0000}"/>
    <cellStyle name="Input 3 3 2 2 3 5" xfId="8031" xr:uid="{00000000-0005-0000-0000-00003A1F0000}"/>
    <cellStyle name="Input 3 3 2 2 4" xfId="8032" xr:uid="{00000000-0005-0000-0000-00003B1F0000}"/>
    <cellStyle name="Input 3 3 2 2 4 2" xfId="8033" xr:uid="{00000000-0005-0000-0000-00003C1F0000}"/>
    <cellStyle name="Input 3 3 2 2 5" xfId="8034" xr:uid="{00000000-0005-0000-0000-00003D1F0000}"/>
    <cellStyle name="Input 3 3 2 2 5 2" xfId="8035" xr:uid="{00000000-0005-0000-0000-00003E1F0000}"/>
    <cellStyle name="Input 3 3 2 2 6" xfId="8036" xr:uid="{00000000-0005-0000-0000-00003F1F0000}"/>
    <cellStyle name="Input 3 3 2 2 7" xfId="8037" xr:uid="{00000000-0005-0000-0000-0000401F0000}"/>
    <cellStyle name="Input 3 3 2 3" xfId="8038" xr:uid="{00000000-0005-0000-0000-0000411F0000}"/>
    <cellStyle name="Input 3 3 2 3 2" xfId="8039" xr:uid="{00000000-0005-0000-0000-0000421F0000}"/>
    <cellStyle name="Input 3 3 2 3 3" xfId="8040" xr:uid="{00000000-0005-0000-0000-0000431F0000}"/>
    <cellStyle name="Input 3 3 2 3 4" xfId="8041" xr:uid="{00000000-0005-0000-0000-0000441F0000}"/>
    <cellStyle name="Input 3 3 2 3 5" xfId="8042" xr:uid="{00000000-0005-0000-0000-0000451F0000}"/>
    <cellStyle name="Input 3 3 2 4" xfId="8043" xr:uid="{00000000-0005-0000-0000-0000461F0000}"/>
    <cellStyle name="Input 3 3 2 4 2" xfId="8044" xr:uid="{00000000-0005-0000-0000-0000471F0000}"/>
    <cellStyle name="Input 3 3 2 4 3" xfId="8045" xr:uid="{00000000-0005-0000-0000-0000481F0000}"/>
    <cellStyle name="Input 3 3 2 4 4" xfId="8046" xr:uid="{00000000-0005-0000-0000-0000491F0000}"/>
    <cellStyle name="Input 3 3 2 4 5" xfId="8047" xr:uid="{00000000-0005-0000-0000-00004A1F0000}"/>
    <cellStyle name="Input 3 3 2 5" xfId="8048" xr:uid="{00000000-0005-0000-0000-00004B1F0000}"/>
    <cellStyle name="Input 3 3 2 5 2" xfId="8049" xr:uid="{00000000-0005-0000-0000-00004C1F0000}"/>
    <cellStyle name="Input 3 3 2 6" xfId="8050" xr:uid="{00000000-0005-0000-0000-00004D1F0000}"/>
    <cellStyle name="Input 3 3 2 6 2" xfId="8051" xr:uid="{00000000-0005-0000-0000-00004E1F0000}"/>
    <cellStyle name="Input 3 3 2 7" xfId="8052" xr:uid="{00000000-0005-0000-0000-00004F1F0000}"/>
    <cellStyle name="Input 3 3 2 8" xfId="8053" xr:uid="{00000000-0005-0000-0000-0000501F0000}"/>
    <cellStyle name="Input 3 3 20" xfId="8054" xr:uid="{00000000-0005-0000-0000-0000511F0000}"/>
    <cellStyle name="Input 3 3 21" xfId="8055" xr:uid="{00000000-0005-0000-0000-0000521F0000}"/>
    <cellStyle name="Input 3 3 3" xfId="8056" xr:uid="{00000000-0005-0000-0000-0000531F0000}"/>
    <cellStyle name="Input 3 3 3 2" xfId="8057" xr:uid="{00000000-0005-0000-0000-0000541F0000}"/>
    <cellStyle name="Input 3 3 3 2 2" xfId="8058" xr:uid="{00000000-0005-0000-0000-0000551F0000}"/>
    <cellStyle name="Input 3 3 3 2 2 2" xfId="8059" xr:uid="{00000000-0005-0000-0000-0000561F0000}"/>
    <cellStyle name="Input 3 3 3 2 2 3" xfId="8060" xr:uid="{00000000-0005-0000-0000-0000571F0000}"/>
    <cellStyle name="Input 3 3 3 2 2 4" xfId="8061" xr:uid="{00000000-0005-0000-0000-0000581F0000}"/>
    <cellStyle name="Input 3 3 3 2 2 5" xfId="8062" xr:uid="{00000000-0005-0000-0000-0000591F0000}"/>
    <cellStyle name="Input 3 3 3 2 3" xfId="8063" xr:uid="{00000000-0005-0000-0000-00005A1F0000}"/>
    <cellStyle name="Input 3 3 3 2 3 2" xfId="8064" xr:uid="{00000000-0005-0000-0000-00005B1F0000}"/>
    <cellStyle name="Input 3 3 3 2 3 3" xfId="8065" xr:uid="{00000000-0005-0000-0000-00005C1F0000}"/>
    <cellStyle name="Input 3 3 3 2 3 4" xfId="8066" xr:uid="{00000000-0005-0000-0000-00005D1F0000}"/>
    <cellStyle name="Input 3 3 3 2 3 5" xfId="8067" xr:uid="{00000000-0005-0000-0000-00005E1F0000}"/>
    <cellStyle name="Input 3 3 3 2 4" xfId="8068" xr:uid="{00000000-0005-0000-0000-00005F1F0000}"/>
    <cellStyle name="Input 3 3 3 2 4 2" xfId="8069" xr:uid="{00000000-0005-0000-0000-0000601F0000}"/>
    <cellStyle name="Input 3 3 3 2 5" xfId="8070" xr:uid="{00000000-0005-0000-0000-0000611F0000}"/>
    <cellStyle name="Input 3 3 3 2 5 2" xfId="8071" xr:uid="{00000000-0005-0000-0000-0000621F0000}"/>
    <cellStyle name="Input 3 3 3 2 6" xfId="8072" xr:uid="{00000000-0005-0000-0000-0000631F0000}"/>
    <cellStyle name="Input 3 3 3 2 7" xfId="8073" xr:uid="{00000000-0005-0000-0000-0000641F0000}"/>
    <cellStyle name="Input 3 3 3 3" xfId="8074" xr:uid="{00000000-0005-0000-0000-0000651F0000}"/>
    <cellStyle name="Input 3 3 3 3 2" xfId="8075" xr:uid="{00000000-0005-0000-0000-0000661F0000}"/>
    <cellStyle name="Input 3 3 3 3 3" xfId="8076" xr:uid="{00000000-0005-0000-0000-0000671F0000}"/>
    <cellStyle name="Input 3 3 3 3 4" xfId="8077" xr:uid="{00000000-0005-0000-0000-0000681F0000}"/>
    <cellStyle name="Input 3 3 3 3 5" xfId="8078" xr:uid="{00000000-0005-0000-0000-0000691F0000}"/>
    <cellStyle name="Input 3 3 3 4" xfId="8079" xr:uid="{00000000-0005-0000-0000-00006A1F0000}"/>
    <cellStyle name="Input 3 3 3 4 2" xfId="8080" xr:uid="{00000000-0005-0000-0000-00006B1F0000}"/>
    <cellStyle name="Input 3 3 3 4 3" xfId="8081" xr:uid="{00000000-0005-0000-0000-00006C1F0000}"/>
    <cellStyle name="Input 3 3 3 4 4" xfId="8082" xr:uid="{00000000-0005-0000-0000-00006D1F0000}"/>
    <cellStyle name="Input 3 3 3 4 5" xfId="8083" xr:uid="{00000000-0005-0000-0000-00006E1F0000}"/>
    <cellStyle name="Input 3 3 3 5" xfId="8084" xr:uid="{00000000-0005-0000-0000-00006F1F0000}"/>
    <cellStyle name="Input 3 3 3 5 2" xfId="8085" xr:uid="{00000000-0005-0000-0000-0000701F0000}"/>
    <cellStyle name="Input 3 3 3 6" xfId="8086" xr:uid="{00000000-0005-0000-0000-0000711F0000}"/>
    <cellStyle name="Input 3 3 3 6 2" xfId="8087" xr:uid="{00000000-0005-0000-0000-0000721F0000}"/>
    <cellStyle name="Input 3 3 3 7" xfId="8088" xr:uid="{00000000-0005-0000-0000-0000731F0000}"/>
    <cellStyle name="Input 3 3 3 8" xfId="8089" xr:uid="{00000000-0005-0000-0000-0000741F0000}"/>
    <cellStyle name="Input 3 3 4" xfId="8090" xr:uid="{00000000-0005-0000-0000-0000751F0000}"/>
    <cellStyle name="Input 3 3 4 2" xfId="8091" xr:uid="{00000000-0005-0000-0000-0000761F0000}"/>
    <cellStyle name="Input 3 3 4 2 2" xfId="8092" xr:uid="{00000000-0005-0000-0000-0000771F0000}"/>
    <cellStyle name="Input 3 3 4 2 2 2" xfId="8093" xr:uid="{00000000-0005-0000-0000-0000781F0000}"/>
    <cellStyle name="Input 3 3 4 2 2 3" xfId="8094" xr:uid="{00000000-0005-0000-0000-0000791F0000}"/>
    <cellStyle name="Input 3 3 4 2 2 4" xfId="8095" xr:uid="{00000000-0005-0000-0000-00007A1F0000}"/>
    <cellStyle name="Input 3 3 4 2 2 5" xfId="8096" xr:uid="{00000000-0005-0000-0000-00007B1F0000}"/>
    <cellStyle name="Input 3 3 4 2 3" xfId="8097" xr:uid="{00000000-0005-0000-0000-00007C1F0000}"/>
    <cellStyle name="Input 3 3 4 2 3 2" xfId="8098" xr:uid="{00000000-0005-0000-0000-00007D1F0000}"/>
    <cellStyle name="Input 3 3 4 2 3 3" xfId="8099" xr:uid="{00000000-0005-0000-0000-00007E1F0000}"/>
    <cellStyle name="Input 3 3 4 2 3 4" xfId="8100" xr:uid="{00000000-0005-0000-0000-00007F1F0000}"/>
    <cellStyle name="Input 3 3 4 2 3 5" xfId="8101" xr:uid="{00000000-0005-0000-0000-0000801F0000}"/>
    <cellStyle name="Input 3 3 4 2 4" xfId="8102" xr:uid="{00000000-0005-0000-0000-0000811F0000}"/>
    <cellStyle name="Input 3 3 4 2 4 2" xfId="8103" xr:uid="{00000000-0005-0000-0000-0000821F0000}"/>
    <cellStyle name="Input 3 3 4 2 5" xfId="8104" xr:uid="{00000000-0005-0000-0000-0000831F0000}"/>
    <cellStyle name="Input 3 3 4 2 5 2" xfId="8105" xr:uid="{00000000-0005-0000-0000-0000841F0000}"/>
    <cellStyle name="Input 3 3 4 2 6" xfId="8106" xr:uid="{00000000-0005-0000-0000-0000851F0000}"/>
    <cellStyle name="Input 3 3 4 2 7" xfId="8107" xr:uid="{00000000-0005-0000-0000-0000861F0000}"/>
    <cellStyle name="Input 3 3 4 3" xfId="8108" xr:uid="{00000000-0005-0000-0000-0000871F0000}"/>
    <cellStyle name="Input 3 3 4 3 2" xfId="8109" xr:uid="{00000000-0005-0000-0000-0000881F0000}"/>
    <cellStyle name="Input 3 3 4 3 3" xfId="8110" xr:uid="{00000000-0005-0000-0000-0000891F0000}"/>
    <cellStyle name="Input 3 3 4 3 4" xfId="8111" xr:uid="{00000000-0005-0000-0000-00008A1F0000}"/>
    <cellStyle name="Input 3 3 4 3 5" xfId="8112" xr:uid="{00000000-0005-0000-0000-00008B1F0000}"/>
    <cellStyle name="Input 3 3 4 4" xfId="8113" xr:uid="{00000000-0005-0000-0000-00008C1F0000}"/>
    <cellStyle name="Input 3 3 4 4 2" xfId="8114" xr:uid="{00000000-0005-0000-0000-00008D1F0000}"/>
    <cellStyle name="Input 3 3 4 4 3" xfId="8115" xr:uid="{00000000-0005-0000-0000-00008E1F0000}"/>
    <cellStyle name="Input 3 3 4 4 4" xfId="8116" xr:uid="{00000000-0005-0000-0000-00008F1F0000}"/>
    <cellStyle name="Input 3 3 4 4 5" xfId="8117" xr:uid="{00000000-0005-0000-0000-0000901F0000}"/>
    <cellStyle name="Input 3 3 4 5" xfId="8118" xr:uid="{00000000-0005-0000-0000-0000911F0000}"/>
    <cellStyle name="Input 3 3 4 5 2" xfId="8119" xr:uid="{00000000-0005-0000-0000-0000921F0000}"/>
    <cellStyle name="Input 3 3 4 6" xfId="8120" xr:uid="{00000000-0005-0000-0000-0000931F0000}"/>
    <cellStyle name="Input 3 3 4 6 2" xfId="8121" xr:uid="{00000000-0005-0000-0000-0000941F0000}"/>
    <cellStyle name="Input 3 3 4 7" xfId="8122" xr:uid="{00000000-0005-0000-0000-0000951F0000}"/>
    <cellStyle name="Input 3 3 4 8" xfId="8123" xr:uid="{00000000-0005-0000-0000-0000961F0000}"/>
    <cellStyle name="Input 3 3 5" xfId="8124" xr:uid="{00000000-0005-0000-0000-0000971F0000}"/>
    <cellStyle name="Input 3 3 5 2" xfId="8125" xr:uid="{00000000-0005-0000-0000-0000981F0000}"/>
    <cellStyle name="Input 3 3 5 2 2" xfId="8126" xr:uid="{00000000-0005-0000-0000-0000991F0000}"/>
    <cellStyle name="Input 3 3 5 2 2 2" xfId="8127" xr:uid="{00000000-0005-0000-0000-00009A1F0000}"/>
    <cellStyle name="Input 3 3 5 2 2 3" xfId="8128" xr:uid="{00000000-0005-0000-0000-00009B1F0000}"/>
    <cellStyle name="Input 3 3 5 2 2 4" xfId="8129" xr:uid="{00000000-0005-0000-0000-00009C1F0000}"/>
    <cellStyle name="Input 3 3 5 2 2 5" xfId="8130" xr:uid="{00000000-0005-0000-0000-00009D1F0000}"/>
    <cellStyle name="Input 3 3 5 2 3" xfId="8131" xr:uid="{00000000-0005-0000-0000-00009E1F0000}"/>
    <cellStyle name="Input 3 3 5 2 3 2" xfId="8132" xr:uid="{00000000-0005-0000-0000-00009F1F0000}"/>
    <cellStyle name="Input 3 3 5 2 3 3" xfId="8133" xr:uid="{00000000-0005-0000-0000-0000A01F0000}"/>
    <cellStyle name="Input 3 3 5 2 3 4" xfId="8134" xr:uid="{00000000-0005-0000-0000-0000A11F0000}"/>
    <cellStyle name="Input 3 3 5 2 3 5" xfId="8135" xr:uid="{00000000-0005-0000-0000-0000A21F0000}"/>
    <cellStyle name="Input 3 3 5 2 4" xfId="8136" xr:uid="{00000000-0005-0000-0000-0000A31F0000}"/>
    <cellStyle name="Input 3 3 5 2 4 2" xfId="8137" xr:uid="{00000000-0005-0000-0000-0000A41F0000}"/>
    <cellStyle name="Input 3 3 5 2 5" xfId="8138" xr:uid="{00000000-0005-0000-0000-0000A51F0000}"/>
    <cellStyle name="Input 3 3 5 2 5 2" xfId="8139" xr:uid="{00000000-0005-0000-0000-0000A61F0000}"/>
    <cellStyle name="Input 3 3 5 2 6" xfId="8140" xr:uid="{00000000-0005-0000-0000-0000A71F0000}"/>
    <cellStyle name="Input 3 3 5 2 7" xfId="8141" xr:uid="{00000000-0005-0000-0000-0000A81F0000}"/>
    <cellStyle name="Input 3 3 5 3" xfId="8142" xr:uid="{00000000-0005-0000-0000-0000A91F0000}"/>
    <cellStyle name="Input 3 3 5 3 2" xfId="8143" xr:uid="{00000000-0005-0000-0000-0000AA1F0000}"/>
    <cellStyle name="Input 3 3 5 3 3" xfId="8144" xr:uid="{00000000-0005-0000-0000-0000AB1F0000}"/>
    <cellStyle name="Input 3 3 5 3 4" xfId="8145" xr:uid="{00000000-0005-0000-0000-0000AC1F0000}"/>
    <cellStyle name="Input 3 3 5 3 5" xfId="8146" xr:uid="{00000000-0005-0000-0000-0000AD1F0000}"/>
    <cellStyle name="Input 3 3 5 4" xfId="8147" xr:uid="{00000000-0005-0000-0000-0000AE1F0000}"/>
    <cellStyle name="Input 3 3 5 4 2" xfId="8148" xr:uid="{00000000-0005-0000-0000-0000AF1F0000}"/>
    <cellStyle name="Input 3 3 5 4 3" xfId="8149" xr:uid="{00000000-0005-0000-0000-0000B01F0000}"/>
    <cellStyle name="Input 3 3 5 4 4" xfId="8150" xr:uid="{00000000-0005-0000-0000-0000B11F0000}"/>
    <cellStyle name="Input 3 3 5 4 5" xfId="8151" xr:uid="{00000000-0005-0000-0000-0000B21F0000}"/>
    <cellStyle name="Input 3 3 5 5" xfId="8152" xr:uid="{00000000-0005-0000-0000-0000B31F0000}"/>
    <cellStyle name="Input 3 3 5 5 2" xfId="8153" xr:uid="{00000000-0005-0000-0000-0000B41F0000}"/>
    <cellStyle name="Input 3 3 5 6" xfId="8154" xr:uid="{00000000-0005-0000-0000-0000B51F0000}"/>
    <cellStyle name="Input 3 3 5 6 2" xfId="8155" xr:uid="{00000000-0005-0000-0000-0000B61F0000}"/>
    <cellStyle name="Input 3 3 5 7" xfId="8156" xr:uid="{00000000-0005-0000-0000-0000B71F0000}"/>
    <cellStyle name="Input 3 3 5 8" xfId="8157" xr:uid="{00000000-0005-0000-0000-0000B81F0000}"/>
    <cellStyle name="Input 3 3 6" xfId="8158" xr:uid="{00000000-0005-0000-0000-0000B91F0000}"/>
    <cellStyle name="Input 3 3 6 2" xfId="8159" xr:uid="{00000000-0005-0000-0000-0000BA1F0000}"/>
    <cellStyle name="Input 3 3 6 2 2" xfId="8160" xr:uid="{00000000-0005-0000-0000-0000BB1F0000}"/>
    <cellStyle name="Input 3 3 6 2 2 2" xfId="8161" xr:uid="{00000000-0005-0000-0000-0000BC1F0000}"/>
    <cellStyle name="Input 3 3 6 2 2 3" xfId="8162" xr:uid="{00000000-0005-0000-0000-0000BD1F0000}"/>
    <cellStyle name="Input 3 3 6 2 2 4" xfId="8163" xr:uid="{00000000-0005-0000-0000-0000BE1F0000}"/>
    <cellStyle name="Input 3 3 6 2 2 5" xfId="8164" xr:uid="{00000000-0005-0000-0000-0000BF1F0000}"/>
    <cellStyle name="Input 3 3 6 2 3" xfId="8165" xr:uid="{00000000-0005-0000-0000-0000C01F0000}"/>
    <cellStyle name="Input 3 3 6 2 3 2" xfId="8166" xr:uid="{00000000-0005-0000-0000-0000C11F0000}"/>
    <cellStyle name="Input 3 3 6 2 3 3" xfId="8167" xr:uid="{00000000-0005-0000-0000-0000C21F0000}"/>
    <cellStyle name="Input 3 3 6 2 3 4" xfId="8168" xr:uid="{00000000-0005-0000-0000-0000C31F0000}"/>
    <cellStyle name="Input 3 3 6 2 3 5" xfId="8169" xr:uid="{00000000-0005-0000-0000-0000C41F0000}"/>
    <cellStyle name="Input 3 3 6 2 4" xfId="8170" xr:uid="{00000000-0005-0000-0000-0000C51F0000}"/>
    <cellStyle name="Input 3 3 6 2 4 2" xfId="8171" xr:uid="{00000000-0005-0000-0000-0000C61F0000}"/>
    <cellStyle name="Input 3 3 6 2 5" xfId="8172" xr:uid="{00000000-0005-0000-0000-0000C71F0000}"/>
    <cellStyle name="Input 3 3 6 2 5 2" xfId="8173" xr:uid="{00000000-0005-0000-0000-0000C81F0000}"/>
    <cellStyle name="Input 3 3 6 2 6" xfId="8174" xr:uid="{00000000-0005-0000-0000-0000C91F0000}"/>
    <cellStyle name="Input 3 3 6 2 7" xfId="8175" xr:uid="{00000000-0005-0000-0000-0000CA1F0000}"/>
    <cellStyle name="Input 3 3 6 3" xfId="8176" xr:uid="{00000000-0005-0000-0000-0000CB1F0000}"/>
    <cellStyle name="Input 3 3 6 3 2" xfId="8177" xr:uid="{00000000-0005-0000-0000-0000CC1F0000}"/>
    <cellStyle name="Input 3 3 6 3 3" xfId="8178" xr:uid="{00000000-0005-0000-0000-0000CD1F0000}"/>
    <cellStyle name="Input 3 3 6 3 4" xfId="8179" xr:uid="{00000000-0005-0000-0000-0000CE1F0000}"/>
    <cellStyle name="Input 3 3 6 3 5" xfId="8180" xr:uid="{00000000-0005-0000-0000-0000CF1F0000}"/>
    <cellStyle name="Input 3 3 6 4" xfId="8181" xr:uid="{00000000-0005-0000-0000-0000D01F0000}"/>
    <cellStyle name="Input 3 3 6 4 2" xfId="8182" xr:uid="{00000000-0005-0000-0000-0000D11F0000}"/>
    <cellStyle name="Input 3 3 6 4 3" xfId="8183" xr:uid="{00000000-0005-0000-0000-0000D21F0000}"/>
    <cellStyle name="Input 3 3 6 4 4" xfId="8184" xr:uid="{00000000-0005-0000-0000-0000D31F0000}"/>
    <cellStyle name="Input 3 3 6 4 5" xfId="8185" xr:uid="{00000000-0005-0000-0000-0000D41F0000}"/>
    <cellStyle name="Input 3 3 6 5" xfId="8186" xr:uid="{00000000-0005-0000-0000-0000D51F0000}"/>
    <cellStyle name="Input 3 3 6 5 2" xfId="8187" xr:uid="{00000000-0005-0000-0000-0000D61F0000}"/>
    <cellStyle name="Input 3 3 6 6" xfId="8188" xr:uid="{00000000-0005-0000-0000-0000D71F0000}"/>
    <cellStyle name="Input 3 3 6 6 2" xfId="8189" xr:uid="{00000000-0005-0000-0000-0000D81F0000}"/>
    <cellStyle name="Input 3 3 6 7" xfId="8190" xr:uid="{00000000-0005-0000-0000-0000D91F0000}"/>
    <cellStyle name="Input 3 3 6 8" xfId="8191" xr:uid="{00000000-0005-0000-0000-0000DA1F0000}"/>
    <cellStyle name="Input 3 3 7" xfId="8192" xr:uid="{00000000-0005-0000-0000-0000DB1F0000}"/>
    <cellStyle name="Input 3 3 7 2" xfId="8193" xr:uid="{00000000-0005-0000-0000-0000DC1F0000}"/>
    <cellStyle name="Input 3 3 7 2 2" xfId="8194" xr:uid="{00000000-0005-0000-0000-0000DD1F0000}"/>
    <cellStyle name="Input 3 3 7 2 2 2" xfId="8195" xr:uid="{00000000-0005-0000-0000-0000DE1F0000}"/>
    <cellStyle name="Input 3 3 7 2 2 3" xfId="8196" xr:uid="{00000000-0005-0000-0000-0000DF1F0000}"/>
    <cellStyle name="Input 3 3 7 2 2 4" xfId="8197" xr:uid="{00000000-0005-0000-0000-0000E01F0000}"/>
    <cellStyle name="Input 3 3 7 2 2 5" xfId="8198" xr:uid="{00000000-0005-0000-0000-0000E11F0000}"/>
    <cellStyle name="Input 3 3 7 2 3" xfId="8199" xr:uid="{00000000-0005-0000-0000-0000E21F0000}"/>
    <cellStyle name="Input 3 3 7 2 3 2" xfId="8200" xr:uid="{00000000-0005-0000-0000-0000E31F0000}"/>
    <cellStyle name="Input 3 3 7 2 3 3" xfId="8201" xr:uid="{00000000-0005-0000-0000-0000E41F0000}"/>
    <cellStyle name="Input 3 3 7 2 3 4" xfId="8202" xr:uid="{00000000-0005-0000-0000-0000E51F0000}"/>
    <cellStyle name="Input 3 3 7 2 3 5" xfId="8203" xr:uid="{00000000-0005-0000-0000-0000E61F0000}"/>
    <cellStyle name="Input 3 3 7 2 4" xfId="8204" xr:uid="{00000000-0005-0000-0000-0000E71F0000}"/>
    <cellStyle name="Input 3 3 7 2 4 2" xfId="8205" xr:uid="{00000000-0005-0000-0000-0000E81F0000}"/>
    <cellStyle name="Input 3 3 7 2 5" xfId="8206" xr:uid="{00000000-0005-0000-0000-0000E91F0000}"/>
    <cellStyle name="Input 3 3 7 2 5 2" xfId="8207" xr:uid="{00000000-0005-0000-0000-0000EA1F0000}"/>
    <cellStyle name="Input 3 3 7 2 6" xfId="8208" xr:uid="{00000000-0005-0000-0000-0000EB1F0000}"/>
    <cellStyle name="Input 3 3 7 2 7" xfId="8209" xr:uid="{00000000-0005-0000-0000-0000EC1F0000}"/>
    <cellStyle name="Input 3 3 7 3" xfId="8210" xr:uid="{00000000-0005-0000-0000-0000ED1F0000}"/>
    <cellStyle name="Input 3 3 7 3 2" xfId="8211" xr:uid="{00000000-0005-0000-0000-0000EE1F0000}"/>
    <cellStyle name="Input 3 3 7 3 3" xfId="8212" xr:uid="{00000000-0005-0000-0000-0000EF1F0000}"/>
    <cellStyle name="Input 3 3 7 3 4" xfId="8213" xr:uid="{00000000-0005-0000-0000-0000F01F0000}"/>
    <cellStyle name="Input 3 3 7 3 5" xfId="8214" xr:uid="{00000000-0005-0000-0000-0000F11F0000}"/>
    <cellStyle name="Input 3 3 7 4" xfId="8215" xr:uid="{00000000-0005-0000-0000-0000F21F0000}"/>
    <cellStyle name="Input 3 3 7 4 2" xfId="8216" xr:uid="{00000000-0005-0000-0000-0000F31F0000}"/>
    <cellStyle name="Input 3 3 7 4 3" xfId="8217" xr:uid="{00000000-0005-0000-0000-0000F41F0000}"/>
    <cellStyle name="Input 3 3 7 4 4" xfId="8218" xr:uid="{00000000-0005-0000-0000-0000F51F0000}"/>
    <cellStyle name="Input 3 3 7 4 5" xfId="8219" xr:uid="{00000000-0005-0000-0000-0000F61F0000}"/>
    <cellStyle name="Input 3 3 7 5" xfId="8220" xr:uid="{00000000-0005-0000-0000-0000F71F0000}"/>
    <cellStyle name="Input 3 3 7 5 2" xfId="8221" xr:uid="{00000000-0005-0000-0000-0000F81F0000}"/>
    <cellStyle name="Input 3 3 7 6" xfId="8222" xr:uid="{00000000-0005-0000-0000-0000F91F0000}"/>
    <cellStyle name="Input 3 3 7 6 2" xfId="8223" xr:uid="{00000000-0005-0000-0000-0000FA1F0000}"/>
    <cellStyle name="Input 3 3 7 7" xfId="8224" xr:uid="{00000000-0005-0000-0000-0000FB1F0000}"/>
    <cellStyle name="Input 3 3 7 8" xfId="8225" xr:uid="{00000000-0005-0000-0000-0000FC1F0000}"/>
    <cellStyle name="Input 3 3 8" xfId="8226" xr:uid="{00000000-0005-0000-0000-0000FD1F0000}"/>
    <cellStyle name="Input 3 3 8 2" xfId="8227" xr:uid="{00000000-0005-0000-0000-0000FE1F0000}"/>
    <cellStyle name="Input 3 3 8 2 2" xfId="8228" xr:uid="{00000000-0005-0000-0000-0000FF1F0000}"/>
    <cellStyle name="Input 3 3 8 2 2 2" xfId="8229" xr:uid="{00000000-0005-0000-0000-000000200000}"/>
    <cellStyle name="Input 3 3 8 2 2 3" xfId="8230" xr:uid="{00000000-0005-0000-0000-000001200000}"/>
    <cellStyle name="Input 3 3 8 2 2 4" xfId="8231" xr:uid="{00000000-0005-0000-0000-000002200000}"/>
    <cellStyle name="Input 3 3 8 2 2 5" xfId="8232" xr:uid="{00000000-0005-0000-0000-000003200000}"/>
    <cellStyle name="Input 3 3 8 2 3" xfId="8233" xr:uid="{00000000-0005-0000-0000-000004200000}"/>
    <cellStyle name="Input 3 3 8 2 3 2" xfId="8234" xr:uid="{00000000-0005-0000-0000-000005200000}"/>
    <cellStyle name="Input 3 3 8 2 3 3" xfId="8235" xr:uid="{00000000-0005-0000-0000-000006200000}"/>
    <cellStyle name="Input 3 3 8 2 3 4" xfId="8236" xr:uid="{00000000-0005-0000-0000-000007200000}"/>
    <cellStyle name="Input 3 3 8 2 3 5" xfId="8237" xr:uid="{00000000-0005-0000-0000-000008200000}"/>
    <cellStyle name="Input 3 3 8 2 4" xfId="8238" xr:uid="{00000000-0005-0000-0000-000009200000}"/>
    <cellStyle name="Input 3 3 8 2 4 2" xfId="8239" xr:uid="{00000000-0005-0000-0000-00000A200000}"/>
    <cellStyle name="Input 3 3 8 2 5" xfId="8240" xr:uid="{00000000-0005-0000-0000-00000B200000}"/>
    <cellStyle name="Input 3 3 8 2 5 2" xfId="8241" xr:uid="{00000000-0005-0000-0000-00000C200000}"/>
    <cellStyle name="Input 3 3 8 2 6" xfId="8242" xr:uid="{00000000-0005-0000-0000-00000D200000}"/>
    <cellStyle name="Input 3 3 8 2 7" xfId="8243" xr:uid="{00000000-0005-0000-0000-00000E200000}"/>
    <cellStyle name="Input 3 3 8 3" xfId="8244" xr:uid="{00000000-0005-0000-0000-00000F200000}"/>
    <cellStyle name="Input 3 3 8 3 2" xfId="8245" xr:uid="{00000000-0005-0000-0000-000010200000}"/>
    <cellStyle name="Input 3 3 8 3 3" xfId="8246" xr:uid="{00000000-0005-0000-0000-000011200000}"/>
    <cellStyle name="Input 3 3 8 3 4" xfId="8247" xr:uid="{00000000-0005-0000-0000-000012200000}"/>
    <cellStyle name="Input 3 3 8 3 5" xfId="8248" xr:uid="{00000000-0005-0000-0000-000013200000}"/>
    <cellStyle name="Input 3 3 8 4" xfId="8249" xr:uid="{00000000-0005-0000-0000-000014200000}"/>
    <cellStyle name="Input 3 3 8 4 2" xfId="8250" xr:uid="{00000000-0005-0000-0000-000015200000}"/>
    <cellStyle name="Input 3 3 8 4 3" xfId="8251" xr:uid="{00000000-0005-0000-0000-000016200000}"/>
    <cellStyle name="Input 3 3 8 4 4" xfId="8252" xr:uid="{00000000-0005-0000-0000-000017200000}"/>
    <cellStyle name="Input 3 3 8 4 5" xfId="8253" xr:uid="{00000000-0005-0000-0000-000018200000}"/>
    <cellStyle name="Input 3 3 8 5" xfId="8254" xr:uid="{00000000-0005-0000-0000-000019200000}"/>
    <cellStyle name="Input 3 3 8 5 2" xfId="8255" xr:uid="{00000000-0005-0000-0000-00001A200000}"/>
    <cellStyle name="Input 3 3 8 6" xfId="8256" xr:uid="{00000000-0005-0000-0000-00001B200000}"/>
    <cellStyle name="Input 3 3 8 6 2" xfId="8257" xr:uid="{00000000-0005-0000-0000-00001C200000}"/>
    <cellStyle name="Input 3 3 8 7" xfId="8258" xr:uid="{00000000-0005-0000-0000-00001D200000}"/>
    <cellStyle name="Input 3 3 8 8" xfId="8259" xr:uid="{00000000-0005-0000-0000-00001E200000}"/>
    <cellStyle name="Input 3 3 9" xfId="8260" xr:uid="{00000000-0005-0000-0000-00001F200000}"/>
    <cellStyle name="Input 3 3 9 2" xfId="8261" xr:uid="{00000000-0005-0000-0000-000020200000}"/>
    <cellStyle name="Input 3 3 9 2 2" xfId="8262" xr:uid="{00000000-0005-0000-0000-000021200000}"/>
    <cellStyle name="Input 3 3 9 2 2 2" xfId="8263" xr:uid="{00000000-0005-0000-0000-000022200000}"/>
    <cellStyle name="Input 3 3 9 2 2 3" xfId="8264" xr:uid="{00000000-0005-0000-0000-000023200000}"/>
    <cellStyle name="Input 3 3 9 2 2 4" xfId="8265" xr:uid="{00000000-0005-0000-0000-000024200000}"/>
    <cellStyle name="Input 3 3 9 2 2 5" xfId="8266" xr:uid="{00000000-0005-0000-0000-000025200000}"/>
    <cellStyle name="Input 3 3 9 2 3" xfId="8267" xr:uid="{00000000-0005-0000-0000-000026200000}"/>
    <cellStyle name="Input 3 3 9 2 3 2" xfId="8268" xr:uid="{00000000-0005-0000-0000-000027200000}"/>
    <cellStyle name="Input 3 3 9 2 3 3" xfId="8269" xr:uid="{00000000-0005-0000-0000-000028200000}"/>
    <cellStyle name="Input 3 3 9 2 3 4" xfId="8270" xr:uid="{00000000-0005-0000-0000-000029200000}"/>
    <cellStyle name="Input 3 3 9 2 3 5" xfId="8271" xr:uid="{00000000-0005-0000-0000-00002A200000}"/>
    <cellStyle name="Input 3 3 9 2 4" xfId="8272" xr:uid="{00000000-0005-0000-0000-00002B200000}"/>
    <cellStyle name="Input 3 3 9 2 4 2" xfId="8273" xr:uid="{00000000-0005-0000-0000-00002C200000}"/>
    <cellStyle name="Input 3 3 9 2 5" xfId="8274" xr:uid="{00000000-0005-0000-0000-00002D200000}"/>
    <cellStyle name="Input 3 3 9 2 5 2" xfId="8275" xr:uid="{00000000-0005-0000-0000-00002E200000}"/>
    <cellStyle name="Input 3 3 9 2 6" xfId="8276" xr:uid="{00000000-0005-0000-0000-00002F200000}"/>
    <cellStyle name="Input 3 3 9 2 7" xfId="8277" xr:uid="{00000000-0005-0000-0000-000030200000}"/>
    <cellStyle name="Input 3 3 9 3" xfId="8278" xr:uid="{00000000-0005-0000-0000-000031200000}"/>
    <cellStyle name="Input 3 3 9 3 2" xfId="8279" xr:uid="{00000000-0005-0000-0000-000032200000}"/>
    <cellStyle name="Input 3 3 9 3 3" xfId="8280" xr:uid="{00000000-0005-0000-0000-000033200000}"/>
    <cellStyle name="Input 3 3 9 3 4" xfId="8281" xr:uid="{00000000-0005-0000-0000-000034200000}"/>
    <cellStyle name="Input 3 3 9 3 5" xfId="8282" xr:uid="{00000000-0005-0000-0000-000035200000}"/>
    <cellStyle name="Input 3 3 9 4" xfId="8283" xr:uid="{00000000-0005-0000-0000-000036200000}"/>
    <cellStyle name="Input 3 3 9 4 2" xfId="8284" xr:uid="{00000000-0005-0000-0000-000037200000}"/>
    <cellStyle name="Input 3 3 9 4 3" xfId="8285" xr:uid="{00000000-0005-0000-0000-000038200000}"/>
    <cellStyle name="Input 3 3 9 4 4" xfId="8286" xr:uid="{00000000-0005-0000-0000-000039200000}"/>
    <cellStyle name="Input 3 3 9 4 5" xfId="8287" xr:uid="{00000000-0005-0000-0000-00003A200000}"/>
    <cellStyle name="Input 3 3 9 5" xfId="8288" xr:uid="{00000000-0005-0000-0000-00003B200000}"/>
    <cellStyle name="Input 3 3 9 5 2" xfId="8289" xr:uid="{00000000-0005-0000-0000-00003C200000}"/>
    <cellStyle name="Input 3 3 9 6" xfId="8290" xr:uid="{00000000-0005-0000-0000-00003D200000}"/>
    <cellStyle name="Input 3 3 9 6 2" xfId="8291" xr:uid="{00000000-0005-0000-0000-00003E200000}"/>
    <cellStyle name="Input 3 3 9 7" xfId="8292" xr:uid="{00000000-0005-0000-0000-00003F200000}"/>
    <cellStyle name="Input 3 3 9 8" xfId="8293" xr:uid="{00000000-0005-0000-0000-000040200000}"/>
    <cellStyle name="Input 3 4" xfId="8294" xr:uid="{00000000-0005-0000-0000-000041200000}"/>
    <cellStyle name="Input 3 4 2" xfId="8295" xr:uid="{00000000-0005-0000-0000-000042200000}"/>
    <cellStyle name="Input 3 5" xfId="8296" xr:uid="{00000000-0005-0000-0000-000043200000}"/>
    <cellStyle name="Input 3 5 2" xfId="8297" xr:uid="{00000000-0005-0000-0000-000044200000}"/>
    <cellStyle name="Input 3 6" xfId="8298" xr:uid="{00000000-0005-0000-0000-000045200000}"/>
    <cellStyle name="Input 3 7" xfId="8299" xr:uid="{00000000-0005-0000-0000-000046200000}"/>
    <cellStyle name="Input 3 7 2" xfId="8300" xr:uid="{00000000-0005-0000-0000-000047200000}"/>
    <cellStyle name="Input 3_T-straight with PEDs adjustor" xfId="8301" xr:uid="{00000000-0005-0000-0000-000048200000}"/>
    <cellStyle name="Input 4" xfId="8302" xr:uid="{00000000-0005-0000-0000-000049200000}"/>
    <cellStyle name="Input 4 2" xfId="8303" xr:uid="{00000000-0005-0000-0000-00004A200000}"/>
    <cellStyle name="Input 4 2 10" xfId="8304" xr:uid="{00000000-0005-0000-0000-00004B200000}"/>
    <cellStyle name="Input 4 2 10 2" xfId="8305" xr:uid="{00000000-0005-0000-0000-00004C200000}"/>
    <cellStyle name="Input 4 2 10 2 2" xfId="8306" xr:uid="{00000000-0005-0000-0000-00004D200000}"/>
    <cellStyle name="Input 4 2 10 2 2 2" xfId="8307" xr:uid="{00000000-0005-0000-0000-00004E200000}"/>
    <cellStyle name="Input 4 2 10 2 2 3" xfId="8308" xr:uid="{00000000-0005-0000-0000-00004F200000}"/>
    <cellStyle name="Input 4 2 10 2 2 4" xfId="8309" xr:uid="{00000000-0005-0000-0000-000050200000}"/>
    <cellStyle name="Input 4 2 10 2 2 5" xfId="8310" xr:uid="{00000000-0005-0000-0000-000051200000}"/>
    <cellStyle name="Input 4 2 10 2 3" xfId="8311" xr:uid="{00000000-0005-0000-0000-000052200000}"/>
    <cellStyle name="Input 4 2 10 2 3 2" xfId="8312" xr:uid="{00000000-0005-0000-0000-000053200000}"/>
    <cellStyle name="Input 4 2 10 2 3 3" xfId="8313" xr:uid="{00000000-0005-0000-0000-000054200000}"/>
    <cellStyle name="Input 4 2 10 2 3 4" xfId="8314" xr:uid="{00000000-0005-0000-0000-000055200000}"/>
    <cellStyle name="Input 4 2 10 2 3 5" xfId="8315" xr:uid="{00000000-0005-0000-0000-000056200000}"/>
    <cellStyle name="Input 4 2 10 2 4" xfId="8316" xr:uid="{00000000-0005-0000-0000-000057200000}"/>
    <cellStyle name="Input 4 2 10 2 4 2" xfId="8317" xr:uid="{00000000-0005-0000-0000-000058200000}"/>
    <cellStyle name="Input 4 2 10 2 5" xfId="8318" xr:uid="{00000000-0005-0000-0000-000059200000}"/>
    <cellStyle name="Input 4 2 10 2 5 2" xfId="8319" xr:uid="{00000000-0005-0000-0000-00005A200000}"/>
    <cellStyle name="Input 4 2 10 2 6" xfId="8320" xr:uid="{00000000-0005-0000-0000-00005B200000}"/>
    <cellStyle name="Input 4 2 10 2 7" xfId="8321" xr:uid="{00000000-0005-0000-0000-00005C200000}"/>
    <cellStyle name="Input 4 2 10 3" xfId="8322" xr:uid="{00000000-0005-0000-0000-00005D200000}"/>
    <cellStyle name="Input 4 2 10 3 2" xfId="8323" xr:uid="{00000000-0005-0000-0000-00005E200000}"/>
    <cellStyle name="Input 4 2 10 3 3" xfId="8324" xr:uid="{00000000-0005-0000-0000-00005F200000}"/>
    <cellStyle name="Input 4 2 10 3 4" xfId="8325" xr:uid="{00000000-0005-0000-0000-000060200000}"/>
    <cellStyle name="Input 4 2 10 3 5" xfId="8326" xr:uid="{00000000-0005-0000-0000-000061200000}"/>
    <cellStyle name="Input 4 2 10 4" xfId="8327" xr:uid="{00000000-0005-0000-0000-000062200000}"/>
    <cellStyle name="Input 4 2 10 4 2" xfId="8328" xr:uid="{00000000-0005-0000-0000-000063200000}"/>
    <cellStyle name="Input 4 2 10 4 3" xfId="8329" xr:uid="{00000000-0005-0000-0000-000064200000}"/>
    <cellStyle name="Input 4 2 10 4 4" xfId="8330" xr:uid="{00000000-0005-0000-0000-000065200000}"/>
    <cellStyle name="Input 4 2 10 4 5" xfId="8331" xr:uid="{00000000-0005-0000-0000-000066200000}"/>
    <cellStyle name="Input 4 2 10 5" xfId="8332" xr:uid="{00000000-0005-0000-0000-000067200000}"/>
    <cellStyle name="Input 4 2 10 5 2" xfId="8333" xr:uid="{00000000-0005-0000-0000-000068200000}"/>
    <cellStyle name="Input 4 2 10 6" xfId="8334" xr:uid="{00000000-0005-0000-0000-000069200000}"/>
    <cellStyle name="Input 4 2 10 6 2" xfId="8335" xr:uid="{00000000-0005-0000-0000-00006A200000}"/>
    <cellStyle name="Input 4 2 10 7" xfId="8336" xr:uid="{00000000-0005-0000-0000-00006B200000}"/>
    <cellStyle name="Input 4 2 10 8" xfId="8337" xr:uid="{00000000-0005-0000-0000-00006C200000}"/>
    <cellStyle name="Input 4 2 11" xfId="8338" xr:uid="{00000000-0005-0000-0000-00006D200000}"/>
    <cellStyle name="Input 4 2 11 2" xfId="8339" xr:uid="{00000000-0005-0000-0000-00006E200000}"/>
    <cellStyle name="Input 4 2 11 2 2" xfId="8340" xr:uid="{00000000-0005-0000-0000-00006F200000}"/>
    <cellStyle name="Input 4 2 11 2 2 2" xfId="8341" xr:uid="{00000000-0005-0000-0000-000070200000}"/>
    <cellStyle name="Input 4 2 11 2 2 3" xfId="8342" xr:uid="{00000000-0005-0000-0000-000071200000}"/>
    <cellStyle name="Input 4 2 11 2 2 4" xfId="8343" xr:uid="{00000000-0005-0000-0000-000072200000}"/>
    <cellStyle name="Input 4 2 11 2 2 5" xfId="8344" xr:uid="{00000000-0005-0000-0000-000073200000}"/>
    <cellStyle name="Input 4 2 11 2 3" xfId="8345" xr:uid="{00000000-0005-0000-0000-000074200000}"/>
    <cellStyle name="Input 4 2 11 2 3 2" xfId="8346" xr:uid="{00000000-0005-0000-0000-000075200000}"/>
    <cellStyle name="Input 4 2 11 2 3 3" xfId="8347" xr:uid="{00000000-0005-0000-0000-000076200000}"/>
    <cellStyle name="Input 4 2 11 2 3 4" xfId="8348" xr:uid="{00000000-0005-0000-0000-000077200000}"/>
    <cellStyle name="Input 4 2 11 2 3 5" xfId="8349" xr:uid="{00000000-0005-0000-0000-000078200000}"/>
    <cellStyle name="Input 4 2 11 2 4" xfId="8350" xr:uid="{00000000-0005-0000-0000-000079200000}"/>
    <cellStyle name="Input 4 2 11 2 4 2" xfId="8351" xr:uid="{00000000-0005-0000-0000-00007A200000}"/>
    <cellStyle name="Input 4 2 11 2 5" xfId="8352" xr:uid="{00000000-0005-0000-0000-00007B200000}"/>
    <cellStyle name="Input 4 2 11 2 5 2" xfId="8353" xr:uid="{00000000-0005-0000-0000-00007C200000}"/>
    <cellStyle name="Input 4 2 11 2 6" xfId="8354" xr:uid="{00000000-0005-0000-0000-00007D200000}"/>
    <cellStyle name="Input 4 2 11 2 7" xfId="8355" xr:uid="{00000000-0005-0000-0000-00007E200000}"/>
    <cellStyle name="Input 4 2 11 3" xfId="8356" xr:uid="{00000000-0005-0000-0000-00007F200000}"/>
    <cellStyle name="Input 4 2 11 3 2" xfId="8357" xr:uid="{00000000-0005-0000-0000-000080200000}"/>
    <cellStyle name="Input 4 2 11 3 3" xfId="8358" xr:uid="{00000000-0005-0000-0000-000081200000}"/>
    <cellStyle name="Input 4 2 11 3 4" xfId="8359" xr:uid="{00000000-0005-0000-0000-000082200000}"/>
    <cellStyle name="Input 4 2 11 3 5" xfId="8360" xr:uid="{00000000-0005-0000-0000-000083200000}"/>
    <cellStyle name="Input 4 2 11 4" xfId="8361" xr:uid="{00000000-0005-0000-0000-000084200000}"/>
    <cellStyle name="Input 4 2 11 4 2" xfId="8362" xr:uid="{00000000-0005-0000-0000-000085200000}"/>
    <cellStyle name="Input 4 2 11 4 3" xfId="8363" xr:uid="{00000000-0005-0000-0000-000086200000}"/>
    <cellStyle name="Input 4 2 11 4 4" xfId="8364" xr:uid="{00000000-0005-0000-0000-000087200000}"/>
    <cellStyle name="Input 4 2 11 4 5" xfId="8365" xr:uid="{00000000-0005-0000-0000-000088200000}"/>
    <cellStyle name="Input 4 2 11 5" xfId="8366" xr:uid="{00000000-0005-0000-0000-000089200000}"/>
    <cellStyle name="Input 4 2 11 5 2" xfId="8367" xr:uid="{00000000-0005-0000-0000-00008A200000}"/>
    <cellStyle name="Input 4 2 11 6" xfId="8368" xr:uid="{00000000-0005-0000-0000-00008B200000}"/>
    <cellStyle name="Input 4 2 11 6 2" xfId="8369" xr:uid="{00000000-0005-0000-0000-00008C200000}"/>
    <cellStyle name="Input 4 2 11 7" xfId="8370" xr:uid="{00000000-0005-0000-0000-00008D200000}"/>
    <cellStyle name="Input 4 2 11 8" xfId="8371" xr:uid="{00000000-0005-0000-0000-00008E200000}"/>
    <cellStyle name="Input 4 2 12" xfId="8372" xr:uid="{00000000-0005-0000-0000-00008F200000}"/>
    <cellStyle name="Input 4 2 12 2" xfId="8373" xr:uid="{00000000-0005-0000-0000-000090200000}"/>
    <cellStyle name="Input 4 2 12 2 2" xfId="8374" xr:uid="{00000000-0005-0000-0000-000091200000}"/>
    <cellStyle name="Input 4 2 12 2 2 2" xfId="8375" xr:uid="{00000000-0005-0000-0000-000092200000}"/>
    <cellStyle name="Input 4 2 12 2 2 3" xfId="8376" xr:uid="{00000000-0005-0000-0000-000093200000}"/>
    <cellStyle name="Input 4 2 12 2 2 4" xfId="8377" xr:uid="{00000000-0005-0000-0000-000094200000}"/>
    <cellStyle name="Input 4 2 12 2 2 5" xfId="8378" xr:uid="{00000000-0005-0000-0000-000095200000}"/>
    <cellStyle name="Input 4 2 12 2 3" xfId="8379" xr:uid="{00000000-0005-0000-0000-000096200000}"/>
    <cellStyle name="Input 4 2 12 2 3 2" xfId="8380" xr:uid="{00000000-0005-0000-0000-000097200000}"/>
    <cellStyle name="Input 4 2 12 2 3 3" xfId="8381" xr:uid="{00000000-0005-0000-0000-000098200000}"/>
    <cellStyle name="Input 4 2 12 2 3 4" xfId="8382" xr:uid="{00000000-0005-0000-0000-000099200000}"/>
    <cellStyle name="Input 4 2 12 2 3 5" xfId="8383" xr:uid="{00000000-0005-0000-0000-00009A200000}"/>
    <cellStyle name="Input 4 2 12 2 4" xfId="8384" xr:uid="{00000000-0005-0000-0000-00009B200000}"/>
    <cellStyle name="Input 4 2 12 2 4 2" xfId="8385" xr:uid="{00000000-0005-0000-0000-00009C200000}"/>
    <cellStyle name="Input 4 2 12 2 5" xfId="8386" xr:uid="{00000000-0005-0000-0000-00009D200000}"/>
    <cellStyle name="Input 4 2 12 2 5 2" xfId="8387" xr:uid="{00000000-0005-0000-0000-00009E200000}"/>
    <cellStyle name="Input 4 2 12 2 6" xfId="8388" xr:uid="{00000000-0005-0000-0000-00009F200000}"/>
    <cellStyle name="Input 4 2 12 2 7" xfId="8389" xr:uid="{00000000-0005-0000-0000-0000A0200000}"/>
    <cellStyle name="Input 4 2 12 3" xfId="8390" xr:uid="{00000000-0005-0000-0000-0000A1200000}"/>
    <cellStyle name="Input 4 2 12 3 2" xfId="8391" xr:uid="{00000000-0005-0000-0000-0000A2200000}"/>
    <cellStyle name="Input 4 2 12 3 3" xfId="8392" xr:uid="{00000000-0005-0000-0000-0000A3200000}"/>
    <cellStyle name="Input 4 2 12 3 4" xfId="8393" xr:uid="{00000000-0005-0000-0000-0000A4200000}"/>
    <cellStyle name="Input 4 2 12 3 5" xfId="8394" xr:uid="{00000000-0005-0000-0000-0000A5200000}"/>
    <cellStyle name="Input 4 2 12 4" xfId="8395" xr:uid="{00000000-0005-0000-0000-0000A6200000}"/>
    <cellStyle name="Input 4 2 12 4 2" xfId="8396" xr:uid="{00000000-0005-0000-0000-0000A7200000}"/>
    <cellStyle name="Input 4 2 12 4 3" xfId="8397" xr:uid="{00000000-0005-0000-0000-0000A8200000}"/>
    <cellStyle name="Input 4 2 12 4 4" xfId="8398" xr:uid="{00000000-0005-0000-0000-0000A9200000}"/>
    <cellStyle name="Input 4 2 12 4 5" xfId="8399" xr:uid="{00000000-0005-0000-0000-0000AA200000}"/>
    <cellStyle name="Input 4 2 12 5" xfId="8400" xr:uid="{00000000-0005-0000-0000-0000AB200000}"/>
    <cellStyle name="Input 4 2 12 5 2" xfId="8401" xr:uid="{00000000-0005-0000-0000-0000AC200000}"/>
    <cellStyle name="Input 4 2 12 6" xfId="8402" xr:uid="{00000000-0005-0000-0000-0000AD200000}"/>
    <cellStyle name="Input 4 2 12 6 2" xfId="8403" xr:uid="{00000000-0005-0000-0000-0000AE200000}"/>
    <cellStyle name="Input 4 2 12 7" xfId="8404" xr:uid="{00000000-0005-0000-0000-0000AF200000}"/>
    <cellStyle name="Input 4 2 12 8" xfId="8405" xr:uid="{00000000-0005-0000-0000-0000B0200000}"/>
    <cellStyle name="Input 4 2 13" xfId="8406" xr:uid="{00000000-0005-0000-0000-0000B1200000}"/>
    <cellStyle name="Input 4 2 13 2" xfId="8407" xr:uid="{00000000-0005-0000-0000-0000B2200000}"/>
    <cellStyle name="Input 4 2 13 2 2" xfId="8408" xr:uid="{00000000-0005-0000-0000-0000B3200000}"/>
    <cellStyle name="Input 4 2 13 2 2 2" xfId="8409" xr:uid="{00000000-0005-0000-0000-0000B4200000}"/>
    <cellStyle name="Input 4 2 13 2 2 3" xfId="8410" xr:uid="{00000000-0005-0000-0000-0000B5200000}"/>
    <cellStyle name="Input 4 2 13 2 2 4" xfId="8411" xr:uid="{00000000-0005-0000-0000-0000B6200000}"/>
    <cellStyle name="Input 4 2 13 2 2 5" xfId="8412" xr:uid="{00000000-0005-0000-0000-0000B7200000}"/>
    <cellStyle name="Input 4 2 13 2 3" xfId="8413" xr:uid="{00000000-0005-0000-0000-0000B8200000}"/>
    <cellStyle name="Input 4 2 13 2 3 2" xfId="8414" xr:uid="{00000000-0005-0000-0000-0000B9200000}"/>
    <cellStyle name="Input 4 2 13 2 3 3" xfId="8415" xr:uid="{00000000-0005-0000-0000-0000BA200000}"/>
    <cellStyle name="Input 4 2 13 2 3 4" xfId="8416" xr:uid="{00000000-0005-0000-0000-0000BB200000}"/>
    <cellStyle name="Input 4 2 13 2 3 5" xfId="8417" xr:uid="{00000000-0005-0000-0000-0000BC200000}"/>
    <cellStyle name="Input 4 2 13 2 4" xfId="8418" xr:uid="{00000000-0005-0000-0000-0000BD200000}"/>
    <cellStyle name="Input 4 2 13 2 4 2" xfId="8419" xr:uid="{00000000-0005-0000-0000-0000BE200000}"/>
    <cellStyle name="Input 4 2 13 2 5" xfId="8420" xr:uid="{00000000-0005-0000-0000-0000BF200000}"/>
    <cellStyle name="Input 4 2 13 2 5 2" xfId="8421" xr:uid="{00000000-0005-0000-0000-0000C0200000}"/>
    <cellStyle name="Input 4 2 13 2 6" xfId="8422" xr:uid="{00000000-0005-0000-0000-0000C1200000}"/>
    <cellStyle name="Input 4 2 13 2 7" xfId="8423" xr:uid="{00000000-0005-0000-0000-0000C2200000}"/>
    <cellStyle name="Input 4 2 13 3" xfId="8424" xr:uid="{00000000-0005-0000-0000-0000C3200000}"/>
    <cellStyle name="Input 4 2 13 3 2" xfId="8425" xr:uid="{00000000-0005-0000-0000-0000C4200000}"/>
    <cellStyle name="Input 4 2 13 3 3" xfId="8426" xr:uid="{00000000-0005-0000-0000-0000C5200000}"/>
    <cellStyle name="Input 4 2 13 3 4" xfId="8427" xr:uid="{00000000-0005-0000-0000-0000C6200000}"/>
    <cellStyle name="Input 4 2 13 3 5" xfId="8428" xr:uid="{00000000-0005-0000-0000-0000C7200000}"/>
    <cellStyle name="Input 4 2 13 4" xfId="8429" xr:uid="{00000000-0005-0000-0000-0000C8200000}"/>
    <cellStyle name="Input 4 2 13 4 2" xfId="8430" xr:uid="{00000000-0005-0000-0000-0000C9200000}"/>
    <cellStyle name="Input 4 2 13 4 3" xfId="8431" xr:uid="{00000000-0005-0000-0000-0000CA200000}"/>
    <cellStyle name="Input 4 2 13 4 4" xfId="8432" xr:uid="{00000000-0005-0000-0000-0000CB200000}"/>
    <cellStyle name="Input 4 2 13 4 5" xfId="8433" xr:uid="{00000000-0005-0000-0000-0000CC200000}"/>
    <cellStyle name="Input 4 2 13 5" xfId="8434" xr:uid="{00000000-0005-0000-0000-0000CD200000}"/>
    <cellStyle name="Input 4 2 13 5 2" xfId="8435" xr:uid="{00000000-0005-0000-0000-0000CE200000}"/>
    <cellStyle name="Input 4 2 13 6" xfId="8436" xr:uid="{00000000-0005-0000-0000-0000CF200000}"/>
    <cellStyle name="Input 4 2 13 6 2" xfId="8437" xr:uid="{00000000-0005-0000-0000-0000D0200000}"/>
    <cellStyle name="Input 4 2 13 7" xfId="8438" xr:uid="{00000000-0005-0000-0000-0000D1200000}"/>
    <cellStyle name="Input 4 2 13 8" xfId="8439" xr:uid="{00000000-0005-0000-0000-0000D2200000}"/>
    <cellStyle name="Input 4 2 14" xfId="8440" xr:uid="{00000000-0005-0000-0000-0000D3200000}"/>
    <cellStyle name="Input 4 2 14 2" xfId="8441" xr:uid="{00000000-0005-0000-0000-0000D4200000}"/>
    <cellStyle name="Input 4 2 14 2 2" xfId="8442" xr:uid="{00000000-0005-0000-0000-0000D5200000}"/>
    <cellStyle name="Input 4 2 14 2 2 2" xfId="8443" xr:uid="{00000000-0005-0000-0000-0000D6200000}"/>
    <cellStyle name="Input 4 2 14 2 2 3" xfId="8444" xr:uid="{00000000-0005-0000-0000-0000D7200000}"/>
    <cellStyle name="Input 4 2 14 2 2 4" xfId="8445" xr:uid="{00000000-0005-0000-0000-0000D8200000}"/>
    <cellStyle name="Input 4 2 14 2 2 5" xfId="8446" xr:uid="{00000000-0005-0000-0000-0000D9200000}"/>
    <cellStyle name="Input 4 2 14 2 3" xfId="8447" xr:uid="{00000000-0005-0000-0000-0000DA200000}"/>
    <cellStyle name="Input 4 2 14 2 3 2" xfId="8448" xr:uid="{00000000-0005-0000-0000-0000DB200000}"/>
    <cellStyle name="Input 4 2 14 2 3 3" xfId="8449" xr:uid="{00000000-0005-0000-0000-0000DC200000}"/>
    <cellStyle name="Input 4 2 14 2 3 4" xfId="8450" xr:uid="{00000000-0005-0000-0000-0000DD200000}"/>
    <cellStyle name="Input 4 2 14 2 3 5" xfId="8451" xr:uid="{00000000-0005-0000-0000-0000DE200000}"/>
    <cellStyle name="Input 4 2 14 2 4" xfId="8452" xr:uid="{00000000-0005-0000-0000-0000DF200000}"/>
    <cellStyle name="Input 4 2 14 2 4 2" xfId="8453" xr:uid="{00000000-0005-0000-0000-0000E0200000}"/>
    <cellStyle name="Input 4 2 14 2 5" xfId="8454" xr:uid="{00000000-0005-0000-0000-0000E1200000}"/>
    <cellStyle name="Input 4 2 14 2 5 2" xfId="8455" xr:uid="{00000000-0005-0000-0000-0000E2200000}"/>
    <cellStyle name="Input 4 2 14 2 6" xfId="8456" xr:uid="{00000000-0005-0000-0000-0000E3200000}"/>
    <cellStyle name="Input 4 2 14 2 7" xfId="8457" xr:uid="{00000000-0005-0000-0000-0000E4200000}"/>
    <cellStyle name="Input 4 2 14 3" xfId="8458" xr:uid="{00000000-0005-0000-0000-0000E5200000}"/>
    <cellStyle name="Input 4 2 14 3 2" xfId="8459" xr:uid="{00000000-0005-0000-0000-0000E6200000}"/>
    <cellStyle name="Input 4 2 14 3 3" xfId="8460" xr:uid="{00000000-0005-0000-0000-0000E7200000}"/>
    <cellStyle name="Input 4 2 14 3 4" xfId="8461" xr:uid="{00000000-0005-0000-0000-0000E8200000}"/>
    <cellStyle name="Input 4 2 14 3 5" xfId="8462" xr:uid="{00000000-0005-0000-0000-0000E9200000}"/>
    <cellStyle name="Input 4 2 14 4" xfId="8463" xr:uid="{00000000-0005-0000-0000-0000EA200000}"/>
    <cellStyle name="Input 4 2 14 4 2" xfId="8464" xr:uid="{00000000-0005-0000-0000-0000EB200000}"/>
    <cellStyle name="Input 4 2 14 4 3" xfId="8465" xr:uid="{00000000-0005-0000-0000-0000EC200000}"/>
    <cellStyle name="Input 4 2 14 4 4" xfId="8466" xr:uid="{00000000-0005-0000-0000-0000ED200000}"/>
    <cellStyle name="Input 4 2 14 4 5" xfId="8467" xr:uid="{00000000-0005-0000-0000-0000EE200000}"/>
    <cellStyle name="Input 4 2 14 5" xfId="8468" xr:uid="{00000000-0005-0000-0000-0000EF200000}"/>
    <cellStyle name="Input 4 2 14 5 2" xfId="8469" xr:uid="{00000000-0005-0000-0000-0000F0200000}"/>
    <cellStyle name="Input 4 2 14 6" xfId="8470" xr:uid="{00000000-0005-0000-0000-0000F1200000}"/>
    <cellStyle name="Input 4 2 14 6 2" xfId="8471" xr:uid="{00000000-0005-0000-0000-0000F2200000}"/>
    <cellStyle name="Input 4 2 14 7" xfId="8472" xr:uid="{00000000-0005-0000-0000-0000F3200000}"/>
    <cellStyle name="Input 4 2 14 8" xfId="8473" xr:uid="{00000000-0005-0000-0000-0000F4200000}"/>
    <cellStyle name="Input 4 2 15" xfId="8474" xr:uid="{00000000-0005-0000-0000-0000F5200000}"/>
    <cellStyle name="Input 4 2 15 2" xfId="8475" xr:uid="{00000000-0005-0000-0000-0000F6200000}"/>
    <cellStyle name="Input 4 2 15 2 2" xfId="8476" xr:uid="{00000000-0005-0000-0000-0000F7200000}"/>
    <cellStyle name="Input 4 2 15 2 3" xfId="8477" xr:uid="{00000000-0005-0000-0000-0000F8200000}"/>
    <cellStyle name="Input 4 2 15 2 4" xfId="8478" xr:uid="{00000000-0005-0000-0000-0000F9200000}"/>
    <cellStyle name="Input 4 2 15 2 5" xfId="8479" xr:uid="{00000000-0005-0000-0000-0000FA200000}"/>
    <cellStyle name="Input 4 2 15 3" xfId="8480" xr:uid="{00000000-0005-0000-0000-0000FB200000}"/>
    <cellStyle name="Input 4 2 15 3 2" xfId="8481" xr:uid="{00000000-0005-0000-0000-0000FC200000}"/>
    <cellStyle name="Input 4 2 15 3 3" xfId="8482" xr:uid="{00000000-0005-0000-0000-0000FD200000}"/>
    <cellStyle name="Input 4 2 15 3 4" xfId="8483" xr:uid="{00000000-0005-0000-0000-0000FE200000}"/>
    <cellStyle name="Input 4 2 15 3 5" xfId="8484" xr:uid="{00000000-0005-0000-0000-0000FF200000}"/>
    <cellStyle name="Input 4 2 15 4" xfId="8485" xr:uid="{00000000-0005-0000-0000-000000210000}"/>
    <cellStyle name="Input 4 2 15 4 2" xfId="8486" xr:uid="{00000000-0005-0000-0000-000001210000}"/>
    <cellStyle name="Input 4 2 15 5" xfId="8487" xr:uid="{00000000-0005-0000-0000-000002210000}"/>
    <cellStyle name="Input 4 2 15 5 2" xfId="8488" xr:uid="{00000000-0005-0000-0000-000003210000}"/>
    <cellStyle name="Input 4 2 15 6" xfId="8489" xr:uid="{00000000-0005-0000-0000-000004210000}"/>
    <cellStyle name="Input 4 2 15 7" xfId="8490" xr:uid="{00000000-0005-0000-0000-000005210000}"/>
    <cellStyle name="Input 4 2 16" xfId="8491" xr:uid="{00000000-0005-0000-0000-000006210000}"/>
    <cellStyle name="Input 4 2 16 2" xfId="8492" xr:uid="{00000000-0005-0000-0000-000007210000}"/>
    <cellStyle name="Input 4 2 16 3" xfId="8493" xr:uid="{00000000-0005-0000-0000-000008210000}"/>
    <cellStyle name="Input 4 2 16 4" xfId="8494" xr:uid="{00000000-0005-0000-0000-000009210000}"/>
    <cellStyle name="Input 4 2 16 5" xfId="8495" xr:uid="{00000000-0005-0000-0000-00000A210000}"/>
    <cellStyle name="Input 4 2 17" xfId="8496" xr:uid="{00000000-0005-0000-0000-00000B210000}"/>
    <cellStyle name="Input 4 2 17 2" xfId="8497" xr:uid="{00000000-0005-0000-0000-00000C210000}"/>
    <cellStyle name="Input 4 2 17 3" xfId="8498" xr:uid="{00000000-0005-0000-0000-00000D210000}"/>
    <cellStyle name="Input 4 2 17 4" xfId="8499" xr:uid="{00000000-0005-0000-0000-00000E210000}"/>
    <cellStyle name="Input 4 2 17 5" xfId="8500" xr:uid="{00000000-0005-0000-0000-00000F210000}"/>
    <cellStyle name="Input 4 2 18" xfId="8501" xr:uid="{00000000-0005-0000-0000-000010210000}"/>
    <cellStyle name="Input 4 2 18 2" xfId="8502" xr:uid="{00000000-0005-0000-0000-000011210000}"/>
    <cellStyle name="Input 4 2 19" xfId="8503" xr:uid="{00000000-0005-0000-0000-000012210000}"/>
    <cellStyle name="Input 4 2 19 2" xfId="8504" xr:uid="{00000000-0005-0000-0000-000013210000}"/>
    <cellStyle name="Input 4 2 2" xfId="8505" xr:uid="{00000000-0005-0000-0000-000014210000}"/>
    <cellStyle name="Input 4 2 2 2" xfId="8506" xr:uid="{00000000-0005-0000-0000-000015210000}"/>
    <cellStyle name="Input 4 2 2 2 2" xfId="8507" xr:uid="{00000000-0005-0000-0000-000016210000}"/>
    <cellStyle name="Input 4 2 2 2 2 2" xfId="8508" xr:uid="{00000000-0005-0000-0000-000017210000}"/>
    <cellStyle name="Input 4 2 2 2 2 3" xfId="8509" xr:uid="{00000000-0005-0000-0000-000018210000}"/>
    <cellStyle name="Input 4 2 2 2 2 4" xfId="8510" xr:uid="{00000000-0005-0000-0000-000019210000}"/>
    <cellStyle name="Input 4 2 2 2 2 5" xfId="8511" xr:uid="{00000000-0005-0000-0000-00001A210000}"/>
    <cellStyle name="Input 4 2 2 2 3" xfId="8512" xr:uid="{00000000-0005-0000-0000-00001B210000}"/>
    <cellStyle name="Input 4 2 2 2 3 2" xfId="8513" xr:uid="{00000000-0005-0000-0000-00001C210000}"/>
    <cellStyle name="Input 4 2 2 2 3 3" xfId="8514" xr:uid="{00000000-0005-0000-0000-00001D210000}"/>
    <cellStyle name="Input 4 2 2 2 3 4" xfId="8515" xr:uid="{00000000-0005-0000-0000-00001E210000}"/>
    <cellStyle name="Input 4 2 2 2 3 5" xfId="8516" xr:uid="{00000000-0005-0000-0000-00001F210000}"/>
    <cellStyle name="Input 4 2 2 2 4" xfId="8517" xr:uid="{00000000-0005-0000-0000-000020210000}"/>
    <cellStyle name="Input 4 2 2 2 4 2" xfId="8518" xr:uid="{00000000-0005-0000-0000-000021210000}"/>
    <cellStyle name="Input 4 2 2 2 5" xfId="8519" xr:uid="{00000000-0005-0000-0000-000022210000}"/>
    <cellStyle name="Input 4 2 2 2 5 2" xfId="8520" xr:uid="{00000000-0005-0000-0000-000023210000}"/>
    <cellStyle name="Input 4 2 2 2 6" xfId="8521" xr:uid="{00000000-0005-0000-0000-000024210000}"/>
    <cellStyle name="Input 4 2 2 2 7" xfId="8522" xr:uid="{00000000-0005-0000-0000-000025210000}"/>
    <cellStyle name="Input 4 2 2 3" xfId="8523" xr:uid="{00000000-0005-0000-0000-000026210000}"/>
    <cellStyle name="Input 4 2 2 3 2" xfId="8524" xr:uid="{00000000-0005-0000-0000-000027210000}"/>
    <cellStyle name="Input 4 2 2 3 3" xfId="8525" xr:uid="{00000000-0005-0000-0000-000028210000}"/>
    <cellStyle name="Input 4 2 2 3 4" xfId="8526" xr:uid="{00000000-0005-0000-0000-000029210000}"/>
    <cellStyle name="Input 4 2 2 3 5" xfId="8527" xr:uid="{00000000-0005-0000-0000-00002A210000}"/>
    <cellStyle name="Input 4 2 2 4" xfId="8528" xr:uid="{00000000-0005-0000-0000-00002B210000}"/>
    <cellStyle name="Input 4 2 2 4 2" xfId="8529" xr:uid="{00000000-0005-0000-0000-00002C210000}"/>
    <cellStyle name="Input 4 2 2 4 3" xfId="8530" xr:uid="{00000000-0005-0000-0000-00002D210000}"/>
    <cellStyle name="Input 4 2 2 4 4" xfId="8531" xr:uid="{00000000-0005-0000-0000-00002E210000}"/>
    <cellStyle name="Input 4 2 2 4 5" xfId="8532" xr:uid="{00000000-0005-0000-0000-00002F210000}"/>
    <cellStyle name="Input 4 2 2 5" xfId="8533" xr:uid="{00000000-0005-0000-0000-000030210000}"/>
    <cellStyle name="Input 4 2 2 5 2" xfId="8534" xr:uid="{00000000-0005-0000-0000-000031210000}"/>
    <cellStyle name="Input 4 2 2 6" xfId="8535" xr:uid="{00000000-0005-0000-0000-000032210000}"/>
    <cellStyle name="Input 4 2 2 6 2" xfId="8536" xr:uid="{00000000-0005-0000-0000-000033210000}"/>
    <cellStyle name="Input 4 2 2 7" xfId="8537" xr:uid="{00000000-0005-0000-0000-000034210000}"/>
    <cellStyle name="Input 4 2 2 8" xfId="8538" xr:uid="{00000000-0005-0000-0000-000035210000}"/>
    <cellStyle name="Input 4 2 20" xfId="8539" xr:uid="{00000000-0005-0000-0000-000036210000}"/>
    <cellStyle name="Input 4 2 21" xfId="8540" xr:uid="{00000000-0005-0000-0000-000037210000}"/>
    <cellStyle name="Input 4 2 3" xfId="8541" xr:uid="{00000000-0005-0000-0000-000038210000}"/>
    <cellStyle name="Input 4 2 3 2" xfId="8542" xr:uid="{00000000-0005-0000-0000-000039210000}"/>
    <cellStyle name="Input 4 2 3 2 2" xfId="8543" xr:uid="{00000000-0005-0000-0000-00003A210000}"/>
    <cellStyle name="Input 4 2 3 2 2 2" xfId="8544" xr:uid="{00000000-0005-0000-0000-00003B210000}"/>
    <cellStyle name="Input 4 2 3 2 2 3" xfId="8545" xr:uid="{00000000-0005-0000-0000-00003C210000}"/>
    <cellStyle name="Input 4 2 3 2 2 4" xfId="8546" xr:uid="{00000000-0005-0000-0000-00003D210000}"/>
    <cellStyle name="Input 4 2 3 2 2 5" xfId="8547" xr:uid="{00000000-0005-0000-0000-00003E210000}"/>
    <cellStyle name="Input 4 2 3 2 3" xfId="8548" xr:uid="{00000000-0005-0000-0000-00003F210000}"/>
    <cellStyle name="Input 4 2 3 2 3 2" xfId="8549" xr:uid="{00000000-0005-0000-0000-000040210000}"/>
    <cellStyle name="Input 4 2 3 2 3 3" xfId="8550" xr:uid="{00000000-0005-0000-0000-000041210000}"/>
    <cellStyle name="Input 4 2 3 2 3 4" xfId="8551" xr:uid="{00000000-0005-0000-0000-000042210000}"/>
    <cellStyle name="Input 4 2 3 2 3 5" xfId="8552" xr:uid="{00000000-0005-0000-0000-000043210000}"/>
    <cellStyle name="Input 4 2 3 2 4" xfId="8553" xr:uid="{00000000-0005-0000-0000-000044210000}"/>
    <cellStyle name="Input 4 2 3 2 4 2" xfId="8554" xr:uid="{00000000-0005-0000-0000-000045210000}"/>
    <cellStyle name="Input 4 2 3 2 5" xfId="8555" xr:uid="{00000000-0005-0000-0000-000046210000}"/>
    <cellStyle name="Input 4 2 3 2 5 2" xfId="8556" xr:uid="{00000000-0005-0000-0000-000047210000}"/>
    <cellStyle name="Input 4 2 3 2 6" xfId="8557" xr:uid="{00000000-0005-0000-0000-000048210000}"/>
    <cellStyle name="Input 4 2 3 2 7" xfId="8558" xr:uid="{00000000-0005-0000-0000-000049210000}"/>
    <cellStyle name="Input 4 2 3 3" xfId="8559" xr:uid="{00000000-0005-0000-0000-00004A210000}"/>
    <cellStyle name="Input 4 2 3 3 2" xfId="8560" xr:uid="{00000000-0005-0000-0000-00004B210000}"/>
    <cellStyle name="Input 4 2 3 3 3" xfId="8561" xr:uid="{00000000-0005-0000-0000-00004C210000}"/>
    <cellStyle name="Input 4 2 3 3 4" xfId="8562" xr:uid="{00000000-0005-0000-0000-00004D210000}"/>
    <cellStyle name="Input 4 2 3 3 5" xfId="8563" xr:uid="{00000000-0005-0000-0000-00004E210000}"/>
    <cellStyle name="Input 4 2 3 4" xfId="8564" xr:uid="{00000000-0005-0000-0000-00004F210000}"/>
    <cellStyle name="Input 4 2 3 4 2" xfId="8565" xr:uid="{00000000-0005-0000-0000-000050210000}"/>
    <cellStyle name="Input 4 2 3 4 3" xfId="8566" xr:uid="{00000000-0005-0000-0000-000051210000}"/>
    <cellStyle name="Input 4 2 3 4 4" xfId="8567" xr:uid="{00000000-0005-0000-0000-000052210000}"/>
    <cellStyle name="Input 4 2 3 4 5" xfId="8568" xr:uid="{00000000-0005-0000-0000-000053210000}"/>
    <cellStyle name="Input 4 2 3 5" xfId="8569" xr:uid="{00000000-0005-0000-0000-000054210000}"/>
    <cellStyle name="Input 4 2 3 5 2" xfId="8570" xr:uid="{00000000-0005-0000-0000-000055210000}"/>
    <cellStyle name="Input 4 2 3 6" xfId="8571" xr:uid="{00000000-0005-0000-0000-000056210000}"/>
    <cellStyle name="Input 4 2 3 6 2" xfId="8572" xr:uid="{00000000-0005-0000-0000-000057210000}"/>
    <cellStyle name="Input 4 2 3 7" xfId="8573" xr:uid="{00000000-0005-0000-0000-000058210000}"/>
    <cellStyle name="Input 4 2 3 8" xfId="8574" xr:uid="{00000000-0005-0000-0000-000059210000}"/>
    <cellStyle name="Input 4 2 4" xfId="8575" xr:uid="{00000000-0005-0000-0000-00005A210000}"/>
    <cellStyle name="Input 4 2 4 2" xfId="8576" xr:uid="{00000000-0005-0000-0000-00005B210000}"/>
    <cellStyle name="Input 4 2 4 2 2" xfId="8577" xr:uid="{00000000-0005-0000-0000-00005C210000}"/>
    <cellStyle name="Input 4 2 4 2 2 2" xfId="8578" xr:uid="{00000000-0005-0000-0000-00005D210000}"/>
    <cellStyle name="Input 4 2 4 2 2 3" xfId="8579" xr:uid="{00000000-0005-0000-0000-00005E210000}"/>
    <cellStyle name="Input 4 2 4 2 2 4" xfId="8580" xr:uid="{00000000-0005-0000-0000-00005F210000}"/>
    <cellStyle name="Input 4 2 4 2 2 5" xfId="8581" xr:uid="{00000000-0005-0000-0000-000060210000}"/>
    <cellStyle name="Input 4 2 4 2 3" xfId="8582" xr:uid="{00000000-0005-0000-0000-000061210000}"/>
    <cellStyle name="Input 4 2 4 2 3 2" xfId="8583" xr:uid="{00000000-0005-0000-0000-000062210000}"/>
    <cellStyle name="Input 4 2 4 2 3 3" xfId="8584" xr:uid="{00000000-0005-0000-0000-000063210000}"/>
    <cellStyle name="Input 4 2 4 2 3 4" xfId="8585" xr:uid="{00000000-0005-0000-0000-000064210000}"/>
    <cellStyle name="Input 4 2 4 2 3 5" xfId="8586" xr:uid="{00000000-0005-0000-0000-000065210000}"/>
    <cellStyle name="Input 4 2 4 2 4" xfId="8587" xr:uid="{00000000-0005-0000-0000-000066210000}"/>
    <cellStyle name="Input 4 2 4 2 4 2" xfId="8588" xr:uid="{00000000-0005-0000-0000-000067210000}"/>
    <cellStyle name="Input 4 2 4 2 5" xfId="8589" xr:uid="{00000000-0005-0000-0000-000068210000}"/>
    <cellStyle name="Input 4 2 4 2 5 2" xfId="8590" xr:uid="{00000000-0005-0000-0000-000069210000}"/>
    <cellStyle name="Input 4 2 4 2 6" xfId="8591" xr:uid="{00000000-0005-0000-0000-00006A210000}"/>
    <cellStyle name="Input 4 2 4 2 7" xfId="8592" xr:uid="{00000000-0005-0000-0000-00006B210000}"/>
    <cellStyle name="Input 4 2 4 3" xfId="8593" xr:uid="{00000000-0005-0000-0000-00006C210000}"/>
    <cellStyle name="Input 4 2 4 3 2" xfId="8594" xr:uid="{00000000-0005-0000-0000-00006D210000}"/>
    <cellStyle name="Input 4 2 4 3 3" xfId="8595" xr:uid="{00000000-0005-0000-0000-00006E210000}"/>
    <cellStyle name="Input 4 2 4 3 4" xfId="8596" xr:uid="{00000000-0005-0000-0000-00006F210000}"/>
    <cellStyle name="Input 4 2 4 3 5" xfId="8597" xr:uid="{00000000-0005-0000-0000-000070210000}"/>
    <cellStyle name="Input 4 2 4 4" xfId="8598" xr:uid="{00000000-0005-0000-0000-000071210000}"/>
    <cellStyle name="Input 4 2 4 4 2" xfId="8599" xr:uid="{00000000-0005-0000-0000-000072210000}"/>
    <cellStyle name="Input 4 2 4 4 3" xfId="8600" xr:uid="{00000000-0005-0000-0000-000073210000}"/>
    <cellStyle name="Input 4 2 4 4 4" xfId="8601" xr:uid="{00000000-0005-0000-0000-000074210000}"/>
    <cellStyle name="Input 4 2 4 4 5" xfId="8602" xr:uid="{00000000-0005-0000-0000-000075210000}"/>
    <cellStyle name="Input 4 2 4 5" xfId="8603" xr:uid="{00000000-0005-0000-0000-000076210000}"/>
    <cellStyle name="Input 4 2 4 5 2" xfId="8604" xr:uid="{00000000-0005-0000-0000-000077210000}"/>
    <cellStyle name="Input 4 2 4 6" xfId="8605" xr:uid="{00000000-0005-0000-0000-000078210000}"/>
    <cellStyle name="Input 4 2 4 6 2" xfId="8606" xr:uid="{00000000-0005-0000-0000-000079210000}"/>
    <cellStyle name="Input 4 2 4 7" xfId="8607" xr:uid="{00000000-0005-0000-0000-00007A210000}"/>
    <cellStyle name="Input 4 2 4 8" xfId="8608" xr:uid="{00000000-0005-0000-0000-00007B210000}"/>
    <cellStyle name="Input 4 2 5" xfId="8609" xr:uid="{00000000-0005-0000-0000-00007C210000}"/>
    <cellStyle name="Input 4 2 5 2" xfId="8610" xr:uid="{00000000-0005-0000-0000-00007D210000}"/>
    <cellStyle name="Input 4 2 5 2 2" xfId="8611" xr:uid="{00000000-0005-0000-0000-00007E210000}"/>
    <cellStyle name="Input 4 2 5 2 2 2" xfId="8612" xr:uid="{00000000-0005-0000-0000-00007F210000}"/>
    <cellStyle name="Input 4 2 5 2 2 3" xfId="8613" xr:uid="{00000000-0005-0000-0000-000080210000}"/>
    <cellStyle name="Input 4 2 5 2 2 4" xfId="8614" xr:uid="{00000000-0005-0000-0000-000081210000}"/>
    <cellStyle name="Input 4 2 5 2 2 5" xfId="8615" xr:uid="{00000000-0005-0000-0000-000082210000}"/>
    <cellStyle name="Input 4 2 5 2 3" xfId="8616" xr:uid="{00000000-0005-0000-0000-000083210000}"/>
    <cellStyle name="Input 4 2 5 2 3 2" xfId="8617" xr:uid="{00000000-0005-0000-0000-000084210000}"/>
    <cellStyle name="Input 4 2 5 2 3 3" xfId="8618" xr:uid="{00000000-0005-0000-0000-000085210000}"/>
    <cellStyle name="Input 4 2 5 2 3 4" xfId="8619" xr:uid="{00000000-0005-0000-0000-000086210000}"/>
    <cellStyle name="Input 4 2 5 2 3 5" xfId="8620" xr:uid="{00000000-0005-0000-0000-000087210000}"/>
    <cellStyle name="Input 4 2 5 2 4" xfId="8621" xr:uid="{00000000-0005-0000-0000-000088210000}"/>
    <cellStyle name="Input 4 2 5 2 4 2" xfId="8622" xr:uid="{00000000-0005-0000-0000-000089210000}"/>
    <cellStyle name="Input 4 2 5 2 5" xfId="8623" xr:uid="{00000000-0005-0000-0000-00008A210000}"/>
    <cellStyle name="Input 4 2 5 2 5 2" xfId="8624" xr:uid="{00000000-0005-0000-0000-00008B210000}"/>
    <cellStyle name="Input 4 2 5 2 6" xfId="8625" xr:uid="{00000000-0005-0000-0000-00008C210000}"/>
    <cellStyle name="Input 4 2 5 2 7" xfId="8626" xr:uid="{00000000-0005-0000-0000-00008D210000}"/>
    <cellStyle name="Input 4 2 5 3" xfId="8627" xr:uid="{00000000-0005-0000-0000-00008E210000}"/>
    <cellStyle name="Input 4 2 5 3 2" xfId="8628" xr:uid="{00000000-0005-0000-0000-00008F210000}"/>
    <cellStyle name="Input 4 2 5 3 3" xfId="8629" xr:uid="{00000000-0005-0000-0000-000090210000}"/>
    <cellStyle name="Input 4 2 5 3 4" xfId="8630" xr:uid="{00000000-0005-0000-0000-000091210000}"/>
    <cellStyle name="Input 4 2 5 3 5" xfId="8631" xr:uid="{00000000-0005-0000-0000-000092210000}"/>
    <cellStyle name="Input 4 2 5 4" xfId="8632" xr:uid="{00000000-0005-0000-0000-000093210000}"/>
    <cellStyle name="Input 4 2 5 4 2" xfId="8633" xr:uid="{00000000-0005-0000-0000-000094210000}"/>
    <cellStyle name="Input 4 2 5 4 3" xfId="8634" xr:uid="{00000000-0005-0000-0000-000095210000}"/>
    <cellStyle name="Input 4 2 5 4 4" xfId="8635" xr:uid="{00000000-0005-0000-0000-000096210000}"/>
    <cellStyle name="Input 4 2 5 4 5" xfId="8636" xr:uid="{00000000-0005-0000-0000-000097210000}"/>
    <cellStyle name="Input 4 2 5 5" xfId="8637" xr:uid="{00000000-0005-0000-0000-000098210000}"/>
    <cellStyle name="Input 4 2 5 5 2" xfId="8638" xr:uid="{00000000-0005-0000-0000-000099210000}"/>
    <cellStyle name="Input 4 2 5 6" xfId="8639" xr:uid="{00000000-0005-0000-0000-00009A210000}"/>
    <cellStyle name="Input 4 2 5 6 2" xfId="8640" xr:uid="{00000000-0005-0000-0000-00009B210000}"/>
    <cellStyle name="Input 4 2 5 7" xfId="8641" xr:uid="{00000000-0005-0000-0000-00009C210000}"/>
    <cellStyle name="Input 4 2 5 8" xfId="8642" xr:uid="{00000000-0005-0000-0000-00009D210000}"/>
    <cellStyle name="Input 4 2 6" xfId="8643" xr:uid="{00000000-0005-0000-0000-00009E210000}"/>
    <cellStyle name="Input 4 2 6 2" xfId="8644" xr:uid="{00000000-0005-0000-0000-00009F210000}"/>
    <cellStyle name="Input 4 2 6 2 2" xfId="8645" xr:uid="{00000000-0005-0000-0000-0000A0210000}"/>
    <cellStyle name="Input 4 2 6 2 2 2" xfId="8646" xr:uid="{00000000-0005-0000-0000-0000A1210000}"/>
    <cellStyle name="Input 4 2 6 2 2 3" xfId="8647" xr:uid="{00000000-0005-0000-0000-0000A2210000}"/>
    <cellStyle name="Input 4 2 6 2 2 4" xfId="8648" xr:uid="{00000000-0005-0000-0000-0000A3210000}"/>
    <cellStyle name="Input 4 2 6 2 2 5" xfId="8649" xr:uid="{00000000-0005-0000-0000-0000A4210000}"/>
    <cellStyle name="Input 4 2 6 2 3" xfId="8650" xr:uid="{00000000-0005-0000-0000-0000A5210000}"/>
    <cellStyle name="Input 4 2 6 2 3 2" xfId="8651" xr:uid="{00000000-0005-0000-0000-0000A6210000}"/>
    <cellStyle name="Input 4 2 6 2 3 3" xfId="8652" xr:uid="{00000000-0005-0000-0000-0000A7210000}"/>
    <cellStyle name="Input 4 2 6 2 3 4" xfId="8653" xr:uid="{00000000-0005-0000-0000-0000A8210000}"/>
    <cellStyle name="Input 4 2 6 2 3 5" xfId="8654" xr:uid="{00000000-0005-0000-0000-0000A9210000}"/>
    <cellStyle name="Input 4 2 6 2 4" xfId="8655" xr:uid="{00000000-0005-0000-0000-0000AA210000}"/>
    <cellStyle name="Input 4 2 6 2 4 2" xfId="8656" xr:uid="{00000000-0005-0000-0000-0000AB210000}"/>
    <cellStyle name="Input 4 2 6 2 5" xfId="8657" xr:uid="{00000000-0005-0000-0000-0000AC210000}"/>
    <cellStyle name="Input 4 2 6 2 5 2" xfId="8658" xr:uid="{00000000-0005-0000-0000-0000AD210000}"/>
    <cellStyle name="Input 4 2 6 2 6" xfId="8659" xr:uid="{00000000-0005-0000-0000-0000AE210000}"/>
    <cellStyle name="Input 4 2 6 2 7" xfId="8660" xr:uid="{00000000-0005-0000-0000-0000AF210000}"/>
    <cellStyle name="Input 4 2 6 3" xfId="8661" xr:uid="{00000000-0005-0000-0000-0000B0210000}"/>
    <cellStyle name="Input 4 2 6 3 2" xfId="8662" xr:uid="{00000000-0005-0000-0000-0000B1210000}"/>
    <cellStyle name="Input 4 2 6 3 3" xfId="8663" xr:uid="{00000000-0005-0000-0000-0000B2210000}"/>
    <cellStyle name="Input 4 2 6 3 4" xfId="8664" xr:uid="{00000000-0005-0000-0000-0000B3210000}"/>
    <cellStyle name="Input 4 2 6 3 5" xfId="8665" xr:uid="{00000000-0005-0000-0000-0000B4210000}"/>
    <cellStyle name="Input 4 2 6 4" xfId="8666" xr:uid="{00000000-0005-0000-0000-0000B5210000}"/>
    <cellStyle name="Input 4 2 6 4 2" xfId="8667" xr:uid="{00000000-0005-0000-0000-0000B6210000}"/>
    <cellStyle name="Input 4 2 6 4 3" xfId="8668" xr:uid="{00000000-0005-0000-0000-0000B7210000}"/>
    <cellStyle name="Input 4 2 6 4 4" xfId="8669" xr:uid="{00000000-0005-0000-0000-0000B8210000}"/>
    <cellStyle name="Input 4 2 6 4 5" xfId="8670" xr:uid="{00000000-0005-0000-0000-0000B9210000}"/>
    <cellStyle name="Input 4 2 6 5" xfId="8671" xr:uid="{00000000-0005-0000-0000-0000BA210000}"/>
    <cellStyle name="Input 4 2 6 5 2" xfId="8672" xr:uid="{00000000-0005-0000-0000-0000BB210000}"/>
    <cellStyle name="Input 4 2 6 6" xfId="8673" xr:uid="{00000000-0005-0000-0000-0000BC210000}"/>
    <cellStyle name="Input 4 2 6 6 2" xfId="8674" xr:uid="{00000000-0005-0000-0000-0000BD210000}"/>
    <cellStyle name="Input 4 2 6 7" xfId="8675" xr:uid="{00000000-0005-0000-0000-0000BE210000}"/>
    <cellStyle name="Input 4 2 6 8" xfId="8676" xr:uid="{00000000-0005-0000-0000-0000BF210000}"/>
    <cellStyle name="Input 4 2 7" xfId="8677" xr:uid="{00000000-0005-0000-0000-0000C0210000}"/>
    <cellStyle name="Input 4 2 7 2" xfId="8678" xr:uid="{00000000-0005-0000-0000-0000C1210000}"/>
    <cellStyle name="Input 4 2 7 2 2" xfId="8679" xr:uid="{00000000-0005-0000-0000-0000C2210000}"/>
    <cellStyle name="Input 4 2 7 2 2 2" xfId="8680" xr:uid="{00000000-0005-0000-0000-0000C3210000}"/>
    <cellStyle name="Input 4 2 7 2 2 3" xfId="8681" xr:uid="{00000000-0005-0000-0000-0000C4210000}"/>
    <cellStyle name="Input 4 2 7 2 2 4" xfId="8682" xr:uid="{00000000-0005-0000-0000-0000C5210000}"/>
    <cellStyle name="Input 4 2 7 2 2 5" xfId="8683" xr:uid="{00000000-0005-0000-0000-0000C6210000}"/>
    <cellStyle name="Input 4 2 7 2 3" xfId="8684" xr:uid="{00000000-0005-0000-0000-0000C7210000}"/>
    <cellStyle name="Input 4 2 7 2 3 2" xfId="8685" xr:uid="{00000000-0005-0000-0000-0000C8210000}"/>
    <cellStyle name="Input 4 2 7 2 3 3" xfId="8686" xr:uid="{00000000-0005-0000-0000-0000C9210000}"/>
    <cellStyle name="Input 4 2 7 2 3 4" xfId="8687" xr:uid="{00000000-0005-0000-0000-0000CA210000}"/>
    <cellStyle name="Input 4 2 7 2 3 5" xfId="8688" xr:uid="{00000000-0005-0000-0000-0000CB210000}"/>
    <cellStyle name="Input 4 2 7 2 4" xfId="8689" xr:uid="{00000000-0005-0000-0000-0000CC210000}"/>
    <cellStyle name="Input 4 2 7 2 4 2" xfId="8690" xr:uid="{00000000-0005-0000-0000-0000CD210000}"/>
    <cellStyle name="Input 4 2 7 2 5" xfId="8691" xr:uid="{00000000-0005-0000-0000-0000CE210000}"/>
    <cellStyle name="Input 4 2 7 2 5 2" xfId="8692" xr:uid="{00000000-0005-0000-0000-0000CF210000}"/>
    <cellStyle name="Input 4 2 7 2 6" xfId="8693" xr:uid="{00000000-0005-0000-0000-0000D0210000}"/>
    <cellStyle name="Input 4 2 7 2 7" xfId="8694" xr:uid="{00000000-0005-0000-0000-0000D1210000}"/>
    <cellStyle name="Input 4 2 7 3" xfId="8695" xr:uid="{00000000-0005-0000-0000-0000D2210000}"/>
    <cellStyle name="Input 4 2 7 3 2" xfId="8696" xr:uid="{00000000-0005-0000-0000-0000D3210000}"/>
    <cellStyle name="Input 4 2 7 3 3" xfId="8697" xr:uid="{00000000-0005-0000-0000-0000D4210000}"/>
    <cellStyle name="Input 4 2 7 3 4" xfId="8698" xr:uid="{00000000-0005-0000-0000-0000D5210000}"/>
    <cellStyle name="Input 4 2 7 3 5" xfId="8699" xr:uid="{00000000-0005-0000-0000-0000D6210000}"/>
    <cellStyle name="Input 4 2 7 4" xfId="8700" xr:uid="{00000000-0005-0000-0000-0000D7210000}"/>
    <cellStyle name="Input 4 2 7 4 2" xfId="8701" xr:uid="{00000000-0005-0000-0000-0000D8210000}"/>
    <cellStyle name="Input 4 2 7 4 3" xfId="8702" xr:uid="{00000000-0005-0000-0000-0000D9210000}"/>
    <cellStyle name="Input 4 2 7 4 4" xfId="8703" xr:uid="{00000000-0005-0000-0000-0000DA210000}"/>
    <cellStyle name="Input 4 2 7 4 5" xfId="8704" xr:uid="{00000000-0005-0000-0000-0000DB210000}"/>
    <cellStyle name="Input 4 2 7 5" xfId="8705" xr:uid="{00000000-0005-0000-0000-0000DC210000}"/>
    <cellStyle name="Input 4 2 7 5 2" xfId="8706" xr:uid="{00000000-0005-0000-0000-0000DD210000}"/>
    <cellStyle name="Input 4 2 7 6" xfId="8707" xr:uid="{00000000-0005-0000-0000-0000DE210000}"/>
    <cellStyle name="Input 4 2 7 6 2" xfId="8708" xr:uid="{00000000-0005-0000-0000-0000DF210000}"/>
    <cellStyle name="Input 4 2 7 7" xfId="8709" xr:uid="{00000000-0005-0000-0000-0000E0210000}"/>
    <cellStyle name="Input 4 2 7 8" xfId="8710" xr:uid="{00000000-0005-0000-0000-0000E1210000}"/>
    <cellStyle name="Input 4 2 8" xfId="8711" xr:uid="{00000000-0005-0000-0000-0000E2210000}"/>
    <cellStyle name="Input 4 2 8 2" xfId="8712" xr:uid="{00000000-0005-0000-0000-0000E3210000}"/>
    <cellStyle name="Input 4 2 8 2 2" xfId="8713" xr:uid="{00000000-0005-0000-0000-0000E4210000}"/>
    <cellStyle name="Input 4 2 8 2 2 2" xfId="8714" xr:uid="{00000000-0005-0000-0000-0000E5210000}"/>
    <cellStyle name="Input 4 2 8 2 2 3" xfId="8715" xr:uid="{00000000-0005-0000-0000-0000E6210000}"/>
    <cellStyle name="Input 4 2 8 2 2 4" xfId="8716" xr:uid="{00000000-0005-0000-0000-0000E7210000}"/>
    <cellStyle name="Input 4 2 8 2 2 5" xfId="8717" xr:uid="{00000000-0005-0000-0000-0000E8210000}"/>
    <cellStyle name="Input 4 2 8 2 3" xfId="8718" xr:uid="{00000000-0005-0000-0000-0000E9210000}"/>
    <cellStyle name="Input 4 2 8 2 3 2" xfId="8719" xr:uid="{00000000-0005-0000-0000-0000EA210000}"/>
    <cellStyle name="Input 4 2 8 2 3 3" xfId="8720" xr:uid="{00000000-0005-0000-0000-0000EB210000}"/>
    <cellStyle name="Input 4 2 8 2 3 4" xfId="8721" xr:uid="{00000000-0005-0000-0000-0000EC210000}"/>
    <cellStyle name="Input 4 2 8 2 3 5" xfId="8722" xr:uid="{00000000-0005-0000-0000-0000ED210000}"/>
    <cellStyle name="Input 4 2 8 2 4" xfId="8723" xr:uid="{00000000-0005-0000-0000-0000EE210000}"/>
    <cellStyle name="Input 4 2 8 2 4 2" xfId="8724" xr:uid="{00000000-0005-0000-0000-0000EF210000}"/>
    <cellStyle name="Input 4 2 8 2 5" xfId="8725" xr:uid="{00000000-0005-0000-0000-0000F0210000}"/>
    <cellStyle name="Input 4 2 8 2 5 2" xfId="8726" xr:uid="{00000000-0005-0000-0000-0000F1210000}"/>
    <cellStyle name="Input 4 2 8 2 6" xfId="8727" xr:uid="{00000000-0005-0000-0000-0000F2210000}"/>
    <cellStyle name="Input 4 2 8 2 7" xfId="8728" xr:uid="{00000000-0005-0000-0000-0000F3210000}"/>
    <cellStyle name="Input 4 2 8 3" xfId="8729" xr:uid="{00000000-0005-0000-0000-0000F4210000}"/>
    <cellStyle name="Input 4 2 8 3 2" xfId="8730" xr:uid="{00000000-0005-0000-0000-0000F5210000}"/>
    <cellStyle name="Input 4 2 8 3 3" xfId="8731" xr:uid="{00000000-0005-0000-0000-0000F6210000}"/>
    <cellStyle name="Input 4 2 8 3 4" xfId="8732" xr:uid="{00000000-0005-0000-0000-0000F7210000}"/>
    <cellStyle name="Input 4 2 8 3 5" xfId="8733" xr:uid="{00000000-0005-0000-0000-0000F8210000}"/>
    <cellStyle name="Input 4 2 8 4" xfId="8734" xr:uid="{00000000-0005-0000-0000-0000F9210000}"/>
    <cellStyle name="Input 4 2 8 4 2" xfId="8735" xr:uid="{00000000-0005-0000-0000-0000FA210000}"/>
    <cellStyle name="Input 4 2 8 4 3" xfId="8736" xr:uid="{00000000-0005-0000-0000-0000FB210000}"/>
    <cellStyle name="Input 4 2 8 4 4" xfId="8737" xr:uid="{00000000-0005-0000-0000-0000FC210000}"/>
    <cellStyle name="Input 4 2 8 4 5" xfId="8738" xr:uid="{00000000-0005-0000-0000-0000FD210000}"/>
    <cellStyle name="Input 4 2 8 5" xfId="8739" xr:uid="{00000000-0005-0000-0000-0000FE210000}"/>
    <cellStyle name="Input 4 2 8 5 2" xfId="8740" xr:uid="{00000000-0005-0000-0000-0000FF210000}"/>
    <cellStyle name="Input 4 2 8 6" xfId="8741" xr:uid="{00000000-0005-0000-0000-000000220000}"/>
    <cellStyle name="Input 4 2 8 6 2" xfId="8742" xr:uid="{00000000-0005-0000-0000-000001220000}"/>
    <cellStyle name="Input 4 2 8 7" xfId="8743" xr:uid="{00000000-0005-0000-0000-000002220000}"/>
    <cellStyle name="Input 4 2 8 8" xfId="8744" xr:uid="{00000000-0005-0000-0000-000003220000}"/>
    <cellStyle name="Input 4 2 9" xfId="8745" xr:uid="{00000000-0005-0000-0000-000004220000}"/>
    <cellStyle name="Input 4 2 9 2" xfId="8746" xr:uid="{00000000-0005-0000-0000-000005220000}"/>
    <cellStyle name="Input 4 2 9 2 2" xfId="8747" xr:uid="{00000000-0005-0000-0000-000006220000}"/>
    <cellStyle name="Input 4 2 9 2 2 2" xfId="8748" xr:uid="{00000000-0005-0000-0000-000007220000}"/>
    <cellStyle name="Input 4 2 9 2 2 3" xfId="8749" xr:uid="{00000000-0005-0000-0000-000008220000}"/>
    <cellStyle name="Input 4 2 9 2 2 4" xfId="8750" xr:uid="{00000000-0005-0000-0000-000009220000}"/>
    <cellStyle name="Input 4 2 9 2 2 5" xfId="8751" xr:uid="{00000000-0005-0000-0000-00000A220000}"/>
    <cellStyle name="Input 4 2 9 2 3" xfId="8752" xr:uid="{00000000-0005-0000-0000-00000B220000}"/>
    <cellStyle name="Input 4 2 9 2 3 2" xfId="8753" xr:uid="{00000000-0005-0000-0000-00000C220000}"/>
    <cellStyle name="Input 4 2 9 2 3 3" xfId="8754" xr:uid="{00000000-0005-0000-0000-00000D220000}"/>
    <cellStyle name="Input 4 2 9 2 3 4" xfId="8755" xr:uid="{00000000-0005-0000-0000-00000E220000}"/>
    <cellStyle name="Input 4 2 9 2 3 5" xfId="8756" xr:uid="{00000000-0005-0000-0000-00000F220000}"/>
    <cellStyle name="Input 4 2 9 2 4" xfId="8757" xr:uid="{00000000-0005-0000-0000-000010220000}"/>
    <cellStyle name="Input 4 2 9 2 4 2" xfId="8758" xr:uid="{00000000-0005-0000-0000-000011220000}"/>
    <cellStyle name="Input 4 2 9 2 5" xfId="8759" xr:uid="{00000000-0005-0000-0000-000012220000}"/>
    <cellStyle name="Input 4 2 9 2 5 2" xfId="8760" xr:uid="{00000000-0005-0000-0000-000013220000}"/>
    <cellStyle name="Input 4 2 9 2 6" xfId="8761" xr:uid="{00000000-0005-0000-0000-000014220000}"/>
    <cellStyle name="Input 4 2 9 2 7" xfId="8762" xr:uid="{00000000-0005-0000-0000-000015220000}"/>
    <cellStyle name="Input 4 2 9 3" xfId="8763" xr:uid="{00000000-0005-0000-0000-000016220000}"/>
    <cellStyle name="Input 4 2 9 3 2" xfId="8764" xr:uid="{00000000-0005-0000-0000-000017220000}"/>
    <cellStyle name="Input 4 2 9 3 3" xfId="8765" xr:uid="{00000000-0005-0000-0000-000018220000}"/>
    <cellStyle name="Input 4 2 9 3 4" xfId="8766" xr:uid="{00000000-0005-0000-0000-000019220000}"/>
    <cellStyle name="Input 4 2 9 3 5" xfId="8767" xr:uid="{00000000-0005-0000-0000-00001A220000}"/>
    <cellStyle name="Input 4 2 9 4" xfId="8768" xr:uid="{00000000-0005-0000-0000-00001B220000}"/>
    <cellStyle name="Input 4 2 9 4 2" xfId="8769" xr:uid="{00000000-0005-0000-0000-00001C220000}"/>
    <cellStyle name="Input 4 2 9 4 3" xfId="8770" xr:uid="{00000000-0005-0000-0000-00001D220000}"/>
    <cellStyle name="Input 4 2 9 4 4" xfId="8771" xr:uid="{00000000-0005-0000-0000-00001E220000}"/>
    <cellStyle name="Input 4 2 9 4 5" xfId="8772" xr:uid="{00000000-0005-0000-0000-00001F220000}"/>
    <cellStyle name="Input 4 2 9 5" xfId="8773" xr:uid="{00000000-0005-0000-0000-000020220000}"/>
    <cellStyle name="Input 4 2 9 5 2" xfId="8774" xr:uid="{00000000-0005-0000-0000-000021220000}"/>
    <cellStyle name="Input 4 2 9 6" xfId="8775" xr:uid="{00000000-0005-0000-0000-000022220000}"/>
    <cellStyle name="Input 4 2 9 6 2" xfId="8776" xr:uid="{00000000-0005-0000-0000-000023220000}"/>
    <cellStyle name="Input 4 2 9 7" xfId="8777" xr:uid="{00000000-0005-0000-0000-000024220000}"/>
    <cellStyle name="Input 4 2 9 8" xfId="8778" xr:uid="{00000000-0005-0000-0000-000025220000}"/>
    <cellStyle name="Input 4 3" xfId="8779" xr:uid="{00000000-0005-0000-0000-000026220000}"/>
    <cellStyle name="Input 4 3 2" xfId="8780" xr:uid="{00000000-0005-0000-0000-000027220000}"/>
    <cellStyle name="Input 4 4" xfId="8781" xr:uid="{00000000-0005-0000-0000-000028220000}"/>
    <cellStyle name="Input 4 4 2" xfId="8782" xr:uid="{00000000-0005-0000-0000-000029220000}"/>
    <cellStyle name="Input 4 5" xfId="8783" xr:uid="{00000000-0005-0000-0000-00002A220000}"/>
    <cellStyle name="Input 4 6" xfId="8784" xr:uid="{00000000-0005-0000-0000-00002B220000}"/>
    <cellStyle name="Input 4 6 2" xfId="8785" xr:uid="{00000000-0005-0000-0000-00002C220000}"/>
    <cellStyle name="Input 4_T-straight with PEDs adjustor" xfId="8786" xr:uid="{00000000-0005-0000-0000-00002D220000}"/>
    <cellStyle name="Input 5" xfId="8787" xr:uid="{00000000-0005-0000-0000-00002E220000}"/>
    <cellStyle name="Input 5 2" xfId="8788" xr:uid="{00000000-0005-0000-0000-00002F220000}"/>
    <cellStyle name="Input 5 2 2" xfId="8789" xr:uid="{00000000-0005-0000-0000-000030220000}"/>
    <cellStyle name="Input 5 3" xfId="8790" xr:uid="{00000000-0005-0000-0000-000031220000}"/>
    <cellStyle name="Input 5 3 2" xfId="8791" xr:uid="{00000000-0005-0000-0000-000032220000}"/>
    <cellStyle name="Input 5 4" xfId="8792" xr:uid="{00000000-0005-0000-0000-000033220000}"/>
    <cellStyle name="Input 6" xfId="8793" xr:uid="{00000000-0005-0000-0000-000034220000}"/>
    <cellStyle name="Input 6 2" xfId="8794" xr:uid="{00000000-0005-0000-0000-000035220000}"/>
    <cellStyle name="Input 7" xfId="8795" xr:uid="{00000000-0005-0000-0000-000036220000}"/>
    <cellStyle name="Input 7 2" xfId="8796" xr:uid="{00000000-0005-0000-0000-000037220000}"/>
    <cellStyle name="Input 8" xfId="8797" xr:uid="{00000000-0005-0000-0000-000038220000}"/>
    <cellStyle name="Input 8 2" xfId="8798" xr:uid="{00000000-0005-0000-0000-000039220000}"/>
    <cellStyle name="Input 9" xfId="8799" xr:uid="{00000000-0005-0000-0000-00003A220000}"/>
    <cellStyle name="Input 9 2" xfId="8800" xr:uid="{00000000-0005-0000-0000-00003B220000}"/>
    <cellStyle name="Linked Cell 10" xfId="8801" xr:uid="{00000000-0005-0000-0000-00003C220000}"/>
    <cellStyle name="Linked Cell 11" xfId="8802" xr:uid="{00000000-0005-0000-0000-00003D220000}"/>
    <cellStyle name="Linked Cell 2" xfId="8803" xr:uid="{00000000-0005-0000-0000-00003E220000}"/>
    <cellStyle name="Linked Cell 2 2" xfId="8804" xr:uid="{00000000-0005-0000-0000-00003F220000}"/>
    <cellStyle name="Linked Cell 2 2 2" xfId="8805" xr:uid="{00000000-0005-0000-0000-000040220000}"/>
    <cellStyle name="Linked Cell 2 2 3" xfId="8806" xr:uid="{00000000-0005-0000-0000-000041220000}"/>
    <cellStyle name="Linked Cell 2 2_T-straight with PEDs adjustor" xfId="8807" xr:uid="{00000000-0005-0000-0000-000042220000}"/>
    <cellStyle name="Linked Cell 2 3" xfId="8808" xr:uid="{00000000-0005-0000-0000-000043220000}"/>
    <cellStyle name="Linked Cell 3" xfId="8809" xr:uid="{00000000-0005-0000-0000-000044220000}"/>
    <cellStyle name="Linked Cell 3 2" xfId="8810" xr:uid="{00000000-0005-0000-0000-000045220000}"/>
    <cellStyle name="Linked Cell 4" xfId="8811" xr:uid="{00000000-0005-0000-0000-000046220000}"/>
    <cellStyle name="Linked Cell 4 2" xfId="8812" xr:uid="{00000000-0005-0000-0000-000047220000}"/>
    <cellStyle name="Linked Cell 5" xfId="8813" xr:uid="{00000000-0005-0000-0000-000048220000}"/>
    <cellStyle name="Linked Cell 6" xfId="8814" xr:uid="{00000000-0005-0000-0000-000049220000}"/>
    <cellStyle name="Linked Cell 7" xfId="8815" xr:uid="{00000000-0005-0000-0000-00004A220000}"/>
    <cellStyle name="Linked Cell 8" xfId="8816" xr:uid="{00000000-0005-0000-0000-00004B220000}"/>
    <cellStyle name="Linked Cell 9" xfId="8817" xr:uid="{00000000-0005-0000-0000-00004C220000}"/>
    <cellStyle name="Neutral 10" xfId="8818" xr:uid="{00000000-0005-0000-0000-00004D220000}"/>
    <cellStyle name="Neutral 11" xfId="8819" xr:uid="{00000000-0005-0000-0000-00004E220000}"/>
    <cellStyle name="Neutral 2" xfId="8820" xr:uid="{00000000-0005-0000-0000-00004F220000}"/>
    <cellStyle name="Neutral 2 2" xfId="8821" xr:uid="{00000000-0005-0000-0000-000050220000}"/>
    <cellStyle name="Neutral 2 2 2" xfId="8822" xr:uid="{00000000-0005-0000-0000-000051220000}"/>
    <cellStyle name="Neutral 2 2 3" xfId="8823" xr:uid="{00000000-0005-0000-0000-000052220000}"/>
    <cellStyle name="Neutral 2 2_T-straight with PEDs adjustor" xfId="8824" xr:uid="{00000000-0005-0000-0000-000053220000}"/>
    <cellStyle name="Neutral 2 3" xfId="8825" xr:uid="{00000000-0005-0000-0000-000054220000}"/>
    <cellStyle name="Neutral 3" xfId="8826" xr:uid="{00000000-0005-0000-0000-000055220000}"/>
    <cellStyle name="Neutral 3 2" xfId="8827" xr:uid="{00000000-0005-0000-0000-000056220000}"/>
    <cellStyle name="Neutral 4" xfId="8828" xr:uid="{00000000-0005-0000-0000-000057220000}"/>
    <cellStyle name="Neutral 4 2" xfId="8829" xr:uid="{00000000-0005-0000-0000-000058220000}"/>
    <cellStyle name="Neutral 5" xfId="8830" xr:uid="{00000000-0005-0000-0000-000059220000}"/>
    <cellStyle name="Neutral 6" xfId="8831" xr:uid="{00000000-0005-0000-0000-00005A220000}"/>
    <cellStyle name="Neutral 7" xfId="8832" xr:uid="{00000000-0005-0000-0000-00005B220000}"/>
    <cellStyle name="Neutral 8" xfId="8833" xr:uid="{00000000-0005-0000-0000-00005C220000}"/>
    <cellStyle name="Neutral 9" xfId="8834" xr:uid="{00000000-0005-0000-0000-00005D220000}"/>
    <cellStyle name="Normal" xfId="0" builtinId="0"/>
    <cellStyle name="Normal 10" xfId="68" xr:uid="{00000000-0005-0000-0000-00005F220000}"/>
    <cellStyle name="Normal 10 10" xfId="8835" xr:uid="{00000000-0005-0000-0000-000060220000}"/>
    <cellStyle name="Normal 10 10 2" xfId="8836" xr:uid="{00000000-0005-0000-0000-000061220000}"/>
    <cellStyle name="Normal 10 10 3" xfId="8837" xr:uid="{00000000-0005-0000-0000-000062220000}"/>
    <cellStyle name="Normal 10 11" xfId="8838" xr:uid="{00000000-0005-0000-0000-000063220000}"/>
    <cellStyle name="Normal 10 12" xfId="8839" xr:uid="{00000000-0005-0000-0000-000064220000}"/>
    <cellStyle name="Normal 10 2" xfId="8840" xr:uid="{00000000-0005-0000-0000-000065220000}"/>
    <cellStyle name="Normal 10 2 10" xfId="8841" xr:uid="{00000000-0005-0000-0000-000066220000}"/>
    <cellStyle name="Normal 10 2 11" xfId="8842" xr:uid="{00000000-0005-0000-0000-000067220000}"/>
    <cellStyle name="Normal 10 2 2" xfId="8843" xr:uid="{00000000-0005-0000-0000-000068220000}"/>
    <cellStyle name="Normal 10 2 2 10" xfId="8844" xr:uid="{00000000-0005-0000-0000-000069220000}"/>
    <cellStyle name="Normal 10 2 2 2" xfId="8845" xr:uid="{00000000-0005-0000-0000-00006A220000}"/>
    <cellStyle name="Normal 10 2 2 2 2" xfId="8846" xr:uid="{00000000-0005-0000-0000-00006B220000}"/>
    <cellStyle name="Normal 10 2 2 2 2 2" xfId="8847" xr:uid="{00000000-0005-0000-0000-00006C220000}"/>
    <cellStyle name="Normal 10 2 2 2 2 2 2" xfId="8848" xr:uid="{00000000-0005-0000-0000-00006D220000}"/>
    <cellStyle name="Normal 10 2 2 2 2 2 2 2" xfId="8849" xr:uid="{00000000-0005-0000-0000-00006E220000}"/>
    <cellStyle name="Normal 10 2 2 2 2 2 3" xfId="8850" xr:uid="{00000000-0005-0000-0000-00006F220000}"/>
    <cellStyle name="Normal 10 2 2 2 2 3" xfId="8851" xr:uid="{00000000-0005-0000-0000-000070220000}"/>
    <cellStyle name="Normal 10 2 2 2 2 3 2" xfId="8852" xr:uid="{00000000-0005-0000-0000-000071220000}"/>
    <cellStyle name="Normal 10 2 2 2 2 3 2 2" xfId="8853" xr:uid="{00000000-0005-0000-0000-000072220000}"/>
    <cellStyle name="Normal 10 2 2 2 2 3 3" xfId="8854" xr:uid="{00000000-0005-0000-0000-000073220000}"/>
    <cellStyle name="Normal 10 2 2 2 2 4" xfId="8855" xr:uid="{00000000-0005-0000-0000-000074220000}"/>
    <cellStyle name="Normal 10 2 2 2 2 4 2" xfId="8856" xr:uid="{00000000-0005-0000-0000-000075220000}"/>
    <cellStyle name="Normal 10 2 2 2 2 5" xfId="8857" xr:uid="{00000000-0005-0000-0000-000076220000}"/>
    <cellStyle name="Normal 10 2 2 2 2_T-straight with PEDs adjustor" xfId="8858" xr:uid="{00000000-0005-0000-0000-000077220000}"/>
    <cellStyle name="Normal 10 2 2 2 3" xfId="8859" xr:uid="{00000000-0005-0000-0000-000078220000}"/>
    <cellStyle name="Normal 10 2 2 2 3 2" xfId="8860" xr:uid="{00000000-0005-0000-0000-000079220000}"/>
    <cellStyle name="Normal 10 2 2 2 3 2 2" xfId="8861" xr:uid="{00000000-0005-0000-0000-00007A220000}"/>
    <cellStyle name="Normal 10 2 2 2 3 3" xfId="8862" xr:uid="{00000000-0005-0000-0000-00007B220000}"/>
    <cellStyle name="Normal 10 2 2 2 4" xfId="8863" xr:uid="{00000000-0005-0000-0000-00007C220000}"/>
    <cellStyle name="Normal 10 2 2 2 4 2" xfId="8864" xr:uid="{00000000-0005-0000-0000-00007D220000}"/>
    <cellStyle name="Normal 10 2 2 2 4 2 2" xfId="8865" xr:uid="{00000000-0005-0000-0000-00007E220000}"/>
    <cellStyle name="Normal 10 2 2 2 4 3" xfId="8866" xr:uid="{00000000-0005-0000-0000-00007F220000}"/>
    <cellStyle name="Normal 10 2 2 2 5" xfId="8867" xr:uid="{00000000-0005-0000-0000-000080220000}"/>
    <cellStyle name="Normal 10 2 2 2 5 2" xfId="8868" xr:uid="{00000000-0005-0000-0000-000081220000}"/>
    <cellStyle name="Normal 10 2 2 2 6" xfId="8869" xr:uid="{00000000-0005-0000-0000-000082220000}"/>
    <cellStyle name="Normal 10 2 2 2_T-straight with PEDs adjustor" xfId="8870" xr:uid="{00000000-0005-0000-0000-000083220000}"/>
    <cellStyle name="Normal 10 2 2 3" xfId="8871" xr:uid="{00000000-0005-0000-0000-000084220000}"/>
    <cellStyle name="Normal 10 2 2 3 2" xfId="8872" xr:uid="{00000000-0005-0000-0000-000085220000}"/>
    <cellStyle name="Normal 10 2 2 3 2 2" xfId="8873" xr:uid="{00000000-0005-0000-0000-000086220000}"/>
    <cellStyle name="Normal 10 2 2 3 2 2 2" xfId="8874" xr:uid="{00000000-0005-0000-0000-000087220000}"/>
    <cellStyle name="Normal 10 2 2 3 2 3" xfId="8875" xr:uid="{00000000-0005-0000-0000-000088220000}"/>
    <cellStyle name="Normal 10 2 2 3 3" xfId="8876" xr:uid="{00000000-0005-0000-0000-000089220000}"/>
    <cellStyle name="Normal 10 2 2 3 3 2" xfId="8877" xr:uid="{00000000-0005-0000-0000-00008A220000}"/>
    <cellStyle name="Normal 10 2 2 3 3 2 2" xfId="8878" xr:uid="{00000000-0005-0000-0000-00008B220000}"/>
    <cellStyle name="Normal 10 2 2 3 3 3" xfId="8879" xr:uid="{00000000-0005-0000-0000-00008C220000}"/>
    <cellStyle name="Normal 10 2 2 3 4" xfId="8880" xr:uid="{00000000-0005-0000-0000-00008D220000}"/>
    <cellStyle name="Normal 10 2 2 3 4 2" xfId="8881" xr:uid="{00000000-0005-0000-0000-00008E220000}"/>
    <cellStyle name="Normal 10 2 2 3 5" xfId="8882" xr:uid="{00000000-0005-0000-0000-00008F220000}"/>
    <cellStyle name="Normal 10 2 2 3_T-straight with PEDs adjustor" xfId="8883" xr:uid="{00000000-0005-0000-0000-000090220000}"/>
    <cellStyle name="Normal 10 2 2 4" xfId="8884" xr:uid="{00000000-0005-0000-0000-000091220000}"/>
    <cellStyle name="Normal 10 2 2 4 2" xfId="8885" xr:uid="{00000000-0005-0000-0000-000092220000}"/>
    <cellStyle name="Normal 10 2 2 4 2 2" xfId="8886" xr:uid="{00000000-0005-0000-0000-000093220000}"/>
    <cellStyle name="Normal 10 2 2 4 3" xfId="8887" xr:uid="{00000000-0005-0000-0000-000094220000}"/>
    <cellStyle name="Normal 10 2 2 5" xfId="8888" xr:uid="{00000000-0005-0000-0000-000095220000}"/>
    <cellStyle name="Normal 10 2 2 5 2" xfId="8889" xr:uid="{00000000-0005-0000-0000-000096220000}"/>
    <cellStyle name="Normal 10 2 2 5 2 2" xfId="8890" xr:uid="{00000000-0005-0000-0000-000097220000}"/>
    <cellStyle name="Normal 10 2 2 5 3" xfId="8891" xr:uid="{00000000-0005-0000-0000-000098220000}"/>
    <cellStyle name="Normal 10 2 2 6" xfId="8892" xr:uid="{00000000-0005-0000-0000-000099220000}"/>
    <cellStyle name="Normal 10 2 2 6 2" xfId="8893" xr:uid="{00000000-0005-0000-0000-00009A220000}"/>
    <cellStyle name="Normal 10 2 2 7" xfId="8894" xr:uid="{00000000-0005-0000-0000-00009B220000}"/>
    <cellStyle name="Normal 10 2 2 8" xfId="8895" xr:uid="{00000000-0005-0000-0000-00009C220000}"/>
    <cellStyle name="Normal 10 2 2 9" xfId="8896" xr:uid="{00000000-0005-0000-0000-00009D220000}"/>
    <cellStyle name="Normal 10 2 2_T-straight with PEDs adjustor" xfId="8897" xr:uid="{00000000-0005-0000-0000-00009E220000}"/>
    <cellStyle name="Normal 10 2 3" xfId="8898" xr:uid="{00000000-0005-0000-0000-00009F220000}"/>
    <cellStyle name="Normal 10 2 3 2" xfId="8899" xr:uid="{00000000-0005-0000-0000-0000A0220000}"/>
    <cellStyle name="Normal 10 2 3 2 2" xfId="8900" xr:uid="{00000000-0005-0000-0000-0000A1220000}"/>
    <cellStyle name="Normal 10 2 3 2 2 2" xfId="8901" xr:uid="{00000000-0005-0000-0000-0000A2220000}"/>
    <cellStyle name="Normal 10 2 3 2 2 2 2" xfId="8902" xr:uid="{00000000-0005-0000-0000-0000A3220000}"/>
    <cellStyle name="Normal 10 2 3 2 2 3" xfId="8903" xr:uid="{00000000-0005-0000-0000-0000A4220000}"/>
    <cellStyle name="Normal 10 2 3 2 3" xfId="8904" xr:uid="{00000000-0005-0000-0000-0000A5220000}"/>
    <cellStyle name="Normal 10 2 3 2 3 2" xfId="8905" xr:uid="{00000000-0005-0000-0000-0000A6220000}"/>
    <cellStyle name="Normal 10 2 3 2 3 2 2" xfId="8906" xr:uid="{00000000-0005-0000-0000-0000A7220000}"/>
    <cellStyle name="Normal 10 2 3 2 3 3" xfId="8907" xr:uid="{00000000-0005-0000-0000-0000A8220000}"/>
    <cellStyle name="Normal 10 2 3 2 4" xfId="8908" xr:uid="{00000000-0005-0000-0000-0000A9220000}"/>
    <cellStyle name="Normal 10 2 3 2 4 2" xfId="8909" xr:uid="{00000000-0005-0000-0000-0000AA220000}"/>
    <cellStyle name="Normal 10 2 3 2 5" xfId="8910" xr:uid="{00000000-0005-0000-0000-0000AB220000}"/>
    <cellStyle name="Normal 10 2 3 2_T-straight with PEDs adjustor" xfId="8911" xr:uid="{00000000-0005-0000-0000-0000AC220000}"/>
    <cellStyle name="Normal 10 2 3 3" xfId="8912" xr:uid="{00000000-0005-0000-0000-0000AD220000}"/>
    <cellStyle name="Normal 10 2 3 3 2" xfId="8913" xr:uid="{00000000-0005-0000-0000-0000AE220000}"/>
    <cellStyle name="Normal 10 2 3 3 2 2" xfId="8914" xr:uid="{00000000-0005-0000-0000-0000AF220000}"/>
    <cellStyle name="Normal 10 2 3 3 3" xfId="8915" xr:uid="{00000000-0005-0000-0000-0000B0220000}"/>
    <cellStyle name="Normal 10 2 3 4" xfId="8916" xr:uid="{00000000-0005-0000-0000-0000B1220000}"/>
    <cellStyle name="Normal 10 2 3 4 2" xfId="8917" xr:uid="{00000000-0005-0000-0000-0000B2220000}"/>
    <cellStyle name="Normal 10 2 3 4 2 2" xfId="8918" xr:uid="{00000000-0005-0000-0000-0000B3220000}"/>
    <cellStyle name="Normal 10 2 3 4 3" xfId="8919" xr:uid="{00000000-0005-0000-0000-0000B4220000}"/>
    <cellStyle name="Normal 10 2 3 5" xfId="8920" xr:uid="{00000000-0005-0000-0000-0000B5220000}"/>
    <cellStyle name="Normal 10 2 3 5 2" xfId="8921" xr:uid="{00000000-0005-0000-0000-0000B6220000}"/>
    <cellStyle name="Normal 10 2 3 6" xfId="8922" xr:uid="{00000000-0005-0000-0000-0000B7220000}"/>
    <cellStyle name="Normal 10 2 3_T-straight with PEDs adjustor" xfId="8923" xr:uid="{00000000-0005-0000-0000-0000B8220000}"/>
    <cellStyle name="Normal 10 2 4" xfId="8924" xr:uid="{00000000-0005-0000-0000-0000B9220000}"/>
    <cellStyle name="Normal 10 2 4 2" xfId="8925" xr:uid="{00000000-0005-0000-0000-0000BA220000}"/>
    <cellStyle name="Normal 10 2 4 2 2" xfId="8926" xr:uid="{00000000-0005-0000-0000-0000BB220000}"/>
    <cellStyle name="Normal 10 2 4 2 2 2" xfId="8927" xr:uid="{00000000-0005-0000-0000-0000BC220000}"/>
    <cellStyle name="Normal 10 2 4 2 3" xfId="8928" xr:uid="{00000000-0005-0000-0000-0000BD220000}"/>
    <cellStyle name="Normal 10 2 4 3" xfId="8929" xr:uid="{00000000-0005-0000-0000-0000BE220000}"/>
    <cellStyle name="Normal 10 2 4 3 2" xfId="8930" xr:uid="{00000000-0005-0000-0000-0000BF220000}"/>
    <cellStyle name="Normal 10 2 4 3 2 2" xfId="8931" xr:uid="{00000000-0005-0000-0000-0000C0220000}"/>
    <cellStyle name="Normal 10 2 4 3 3" xfId="8932" xr:uid="{00000000-0005-0000-0000-0000C1220000}"/>
    <cellStyle name="Normal 10 2 4 4" xfId="8933" xr:uid="{00000000-0005-0000-0000-0000C2220000}"/>
    <cellStyle name="Normal 10 2 4 4 2" xfId="8934" xr:uid="{00000000-0005-0000-0000-0000C3220000}"/>
    <cellStyle name="Normal 10 2 4 5" xfId="8935" xr:uid="{00000000-0005-0000-0000-0000C4220000}"/>
    <cellStyle name="Normal 10 2 4_T-straight with PEDs adjustor" xfId="8936" xr:uid="{00000000-0005-0000-0000-0000C5220000}"/>
    <cellStyle name="Normal 10 2 5" xfId="8937" xr:uid="{00000000-0005-0000-0000-0000C6220000}"/>
    <cellStyle name="Normal 10 2 5 2" xfId="8938" xr:uid="{00000000-0005-0000-0000-0000C7220000}"/>
    <cellStyle name="Normal 10 2 5 2 2" xfId="8939" xr:uid="{00000000-0005-0000-0000-0000C8220000}"/>
    <cellStyle name="Normal 10 2 5 3" xfId="8940" xr:uid="{00000000-0005-0000-0000-0000C9220000}"/>
    <cellStyle name="Normal 10 2 6" xfId="8941" xr:uid="{00000000-0005-0000-0000-0000CA220000}"/>
    <cellStyle name="Normal 10 2 6 2" xfId="8942" xr:uid="{00000000-0005-0000-0000-0000CB220000}"/>
    <cellStyle name="Normal 10 2 6 2 2" xfId="8943" xr:uid="{00000000-0005-0000-0000-0000CC220000}"/>
    <cellStyle name="Normal 10 2 6 3" xfId="8944" xr:uid="{00000000-0005-0000-0000-0000CD220000}"/>
    <cellStyle name="Normal 10 2 7" xfId="8945" xr:uid="{00000000-0005-0000-0000-0000CE220000}"/>
    <cellStyle name="Normal 10 2 7 2" xfId="8946" xr:uid="{00000000-0005-0000-0000-0000CF220000}"/>
    <cellStyle name="Normal 10 2 8" xfId="8947" xr:uid="{00000000-0005-0000-0000-0000D0220000}"/>
    <cellStyle name="Normal 10 2 9" xfId="8948" xr:uid="{00000000-0005-0000-0000-0000D1220000}"/>
    <cellStyle name="Normal 10 2_T-straight with PEDs adjustor" xfId="8949" xr:uid="{00000000-0005-0000-0000-0000D2220000}"/>
    <cellStyle name="Normal 10 3" xfId="8950" xr:uid="{00000000-0005-0000-0000-0000D3220000}"/>
    <cellStyle name="Normal 10 3 10" xfId="8951" xr:uid="{00000000-0005-0000-0000-0000D4220000}"/>
    <cellStyle name="Normal 10 3 11" xfId="8952" xr:uid="{00000000-0005-0000-0000-0000D5220000}"/>
    <cellStyle name="Normal 10 3 12" xfId="8953" xr:uid="{00000000-0005-0000-0000-0000D6220000}"/>
    <cellStyle name="Normal 10 3 13" xfId="8954" xr:uid="{00000000-0005-0000-0000-0000D7220000}"/>
    <cellStyle name="Normal 10 3 2" xfId="8955" xr:uid="{00000000-0005-0000-0000-0000D8220000}"/>
    <cellStyle name="Normal 10 3 2 2" xfId="8956" xr:uid="{00000000-0005-0000-0000-0000D9220000}"/>
    <cellStyle name="Normal 10 3 2 2 2" xfId="8957" xr:uid="{00000000-0005-0000-0000-0000DA220000}"/>
    <cellStyle name="Normal 10 3 2 2 2 2" xfId="8958" xr:uid="{00000000-0005-0000-0000-0000DB220000}"/>
    <cellStyle name="Normal 10 3 2 2 2 2 2" xfId="8959" xr:uid="{00000000-0005-0000-0000-0000DC220000}"/>
    <cellStyle name="Normal 10 3 2 2 2 2 3" xfId="8960" xr:uid="{00000000-0005-0000-0000-0000DD220000}"/>
    <cellStyle name="Normal 10 3 2 2 2 3" xfId="8961" xr:uid="{00000000-0005-0000-0000-0000DE220000}"/>
    <cellStyle name="Normal 10 3 2 2 2 4" xfId="8962" xr:uid="{00000000-0005-0000-0000-0000DF220000}"/>
    <cellStyle name="Normal 10 3 2 2 3" xfId="8963" xr:uid="{00000000-0005-0000-0000-0000E0220000}"/>
    <cellStyle name="Normal 10 3 2 2 3 2" xfId="8964" xr:uid="{00000000-0005-0000-0000-0000E1220000}"/>
    <cellStyle name="Normal 10 3 2 2 3 2 2" xfId="8965" xr:uid="{00000000-0005-0000-0000-0000E2220000}"/>
    <cellStyle name="Normal 10 3 2 2 3 3" xfId="8966" xr:uid="{00000000-0005-0000-0000-0000E3220000}"/>
    <cellStyle name="Normal 10 3 2 2 3 4" xfId="8967" xr:uid="{00000000-0005-0000-0000-0000E4220000}"/>
    <cellStyle name="Normal 10 3 2 2 4" xfId="8968" xr:uid="{00000000-0005-0000-0000-0000E5220000}"/>
    <cellStyle name="Normal 10 3 2 2 4 2" xfId="8969" xr:uid="{00000000-0005-0000-0000-0000E6220000}"/>
    <cellStyle name="Normal 10 3 2 2 5" xfId="8970" xr:uid="{00000000-0005-0000-0000-0000E7220000}"/>
    <cellStyle name="Normal 10 3 2 2 6" xfId="8971" xr:uid="{00000000-0005-0000-0000-0000E8220000}"/>
    <cellStyle name="Normal 10 3 2 2_T-straight with PEDs adjustor" xfId="8972" xr:uid="{00000000-0005-0000-0000-0000E9220000}"/>
    <cellStyle name="Normal 10 3 2 3" xfId="8973" xr:uid="{00000000-0005-0000-0000-0000EA220000}"/>
    <cellStyle name="Normal 10 3 2 3 2" xfId="8974" xr:uid="{00000000-0005-0000-0000-0000EB220000}"/>
    <cellStyle name="Normal 10 3 2 3 2 2" xfId="8975" xr:uid="{00000000-0005-0000-0000-0000EC220000}"/>
    <cellStyle name="Normal 10 3 2 3 2 3" xfId="8976" xr:uid="{00000000-0005-0000-0000-0000ED220000}"/>
    <cellStyle name="Normal 10 3 2 3 3" xfId="8977" xr:uid="{00000000-0005-0000-0000-0000EE220000}"/>
    <cellStyle name="Normal 10 3 2 3 4" xfId="8978" xr:uid="{00000000-0005-0000-0000-0000EF220000}"/>
    <cellStyle name="Normal 10 3 2 4" xfId="8979" xr:uid="{00000000-0005-0000-0000-0000F0220000}"/>
    <cellStyle name="Normal 10 3 2 4 2" xfId="8980" xr:uid="{00000000-0005-0000-0000-0000F1220000}"/>
    <cellStyle name="Normal 10 3 2 4 2 2" xfId="8981" xr:uid="{00000000-0005-0000-0000-0000F2220000}"/>
    <cellStyle name="Normal 10 3 2 4 3" xfId="8982" xr:uid="{00000000-0005-0000-0000-0000F3220000}"/>
    <cellStyle name="Normal 10 3 2 4 4" xfId="8983" xr:uid="{00000000-0005-0000-0000-0000F4220000}"/>
    <cellStyle name="Normal 10 3 2 5" xfId="8984" xr:uid="{00000000-0005-0000-0000-0000F5220000}"/>
    <cellStyle name="Normal 10 3 2 5 2" xfId="8985" xr:uid="{00000000-0005-0000-0000-0000F6220000}"/>
    <cellStyle name="Normal 10 3 2 6" xfId="8986" xr:uid="{00000000-0005-0000-0000-0000F7220000}"/>
    <cellStyle name="Normal 10 3 2 7" xfId="8987" xr:uid="{00000000-0005-0000-0000-0000F8220000}"/>
    <cellStyle name="Normal 10 3 2_T-straight with PEDs adjustor" xfId="8988" xr:uid="{00000000-0005-0000-0000-0000F9220000}"/>
    <cellStyle name="Normal 10 3 3" xfId="8989" xr:uid="{00000000-0005-0000-0000-0000FA220000}"/>
    <cellStyle name="Normal 10 3 3 2" xfId="8990" xr:uid="{00000000-0005-0000-0000-0000FB220000}"/>
    <cellStyle name="Normal 10 3 3 2 2" xfId="8991" xr:uid="{00000000-0005-0000-0000-0000FC220000}"/>
    <cellStyle name="Normal 10 3 3 2 2 2" xfId="8992" xr:uid="{00000000-0005-0000-0000-0000FD220000}"/>
    <cellStyle name="Normal 10 3 3 2 2 3" xfId="8993" xr:uid="{00000000-0005-0000-0000-0000FE220000}"/>
    <cellStyle name="Normal 10 3 3 2 3" xfId="8994" xr:uid="{00000000-0005-0000-0000-0000FF220000}"/>
    <cellStyle name="Normal 10 3 3 2 4" xfId="8995" xr:uid="{00000000-0005-0000-0000-000000230000}"/>
    <cellStyle name="Normal 10 3 3 3" xfId="8996" xr:uid="{00000000-0005-0000-0000-000001230000}"/>
    <cellStyle name="Normal 10 3 3 3 2" xfId="8997" xr:uid="{00000000-0005-0000-0000-000002230000}"/>
    <cellStyle name="Normal 10 3 3 3 2 2" xfId="8998" xr:uid="{00000000-0005-0000-0000-000003230000}"/>
    <cellStyle name="Normal 10 3 3 3 3" xfId="8999" xr:uid="{00000000-0005-0000-0000-000004230000}"/>
    <cellStyle name="Normal 10 3 3 3 4" xfId="9000" xr:uid="{00000000-0005-0000-0000-000005230000}"/>
    <cellStyle name="Normal 10 3 3 4" xfId="9001" xr:uid="{00000000-0005-0000-0000-000006230000}"/>
    <cellStyle name="Normal 10 3 3 4 2" xfId="9002" xr:uid="{00000000-0005-0000-0000-000007230000}"/>
    <cellStyle name="Normal 10 3 3 5" xfId="9003" xr:uid="{00000000-0005-0000-0000-000008230000}"/>
    <cellStyle name="Normal 10 3 3 6" xfId="9004" xr:uid="{00000000-0005-0000-0000-000009230000}"/>
    <cellStyle name="Normal 10 3 3_T-straight with PEDs adjustor" xfId="9005" xr:uid="{00000000-0005-0000-0000-00000A230000}"/>
    <cellStyle name="Normal 10 3 4" xfId="9006" xr:uid="{00000000-0005-0000-0000-00000B230000}"/>
    <cellStyle name="Normal 10 3 4 2" xfId="9007" xr:uid="{00000000-0005-0000-0000-00000C230000}"/>
    <cellStyle name="Normal 10 3 4 2 2" xfId="9008" xr:uid="{00000000-0005-0000-0000-00000D230000}"/>
    <cellStyle name="Normal 10 3 4 2 2 2" xfId="9009" xr:uid="{00000000-0005-0000-0000-00000E230000}"/>
    <cellStyle name="Normal 10 3 4 2 3" xfId="9010" xr:uid="{00000000-0005-0000-0000-00000F230000}"/>
    <cellStyle name="Normal 10 3 4 2 4" xfId="9011" xr:uid="{00000000-0005-0000-0000-000010230000}"/>
    <cellStyle name="Normal 10 3 4 3" xfId="9012" xr:uid="{00000000-0005-0000-0000-000011230000}"/>
    <cellStyle name="Normal 10 3 4 3 2" xfId="9013" xr:uid="{00000000-0005-0000-0000-000012230000}"/>
    <cellStyle name="Normal 10 3 4 4" xfId="9014" xr:uid="{00000000-0005-0000-0000-000013230000}"/>
    <cellStyle name="Normal 10 3 4 5" xfId="9015" xr:uid="{00000000-0005-0000-0000-000014230000}"/>
    <cellStyle name="Normal 10 3 5" xfId="9016" xr:uid="{00000000-0005-0000-0000-000015230000}"/>
    <cellStyle name="Normal 10 3 5 2" xfId="9017" xr:uid="{00000000-0005-0000-0000-000016230000}"/>
    <cellStyle name="Normal 10 3 5 2 2" xfId="9018" xr:uid="{00000000-0005-0000-0000-000017230000}"/>
    <cellStyle name="Normal 10 3 5 2 3" xfId="9019" xr:uid="{00000000-0005-0000-0000-000018230000}"/>
    <cellStyle name="Normal 10 3 5 3" xfId="9020" xr:uid="{00000000-0005-0000-0000-000019230000}"/>
    <cellStyle name="Normal 10 3 5 4" xfId="9021" xr:uid="{00000000-0005-0000-0000-00001A230000}"/>
    <cellStyle name="Normal 10 3 6" xfId="9022" xr:uid="{00000000-0005-0000-0000-00001B230000}"/>
    <cellStyle name="Normal 10 3 6 2" xfId="9023" xr:uid="{00000000-0005-0000-0000-00001C230000}"/>
    <cellStyle name="Normal 10 3 6 3" xfId="9024" xr:uid="{00000000-0005-0000-0000-00001D230000}"/>
    <cellStyle name="Normal 10 3 7" xfId="9025" xr:uid="{00000000-0005-0000-0000-00001E230000}"/>
    <cellStyle name="Normal 10 3 7 2" xfId="9026" xr:uid="{00000000-0005-0000-0000-00001F230000}"/>
    <cellStyle name="Normal 10 3 8" xfId="9027" xr:uid="{00000000-0005-0000-0000-000020230000}"/>
    <cellStyle name="Normal 10 3 8 2" xfId="9028" xr:uid="{00000000-0005-0000-0000-000021230000}"/>
    <cellStyle name="Normal 10 3 9" xfId="9029" xr:uid="{00000000-0005-0000-0000-000022230000}"/>
    <cellStyle name="Normal 10 3_T-straight with PEDs adjustor" xfId="9030" xr:uid="{00000000-0005-0000-0000-000023230000}"/>
    <cellStyle name="Normal 10 4" xfId="9031" xr:uid="{00000000-0005-0000-0000-000024230000}"/>
    <cellStyle name="Normal 10 4 10" xfId="9032" xr:uid="{00000000-0005-0000-0000-000025230000}"/>
    <cellStyle name="Normal 10 4 2" xfId="9033" xr:uid="{00000000-0005-0000-0000-000026230000}"/>
    <cellStyle name="Normal 10 4 2 2" xfId="9034" xr:uid="{00000000-0005-0000-0000-000027230000}"/>
    <cellStyle name="Normal 10 4 2 2 2" xfId="9035" xr:uid="{00000000-0005-0000-0000-000028230000}"/>
    <cellStyle name="Normal 10 4 2 2 2 2" xfId="9036" xr:uid="{00000000-0005-0000-0000-000029230000}"/>
    <cellStyle name="Normal 10 4 2 2 2 2 2" xfId="9037" xr:uid="{00000000-0005-0000-0000-00002A230000}"/>
    <cellStyle name="Normal 10 4 2 2 2 3" xfId="9038" xr:uid="{00000000-0005-0000-0000-00002B230000}"/>
    <cellStyle name="Normal 10 4 2 2 3" xfId="9039" xr:uid="{00000000-0005-0000-0000-00002C230000}"/>
    <cellStyle name="Normal 10 4 2 2 3 2" xfId="9040" xr:uid="{00000000-0005-0000-0000-00002D230000}"/>
    <cellStyle name="Normal 10 4 2 2 3 2 2" xfId="9041" xr:uid="{00000000-0005-0000-0000-00002E230000}"/>
    <cellStyle name="Normal 10 4 2 2 3 3" xfId="9042" xr:uid="{00000000-0005-0000-0000-00002F230000}"/>
    <cellStyle name="Normal 10 4 2 2 4" xfId="9043" xr:uid="{00000000-0005-0000-0000-000030230000}"/>
    <cellStyle name="Normal 10 4 2 2 4 2" xfId="9044" xr:uid="{00000000-0005-0000-0000-000031230000}"/>
    <cellStyle name="Normal 10 4 2 2 5" xfId="9045" xr:uid="{00000000-0005-0000-0000-000032230000}"/>
    <cellStyle name="Normal 10 4 2 2_T-straight with PEDs adjustor" xfId="9046" xr:uid="{00000000-0005-0000-0000-000033230000}"/>
    <cellStyle name="Normal 10 4 2 3" xfId="9047" xr:uid="{00000000-0005-0000-0000-000034230000}"/>
    <cellStyle name="Normal 10 4 2 3 2" xfId="9048" xr:uid="{00000000-0005-0000-0000-000035230000}"/>
    <cellStyle name="Normal 10 4 2 3 2 2" xfId="9049" xr:uid="{00000000-0005-0000-0000-000036230000}"/>
    <cellStyle name="Normal 10 4 2 3 3" xfId="9050" xr:uid="{00000000-0005-0000-0000-000037230000}"/>
    <cellStyle name="Normal 10 4 2 4" xfId="9051" xr:uid="{00000000-0005-0000-0000-000038230000}"/>
    <cellStyle name="Normal 10 4 2 4 2" xfId="9052" xr:uid="{00000000-0005-0000-0000-000039230000}"/>
    <cellStyle name="Normal 10 4 2 4 2 2" xfId="9053" xr:uid="{00000000-0005-0000-0000-00003A230000}"/>
    <cellStyle name="Normal 10 4 2 4 3" xfId="9054" xr:uid="{00000000-0005-0000-0000-00003B230000}"/>
    <cellStyle name="Normal 10 4 2 5" xfId="9055" xr:uid="{00000000-0005-0000-0000-00003C230000}"/>
    <cellStyle name="Normal 10 4 2 5 2" xfId="9056" xr:uid="{00000000-0005-0000-0000-00003D230000}"/>
    <cellStyle name="Normal 10 4 2 6" xfId="9057" xr:uid="{00000000-0005-0000-0000-00003E230000}"/>
    <cellStyle name="Normal 10 4 2_T-straight with PEDs adjustor" xfId="9058" xr:uid="{00000000-0005-0000-0000-00003F230000}"/>
    <cellStyle name="Normal 10 4 3" xfId="9059" xr:uid="{00000000-0005-0000-0000-000040230000}"/>
    <cellStyle name="Normal 10 4 3 2" xfId="9060" xr:uid="{00000000-0005-0000-0000-000041230000}"/>
    <cellStyle name="Normal 10 4 3 2 2" xfId="9061" xr:uid="{00000000-0005-0000-0000-000042230000}"/>
    <cellStyle name="Normal 10 4 3 2 2 2" xfId="9062" xr:uid="{00000000-0005-0000-0000-000043230000}"/>
    <cellStyle name="Normal 10 4 3 2 3" xfId="9063" xr:uid="{00000000-0005-0000-0000-000044230000}"/>
    <cellStyle name="Normal 10 4 3 3" xfId="9064" xr:uid="{00000000-0005-0000-0000-000045230000}"/>
    <cellStyle name="Normal 10 4 3 3 2" xfId="9065" xr:uid="{00000000-0005-0000-0000-000046230000}"/>
    <cellStyle name="Normal 10 4 3 3 2 2" xfId="9066" xr:uid="{00000000-0005-0000-0000-000047230000}"/>
    <cellStyle name="Normal 10 4 3 3 3" xfId="9067" xr:uid="{00000000-0005-0000-0000-000048230000}"/>
    <cellStyle name="Normal 10 4 3 4" xfId="9068" xr:uid="{00000000-0005-0000-0000-000049230000}"/>
    <cellStyle name="Normal 10 4 3 4 2" xfId="9069" xr:uid="{00000000-0005-0000-0000-00004A230000}"/>
    <cellStyle name="Normal 10 4 3 5" xfId="9070" xr:uid="{00000000-0005-0000-0000-00004B230000}"/>
    <cellStyle name="Normal 10 4 3_T-straight with PEDs adjustor" xfId="9071" xr:uid="{00000000-0005-0000-0000-00004C230000}"/>
    <cellStyle name="Normal 10 4 4" xfId="9072" xr:uid="{00000000-0005-0000-0000-00004D230000}"/>
    <cellStyle name="Normal 10 4 4 2" xfId="9073" xr:uid="{00000000-0005-0000-0000-00004E230000}"/>
    <cellStyle name="Normal 10 4 4 2 2" xfId="9074" xr:uid="{00000000-0005-0000-0000-00004F230000}"/>
    <cellStyle name="Normal 10 4 4 3" xfId="9075" xr:uid="{00000000-0005-0000-0000-000050230000}"/>
    <cellStyle name="Normal 10 4 5" xfId="9076" xr:uid="{00000000-0005-0000-0000-000051230000}"/>
    <cellStyle name="Normal 10 4 5 2" xfId="9077" xr:uid="{00000000-0005-0000-0000-000052230000}"/>
    <cellStyle name="Normal 10 4 5 2 2" xfId="9078" xr:uid="{00000000-0005-0000-0000-000053230000}"/>
    <cellStyle name="Normal 10 4 5 3" xfId="9079" xr:uid="{00000000-0005-0000-0000-000054230000}"/>
    <cellStyle name="Normal 10 4 6" xfId="9080" xr:uid="{00000000-0005-0000-0000-000055230000}"/>
    <cellStyle name="Normal 10 4 6 2" xfId="9081" xr:uid="{00000000-0005-0000-0000-000056230000}"/>
    <cellStyle name="Normal 10 4 7" xfId="9082" xr:uid="{00000000-0005-0000-0000-000057230000}"/>
    <cellStyle name="Normal 10 4 8" xfId="9083" xr:uid="{00000000-0005-0000-0000-000058230000}"/>
    <cellStyle name="Normal 10 4 9" xfId="9084" xr:uid="{00000000-0005-0000-0000-000059230000}"/>
    <cellStyle name="Normal 10 4_T-straight with PEDs adjustor" xfId="9085" xr:uid="{00000000-0005-0000-0000-00005A230000}"/>
    <cellStyle name="Normal 10 5" xfId="9086" xr:uid="{00000000-0005-0000-0000-00005B230000}"/>
    <cellStyle name="Normal 10 5 2" xfId="9087" xr:uid="{00000000-0005-0000-0000-00005C230000}"/>
    <cellStyle name="Normal 10 5 2 2" xfId="9088" xr:uid="{00000000-0005-0000-0000-00005D230000}"/>
    <cellStyle name="Normal 10 5 2 2 2" xfId="9089" xr:uid="{00000000-0005-0000-0000-00005E230000}"/>
    <cellStyle name="Normal 10 5 2 2 2 2" xfId="9090" xr:uid="{00000000-0005-0000-0000-00005F230000}"/>
    <cellStyle name="Normal 10 5 2 2 2 2 2" xfId="9091" xr:uid="{00000000-0005-0000-0000-000060230000}"/>
    <cellStyle name="Normal 10 5 2 2 2 3" xfId="9092" xr:uid="{00000000-0005-0000-0000-000061230000}"/>
    <cellStyle name="Normal 10 5 2 2 3" xfId="9093" xr:uid="{00000000-0005-0000-0000-000062230000}"/>
    <cellStyle name="Normal 10 5 2 2 3 2" xfId="9094" xr:uid="{00000000-0005-0000-0000-000063230000}"/>
    <cellStyle name="Normal 10 5 2 2 3 2 2" xfId="9095" xr:uid="{00000000-0005-0000-0000-000064230000}"/>
    <cellStyle name="Normal 10 5 2 2 3 3" xfId="9096" xr:uid="{00000000-0005-0000-0000-000065230000}"/>
    <cellStyle name="Normal 10 5 2 2 4" xfId="9097" xr:uid="{00000000-0005-0000-0000-000066230000}"/>
    <cellStyle name="Normal 10 5 2 2 4 2" xfId="9098" xr:uid="{00000000-0005-0000-0000-000067230000}"/>
    <cellStyle name="Normal 10 5 2 2 5" xfId="9099" xr:uid="{00000000-0005-0000-0000-000068230000}"/>
    <cellStyle name="Normal 10 5 2 2_T-straight with PEDs adjustor" xfId="9100" xr:uid="{00000000-0005-0000-0000-000069230000}"/>
    <cellStyle name="Normal 10 5 2 3" xfId="9101" xr:uid="{00000000-0005-0000-0000-00006A230000}"/>
    <cellStyle name="Normal 10 5 2 3 2" xfId="9102" xr:uid="{00000000-0005-0000-0000-00006B230000}"/>
    <cellStyle name="Normal 10 5 2 3 2 2" xfId="9103" xr:uid="{00000000-0005-0000-0000-00006C230000}"/>
    <cellStyle name="Normal 10 5 2 3 3" xfId="9104" xr:uid="{00000000-0005-0000-0000-00006D230000}"/>
    <cellStyle name="Normal 10 5 2 4" xfId="9105" xr:uid="{00000000-0005-0000-0000-00006E230000}"/>
    <cellStyle name="Normal 10 5 2 4 2" xfId="9106" xr:uid="{00000000-0005-0000-0000-00006F230000}"/>
    <cellStyle name="Normal 10 5 2 4 2 2" xfId="9107" xr:uid="{00000000-0005-0000-0000-000070230000}"/>
    <cellStyle name="Normal 10 5 2 4 3" xfId="9108" xr:uid="{00000000-0005-0000-0000-000071230000}"/>
    <cellStyle name="Normal 10 5 2 5" xfId="9109" xr:uid="{00000000-0005-0000-0000-000072230000}"/>
    <cellStyle name="Normal 10 5 2 5 2" xfId="9110" xr:uid="{00000000-0005-0000-0000-000073230000}"/>
    <cellStyle name="Normal 10 5 2 6" xfId="9111" xr:uid="{00000000-0005-0000-0000-000074230000}"/>
    <cellStyle name="Normal 10 5 2_T-straight with PEDs adjustor" xfId="9112" xr:uid="{00000000-0005-0000-0000-000075230000}"/>
    <cellStyle name="Normal 10 5 3" xfId="9113" xr:uid="{00000000-0005-0000-0000-000076230000}"/>
    <cellStyle name="Normal 10 5 3 2" xfId="9114" xr:uid="{00000000-0005-0000-0000-000077230000}"/>
    <cellStyle name="Normal 10 5 3 2 2" xfId="9115" xr:uid="{00000000-0005-0000-0000-000078230000}"/>
    <cellStyle name="Normal 10 5 3 2 2 2" xfId="9116" xr:uid="{00000000-0005-0000-0000-000079230000}"/>
    <cellStyle name="Normal 10 5 3 2 3" xfId="9117" xr:uid="{00000000-0005-0000-0000-00007A230000}"/>
    <cellStyle name="Normal 10 5 3 3" xfId="9118" xr:uid="{00000000-0005-0000-0000-00007B230000}"/>
    <cellStyle name="Normal 10 5 3 3 2" xfId="9119" xr:uid="{00000000-0005-0000-0000-00007C230000}"/>
    <cellStyle name="Normal 10 5 3 3 2 2" xfId="9120" xr:uid="{00000000-0005-0000-0000-00007D230000}"/>
    <cellStyle name="Normal 10 5 3 3 3" xfId="9121" xr:uid="{00000000-0005-0000-0000-00007E230000}"/>
    <cellStyle name="Normal 10 5 3 4" xfId="9122" xr:uid="{00000000-0005-0000-0000-00007F230000}"/>
    <cellStyle name="Normal 10 5 3 4 2" xfId="9123" xr:uid="{00000000-0005-0000-0000-000080230000}"/>
    <cellStyle name="Normal 10 5 3 5" xfId="9124" xr:uid="{00000000-0005-0000-0000-000081230000}"/>
    <cellStyle name="Normal 10 5 3_T-straight with PEDs adjustor" xfId="9125" xr:uid="{00000000-0005-0000-0000-000082230000}"/>
    <cellStyle name="Normal 10 5 4" xfId="9126" xr:uid="{00000000-0005-0000-0000-000083230000}"/>
    <cellStyle name="Normal 10 5 4 2" xfId="9127" xr:uid="{00000000-0005-0000-0000-000084230000}"/>
    <cellStyle name="Normal 10 5 4 2 2" xfId="9128" xr:uid="{00000000-0005-0000-0000-000085230000}"/>
    <cellStyle name="Normal 10 5 4 3" xfId="9129" xr:uid="{00000000-0005-0000-0000-000086230000}"/>
    <cellStyle name="Normal 10 5 5" xfId="9130" xr:uid="{00000000-0005-0000-0000-000087230000}"/>
    <cellStyle name="Normal 10 5 5 2" xfId="9131" xr:uid="{00000000-0005-0000-0000-000088230000}"/>
    <cellStyle name="Normal 10 5 5 2 2" xfId="9132" xr:uid="{00000000-0005-0000-0000-000089230000}"/>
    <cellStyle name="Normal 10 5 5 3" xfId="9133" xr:uid="{00000000-0005-0000-0000-00008A230000}"/>
    <cellStyle name="Normal 10 5 6" xfId="9134" xr:uid="{00000000-0005-0000-0000-00008B230000}"/>
    <cellStyle name="Normal 10 5 6 2" xfId="9135" xr:uid="{00000000-0005-0000-0000-00008C230000}"/>
    <cellStyle name="Normal 10 5 7" xfId="9136" xr:uid="{00000000-0005-0000-0000-00008D230000}"/>
    <cellStyle name="Normal 10 5_T-straight with PEDs adjustor" xfId="9137" xr:uid="{00000000-0005-0000-0000-00008E230000}"/>
    <cellStyle name="Normal 10 6" xfId="9138" xr:uid="{00000000-0005-0000-0000-00008F230000}"/>
    <cellStyle name="Normal 10 6 2" xfId="9139" xr:uid="{00000000-0005-0000-0000-000090230000}"/>
    <cellStyle name="Normal 10 6 2 2" xfId="9140" xr:uid="{00000000-0005-0000-0000-000091230000}"/>
    <cellStyle name="Normal 10 6 2 2 2" xfId="9141" xr:uid="{00000000-0005-0000-0000-000092230000}"/>
    <cellStyle name="Normal 10 6 2 2 2 2" xfId="9142" xr:uid="{00000000-0005-0000-0000-000093230000}"/>
    <cellStyle name="Normal 10 6 2 2 3" xfId="9143" xr:uid="{00000000-0005-0000-0000-000094230000}"/>
    <cellStyle name="Normal 10 6 2 3" xfId="9144" xr:uid="{00000000-0005-0000-0000-000095230000}"/>
    <cellStyle name="Normal 10 6 2 3 2" xfId="9145" xr:uid="{00000000-0005-0000-0000-000096230000}"/>
    <cellStyle name="Normal 10 6 2 3 2 2" xfId="9146" xr:uid="{00000000-0005-0000-0000-000097230000}"/>
    <cellStyle name="Normal 10 6 2 3 3" xfId="9147" xr:uid="{00000000-0005-0000-0000-000098230000}"/>
    <cellStyle name="Normal 10 6 2 4" xfId="9148" xr:uid="{00000000-0005-0000-0000-000099230000}"/>
    <cellStyle name="Normal 10 6 2 4 2" xfId="9149" xr:uid="{00000000-0005-0000-0000-00009A230000}"/>
    <cellStyle name="Normal 10 6 2 5" xfId="9150" xr:uid="{00000000-0005-0000-0000-00009B230000}"/>
    <cellStyle name="Normal 10 6 2_T-straight with PEDs adjustor" xfId="9151" xr:uid="{00000000-0005-0000-0000-00009C230000}"/>
    <cellStyle name="Normal 10 6 3" xfId="9152" xr:uid="{00000000-0005-0000-0000-00009D230000}"/>
    <cellStyle name="Normal 10 6 3 2" xfId="9153" xr:uid="{00000000-0005-0000-0000-00009E230000}"/>
    <cellStyle name="Normal 10 6 3 2 2" xfId="9154" xr:uid="{00000000-0005-0000-0000-00009F230000}"/>
    <cellStyle name="Normal 10 6 3 3" xfId="9155" xr:uid="{00000000-0005-0000-0000-0000A0230000}"/>
    <cellStyle name="Normal 10 6 4" xfId="9156" xr:uid="{00000000-0005-0000-0000-0000A1230000}"/>
    <cellStyle name="Normal 10 6 4 2" xfId="9157" xr:uid="{00000000-0005-0000-0000-0000A2230000}"/>
    <cellStyle name="Normal 10 6 4 2 2" xfId="9158" xr:uid="{00000000-0005-0000-0000-0000A3230000}"/>
    <cellStyle name="Normal 10 6 4 3" xfId="9159" xr:uid="{00000000-0005-0000-0000-0000A4230000}"/>
    <cellStyle name="Normal 10 6 5" xfId="9160" xr:uid="{00000000-0005-0000-0000-0000A5230000}"/>
    <cellStyle name="Normal 10 6 5 2" xfId="9161" xr:uid="{00000000-0005-0000-0000-0000A6230000}"/>
    <cellStyle name="Normal 10 6 6" xfId="9162" xr:uid="{00000000-0005-0000-0000-0000A7230000}"/>
    <cellStyle name="Normal 10 6_T-straight with PEDs adjustor" xfId="9163" xr:uid="{00000000-0005-0000-0000-0000A8230000}"/>
    <cellStyle name="Normal 10 7" xfId="9164" xr:uid="{00000000-0005-0000-0000-0000A9230000}"/>
    <cellStyle name="Normal 10 7 2" xfId="9165" xr:uid="{00000000-0005-0000-0000-0000AA230000}"/>
    <cellStyle name="Normal 10 7 2 2" xfId="9166" xr:uid="{00000000-0005-0000-0000-0000AB230000}"/>
    <cellStyle name="Normal 10 7 2 2 2" xfId="9167" xr:uid="{00000000-0005-0000-0000-0000AC230000}"/>
    <cellStyle name="Normal 10 7 2 3" xfId="9168" xr:uid="{00000000-0005-0000-0000-0000AD230000}"/>
    <cellStyle name="Normal 10 7 3" xfId="9169" xr:uid="{00000000-0005-0000-0000-0000AE230000}"/>
    <cellStyle name="Normal 10 7 3 2" xfId="9170" xr:uid="{00000000-0005-0000-0000-0000AF230000}"/>
    <cellStyle name="Normal 10 7 3 2 2" xfId="9171" xr:uid="{00000000-0005-0000-0000-0000B0230000}"/>
    <cellStyle name="Normal 10 7 3 3" xfId="9172" xr:uid="{00000000-0005-0000-0000-0000B1230000}"/>
    <cellStyle name="Normal 10 7 4" xfId="9173" xr:uid="{00000000-0005-0000-0000-0000B2230000}"/>
    <cellStyle name="Normal 10 7 4 2" xfId="9174" xr:uid="{00000000-0005-0000-0000-0000B3230000}"/>
    <cellStyle name="Normal 10 7 5" xfId="9175" xr:uid="{00000000-0005-0000-0000-0000B4230000}"/>
    <cellStyle name="Normal 10 7_T-straight with PEDs adjustor" xfId="9176" xr:uid="{00000000-0005-0000-0000-0000B5230000}"/>
    <cellStyle name="Normal 10 8" xfId="9177" xr:uid="{00000000-0005-0000-0000-0000B6230000}"/>
    <cellStyle name="Normal 10 8 2" xfId="9178" xr:uid="{00000000-0005-0000-0000-0000B7230000}"/>
    <cellStyle name="Normal 10 8 2 2" xfId="9179" xr:uid="{00000000-0005-0000-0000-0000B8230000}"/>
    <cellStyle name="Normal 10 8 3" xfId="9180" xr:uid="{00000000-0005-0000-0000-0000B9230000}"/>
    <cellStyle name="Normal 10 9" xfId="9181" xr:uid="{00000000-0005-0000-0000-0000BA230000}"/>
    <cellStyle name="Normal 10 9 2" xfId="9182" xr:uid="{00000000-0005-0000-0000-0000BB230000}"/>
    <cellStyle name="Normal 10 9 2 2" xfId="9183" xr:uid="{00000000-0005-0000-0000-0000BC230000}"/>
    <cellStyle name="Normal 10 9 3" xfId="9184" xr:uid="{00000000-0005-0000-0000-0000BD230000}"/>
    <cellStyle name="Normal 10_T-straight with PEDs adjustor" xfId="9185" xr:uid="{00000000-0005-0000-0000-0000BE230000}"/>
    <cellStyle name="Normal 11" xfId="9186" xr:uid="{00000000-0005-0000-0000-0000BF230000}"/>
    <cellStyle name="Normal 11 10" xfId="9187" xr:uid="{00000000-0005-0000-0000-0000C0230000}"/>
    <cellStyle name="Normal 11 10 2" xfId="9188" xr:uid="{00000000-0005-0000-0000-0000C1230000}"/>
    <cellStyle name="Normal 11 11" xfId="9189" xr:uid="{00000000-0005-0000-0000-0000C2230000}"/>
    <cellStyle name="Normal 11 2" xfId="9190" xr:uid="{00000000-0005-0000-0000-0000C3230000}"/>
    <cellStyle name="Normal 11 2 2" xfId="9191" xr:uid="{00000000-0005-0000-0000-0000C4230000}"/>
    <cellStyle name="Normal 11 2 3" xfId="9192" xr:uid="{00000000-0005-0000-0000-0000C5230000}"/>
    <cellStyle name="Normal 11 3" xfId="9193" xr:uid="{00000000-0005-0000-0000-0000C6230000}"/>
    <cellStyle name="Normal 11 3 10" xfId="9194" xr:uid="{00000000-0005-0000-0000-0000C7230000}"/>
    <cellStyle name="Normal 11 3 2" xfId="9195" xr:uid="{00000000-0005-0000-0000-0000C8230000}"/>
    <cellStyle name="Normal 11 3 2 2" xfId="9196" xr:uid="{00000000-0005-0000-0000-0000C9230000}"/>
    <cellStyle name="Normal 11 3 2 2 2" xfId="9197" xr:uid="{00000000-0005-0000-0000-0000CA230000}"/>
    <cellStyle name="Normal 11 3 2 2 2 2" xfId="9198" xr:uid="{00000000-0005-0000-0000-0000CB230000}"/>
    <cellStyle name="Normal 11 3 2 2 2 2 2" xfId="9199" xr:uid="{00000000-0005-0000-0000-0000CC230000}"/>
    <cellStyle name="Normal 11 3 2 2 2 2 2 2" xfId="9200" xr:uid="{00000000-0005-0000-0000-0000CD230000}"/>
    <cellStyle name="Normal 11 3 2 2 2 2 2 2 2" xfId="9201" xr:uid="{00000000-0005-0000-0000-0000CE230000}"/>
    <cellStyle name="Normal 11 3 2 2 2 2 2 3" xfId="9202" xr:uid="{00000000-0005-0000-0000-0000CF230000}"/>
    <cellStyle name="Normal 11 3 2 2 2 2 3" xfId="9203" xr:uid="{00000000-0005-0000-0000-0000D0230000}"/>
    <cellStyle name="Normal 11 3 2 2 2 2 3 2" xfId="9204" xr:uid="{00000000-0005-0000-0000-0000D1230000}"/>
    <cellStyle name="Normal 11 3 2 2 2 2 4" xfId="9205" xr:uid="{00000000-0005-0000-0000-0000D2230000}"/>
    <cellStyle name="Normal 11 3 2 2 2 3" xfId="9206" xr:uid="{00000000-0005-0000-0000-0000D3230000}"/>
    <cellStyle name="Normal 11 3 2 2 2 3 2" xfId="9207" xr:uid="{00000000-0005-0000-0000-0000D4230000}"/>
    <cellStyle name="Normal 11 3 2 2 2 3 2 2" xfId="9208" xr:uid="{00000000-0005-0000-0000-0000D5230000}"/>
    <cellStyle name="Normal 11 3 2 2 2 3 3" xfId="9209" xr:uid="{00000000-0005-0000-0000-0000D6230000}"/>
    <cellStyle name="Normal 11 3 2 2 2 4" xfId="9210" xr:uid="{00000000-0005-0000-0000-0000D7230000}"/>
    <cellStyle name="Normal 11 3 2 2 2 4 2" xfId="9211" xr:uid="{00000000-0005-0000-0000-0000D8230000}"/>
    <cellStyle name="Normal 11 3 2 2 2 5" xfId="9212" xr:uid="{00000000-0005-0000-0000-0000D9230000}"/>
    <cellStyle name="Normal 11 3 2 2 3" xfId="9213" xr:uid="{00000000-0005-0000-0000-0000DA230000}"/>
    <cellStyle name="Normal 11 3 2 2 3 2" xfId="9214" xr:uid="{00000000-0005-0000-0000-0000DB230000}"/>
    <cellStyle name="Normal 11 3 2 2 3 2 2" xfId="9215" xr:uid="{00000000-0005-0000-0000-0000DC230000}"/>
    <cellStyle name="Normal 11 3 2 2 3 2 2 2" xfId="9216" xr:uid="{00000000-0005-0000-0000-0000DD230000}"/>
    <cellStyle name="Normal 11 3 2 2 3 2 3" xfId="9217" xr:uid="{00000000-0005-0000-0000-0000DE230000}"/>
    <cellStyle name="Normal 11 3 2 2 3 3" xfId="9218" xr:uid="{00000000-0005-0000-0000-0000DF230000}"/>
    <cellStyle name="Normal 11 3 2 2 3 3 2" xfId="9219" xr:uid="{00000000-0005-0000-0000-0000E0230000}"/>
    <cellStyle name="Normal 11 3 2 2 3 4" xfId="9220" xr:uid="{00000000-0005-0000-0000-0000E1230000}"/>
    <cellStyle name="Normal 11 3 2 2 4" xfId="9221" xr:uid="{00000000-0005-0000-0000-0000E2230000}"/>
    <cellStyle name="Normal 11 3 2 2 4 2" xfId="9222" xr:uid="{00000000-0005-0000-0000-0000E3230000}"/>
    <cellStyle name="Normal 11 3 2 2 4 2 2" xfId="9223" xr:uid="{00000000-0005-0000-0000-0000E4230000}"/>
    <cellStyle name="Normal 11 3 2 2 4 2 2 2" xfId="9224" xr:uid="{00000000-0005-0000-0000-0000E5230000}"/>
    <cellStyle name="Normal 11 3 2 2 4 2 3" xfId="9225" xr:uid="{00000000-0005-0000-0000-0000E6230000}"/>
    <cellStyle name="Normal 11 3 2 2 4 3" xfId="9226" xr:uid="{00000000-0005-0000-0000-0000E7230000}"/>
    <cellStyle name="Normal 11 3 2 2 4 3 2" xfId="9227" xr:uid="{00000000-0005-0000-0000-0000E8230000}"/>
    <cellStyle name="Normal 11 3 2 2 4 4" xfId="9228" xr:uid="{00000000-0005-0000-0000-0000E9230000}"/>
    <cellStyle name="Normal 11 3 2 2 5" xfId="9229" xr:uid="{00000000-0005-0000-0000-0000EA230000}"/>
    <cellStyle name="Normal 11 3 2 2 5 2" xfId="9230" xr:uid="{00000000-0005-0000-0000-0000EB230000}"/>
    <cellStyle name="Normal 11 3 2 2 5 2 2" xfId="9231" xr:uid="{00000000-0005-0000-0000-0000EC230000}"/>
    <cellStyle name="Normal 11 3 2 2 5 3" xfId="9232" xr:uid="{00000000-0005-0000-0000-0000ED230000}"/>
    <cellStyle name="Normal 11 3 2 2 6" xfId="9233" xr:uid="{00000000-0005-0000-0000-0000EE230000}"/>
    <cellStyle name="Normal 11 3 2 2 6 2" xfId="9234" xr:uid="{00000000-0005-0000-0000-0000EF230000}"/>
    <cellStyle name="Normal 11 3 2 2 7" xfId="9235" xr:uid="{00000000-0005-0000-0000-0000F0230000}"/>
    <cellStyle name="Normal 11 3 2 2 7 2" xfId="9236" xr:uid="{00000000-0005-0000-0000-0000F1230000}"/>
    <cellStyle name="Normal 11 3 2 2 8" xfId="9237" xr:uid="{00000000-0005-0000-0000-0000F2230000}"/>
    <cellStyle name="Normal 11 3 2 3" xfId="9238" xr:uid="{00000000-0005-0000-0000-0000F3230000}"/>
    <cellStyle name="Normal 11 3 2 3 2" xfId="9239" xr:uid="{00000000-0005-0000-0000-0000F4230000}"/>
    <cellStyle name="Normal 11 3 2 3 2 2" xfId="9240" xr:uid="{00000000-0005-0000-0000-0000F5230000}"/>
    <cellStyle name="Normal 11 3 2 3 2 2 2" xfId="9241" xr:uid="{00000000-0005-0000-0000-0000F6230000}"/>
    <cellStyle name="Normal 11 3 2 3 2 2 2 2" xfId="9242" xr:uid="{00000000-0005-0000-0000-0000F7230000}"/>
    <cellStyle name="Normal 11 3 2 3 2 2 3" xfId="9243" xr:uid="{00000000-0005-0000-0000-0000F8230000}"/>
    <cellStyle name="Normal 11 3 2 3 2 3" xfId="9244" xr:uid="{00000000-0005-0000-0000-0000F9230000}"/>
    <cellStyle name="Normal 11 3 2 3 2 3 2" xfId="9245" xr:uid="{00000000-0005-0000-0000-0000FA230000}"/>
    <cellStyle name="Normal 11 3 2 3 2 4" xfId="9246" xr:uid="{00000000-0005-0000-0000-0000FB230000}"/>
    <cellStyle name="Normal 11 3 2 3 3" xfId="9247" xr:uid="{00000000-0005-0000-0000-0000FC230000}"/>
    <cellStyle name="Normal 11 3 2 3 3 2" xfId="9248" xr:uid="{00000000-0005-0000-0000-0000FD230000}"/>
    <cellStyle name="Normal 11 3 2 3 3 2 2" xfId="9249" xr:uid="{00000000-0005-0000-0000-0000FE230000}"/>
    <cellStyle name="Normal 11 3 2 3 3 3" xfId="9250" xr:uid="{00000000-0005-0000-0000-0000FF230000}"/>
    <cellStyle name="Normal 11 3 2 3 4" xfId="9251" xr:uid="{00000000-0005-0000-0000-000000240000}"/>
    <cellStyle name="Normal 11 3 2 3 4 2" xfId="9252" xr:uid="{00000000-0005-0000-0000-000001240000}"/>
    <cellStyle name="Normal 11 3 2 3 5" xfId="9253" xr:uid="{00000000-0005-0000-0000-000002240000}"/>
    <cellStyle name="Normal 11 3 2 4" xfId="9254" xr:uid="{00000000-0005-0000-0000-000003240000}"/>
    <cellStyle name="Normal 11 3 2 4 2" xfId="9255" xr:uid="{00000000-0005-0000-0000-000004240000}"/>
    <cellStyle name="Normal 11 3 2 4 2 2" xfId="9256" xr:uid="{00000000-0005-0000-0000-000005240000}"/>
    <cellStyle name="Normal 11 3 2 4 2 2 2" xfId="9257" xr:uid="{00000000-0005-0000-0000-000006240000}"/>
    <cellStyle name="Normal 11 3 2 4 2 3" xfId="9258" xr:uid="{00000000-0005-0000-0000-000007240000}"/>
    <cellStyle name="Normal 11 3 2 4 3" xfId="9259" xr:uid="{00000000-0005-0000-0000-000008240000}"/>
    <cellStyle name="Normal 11 3 2 4 3 2" xfId="9260" xr:uid="{00000000-0005-0000-0000-000009240000}"/>
    <cellStyle name="Normal 11 3 2 4 4" xfId="9261" xr:uid="{00000000-0005-0000-0000-00000A240000}"/>
    <cellStyle name="Normal 11 3 2 5" xfId="9262" xr:uid="{00000000-0005-0000-0000-00000B240000}"/>
    <cellStyle name="Normal 11 3 2 5 2" xfId="9263" xr:uid="{00000000-0005-0000-0000-00000C240000}"/>
    <cellStyle name="Normal 11 3 2 5 2 2" xfId="9264" xr:uid="{00000000-0005-0000-0000-00000D240000}"/>
    <cellStyle name="Normal 11 3 2 5 2 2 2" xfId="9265" xr:uid="{00000000-0005-0000-0000-00000E240000}"/>
    <cellStyle name="Normal 11 3 2 5 2 3" xfId="9266" xr:uid="{00000000-0005-0000-0000-00000F240000}"/>
    <cellStyle name="Normal 11 3 2 5 3" xfId="9267" xr:uid="{00000000-0005-0000-0000-000010240000}"/>
    <cellStyle name="Normal 11 3 2 5 3 2" xfId="9268" xr:uid="{00000000-0005-0000-0000-000011240000}"/>
    <cellStyle name="Normal 11 3 2 5 4" xfId="9269" xr:uid="{00000000-0005-0000-0000-000012240000}"/>
    <cellStyle name="Normal 11 3 2 6" xfId="9270" xr:uid="{00000000-0005-0000-0000-000013240000}"/>
    <cellStyle name="Normal 11 3 2 6 2" xfId="9271" xr:uid="{00000000-0005-0000-0000-000014240000}"/>
    <cellStyle name="Normal 11 3 2 6 2 2" xfId="9272" xr:uid="{00000000-0005-0000-0000-000015240000}"/>
    <cellStyle name="Normal 11 3 2 6 3" xfId="9273" xr:uid="{00000000-0005-0000-0000-000016240000}"/>
    <cellStyle name="Normal 11 3 2 7" xfId="9274" xr:uid="{00000000-0005-0000-0000-000017240000}"/>
    <cellStyle name="Normal 11 3 2 7 2" xfId="9275" xr:uid="{00000000-0005-0000-0000-000018240000}"/>
    <cellStyle name="Normal 11 3 2 8" xfId="9276" xr:uid="{00000000-0005-0000-0000-000019240000}"/>
    <cellStyle name="Normal 11 3 2 8 2" xfId="9277" xr:uid="{00000000-0005-0000-0000-00001A240000}"/>
    <cellStyle name="Normal 11 3 2 9" xfId="9278" xr:uid="{00000000-0005-0000-0000-00001B240000}"/>
    <cellStyle name="Normal 11 3 3" xfId="9279" xr:uid="{00000000-0005-0000-0000-00001C240000}"/>
    <cellStyle name="Normal 11 3 3 2" xfId="9280" xr:uid="{00000000-0005-0000-0000-00001D240000}"/>
    <cellStyle name="Normal 11 3 3 2 2" xfId="9281" xr:uid="{00000000-0005-0000-0000-00001E240000}"/>
    <cellStyle name="Normal 11 3 3 2 2 2" xfId="9282" xr:uid="{00000000-0005-0000-0000-00001F240000}"/>
    <cellStyle name="Normal 11 3 3 2 2 2 2" xfId="9283" xr:uid="{00000000-0005-0000-0000-000020240000}"/>
    <cellStyle name="Normal 11 3 3 2 2 2 2 2" xfId="9284" xr:uid="{00000000-0005-0000-0000-000021240000}"/>
    <cellStyle name="Normal 11 3 3 2 2 2 3" xfId="9285" xr:uid="{00000000-0005-0000-0000-000022240000}"/>
    <cellStyle name="Normal 11 3 3 2 2 3" xfId="9286" xr:uid="{00000000-0005-0000-0000-000023240000}"/>
    <cellStyle name="Normal 11 3 3 2 2 3 2" xfId="9287" xr:uid="{00000000-0005-0000-0000-000024240000}"/>
    <cellStyle name="Normal 11 3 3 2 2 4" xfId="9288" xr:uid="{00000000-0005-0000-0000-000025240000}"/>
    <cellStyle name="Normal 11 3 3 2 3" xfId="9289" xr:uid="{00000000-0005-0000-0000-000026240000}"/>
    <cellStyle name="Normal 11 3 3 2 3 2" xfId="9290" xr:uid="{00000000-0005-0000-0000-000027240000}"/>
    <cellStyle name="Normal 11 3 3 2 3 2 2" xfId="9291" xr:uid="{00000000-0005-0000-0000-000028240000}"/>
    <cellStyle name="Normal 11 3 3 2 3 3" xfId="9292" xr:uid="{00000000-0005-0000-0000-000029240000}"/>
    <cellStyle name="Normal 11 3 3 2 4" xfId="9293" xr:uid="{00000000-0005-0000-0000-00002A240000}"/>
    <cellStyle name="Normal 11 3 3 2 4 2" xfId="9294" xr:uid="{00000000-0005-0000-0000-00002B240000}"/>
    <cellStyle name="Normal 11 3 3 2 5" xfId="9295" xr:uid="{00000000-0005-0000-0000-00002C240000}"/>
    <cellStyle name="Normal 11 3 3 3" xfId="9296" xr:uid="{00000000-0005-0000-0000-00002D240000}"/>
    <cellStyle name="Normal 11 3 3 3 2" xfId="9297" xr:uid="{00000000-0005-0000-0000-00002E240000}"/>
    <cellStyle name="Normal 11 3 3 3 2 2" xfId="9298" xr:uid="{00000000-0005-0000-0000-00002F240000}"/>
    <cellStyle name="Normal 11 3 3 3 2 2 2" xfId="9299" xr:uid="{00000000-0005-0000-0000-000030240000}"/>
    <cellStyle name="Normal 11 3 3 3 2 3" xfId="9300" xr:uid="{00000000-0005-0000-0000-000031240000}"/>
    <cellStyle name="Normal 11 3 3 3 3" xfId="9301" xr:uid="{00000000-0005-0000-0000-000032240000}"/>
    <cellStyle name="Normal 11 3 3 3 3 2" xfId="9302" xr:uid="{00000000-0005-0000-0000-000033240000}"/>
    <cellStyle name="Normal 11 3 3 3 4" xfId="9303" xr:uid="{00000000-0005-0000-0000-000034240000}"/>
    <cellStyle name="Normal 11 3 3 4" xfId="9304" xr:uid="{00000000-0005-0000-0000-000035240000}"/>
    <cellStyle name="Normal 11 3 3 4 2" xfId="9305" xr:uid="{00000000-0005-0000-0000-000036240000}"/>
    <cellStyle name="Normal 11 3 3 4 2 2" xfId="9306" xr:uid="{00000000-0005-0000-0000-000037240000}"/>
    <cellStyle name="Normal 11 3 3 4 2 2 2" xfId="9307" xr:uid="{00000000-0005-0000-0000-000038240000}"/>
    <cellStyle name="Normal 11 3 3 4 2 3" xfId="9308" xr:uid="{00000000-0005-0000-0000-000039240000}"/>
    <cellStyle name="Normal 11 3 3 4 3" xfId="9309" xr:uid="{00000000-0005-0000-0000-00003A240000}"/>
    <cellStyle name="Normal 11 3 3 4 3 2" xfId="9310" xr:uid="{00000000-0005-0000-0000-00003B240000}"/>
    <cellStyle name="Normal 11 3 3 4 4" xfId="9311" xr:uid="{00000000-0005-0000-0000-00003C240000}"/>
    <cellStyle name="Normal 11 3 3 5" xfId="9312" xr:uid="{00000000-0005-0000-0000-00003D240000}"/>
    <cellStyle name="Normal 11 3 3 5 2" xfId="9313" xr:uid="{00000000-0005-0000-0000-00003E240000}"/>
    <cellStyle name="Normal 11 3 3 5 2 2" xfId="9314" xr:uid="{00000000-0005-0000-0000-00003F240000}"/>
    <cellStyle name="Normal 11 3 3 5 3" xfId="9315" xr:uid="{00000000-0005-0000-0000-000040240000}"/>
    <cellStyle name="Normal 11 3 3 6" xfId="9316" xr:uid="{00000000-0005-0000-0000-000041240000}"/>
    <cellStyle name="Normal 11 3 3 6 2" xfId="9317" xr:uid="{00000000-0005-0000-0000-000042240000}"/>
    <cellStyle name="Normal 11 3 3 7" xfId="9318" xr:uid="{00000000-0005-0000-0000-000043240000}"/>
    <cellStyle name="Normal 11 3 3 7 2" xfId="9319" xr:uid="{00000000-0005-0000-0000-000044240000}"/>
    <cellStyle name="Normal 11 3 3 8" xfId="9320" xr:uid="{00000000-0005-0000-0000-000045240000}"/>
    <cellStyle name="Normal 11 3 4" xfId="9321" xr:uid="{00000000-0005-0000-0000-000046240000}"/>
    <cellStyle name="Normal 11 3 4 2" xfId="9322" xr:uid="{00000000-0005-0000-0000-000047240000}"/>
    <cellStyle name="Normal 11 3 4 2 2" xfId="9323" xr:uid="{00000000-0005-0000-0000-000048240000}"/>
    <cellStyle name="Normal 11 3 4 2 2 2" xfId="9324" xr:uid="{00000000-0005-0000-0000-000049240000}"/>
    <cellStyle name="Normal 11 3 4 2 2 2 2" xfId="9325" xr:uid="{00000000-0005-0000-0000-00004A240000}"/>
    <cellStyle name="Normal 11 3 4 2 2 3" xfId="9326" xr:uid="{00000000-0005-0000-0000-00004B240000}"/>
    <cellStyle name="Normal 11 3 4 2 3" xfId="9327" xr:uid="{00000000-0005-0000-0000-00004C240000}"/>
    <cellStyle name="Normal 11 3 4 2 3 2" xfId="9328" xr:uid="{00000000-0005-0000-0000-00004D240000}"/>
    <cellStyle name="Normal 11 3 4 2 4" xfId="9329" xr:uid="{00000000-0005-0000-0000-00004E240000}"/>
    <cellStyle name="Normal 11 3 4 3" xfId="9330" xr:uid="{00000000-0005-0000-0000-00004F240000}"/>
    <cellStyle name="Normal 11 3 4 3 2" xfId="9331" xr:uid="{00000000-0005-0000-0000-000050240000}"/>
    <cellStyle name="Normal 11 3 4 3 2 2" xfId="9332" xr:uid="{00000000-0005-0000-0000-000051240000}"/>
    <cellStyle name="Normal 11 3 4 3 3" xfId="9333" xr:uid="{00000000-0005-0000-0000-000052240000}"/>
    <cellStyle name="Normal 11 3 4 4" xfId="9334" xr:uid="{00000000-0005-0000-0000-000053240000}"/>
    <cellStyle name="Normal 11 3 4 4 2" xfId="9335" xr:uid="{00000000-0005-0000-0000-000054240000}"/>
    <cellStyle name="Normal 11 3 4 5" xfId="9336" xr:uid="{00000000-0005-0000-0000-000055240000}"/>
    <cellStyle name="Normal 11 3 5" xfId="9337" xr:uid="{00000000-0005-0000-0000-000056240000}"/>
    <cellStyle name="Normal 11 3 5 2" xfId="9338" xr:uid="{00000000-0005-0000-0000-000057240000}"/>
    <cellStyle name="Normal 11 3 5 2 2" xfId="9339" xr:uid="{00000000-0005-0000-0000-000058240000}"/>
    <cellStyle name="Normal 11 3 5 2 2 2" xfId="9340" xr:uid="{00000000-0005-0000-0000-000059240000}"/>
    <cellStyle name="Normal 11 3 5 2 3" xfId="9341" xr:uid="{00000000-0005-0000-0000-00005A240000}"/>
    <cellStyle name="Normal 11 3 5 3" xfId="9342" xr:uid="{00000000-0005-0000-0000-00005B240000}"/>
    <cellStyle name="Normal 11 3 5 3 2" xfId="9343" xr:uid="{00000000-0005-0000-0000-00005C240000}"/>
    <cellStyle name="Normal 11 3 5 4" xfId="9344" xr:uid="{00000000-0005-0000-0000-00005D240000}"/>
    <cellStyle name="Normal 11 3 6" xfId="9345" xr:uid="{00000000-0005-0000-0000-00005E240000}"/>
    <cellStyle name="Normal 11 3 6 2" xfId="9346" xr:uid="{00000000-0005-0000-0000-00005F240000}"/>
    <cellStyle name="Normal 11 3 6 2 2" xfId="9347" xr:uid="{00000000-0005-0000-0000-000060240000}"/>
    <cellStyle name="Normal 11 3 6 2 2 2" xfId="9348" xr:uid="{00000000-0005-0000-0000-000061240000}"/>
    <cellStyle name="Normal 11 3 6 2 3" xfId="9349" xr:uid="{00000000-0005-0000-0000-000062240000}"/>
    <cellStyle name="Normal 11 3 6 3" xfId="9350" xr:uid="{00000000-0005-0000-0000-000063240000}"/>
    <cellStyle name="Normal 11 3 6 3 2" xfId="9351" xr:uid="{00000000-0005-0000-0000-000064240000}"/>
    <cellStyle name="Normal 11 3 6 4" xfId="9352" xr:uid="{00000000-0005-0000-0000-000065240000}"/>
    <cellStyle name="Normal 11 3 7" xfId="9353" xr:uid="{00000000-0005-0000-0000-000066240000}"/>
    <cellStyle name="Normal 11 3 7 2" xfId="9354" xr:uid="{00000000-0005-0000-0000-000067240000}"/>
    <cellStyle name="Normal 11 3 7 2 2" xfId="9355" xr:uid="{00000000-0005-0000-0000-000068240000}"/>
    <cellStyle name="Normal 11 3 7 3" xfId="9356" xr:uid="{00000000-0005-0000-0000-000069240000}"/>
    <cellStyle name="Normal 11 3 8" xfId="9357" xr:uid="{00000000-0005-0000-0000-00006A240000}"/>
    <cellStyle name="Normal 11 3 8 2" xfId="9358" xr:uid="{00000000-0005-0000-0000-00006B240000}"/>
    <cellStyle name="Normal 11 3 9" xfId="9359" xr:uid="{00000000-0005-0000-0000-00006C240000}"/>
    <cellStyle name="Normal 11 3 9 2" xfId="9360" xr:uid="{00000000-0005-0000-0000-00006D240000}"/>
    <cellStyle name="Normal 11 4" xfId="9361" xr:uid="{00000000-0005-0000-0000-00006E240000}"/>
    <cellStyle name="Normal 11 4 2" xfId="9362" xr:uid="{00000000-0005-0000-0000-00006F240000}"/>
    <cellStyle name="Normal 11 4 2 2" xfId="9363" xr:uid="{00000000-0005-0000-0000-000070240000}"/>
    <cellStyle name="Normal 11 4 2 2 2" xfId="9364" xr:uid="{00000000-0005-0000-0000-000071240000}"/>
    <cellStyle name="Normal 11 4 2 2 2 2" xfId="9365" xr:uid="{00000000-0005-0000-0000-000072240000}"/>
    <cellStyle name="Normal 11 4 2 2 2 2 2" xfId="9366" xr:uid="{00000000-0005-0000-0000-000073240000}"/>
    <cellStyle name="Normal 11 4 2 2 2 2 2 2" xfId="9367" xr:uid="{00000000-0005-0000-0000-000074240000}"/>
    <cellStyle name="Normal 11 4 2 2 2 2 3" xfId="9368" xr:uid="{00000000-0005-0000-0000-000075240000}"/>
    <cellStyle name="Normal 11 4 2 2 2 3" xfId="9369" xr:uid="{00000000-0005-0000-0000-000076240000}"/>
    <cellStyle name="Normal 11 4 2 2 2 3 2" xfId="9370" xr:uid="{00000000-0005-0000-0000-000077240000}"/>
    <cellStyle name="Normal 11 4 2 2 2 4" xfId="9371" xr:uid="{00000000-0005-0000-0000-000078240000}"/>
    <cellStyle name="Normal 11 4 2 2 3" xfId="9372" xr:uid="{00000000-0005-0000-0000-000079240000}"/>
    <cellStyle name="Normal 11 4 2 2 3 2" xfId="9373" xr:uid="{00000000-0005-0000-0000-00007A240000}"/>
    <cellStyle name="Normal 11 4 2 2 3 2 2" xfId="9374" xr:uid="{00000000-0005-0000-0000-00007B240000}"/>
    <cellStyle name="Normal 11 4 2 2 3 3" xfId="9375" xr:uid="{00000000-0005-0000-0000-00007C240000}"/>
    <cellStyle name="Normal 11 4 2 2 4" xfId="9376" xr:uid="{00000000-0005-0000-0000-00007D240000}"/>
    <cellStyle name="Normal 11 4 2 2 4 2" xfId="9377" xr:uid="{00000000-0005-0000-0000-00007E240000}"/>
    <cellStyle name="Normal 11 4 2 2 5" xfId="9378" xr:uid="{00000000-0005-0000-0000-00007F240000}"/>
    <cellStyle name="Normal 11 4 2 3" xfId="9379" xr:uid="{00000000-0005-0000-0000-000080240000}"/>
    <cellStyle name="Normal 11 4 2 3 2" xfId="9380" xr:uid="{00000000-0005-0000-0000-000081240000}"/>
    <cellStyle name="Normal 11 4 2 3 2 2" xfId="9381" xr:uid="{00000000-0005-0000-0000-000082240000}"/>
    <cellStyle name="Normal 11 4 2 3 2 2 2" xfId="9382" xr:uid="{00000000-0005-0000-0000-000083240000}"/>
    <cellStyle name="Normal 11 4 2 3 2 3" xfId="9383" xr:uid="{00000000-0005-0000-0000-000084240000}"/>
    <cellStyle name="Normal 11 4 2 3 3" xfId="9384" xr:uid="{00000000-0005-0000-0000-000085240000}"/>
    <cellStyle name="Normal 11 4 2 3 3 2" xfId="9385" xr:uid="{00000000-0005-0000-0000-000086240000}"/>
    <cellStyle name="Normal 11 4 2 3 4" xfId="9386" xr:uid="{00000000-0005-0000-0000-000087240000}"/>
    <cellStyle name="Normal 11 4 2 4" xfId="9387" xr:uid="{00000000-0005-0000-0000-000088240000}"/>
    <cellStyle name="Normal 11 4 2 4 2" xfId="9388" xr:uid="{00000000-0005-0000-0000-000089240000}"/>
    <cellStyle name="Normal 11 4 2 4 2 2" xfId="9389" xr:uid="{00000000-0005-0000-0000-00008A240000}"/>
    <cellStyle name="Normal 11 4 2 4 2 2 2" xfId="9390" xr:uid="{00000000-0005-0000-0000-00008B240000}"/>
    <cellStyle name="Normal 11 4 2 4 2 3" xfId="9391" xr:uid="{00000000-0005-0000-0000-00008C240000}"/>
    <cellStyle name="Normal 11 4 2 4 3" xfId="9392" xr:uid="{00000000-0005-0000-0000-00008D240000}"/>
    <cellStyle name="Normal 11 4 2 4 3 2" xfId="9393" xr:uid="{00000000-0005-0000-0000-00008E240000}"/>
    <cellStyle name="Normal 11 4 2 4 4" xfId="9394" xr:uid="{00000000-0005-0000-0000-00008F240000}"/>
    <cellStyle name="Normal 11 4 2 5" xfId="9395" xr:uid="{00000000-0005-0000-0000-000090240000}"/>
    <cellStyle name="Normal 11 4 2 5 2" xfId="9396" xr:uid="{00000000-0005-0000-0000-000091240000}"/>
    <cellStyle name="Normal 11 4 2 5 2 2" xfId="9397" xr:uid="{00000000-0005-0000-0000-000092240000}"/>
    <cellStyle name="Normal 11 4 2 5 3" xfId="9398" xr:uid="{00000000-0005-0000-0000-000093240000}"/>
    <cellStyle name="Normal 11 4 2 6" xfId="9399" xr:uid="{00000000-0005-0000-0000-000094240000}"/>
    <cellStyle name="Normal 11 4 2 6 2" xfId="9400" xr:uid="{00000000-0005-0000-0000-000095240000}"/>
    <cellStyle name="Normal 11 4 2 7" xfId="9401" xr:uid="{00000000-0005-0000-0000-000096240000}"/>
    <cellStyle name="Normal 11 4 2 7 2" xfId="9402" xr:uid="{00000000-0005-0000-0000-000097240000}"/>
    <cellStyle name="Normal 11 4 2 8" xfId="9403" xr:uid="{00000000-0005-0000-0000-000098240000}"/>
    <cellStyle name="Normal 11 4 3" xfId="9404" xr:uid="{00000000-0005-0000-0000-000099240000}"/>
    <cellStyle name="Normal 11 4 3 2" xfId="9405" xr:uid="{00000000-0005-0000-0000-00009A240000}"/>
    <cellStyle name="Normal 11 4 3 2 2" xfId="9406" xr:uid="{00000000-0005-0000-0000-00009B240000}"/>
    <cellStyle name="Normal 11 4 3 2 2 2" xfId="9407" xr:uid="{00000000-0005-0000-0000-00009C240000}"/>
    <cellStyle name="Normal 11 4 3 2 2 2 2" xfId="9408" xr:uid="{00000000-0005-0000-0000-00009D240000}"/>
    <cellStyle name="Normal 11 4 3 2 2 3" xfId="9409" xr:uid="{00000000-0005-0000-0000-00009E240000}"/>
    <cellStyle name="Normal 11 4 3 2 3" xfId="9410" xr:uid="{00000000-0005-0000-0000-00009F240000}"/>
    <cellStyle name="Normal 11 4 3 2 3 2" xfId="9411" xr:uid="{00000000-0005-0000-0000-0000A0240000}"/>
    <cellStyle name="Normal 11 4 3 2 4" xfId="9412" xr:uid="{00000000-0005-0000-0000-0000A1240000}"/>
    <cellStyle name="Normal 11 4 3 3" xfId="9413" xr:uid="{00000000-0005-0000-0000-0000A2240000}"/>
    <cellStyle name="Normal 11 4 3 3 2" xfId="9414" xr:uid="{00000000-0005-0000-0000-0000A3240000}"/>
    <cellStyle name="Normal 11 4 3 3 2 2" xfId="9415" xr:uid="{00000000-0005-0000-0000-0000A4240000}"/>
    <cellStyle name="Normal 11 4 3 3 3" xfId="9416" xr:uid="{00000000-0005-0000-0000-0000A5240000}"/>
    <cellStyle name="Normal 11 4 3 4" xfId="9417" xr:uid="{00000000-0005-0000-0000-0000A6240000}"/>
    <cellStyle name="Normal 11 4 3 4 2" xfId="9418" xr:uid="{00000000-0005-0000-0000-0000A7240000}"/>
    <cellStyle name="Normal 11 4 3 5" xfId="9419" xr:uid="{00000000-0005-0000-0000-0000A8240000}"/>
    <cellStyle name="Normal 11 4 4" xfId="9420" xr:uid="{00000000-0005-0000-0000-0000A9240000}"/>
    <cellStyle name="Normal 11 4 4 2" xfId="9421" xr:uid="{00000000-0005-0000-0000-0000AA240000}"/>
    <cellStyle name="Normal 11 4 4 2 2" xfId="9422" xr:uid="{00000000-0005-0000-0000-0000AB240000}"/>
    <cellStyle name="Normal 11 4 4 2 2 2" xfId="9423" xr:uid="{00000000-0005-0000-0000-0000AC240000}"/>
    <cellStyle name="Normal 11 4 4 2 3" xfId="9424" xr:uid="{00000000-0005-0000-0000-0000AD240000}"/>
    <cellStyle name="Normal 11 4 4 3" xfId="9425" xr:uid="{00000000-0005-0000-0000-0000AE240000}"/>
    <cellStyle name="Normal 11 4 4 3 2" xfId="9426" xr:uid="{00000000-0005-0000-0000-0000AF240000}"/>
    <cellStyle name="Normal 11 4 4 4" xfId="9427" xr:uid="{00000000-0005-0000-0000-0000B0240000}"/>
    <cellStyle name="Normal 11 4 5" xfId="9428" xr:uid="{00000000-0005-0000-0000-0000B1240000}"/>
    <cellStyle name="Normal 11 4 5 2" xfId="9429" xr:uid="{00000000-0005-0000-0000-0000B2240000}"/>
    <cellStyle name="Normal 11 4 5 2 2" xfId="9430" xr:uid="{00000000-0005-0000-0000-0000B3240000}"/>
    <cellStyle name="Normal 11 4 5 2 2 2" xfId="9431" xr:uid="{00000000-0005-0000-0000-0000B4240000}"/>
    <cellStyle name="Normal 11 4 5 2 3" xfId="9432" xr:uid="{00000000-0005-0000-0000-0000B5240000}"/>
    <cellStyle name="Normal 11 4 5 3" xfId="9433" xr:uid="{00000000-0005-0000-0000-0000B6240000}"/>
    <cellStyle name="Normal 11 4 5 3 2" xfId="9434" xr:uid="{00000000-0005-0000-0000-0000B7240000}"/>
    <cellStyle name="Normal 11 4 5 4" xfId="9435" xr:uid="{00000000-0005-0000-0000-0000B8240000}"/>
    <cellStyle name="Normal 11 4 6" xfId="9436" xr:uid="{00000000-0005-0000-0000-0000B9240000}"/>
    <cellStyle name="Normal 11 4 6 2" xfId="9437" xr:uid="{00000000-0005-0000-0000-0000BA240000}"/>
    <cellStyle name="Normal 11 4 6 2 2" xfId="9438" xr:uid="{00000000-0005-0000-0000-0000BB240000}"/>
    <cellStyle name="Normal 11 4 6 3" xfId="9439" xr:uid="{00000000-0005-0000-0000-0000BC240000}"/>
    <cellStyle name="Normal 11 4 7" xfId="9440" xr:uid="{00000000-0005-0000-0000-0000BD240000}"/>
    <cellStyle name="Normal 11 4 7 2" xfId="9441" xr:uid="{00000000-0005-0000-0000-0000BE240000}"/>
    <cellStyle name="Normal 11 4 8" xfId="9442" xr:uid="{00000000-0005-0000-0000-0000BF240000}"/>
    <cellStyle name="Normal 11 4 8 2" xfId="9443" xr:uid="{00000000-0005-0000-0000-0000C0240000}"/>
    <cellStyle name="Normal 11 4 9" xfId="9444" xr:uid="{00000000-0005-0000-0000-0000C1240000}"/>
    <cellStyle name="Normal 11 5" xfId="9445" xr:uid="{00000000-0005-0000-0000-0000C2240000}"/>
    <cellStyle name="Normal 11 5 2" xfId="9446" xr:uid="{00000000-0005-0000-0000-0000C3240000}"/>
    <cellStyle name="Normal 11 5 2 2" xfId="9447" xr:uid="{00000000-0005-0000-0000-0000C4240000}"/>
    <cellStyle name="Normal 11 5 2 2 2" xfId="9448" xr:uid="{00000000-0005-0000-0000-0000C5240000}"/>
    <cellStyle name="Normal 11 5 2 2 2 2" xfId="9449" xr:uid="{00000000-0005-0000-0000-0000C6240000}"/>
    <cellStyle name="Normal 11 5 2 2 2 2 2" xfId="9450" xr:uid="{00000000-0005-0000-0000-0000C7240000}"/>
    <cellStyle name="Normal 11 5 2 2 2 3" xfId="9451" xr:uid="{00000000-0005-0000-0000-0000C8240000}"/>
    <cellStyle name="Normal 11 5 2 2 3" xfId="9452" xr:uid="{00000000-0005-0000-0000-0000C9240000}"/>
    <cellStyle name="Normal 11 5 2 2 3 2" xfId="9453" xr:uid="{00000000-0005-0000-0000-0000CA240000}"/>
    <cellStyle name="Normal 11 5 2 2 4" xfId="9454" xr:uid="{00000000-0005-0000-0000-0000CB240000}"/>
    <cellStyle name="Normal 11 5 2 3" xfId="9455" xr:uid="{00000000-0005-0000-0000-0000CC240000}"/>
    <cellStyle name="Normal 11 5 2 3 2" xfId="9456" xr:uid="{00000000-0005-0000-0000-0000CD240000}"/>
    <cellStyle name="Normal 11 5 2 3 2 2" xfId="9457" xr:uid="{00000000-0005-0000-0000-0000CE240000}"/>
    <cellStyle name="Normal 11 5 2 3 3" xfId="9458" xr:uid="{00000000-0005-0000-0000-0000CF240000}"/>
    <cellStyle name="Normal 11 5 2 4" xfId="9459" xr:uid="{00000000-0005-0000-0000-0000D0240000}"/>
    <cellStyle name="Normal 11 5 2 4 2" xfId="9460" xr:uid="{00000000-0005-0000-0000-0000D1240000}"/>
    <cellStyle name="Normal 11 5 2 5" xfId="9461" xr:uid="{00000000-0005-0000-0000-0000D2240000}"/>
    <cellStyle name="Normal 11 5 3" xfId="9462" xr:uid="{00000000-0005-0000-0000-0000D3240000}"/>
    <cellStyle name="Normal 11 5 3 2" xfId="9463" xr:uid="{00000000-0005-0000-0000-0000D4240000}"/>
    <cellStyle name="Normal 11 5 3 2 2" xfId="9464" xr:uid="{00000000-0005-0000-0000-0000D5240000}"/>
    <cellStyle name="Normal 11 5 3 2 2 2" xfId="9465" xr:uid="{00000000-0005-0000-0000-0000D6240000}"/>
    <cellStyle name="Normal 11 5 3 2 3" xfId="9466" xr:uid="{00000000-0005-0000-0000-0000D7240000}"/>
    <cellStyle name="Normal 11 5 3 3" xfId="9467" xr:uid="{00000000-0005-0000-0000-0000D8240000}"/>
    <cellStyle name="Normal 11 5 3 3 2" xfId="9468" xr:uid="{00000000-0005-0000-0000-0000D9240000}"/>
    <cellStyle name="Normal 11 5 3 4" xfId="9469" xr:uid="{00000000-0005-0000-0000-0000DA240000}"/>
    <cellStyle name="Normal 11 5 4" xfId="9470" xr:uid="{00000000-0005-0000-0000-0000DB240000}"/>
    <cellStyle name="Normal 11 5 4 2" xfId="9471" xr:uid="{00000000-0005-0000-0000-0000DC240000}"/>
    <cellStyle name="Normal 11 5 4 2 2" xfId="9472" xr:uid="{00000000-0005-0000-0000-0000DD240000}"/>
    <cellStyle name="Normal 11 5 4 2 2 2" xfId="9473" xr:uid="{00000000-0005-0000-0000-0000DE240000}"/>
    <cellStyle name="Normal 11 5 4 2 3" xfId="9474" xr:uid="{00000000-0005-0000-0000-0000DF240000}"/>
    <cellStyle name="Normal 11 5 4 3" xfId="9475" xr:uid="{00000000-0005-0000-0000-0000E0240000}"/>
    <cellStyle name="Normal 11 5 4 3 2" xfId="9476" xr:uid="{00000000-0005-0000-0000-0000E1240000}"/>
    <cellStyle name="Normal 11 5 4 4" xfId="9477" xr:uid="{00000000-0005-0000-0000-0000E2240000}"/>
    <cellStyle name="Normal 11 5 5" xfId="9478" xr:uid="{00000000-0005-0000-0000-0000E3240000}"/>
    <cellStyle name="Normal 11 5 5 2" xfId="9479" xr:uid="{00000000-0005-0000-0000-0000E4240000}"/>
    <cellStyle name="Normal 11 5 5 2 2" xfId="9480" xr:uid="{00000000-0005-0000-0000-0000E5240000}"/>
    <cellStyle name="Normal 11 5 5 3" xfId="9481" xr:uid="{00000000-0005-0000-0000-0000E6240000}"/>
    <cellStyle name="Normal 11 5 6" xfId="9482" xr:uid="{00000000-0005-0000-0000-0000E7240000}"/>
    <cellStyle name="Normal 11 5 6 2" xfId="9483" xr:uid="{00000000-0005-0000-0000-0000E8240000}"/>
    <cellStyle name="Normal 11 5 7" xfId="9484" xr:uid="{00000000-0005-0000-0000-0000E9240000}"/>
    <cellStyle name="Normal 11 5 7 2" xfId="9485" xr:uid="{00000000-0005-0000-0000-0000EA240000}"/>
    <cellStyle name="Normal 11 5 8" xfId="9486" xr:uid="{00000000-0005-0000-0000-0000EB240000}"/>
    <cellStyle name="Normal 11 6" xfId="9487" xr:uid="{00000000-0005-0000-0000-0000EC240000}"/>
    <cellStyle name="Normal 11 6 2" xfId="9488" xr:uid="{00000000-0005-0000-0000-0000ED240000}"/>
    <cellStyle name="Normal 11 6 2 2" xfId="9489" xr:uid="{00000000-0005-0000-0000-0000EE240000}"/>
    <cellStyle name="Normal 11 6 2 2 2" xfId="9490" xr:uid="{00000000-0005-0000-0000-0000EF240000}"/>
    <cellStyle name="Normal 11 6 2 2 2 2" xfId="9491" xr:uid="{00000000-0005-0000-0000-0000F0240000}"/>
    <cellStyle name="Normal 11 6 2 2 3" xfId="9492" xr:uid="{00000000-0005-0000-0000-0000F1240000}"/>
    <cellStyle name="Normal 11 6 2 3" xfId="9493" xr:uid="{00000000-0005-0000-0000-0000F2240000}"/>
    <cellStyle name="Normal 11 6 2 3 2" xfId="9494" xr:uid="{00000000-0005-0000-0000-0000F3240000}"/>
    <cellStyle name="Normal 11 6 2 4" xfId="9495" xr:uid="{00000000-0005-0000-0000-0000F4240000}"/>
    <cellStyle name="Normal 11 6 3" xfId="9496" xr:uid="{00000000-0005-0000-0000-0000F5240000}"/>
    <cellStyle name="Normal 11 6 3 2" xfId="9497" xr:uid="{00000000-0005-0000-0000-0000F6240000}"/>
    <cellStyle name="Normal 11 6 3 2 2" xfId="9498" xr:uid="{00000000-0005-0000-0000-0000F7240000}"/>
    <cellStyle name="Normal 11 6 3 3" xfId="9499" xr:uid="{00000000-0005-0000-0000-0000F8240000}"/>
    <cellStyle name="Normal 11 6 4" xfId="9500" xr:uid="{00000000-0005-0000-0000-0000F9240000}"/>
    <cellStyle name="Normal 11 6 4 2" xfId="9501" xr:uid="{00000000-0005-0000-0000-0000FA240000}"/>
    <cellStyle name="Normal 11 6 5" xfId="9502" xr:uid="{00000000-0005-0000-0000-0000FB240000}"/>
    <cellStyle name="Normal 11 7" xfId="9503" xr:uid="{00000000-0005-0000-0000-0000FC240000}"/>
    <cellStyle name="Normal 11 7 2" xfId="9504" xr:uid="{00000000-0005-0000-0000-0000FD240000}"/>
    <cellStyle name="Normal 11 7 2 2" xfId="9505" xr:uid="{00000000-0005-0000-0000-0000FE240000}"/>
    <cellStyle name="Normal 11 7 2 2 2" xfId="9506" xr:uid="{00000000-0005-0000-0000-0000FF240000}"/>
    <cellStyle name="Normal 11 7 2 3" xfId="9507" xr:uid="{00000000-0005-0000-0000-000000250000}"/>
    <cellStyle name="Normal 11 7 3" xfId="9508" xr:uid="{00000000-0005-0000-0000-000001250000}"/>
    <cellStyle name="Normal 11 7 3 2" xfId="9509" xr:uid="{00000000-0005-0000-0000-000002250000}"/>
    <cellStyle name="Normal 11 7 4" xfId="9510" xr:uid="{00000000-0005-0000-0000-000003250000}"/>
    <cellStyle name="Normal 11 8" xfId="9511" xr:uid="{00000000-0005-0000-0000-000004250000}"/>
    <cellStyle name="Normal 11 8 2" xfId="9512" xr:uid="{00000000-0005-0000-0000-000005250000}"/>
    <cellStyle name="Normal 11 8 2 2" xfId="9513" xr:uid="{00000000-0005-0000-0000-000006250000}"/>
    <cellStyle name="Normal 11 8 2 2 2" xfId="9514" xr:uid="{00000000-0005-0000-0000-000007250000}"/>
    <cellStyle name="Normal 11 8 2 3" xfId="9515" xr:uid="{00000000-0005-0000-0000-000008250000}"/>
    <cellStyle name="Normal 11 8 3" xfId="9516" xr:uid="{00000000-0005-0000-0000-000009250000}"/>
    <cellStyle name="Normal 11 8 3 2" xfId="9517" xr:uid="{00000000-0005-0000-0000-00000A250000}"/>
    <cellStyle name="Normal 11 8 4" xfId="9518" xr:uid="{00000000-0005-0000-0000-00000B250000}"/>
    <cellStyle name="Normal 11 9" xfId="9519" xr:uid="{00000000-0005-0000-0000-00000C250000}"/>
    <cellStyle name="Normal 11 9 2" xfId="9520" xr:uid="{00000000-0005-0000-0000-00000D250000}"/>
    <cellStyle name="Normal 11 9 2 2" xfId="9521" xr:uid="{00000000-0005-0000-0000-00000E250000}"/>
    <cellStyle name="Normal 11 9 3" xfId="9522" xr:uid="{00000000-0005-0000-0000-00000F250000}"/>
    <cellStyle name="Normal 12" xfId="9523" xr:uid="{00000000-0005-0000-0000-000010250000}"/>
    <cellStyle name="Normal 12 10" xfId="9524" xr:uid="{00000000-0005-0000-0000-000011250000}"/>
    <cellStyle name="Normal 12 10 2" xfId="9525" xr:uid="{00000000-0005-0000-0000-000012250000}"/>
    <cellStyle name="Normal 12 11" xfId="9526" xr:uid="{00000000-0005-0000-0000-000013250000}"/>
    <cellStyle name="Normal 12 11 2" xfId="9527" xr:uid="{00000000-0005-0000-0000-000014250000}"/>
    <cellStyle name="Normal 12 12" xfId="9528" xr:uid="{00000000-0005-0000-0000-000015250000}"/>
    <cellStyle name="Normal 12 13" xfId="9529" xr:uid="{00000000-0005-0000-0000-000016250000}"/>
    <cellStyle name="Normal 12 14" xfId="9530" xr:uid="{00000000-0005-0000-0000-000017250000}"/>
    <cellStyle name="Normal 12 2" xfId="9531" xr:uid="{00000000-0005-0000-0000-000018250000}"/>
    <cellStyle name="Normal 12 2 10" xfId="9532" xr:uid="{00000000-0005-0000-0000-000019250000}"/>
    <cellStyle name="Normal 12 2 11" xfId="9533" xr:uid="{00000000-0005-0000-0000-00001A250000}"/>
    <cellStyle name="Normal 12 2 2" xfId="9534" xr:uid="{00000000-0005-0000-0000-00001B250000}"/>
    <cellStyle name="Normal 12 2 2 10" xfId="9535" xr:uid="{00000000-0005-0000-0000-00001C250000}"/>
    <cellStyle name="Normal 12 2 2 2" xfId="9536" xr:uid="{00000000-0005-0000-0000-00001D250000}"/>
    <cellStyle name="Normal 12 2 2 2 2" xfId="9537" xr:uid="{00000000-0005-0000-0000-00001E250000}"/>
    <cellStyle name="Normal 12 2 2 2 2 2" xfId="9538" xr:uid="{00000000-0005-0000-0000-00001F250000}"/>
    <cellStyle name="Normal 12 2 2 2 2 2 2" xfId="9539" xr:uid="{00000000-0005-0000-0000-000020250000}"/>
    <cellStyle name="Normal 12 2 2 2 2 2 2 2" xfId="9540" xr:uid="{00000000-0005-0000-0000-000021250000}"/>
    <cellStyle name="Normal 12 2 2 2 2 2 2 2 2" xfId="9541" xr:uid="{00000000-0005-0000-0000-000022250000}"/>
    <cellStyle name="Normal 12 2 2 2 2 2 2 3" xfId="9542" xr:uid="{00000000-0005-0000-0000-000023250000}"/>
    <cellStyle name="Normal 12 2 2 2 2 2 3" xfId="9543" xr:uid="{00000000-0005-0000-0000-000024250000}"/>
    <cellStyle name="Normal 12 2 2 2 2 2 3 2" xfId="9544" xr:uid="{00000000-0005-0000-0000-000025250000}"/>
    <cellStyle name="Normal 12 2 2 2 2 2 4" xfId="9545" xr:uid="{00000000-0005-0000-0000-000026250000}"/>
    <cellStyle name="Normal 12 2 2 2 2 3" xfId="9546" xr:uid="{00000000-0005-0000-0000-000027250000}"/>
    <cellStyle name="Normal 12 2 2 2 2 3 2" xfId="9547" xr:uid="{00000000-0005-0000-0000-000028250000}"/>
    <cellStyle name="Normal 12 2 2 2 2 3 2 2" xfId="9548" xr:uid="{00000000-0005-0000-0000-000029250000}"/>
    <cellStyle name="Normal 12 2 2 2 2 3 3" xfId="9549" xr:uid="{00000000-0005-0000-0000-00002A250000}"/>
    <cellStyle name="Normal 12 2 2 2 2 4" xfId="9550" xr:uid="{00000000-0005-0000-0000-00002B250000}"/>
    <cellStyle name="Normal 12 2 2 2 2 4 2" xfId="9551" xr:uid="{00000000-0005-0000-0000-00002C250000}"/>
    <cellStyle name="Normal 12 2 2 2 2 5" xfId="9552" xr:uid="{00000000-0005-0000-0000-00002D250000}"/>
    <cellStyle name="Normal 12 2 2 2 3" xfId="9553" xr:uid="{00000000-0005-0000-0000-00002E250000}"/>
    <cellStyle name="Normal 12 2 2 2 3 2" xfId="9554" xr:uid="{00000000-0005-0000-0000-00002F250000}"/>
    <cellStyle name="Normal 12 2 2 2 3 2 2" xfId="9555" xr:uid="{00000000-0005-0000-0000-000030250000}"/>
    <cellStyle name="Normal 12 2 2 2 3 2 2 2" xfId="9556" xr:uid="{00000000-0005-0000-0000-000031250000}"/>
    <cellStyle name="Normal 12 2 2 2 3 2 3" xfId="9557" xr:uid="{00000000-0005-0000-0000-000032250000}"/>
    <cellStyle name="Normal 12 2 2 2 3 3" xfId="9558" xr:uid="{00000000-0005-0000-0000-000033250000}"/>
    <cellStyle name="Normal 12 2 2 2 3 3 2" xfId="9559" xr:uid="{00000000-0005-0000-0000-000034250000}"/>
    <cellStyle name="Normal 12 2 2 2 3 4" xfId="9560" xr:uid="{00000000-0005-0000-0000-000035250000}"/>
    <cellStyle name="Normal 12 2 2 2 4" xfId="9561" xr:uid="{00000000-0005-0000-0000-000036250000}"/>
    <cellStyle name="Normal 12 2 2 2 4 2" xfId="9562" xr:uid="{00000000-0005-0000-0000-000037250000}"/>
    <cellStyle name="Normal 12 2 2 2 4 2 2" xfId="9563" xr:uid="{00000000-0005-0000-0000-000038250000}"/>
    <cellStyle name="Normal 12 2 2 2 4 2 2 2" xfId="9564" xr:uid="{00000000-0005-0000-0000-000039250000}"/>
    <cellStyle name="Normal 12 2 2 2 4 2 3" xfId="9565" xr:uid="{00000000-0005-0000-0000-00003A250000}"/>
    <cellStyle name="Normal 12 2 2 2 4 3" xfId="9566" xr:uid="{00000000-0005-0000-0000-00003B250000}"/>
    <cellStyle name="Normal 12 2 2 2 4 3 2" xfId="9567" xr:uid="{00000000-0005-0000-0000-00003C250000}"/>
    <cellStyle name="Normal 12 2 2 2 4 4" xfId="9568" xr:uid="{00000000-0005-0000-0000-00003D250000}"/>
    <cellStyle name="Normal 12 2 2 2 5" xfId="9569" xr:uid="{00000000-0005-0000-0000-00003E250000}"/>
    <cellStyle name="Normal 12 2 2 2 5 2" xfId="9570" xr:uid="{00000000-0005-0000-0000-00003F250000}"/>
    <cellStyle name="Normal 12 2 2 2 5 2 2" xfId="9571" xr:uid="{00000000-0005-0000-0000-000040250000}"/>
    <cellStyle name="Normal 12 2 2 2 5 3" xfId="9572" xr:uid="{00000000-0005-0000-0000-000041250000}"/>
    <cellStyle name="Normal 12 2 2 2 6" xfId="9573" xr:uid="{00000000-0005-0000-0000-000042250000}"/>
    <cellStyle name="Normal 12 2 2 2 6 2" xfId="9574" xr:uid="{00000000-0005-0000-0000-000043250000}"/>
    <cellStyle name="Normal 12 2 2 2 7" xfId="9575" xr:uid="{00000000-0005-0000-0000-000044250000}"/>
    <cellStyle name="Normal 12 2 2 2 7 2" xfId="9576" xr:uid="{00000000-0005-0000-0000-000045250000}"/>
    <cellStyle name="Normal 12 2 2 2 8" xfId="9577" xr:uid="{00000000-0005-0000-0000-000046250000}"/>
    <cellStyle name="Normal 12 2 2 2 9" xfId="9578" xr:uid="{00000000-0005-0000-0000-000047250000}"/>
    <cellStyle name="Normal 12 2 2 3" xfId="9579" xr:uid="{00000000-0005-0000-0000-000048250000}"/>
    <cellStyle name="Normal 12 2 2 3 2" xfId="9580" xr:uid="{00000000-0005-0000-0000-000049250000}"/>
    <cellStyle name="Normal 12 2 2 3 2 2" xfId="9581" xr:uid="{00000000-0005-0000-0000-00004A250000}"/>
    <cellStyle name="Normal 12 2 2 3 2 2 2" xfId="9582" xr:uid="{00000000-0005-0000-0000-00004B250000}"/>
    <cellStyle name="Normal 12 2 2 3 2 2 2 2" xfId="9583" xr:uid="{00000000-0005-0000-0000-00004C250000}"/>
    <cellStyle name="Normal 12 2 2 3 2 2 3" xfId="9584" xr:uid="{00000000-0005-0000-0000-00004D250000}"/>
    <cellStyle name="Normal 12 2 2 3 2 3" xfId="9585" xr:uid="{00000000-0005-0000-0000-00004E250000}"/>
    <cellStyle name="Normal 12 2 2 3 2 3 2" xfId="9586" xr:uid="{00000000-0005-0000-0000-00004F250000}"/>
    <cellStyle name="Normal 12 2 2 3 2 4" xfId="9587" xr:uid="{00000000-0005-0000-0000-000050250000}"/>
    <cellStyle name="Normal 12 2 2 3 3" xfId="9588" xr:uid="{00000000-0005-0000-0000-000051250000}"/>
    <cellStyle name="Normal 12 2 2 3 3 2" xfId="9589" xr:uid="{00000000-0005-0000-0000-000052250000}"/>
    <cellStyle name="Normal 12 2 2 3 3 2 2" xfId="9590" xr:uid="{00000000-0005-0000-0000-000053250000}"/>
    <cellStyle name="Normal 12 2 2 3 3 3" xfId="9591" xr:uid="{00000000-0005-0000-0000-000054250000}"/>
    <cellStyle name="Normal 12 2 2 3 4" xfId="9592" xr:uid="{00000000-0005-0000-0000-000055250000}"/>
    <cellStyle name="Normal 12 2 2 3 4 2" xfId="9593" xr:uid="{00000000-0005-0000-0000-000056250000}"/>
    <cellStyle name="Normal 12 2 2 3 5" xfId="9594" xr:uid="{00000000-0005-0000-0000-000057250000}"/>
    <cellStyle name="Normal 12 2 2 4" xfId="9595" xr:uid="{00000000-0005-0000-0000-000058250000}"/>
    <cellStyle name="Normal 12 2 2 4 2" xfId="9596" xr:uid="{00000000-0005-0000-0000-000059250000}"/>
    <cellStyle name="Normal 12 2 2 4 2 2" xfId="9597" xr:uid="{00000000-0005-0000-0000-00005A250000}"/>
    <cellStyle name="Normal 12 2 2 4 2 2 2" xfId="9598" xr:uid="{00000000-0005-0000-0000-00005B250000}"/>
    <cellStyle name="Normal 12 2 2 4 2 3" xfId="9599" xr:uid="{00000000-0005-0000-0000-00005C250000}"/>
    <cellStyle name="Normal 12 2 2 4 3" xfId="9600" xr:uid="{00000000-0005-0000-0000-00005D250000}"/>
    <cellStyle name="Normal 12 2 2 4 3 2" xfId="9601" xr:uid="{00000000-0005-0000-0000-00005E250000}"/>
    <cellStyle name="Normal 12 2 2 4 4" xfId="9602" xr:uid="{00000000-0005-0000-0000-00005F250000}"/>
    <cellStyle name="Normal 12 2 2 5" xfId="9603" xr:uid="{00000000-0005-0000-0000-000060250000}"/>
    <cellStyle name="Normal 12 2 2 5 2" xfId="9604" xr:uid="{00000000-0005-0000-0000-000061250000}"/>
    <cellStyle name="Normal 12 2 2 5 2 2" xfId="9605" xr:uid="{00000000-0005-0000-0000-000062250000}"/>
    <cellStyle name="Normal 12 2 2 5 2 2 2" xfId="9606" xr:uid="{00000000-0005-0000-0000-000063250000}"/>
    <cellStyle name="Normal 12 2 2 5 2 3" xfId="9607" xr:uid="{00000000-0005-0000-0000-000064250000}"/>
    <cellStyle name="Normal 12 2 2 5 3" xfId="9608" xr:uid="{00000000-0005-0000-0000-000065250000}"/>
    <cellStyle name="Normal 12 2 2 5 3 2" xfId="9609" xr:uid="{00000000-0005-0000-0000-000066250000}"/>
    <cellStyle name="Normal 12 2 2 5 4" xfId="9610" xr:uid="{00000000-0005-0000-0000-000067250000}"/>
    <cellStyle name="Normal 12 2 2 6" xfId="9611" xr:uid="{00000000-0005-0000-0000-000068250000}"/>
    <cellStyle name="Normal 12 2 2 6 2" xfId="9612" xr:uid="{00000000-0005-0000-0000-000069250000}"/>
    <cellStyle name="Normal 12 2 2 6 2 2" xfId="9613" xr:uid="{00000000-0005-0000-0000-00006A250000}"/>
    <cellStyle name="Normal 12 2 2 6 3" xfId="9614" xr:uid="{00000000-0005-0000-0000-00006B250000}"/>
    <cellStyle name="Normal 12 2 2 7" xfId="9615" xr:uid="{00000000-0005-0000-0000-00006C250000}"/>
    <cellStyle name="Normal 12 2 2 7 2" xfId="9616" xr:uid="{00000000-0005-0000-0000-00006D250000}"/>
    <cellStyle name="Normal 12 2 2 8" xfId="9617" xr:uid="{00000000-0005-0000-0000-00006E250000}"/>
    <cellStyle name="Normal 12 2 2 8 2" xfId="9618" xr:uid="{00000000-0005-0000-0000-00006F250000}"/>
    <cellStyle name="Normal 12 2 2 9" xfId="9619" xr:uid="{00000000-0005-0000-0000-000070250000}"/>
    <cellStyle name="Normal 12 2 3" xfId="9620" xr:uid="{00000000-0005-0000-0000-000071250000}"/>
    <cellStyle name="Normal 12 2 3 2" xfId="9621" xr:uid="{00000000-0005-0000-0000-000072250000}"/>
    <cellStyle name="Normal 12 2 3 2 2" xfId="9622" xr:uid="{00000000-0005-0000-0000-000073250000}"/>
    <cellStyle name="Normal 12 2 3 2 2 2" xfId="9623" xr:uid="{00000000-0005-0000-0000-000074250000}"/>
    <cellStyle name="Normal 12 2 3 2 2 2 2" xfId="9624" xr:uid="{00000000-0005-0000-0000-000075250000}"/>
    <cellStyle name="Normal 12 2 3 2 2 2 2 2" xfId="9625" xr:uid="{00000000-0005-0000-0000-000076250000}"/>
    <cellStyle name="Normal 12 2 3 2 2 2 3" xfId="9626" xr:uid="{00000000-0005-0000-0000-000077250000}"/>
    <cellStyle name="Normal 12 2 3 2 2 3" xfId="9627" xr:uid="{00000000-0005-0000-0000-000078250000}"/>
    <cellStyle name="Normal 12 2 3 2 2 3 2" xfId="9628" xr:uid="{00000000-0005-0000-0000-000079250000}"/>
    <cellStyle name="Normal 12 2 3 2 2 4" xfId="9629" xr:uid="{00000000-0005-0000-0000-00007A250000}"/>
    <cellStyle name="Normal 12 2 3 2 3" xfId="9630" xr:uid="{00000000-0005-0000-0000-00007B250000}"/>
    <cellStyle name="Normal 12 2 3 2 3 2" xfId="9631" xr:uid="{00000000-0005-0000-0000-00007C250000}"/>
    <cellStyle name="Normal 12 2 3 2 3 2 2" xfId="9632" xr:uid="{00000000-0005-0000-0000-00007D250000}"/>
    <cellStyle name="Normal 12 2 3 2 3 3" xfId="9633" xr:uid="{00000000-0005-0000-0000-00007E250000}"/>
    <cellStyle name="Normal 12 2 3 2 4" xfId="9634" xr:uid="{00000000-0005-0000-0000-00007F250000}"/>
    <cellStyle name="Normal 12 2 3 2 4 2" xfId="9635" xr:uid="{00000000-0005-0000-0000-000080250000}"/>
    <cellStyle name="Normal 12 2 3 2 5" xfId="9636" xr:uid="{00000000-0005-0000-0000-000081250000}"/>
    <cellStyle name="Normal 12 2 3 2 6" xfId="9637" xr:uid="{00000000-0005-0000-0000-000082250000}"/>
    <cellStyle name="Normal 12 2 3 3" xfId="9638" xr:uid="{00000000-0005-0000-0000-000083250000}"/>
    <cellStyle name="Normal 12 2 3 3 2" xfId="9639" xr:uid="{00000000-0005-0000-0000-000084250000}"/>
    <cellStyle name="Normal 12 2 3 3 2 2" xfId="9640" xr:uid="{00000000-0005-0000-0000-000085250000}"/>
    <cellStyle name="Normal 12 2 3 3 2 2 2" xfId="9641" xr:uid="{00000000-0005-0000-0000-000086250000}"/>
    <cellStyle name="Normal 12 2 3 3 2 3" xfId="9642" xr:uid="{00000000-0005-0000-0000-000087250000}"/>
    <cellStyle name="Normal 12 2 3 3 3" xfId="9643" xr:uid="{00000000-0005-0000-0000-000088250000}"/>
    <cellStyle name="Normal 12 2 3 3 3 2" xfId="9644" xr:uid="{00000000-0005-0000-0000-000089250000}"/>
    <cellStyle name="Normal 12 2 3 3 4" xfId="9645" xr:uid="{00000000-0005-0000-0000-00008A250000}"/>
    <cellStyle name="Normal 12 2 3 4" xfId="9646" xr:uid="{00000000-0005-0000-0000-00008B250000}"/>
    <cellStyle name="Normal 12 2 3 4 2" xfId="9647" xr:uid="{00000000-0005-0000-0000-00008C250000}"/>
    <cellStyle name="Normal 12 2 3 4 2 2" xfId="9648" xr:uid="{00000000-0005-0000-0000-00008D250000}"/>
    <cellStyle name="Normal 12 2 3 4 2 2 2" xfId="9649" xr:uid="{00000000-0005-0000-0000-00008E250000}"/>
    <cellStyle name="Normal 12 2 3 4 2 3" xfId="9650" xr:uid="{00000000-0005-0000-0000-00008F250000}"/>
    <cellStyle name="Normal 12 2 3 4 3" xfId="9651" xr:uid="{00000000-0005-0000-0000-000090250000}"/>
    <cellStyle name="Normal 12 2 3 4 3 2" xfId="9652" xr:uid="{00000000-0005-0000-0000-000091250000}"/>
    <cellStyle name="Normal 12 2 3 4 4" xfId="9653" xr:uid="{00000000-0005-0000-0000-000092250000}"/>
    <cellStyle name="Normal 12 2 3 5" xfId="9654" xr:uid="{00000000-0005-0000-0000-000093250000}"/>
    <cellStyle name="Normal 12 2 3 5 2" xfId="9655" xr:uid="{00000000-0005-0000-0000-000094250000}"/>
    <cellStyle name="Normal 12 2 3 5 2 2" xfId="9656" xr:uid="{00000000-0005-0000-0000-000095250000}"/>
    <cellStyle name="Normal 12 2 3 5 3" xfId="9657" xr:uid="{00000000-0005-0000-0000-000096250000}"/>
    <cellStyle name="Normal 12 2 3 6" xfId="9658" xr:uid="{00000000-0005-0000-0000-000097250000}"/>
    <cellStyle name="Normal 12 2 3 6 2" xfId="9659" xr:uid="{00000000-0005-0000-0000-000098250000}"/>
    <cellStyle name="Normal 12 2 3 7" xfId="9660" xr:uid="{00000000-0005-0000-0000-000099250000}"/>
    <cellStyle name="Normal 12 2 3 7 2" xfId="9661" xr:uid="{00000000-0005-0000-0000-00009A250000}"/>
    <cellStyle name="Normal 12 2 3 8" xfId="9662" xr:uid="{00000000-0005-0000-0000-00009B250000}"/>
    <cellStyle name="Normal 12 2 3 9" xfId="9663" xr:uid="{00000000-0005-0000-0000-00009C250000}"/>
    <cellStyle name="Normal 12 2 4" xfId="9664" xr:uid="{00000000-0005-0000-0000-00009D250000}"/>
    <cellStyle name="Normal 12 2 4 2" xfId="9665" xr:uid="{00000000-0005-0000-0000-00009E250000}"/>
    <cellStyle name="Normal 12 2 4 3" xfId="9666" xr:uid="{00000000-0005-0000-0000-00009F250000}"/>
    <cellStyle name="Normal 12 2 4 4" xfId="9667" xr:uid="{00000000-0005-0000-0000-0000A0250000}"/>
    <cellStyle name="Normal 12 2 5" xfId="9668" xr:uid="{00000000-0005-0000-0000-0000A1250000}"/>
    <cellStyle name="Normal 12 2 5 2" xfId="9669" xr:uid="{00000000-0005-0000-0000-0000A2250000}"/>
    <cellStyle name="Normal 12 2 5 2 2" xfId="9670" xr:uid="{00000000-0005-0000-0000-0000A3250000}"/>
    <cellStyle name="Normal 12 2 5 2 2 2" xfId="9671" xr:uid="{00000000-0005-0000-0000-0000A4250000}"/>
    <cellStyle name="Normal 12 2 5 2 2 2 2" xfId="9672" xr:uid="{00000000-0005-0000-0000-0000A5250000}"/>
    <cellStyle name="Normal 12 2 5 2 2 3" xfId="9673" xr:uid="{00000000-0005-0000-0000-0000A6250000}"/>
    <cellStyle name="Normal 12 2 5 2 3" xfId="9674" xr:uid="{00000000-0005-0000-0000-0000A7250000}"/>
    <cellStyle name="Normal 12 2 5 2 3 2" xfId="9675" xr:uid="{00000000-0005-0000-0000-0000A8250000}"/>
    <cellStyle name="Normal 12 2 5 2 4" xfId="9676" xr:uid="{00000000-0005-0000-0000-0000A9250000}"/>
    <cellStyle name="Normal 12 2 5 3" xfId="9677" xr:uid="{00000000-0005-0000-0000-0000AA250000}"/>
    <cellStyle name="Normal 12 2 5 3 2" xfId="9678" xr:uid="{00000000-0005-0000-0000-0000AB250000}"/>
    <cellStyle name="Normal 12 2 5 3 2 2" xfId="9679" xr:uid="{00000000-0005-0000-0000-0000AC250000}"/>
    <cellStyle name="Normal 12 2 5 3 3" xfId="9680" xr:uid="{00000000-0005-0000-0000-0000AD250000}"/>
    <cellStyle name="Normal 12 2 5 4" xfId="9681" xr:uid="{00000000-0005-0000-0000-0000AE250000}"/>
    <cellStyle name="Normal 12 2 5 4 2" xfId="9682" xr:uid="{00000000-0005-0000-0000-0000AF250000}"/>
    <cellStyle name="Normal 12 2 5 5" xfId="9683" xr:uid="{00000000-0005-0000-0000-0000B0250000}"/>
    <cellStyle name="Normal 12 2 6" xfId="9684" xr:uid="{00000000-0005-0000-0000-0000B1250000}"/>
    <cellStyle name="Normal 12 2 6 2" xfId="9685" xr:uid="{00000000-0005-0000-0000-0000B2250000}"/>
    <cellStyle name="Normal 12 2 6 2 2" xfId="9686" xr:uid="{00000000-0005-0000-0000-0000B3250000}"/>
    <cellStyle name="Normal 12 2 6 2 2 2" xfId="9687" xr:uid="{00000000-0005-0000-0000-0000B4250000}"/>
    <cellStyle name="Normal 12 2 6 2 3" xfId="9688" xr:uid="{00000000-0005-0000-0000-0000B5250000}"/>
    <cellStyle name="Normal 12 2 6 3" xfId="9689" xr:uid="{00000000-0005-0000-0000-0000B6250000}"/>
    <cellStyle name="Normal 12 2 6 3 2" xfId="9690" xr:uid="{00000000-0005-0000-0000-0000B7250000}"/>
    <cellStyle name="Normal 12 2 6 4" xfId="9691" xr:uid="{00000000-0005-0000-0000-0000B8250000}"/>
    <cellStyle name="Normal 12 2 7" xfId="9692" xr:uid="{00000000-0005-0000-0000-0000B9250000}"/>
    <cellStyle name="Normal 12 2 7 2" xfId="9693" xr:uid="{00000000-0005-0000-0000-0000BA250000}"/>
    <cellStyle name="Normal 12 2 7 2 2" xfId="9694" xr:uid="{00000000-0005-0000-0000-0000BB250000}"/>
    <cellStyle name="Normal 12 2 7 2 2 2" xfId="9695" xr:uid="{00000000-0005-0000-0000-0000BC250000}"/>
    <cellStyle name="Normal 12 2 7 2 3" xfId="9696" xr:uid="{00000000-0005-0000-0000-0000BD250000}"/>
    <cellStyle name="Normal 12 2 7 3" xfId="9697" xr:uid="{00000000-0005-0000-0000-0000BE250000}"/>
    <cellStyle name="Normal 12 2 7 3 2" xfId="9698" xr:uid="{00000000-0005-0000-0000-0000BF250000}"/>
    <cellStyle name="Normal 12 2 7 4" xfId="9699" xr:uid="{00000000-0005-0000-0000-0000C0250000}"/>
    <cellStyle name="Normal 12 2 8" xfId="9700" xr:uid="{00000000-0005-0000-0000-0000C1250000}"/>
    <cellStyle name="Normal 12 2 8 2" xfId="9701" xr:uid="{00000000-0005-0000-0000-0000C2250000}"/>
    <cellStyle name="Normal 12 2 8 2 2" xfId="9702" xr:uid="{00000000-0005-0000-0000-0000C3250000}"/>
    <cellStyle name="Normal 12 2 8 3" xfId="9703" xr:uid="{00000000-0005-0000-0000-0000C4250000}"/>
    <cellStyle name="Normal 12 2 9" xfId="9704" xr:uid="{00000000-0005-0000-0000-0000C5250000}"/>
    <cellStyle name="Normal 12 2 9 2" xfId="9705" xr:uid="{00000000-0005-0000-0000-0000C6250000}"/>
    <cellStyle name="Normal 12 2_T-straight with PEDs adjustor" xfId="9706" xr:uid="{00000000-0005-0000-0000-0000C7250000}"/>
    <cellStyle name="Normal 12 3" xfId="9707" xr:uid="{00000000-0005-0000-0000-0000C8250000}"/>
    <cellStyle name="Normal 12 3 2" xfId="9708" xr:uid="{00000000-0005-0000-0000-0000C9250000}"/>
    <cellStyle name="Normal 12 3 2 2" xfId="9709" xr:uid="{00000000-0005-0000-0000-0000CA250000}"/>
    <cellStyle name="Normal 12 3 2 3" xfId="9710" xr:uid="{00000000-0005-0000-0000-0000CB250000}"/>
    <cellStyle name="Normal 12 3 3" xfId="9711" xr:uid="{00000000-0005-0000-0000-0000CC250000}"/>
    <cellStyle name="Normal 12 3 4" xfId="9712" xr:uid="{00000000-0005-0000-0000-0000CD250000}"/>
    <cellStyle name="Normal 12 4" xfId="9713" xr:uid="{00000000-0005-0000-0000-0000CE250000}"/>
    <cellStyle name="Normal 12 4 10" xfId="9714" xr:uid="{00000000-0005-0000-0000-0000CF250000}"/>
    <cellStyle name="Normal 12 4 2" xfId="9715" xr:uid="{00000000-0005-0000-0000-0000D0250000}"/>
    <cellStyle name="Normal 12 4 2 2" xfId="9716" xr:uid="{00000000-0005-0000-0000-0000D1250000}"/>
    <cellStyle name="Normal 12 4 2 2 2" xfId="9717" xr:uid="{00000000-0005-0000-0000-0000D2250000}"/>
    <cellStyle name="Normal 12 4 2 2 2 2" xfId="9718" xr:uid="{00000000-0005-0000-0000-0000D3250000}"/>
    <cellStyle name="Normal 12 4 2 2 2 2 2" xfId="9719" xr:uid="{00000000-0005-0000-0000-0000D4250000}"/>
    <cellStyle name="Normal 12 4 2 2 2 2 2 2" xfId="9720" xr:uid="{00000000-0005-0000-0000-0000D5250000}"/>
    <cellStyle name="Normal 12 4 2 2 2 2 3" xfId="9721" xr:uid="{00000000-0005-0000-0000-0000D6250000}"/>
    <cellStyle name="Normal 12 4 2 2 2 3" xfId="9722" xr:uid="{00000000-0005-0000-0000-0000D7250000}"/>
    <cellStyle name="Normal 12 4 2 2 2 3 2" xfId="9723" xr:uid="{00000000-0005-0000-0000-0000D8250000}"/>
    <cellStyle name="Normal 12 4 2 2 2 4" xfId="9724" xr:uid="{00000000-0005-0000-0000-0000D9250000}"/>
    <cellStyle name="Normal 12 4 2 2 3" xfId="9725" xr:uid="{00000000-0005-0000-0000-0000DA250000}"/>
    <cellStyle name="Normal 12 4 2 2 3 2" xfId="9726" xr:uid="{00000000-0005-0000-0000-0000DB250000}"/>
    <cellStyle name="Normal 12 4 2 2 3 2 2" xfId="9727" xr:uid="{00000000-0005-0000-0000-0000DC250000}"/>
    <cellStyle name="Normal 12 4 2 2 3 3" xfId="9728" xr:uid="{00000000-0005-0000-0000-0000DD250000}"/>
    <cellStyle name="Normal 12 4 2 2 4" xfId="9729" xr:uid="{00000000-0005-0000-0000-0000DE250000}"/>
    <cellStyle name="Normal 12 4 2 2 4 2" xfId="9730" xr:uid="{00000000-0005-0000-0000-0000DF250000}"/>
    <cellStyle name="Normal 12 4 2 2 5" xfId="9731" xr:uid="{00000000-0005-0000-0000-0000E0250000}"/>
    <cellStyle name="Normal 12 4 2 3" xfId="9732" xr:uid="{00000000-0005-0000-0000-0000E1250000}"/>
    <cellStyle name="Normal 12 4 2 3 2" xfId="9733" xr:uid="{00000000-0005-0000-0000-0000E2250000}"/>
    <cellStyle name="Normal 12 4 2 3 2 2" xfId="9734" xr:uid="{00000000-0005-0000-0000-0000E3250000}"/>
    <cellStyle name="Normal 12 4 2 3 2 2 2" xfId="9735" xr:uid="{00000000-0005-0000-0000-0000E4250000}"/>
    <cellStyle name="Normal 12 4 2 3 2 3" xfId="9736" xr:uid="{00000000-0005-0000-0000-0000E5250000}"/>
    <cellStyle name="Normal 12 4 2 3 3" xfId="9737" xr:uid="{00000000-0005-0000-0000-0000E6250000}"/>
    <cellStyle name="Normal 12 4 2 3 3 2" xfId="9738" xr:uid="{00000000-0005-0000-0000-0000E7250000}"/>
    <cellStyle name="Normal 12 4 2 3 4" xfId="9739" xr:uid="{00000000-0005-0000-0000-0000E8250000}"/>
    <cellStyle name="Normal 12 4 2 4" xfId="9740" xr:uid="{00000000-0005-0000-0000-0000E9250000}"/>
    <cellStyle name="Normal 12 4 2 4 2" xfId="9741" xr:uid="{00000000-0005-0000-0000-0000EA250000}"/>
    <cellStyle name="Normal 12 4 2 4 2 2" xfId="9742" xr:uid="{00000000-0005-0000-0000-0000EB250000}"/>
    <cellStyle name="Normal 12 4 2 4 2 2 2" xfId="9743" xr:uid="{00000000-0005-0000-0000-0000EC250000}"/>
    <cellStyle name="Normal 12 4 2 4 2 3" xfId="9744" xr:uid="{00000000-0005-0000-0000-0000ED250000}"/>
    <cellStyle name="Normal 12 4 2 4 3" xfId="9745" xr:uid="{00000000-0005-0000-0000-0000EE250000}"/>
    <cellStyle name="Normal 12 4 2 4 3 2" xfId="9746" xr:uid="{00000000-0005-0000-0000-0000EF250000}"/>
    <cellStyle name="Normal 12 4 2 4 4" xfId="9747" xr:uid="{00000000-0005-0000-0000-0000F0250000}"/>
    <cellStyle name="Normal 12 4 2 5" xfId="9748" xr:uid="{00000000-0005-0000-0000-0000F1250000}"/>
    <cellStyle name="Normal 12 4 2 5 2" xfId="9749" xr:uid="{00000000-0005-0000-0000-0000F2250000}"/>
    <cellStyle name="Normal 12 4 2 5 2 2" xfId="9750" xr:uid="{00000000-0005-0000-0000-0000F3250000}"/>
    <cellStyle name="Normal 12 4 2 5 3" xfId="9751" xr:uid="{00000000-0005-0000-0000-0000F4250000}"/>
    <cellStyle name="Normal 12 4 2 6" xfId="9752" xr:uid="{00000000-0005-0000-0000-0000F5250000}"/>
    <cellStyle name="Normal 12 4 2 6 2" xfId="9753" xr:uid="{00000000-0005-0000-0000-0000F6250000}"/>
    <cellStyle name="Normal 12 4 2 7" xfId="9754" xr:uid="{00000000-0005-0000-0000-0000F7250000}"/>
    <cellStyle name="Normal 12 4 2 7 2" xfId="9755" xr:uid="{00000000-0005-0000-0000-0000F8250000}"/>
    <cellStyle name="Normal 12 4 2 8" xfId="9756" xr:uid="{00000000-0005-0000-0000-0000F9250000}"/>
    <cellStyle name="Normal 12 4 2 9" xfId="9757" xr:uid="{00000000-0005-0000-0000-0000FA250000}"/>
    <cellStyle name="Normal 12 4 3" xfId="9758" xr:uid="{00000000-0005-0000-0000-0000FB250000}"/>
    <cellStyle name="Normal 12 4 3 2" xfId="9759" xr:uid="{00000000-0005-0000-0000-0000FC250000}"/>
    <cellStyle name="Normal 12 4 3 2 2" xfId="9760" xr:uid="{00000000-0005-0000-0000-0000FD250000}"/>
    <cellStyle name="Normal 12 4 3 2 2 2" xfId="9761" xr:uid="{00000000-0005-0000-0000-0000FE250000}"/>
    <cellStyle name="Normal 12 4 3 2 2 2 2" xfId="9762" xr:uid="{00000000-0005-0000-0000-0000FF250000}"/>
    <cellStyle name="Normal 12 4 3 2 2 3" xfId="9763" xr:uid="{00000000-0005-0000-0000-000000260000}"/>
    <cellStyle name="Normal 12 4 3 2 3" xfId="9764" xr:uid="{00000000-0005-0000-0000-000001260000}"/>
    <cellStyle name="Normal 12 4 3 2 3 2" xfId="9765" xr:uid="{00000000-0005-0000-0000-000002260000}"/>
    <cellStyle name="Normal 12 4 3 2 4" xfId="9766" xr:uid="{00000000-0005-0000-0000-000003260000}"/>
    <cellStyle name="Normal 12 4 3 3" xfId="9767" xr:uid="{00000000-0005-0000-0000-000004260000}"/>
    <cellStyle name="Normal 12 4 3 3 2" xfId="9768" xr:uid="{00000000-0005-0000-0000-000005260000}"/>
    <cellStyle name="Normal 12 4 3 3 2 2" xfId="9769" xr:uid="{00000000-0005-0000-0000-000006260000}"/>
    <cellStyle name="Normal 12 4 3 3 3" xfId="9770" xr:uid="{00000000-0005-0000-0000-000007260000}"/>
    <cellStyle name="Normal 12 4 3 4" xfId="9771" xr:uid="{00000000-0005-0000-0000-000008260000}"/>
    <cellStyle name="Normal 12 4 3 4 2" xfId="9772" xr:uid="{00000000-0005-0000-0000-000009260000}"/>
    <cellStyle name="Normal 12 4 3 5" xfId="9773" xr:uid="{00000000-0005-0000-0000-00000A260000}"/>
    <cellStyle name="Normal 12 4 4" xfId="9774" xr:uid="{00000000-0005-0000-0000-00000B260000}"/>
    <cellStyle name="Normal 12 4 4 2" xfId="9775" xr:uid="{00000000-0005-0000-0000-00000C260000}"/>
    <cellStyle name="Normal 12 4 4 2 2" xfId="9776" xr:uid="{00000000-0005-0000-0000-00000D260000}"/>
    <cellStyle name="Normal 12 4 4 2 2 2" xfId="9777" xr:uid="{00000000-0005-0000-0000-00000E260000}"/>
    <cellStyle name="Normal 12 4 4 2 3" xfId="9778" xr:uid="{00000000-0005-0000-0000-00000F260000}"/>
    <cellStyle name="Normal 12 4 4 3" xfId="9779" xr:uid="{00000000-0005-0000-0000-000010260000}"/>
    <cellStyle name="Normal 12 4 4 3 2" xfId="9780" xr:uid="{00000000-0005-0000-0000-000011260000}"/>
    <cellStyle name="Normal 12 4 4 4" xfId="9781" xr:uid="{00000000-0005-0000-0000-000012260000}"/>
    <cellStyle name="Normal 12 4 5" xfId="9782" xr:uid="{00000000-0005-0000-0000-000013260000}"/>
    <cellStyle name="Normal 12 4 5 2" xfId="9783" xr:uid="{00000000-0005-0000-0000-000014260000}"/>
    <cellStyle name="Normal 12 4 5 2 2" xfId="9784" xr:uid="{00000000-0005-0000-0000-000015260000}"/>
    <cellStyle name="Normal 12 4 5 2 2 2" xfId="9785" xr:uid="{00000000-0005-0000-0000-000016260000}"/>
    <cellStyle name="Normal 12 4 5 2 3" xfId="9786" xr:uid="{00000000-0005-0000-0000-000017260000}"/>
    <cellStyle name="Normal 12 4 5 3" xfId="9787" xr:uid="{00000000-0005-0000-0000-000018260000}"/>
    <cellStyle name="Normal 12 4 5 3 2" xfId="9788" xr:uid="{00000000-0005-0000-0000-000019260000}"/>
    <cellStyle name="Normal 12 4 5 4" xfId="9789" xr:uid="{00000000-0005-0000-0000-00001A260000}"/>
    <cellStyle name="Normal 12 4 6" xfId="9790" xr:uid="{00000000-0005-0000-0000-00001B260000}"/>
    <cellStyle name="Normal 12 4 6 2" xfId="9791" xr:uid="{00000000-0005-0000-0000-00001C260000}"/>
    <cellStyle name="Normal 12 4 6 2 2" xfId="9792" xr:uid="{00000000-0005-0000-0000-00001D260000}"/>
    <cellStyle name="Normal 12 4 6 3" xfId="9793" xr:uid="{00000000-0005-0000-0000-00001E260000}"/>
    <cellStyle name="Normal 12 4 7" xfId="9794" xr:uid="{00000000-0005-0000-0000-00001F260000}"/>
    <cellStyle name="Normal 12 4 7 2" xfId="9795" xr:uid="{00000000-0005-0000-0000-000020260000}"/>
    <cellStyle name="Normal 12 4 8" xfId="9796" xr:uid="{00000000-0005-0000-0000-000021260000}"/>
    <cellStyle name="Normal 12 4 8 2" xfId="9797" xr:uid="{00000000-0005-0000-0000-000022260000}"/>
    <cellStyle name="Normal 12 4 9" xfId="9798" xr:uid="{00000000-0005-0000-0000-000023260000}"/>
    <cellStyle name="Normal 12 5" xfId="9799" xr:uid="{00000000-0005-0000-0000-000024260000}"/>
    <cellStyle name="Normal 12 5 2" xfId="9800" xr:uid="{00000000-0005-0000-0000-000025260000}"/>
    <cellStyle name="Normal 12 5 2 2" xfId="9801" xr:uid="{00000000-0005-0000-0000-000026260000}"/>
    <cellStyle name="Normal 12 5 2 2 2" xfId="9802" xr:uid="{00000000-0005-0000-0000-000027260000}"/>
    <cellStyle name="Normal 12 5 2 2 2 2" xfId="9803" xr:uid="{00000000-0005-0000-0000-000028260000}"/>
    <cellStyle name="Normal 12 5 2 2 2 2 2" xfId="9804" xr:uid="{00000000-0005-0000-0000-000029260000}"/>
    <cellStyle name="Normal 12 5 2 2 2 3" xfId="9805" xr:uid="{00000000-0005-0000-0000-00002A260000}"/>
    <cellStyle name="Normal 12 5 2 2 3" xfId="9806" xr:uid="{00000000-0005-0000-0000-00002B260000}"/>
    <cellStyle name="Normal 12 5 2 2 3 2" xfId="9807" xr:uid="{00000000-0005-0000-0000-00002C260000}"/>
    <cellStyle name="Normal 12 5 2 2 4" xfId="9808" xr:uid="{00000000-0005-0000-0000-00002D260000}"/>
    <cellStyle name="Normal 12 5 2 3" xfId="9809" xr:uid="{00000000-0005-0000-0000-00002E260000}"/>
    <cellStyle name="Normal 12 5 2 3 2" xfId="9810" xr:uid="{00000000-0005-0000-0000-00002F260000}"/>
    <cellStyle name="Normal 12 5 2 3 2 2" xfId="9811" xr:uid="{00000000-0005-0000-0000-000030260000}"/>
    <cellStyle name="Normal 12 5 2 3 3" xfId="9812" xr:uid="{00000000-0005-0000-0000-000031260000}"/>
    <cellStyle name="Normal 12 5 2 4" xfId="9813" xr:uid="{00000000-0005-0000-0000-000032260000}"/>
    <cellStyle name="Normal 12 5 2 4 2" xfId="9814" xr:uid="{00000000-0005-0000-0000-000033260000}"/>
    <cellStyle name="Normal 12 5 2 5" xfId="9815" xr:uid="{00000000-0005-0000-0000-000034260000}"/>
    <cellStyle name="Normal 12 5 3" xfId="9816" xr:uid="{00000000-0005-0000-0000-000035260000}"/>
    <cellStyle name="Normal 12 5 3 2" xfId="9817" xr:uid="{00000000-0005-0000-0000-000036260000}"/>
    <cellStyle name="Normal 12 5 3 2 2" xfId="9818" xr:uid="{00000000-0005-0000-0000-000037260000}"/>
    <cellStyle name="Normal 12 5 3 2 2 2" xfId="9819" xr:uid="{00000000-0005-0000-0000-000038260000}"/>
    <cellStyle name="Normal 12 5 3 2 3" xfId="9820" xr:uid="{00000000-0005-0000-0000-000039260000}"/>
    <cellStyle name="Normal 12 5 3 3" xfId="9821" xr:uid="{00000000-0005-0000-0000-00003A260000}"/>
    <cellStyle name="Normal 12 5 3 3 2" xfId="9822" xr:uid="{00000000-0005-0000-0000-00003B260000}"/>
    <cellStyle name="Normal 12 5 3 4" xfId="9823" xr:uid="{00000000-0005-0000-0000-00003C260000}"/>
    <cellStyle name="Normal 12 5 4" xfId="9824" xr:uid="{00000000-0005-0000-0000-00003D260000}"/>
    <cellStyle name="Normal 12 5 4 2" xfId="9825" xr:uid="{00000000-0005-0000-0000-00003E260000}"/>
    <cellStyle name="Normal 12 5 4 2 2" xfId="9826" xr:uid="{00000000-0005-0000-0000-00003F260000}"/>
    <cellStyle name="Normal 12 5 4 2 2 2" xfId="9827" xr:uid="{00000000-0005-0000-0000-000040260000}"/>
    <cellStyle name="Normal 12 5 4 2 3" xfId="9828" xr:uid="{00000000-0005-0000-0000-000041260000}"/>
    <cellStyle name="Normal 12 5 4 3" xfId="9829" xr:uid="{00000000-0005-0000-0000-000042260000}"/>
    <cellStyle name="Normal 12 5 4 3 2" xfId="9830" xr:uid="{00000000-0005-0000-0000-000043260000}"/>
    <cellStyle name="Normal 12 5 4 4" xfId="9831" xr:uid="{00000000-0005-0000-0000-000044260000}"/>
    <cellStyle name="Normal 12 5 5" xfId="9832" xr:uid="{00000000-0005-0000-0000-000045260000}"/>
    <cellStyle name="Normal 12 5 5 2" xfId="9833" xr:uid="{00000000-0005-0000-0000-000046260000}"/>
    <cellStyle name="Normal 12 5 5 2 2" xfId="9834" xr:uid="{00000000-0005-0000-0000-000047260000}"/>
    <cellStyle name="Normal 12 5 5 3" xfId="9835" xr:uid="{00000000-0005-0000-0000-000048260000}"/>
    <cellStyle name="Normal 12 5 6" xfId="9836" xr:uid="{00000000-0005-0000-0000-000049260000}"/>
    <cellStyle name="Normal 12 5 6 2" xfId="9837" xr:uid="{00000000-0005-0000-0000-00004A260000}"/>
    <cellStyle name="Normal 12 5 7" xfId="9838" xr:uid="{00000000-0005-0000-0000-00004B260000}"/>
    <cellStyle name="Normal 12 5 7 2" xfId="9839" xr:uid="{00000000-0005-0000-0000-00004C260000}"/>
    <cellStyle name="Normal 12 5 8" xfId="9840" xr:uid="{00000000-0005-0000-0000-00004D260000}"/>
    <cellStyle name="Normal 12 5 9" xfId="9841" xr:uid="{00000000-0005-0000-0000-00004E260000}"/>
    <cellStyle name="Normal 12 6" xfId="9842" xr:uid="{00000000-0005-0000-0000-00004F260000}"/>
    <cellStyle name="Normal 12 6 2" xfId="9843" xr:uid="{00000000-0005-0000-0000-000050260000}"/>
    <cellStyle name="Normal 12 6 2 2" xfId="9844" xr:uid="{00000000-0005-0000-0000-000051260000}"/>
    <cellStyle name="Normal 12 6 2 2 2" xfId="9845" xr:uid="{00000000-0005-0000-0000-000052260000}"/>
    <cellStyle name="Normal 12 6 2 2 2 2" xfId="9846" xr:uid="{00000000-0005-0000-0000-000053260000}"/>
    <cellStyle name="Normal 12 6 2 2 3" xfId="9847" xr:uid="{00000000-0005-0000-0000-000054260000}"/>
    <cellStyle name="Normal 12 6 2 3" xfId="9848" xr:uid="{00000000-0005-0000-0000-000055260000}"/>
    <cellStyle name="Normal 12 6 2 3 2" xfId="9849" xr:uid="{00000000-0005-0000-0000-000056260000}"/>
    <cellStyle name="Normal 12 6 2 4" xfId="9850" xr:uid="{00000000-0005-0000-0000-000057260000}"/>
    <cellStyle name="Normal 12 6 3" xfId="9851" xr:uid="{00000000-0005-0000-0000-000058260000}"/>
    <cellStyle name="Normal 12 6 3 2" xfId="9852" xr:uid="{00000000-0005-0000-0000-000059260000}"/>
    <cellStyle name="Normal 12 6 3 2 2" xfId="9853" xr:uid="{00000000-0005-0000-0000-00005A260000}"/>
    <cellStyle name="Normal 12 6 3 3" xfId="9854" xr:uid="{00000000-0005-0000-0000-00005B260000}"/>
    <cellStyle name="Normal 12 6 4" xfId="9855" xr:uid="{00000000-0005-0000-0000-00005C260000}"/>
    <cellStyle name="Normal 12 6 4 2" xfId="9856" xr:uid="{00000000-0005-0000-0000-00005D260000}"/>
    <cellStyle name="Normal 12 6 5" xfId="9857" xr:uid="{00000000-0005-0000-0000-00005E260000}"/>
    <cellStyle name="Normal 12 7" xfId="9858" xr:uid="{00000000-0005-0000-0000-00005F260000}"/>
    <cellStyle name="Normal 12 7 2" xfId="9859" xr:uid="{00000000-0005-0000-0000-000060260000}"/>
    <cellStyle name="Normal 12 7 2 2" xfId="9860" xr:uid="{00000000-0005-0000-0000-000061260000}"/>
    <cellStyle name="Normal 12 7 2 2 2" xfId="9861" xr:uid="{00000000-0005-0000-0000-000062260000}"/>
    <cellStyle name="Normal 12 7 2 3" xfId="9862" xr:uid="{00000000-0005-0000-0000-000063260000}"/>
    <cellStyle name="Normal 12 7 3" xfId="9863" xr:uid="{00000000-0005-0000-0000-000064260000}"/>
    <cellStyle name="Normal 12 7 3 2" xfId="9864" xr:uid="{00000000-0005-0000-0000-000065260000}"/>
    <cellStyle name="Normal 12 7 4" xfId="9865" xr:uid="{00000000-0005-0000-0000-000066260000}"/>
    <cellStyle name="Normal 12 8" xfId="9866" xr:uid="{00000000-0005-0000-0000-000067260000}"/>
    <cellStyle name="Normal 12 8 2" xfId="9867" xr:uid="{00000000-0005-0000-0000-000068260000}"/>
    <cellStyle name="Normal 12 8 2 2" xfId="9868" xr:uid="{00000000-0005-0000-0000-000069260000}"/>
    <cellStyle name="Normal 12 8 2 2 2" xfId="9869" xr:uid="{00000000-0005-0000-0000-00006A260000}"/>
    <cellStyle name="Normal 12 8 2 3" xfId="9870" xr:uid="{00000000-0005-0000-0000-00006B260000}"/>
    <cellStyle name="Normal 12 8 3" xfId="9871" xr:uid="{00000000-0005-0000-0000-00006C260000}"/>
    <cellStyle name="Normal 12 8 3 2" xfId="9872" xr:uid="{00000000-0005-0000-0000-00006D260000}"/>
    <cellStyle name="Normal 12 8 4" xfId="9873" xr:uid="{00000000-0005-0000-0000-00006E260000}"/>
    <cellStyle name="Normal 12 9" xfId="9874" xr:uid="{00000000-0005-0000-0000-00006F260000}"/>
    <cellStyle name="Normal 12 9 2" xfId="9875" xr:uid="{00000000-0005-0000-0000-000070260000}"/>
    <cellStyle name="Normal 12 9 2 2" xfId="9876" xr:uid="{00000000-0005-0000-0000-000071260000}"/>
    <cellStyle name="Normal 12 9 3" xfId="9877" xr:uid="{00000000-0005-0000-0000-000072260000}"/>
    <cellStyle name="Normal 12_T-straight with PEDs adjustor" xfId="9878" xr:uid="{00000000-0005-0000-0000-000073260000}"/>
    <cellStyle name="Normal 13" xfId="9879" xr:uid="{00000000-0005-0000-0000-000074260000}"/>
    <cellStyle name="Normal 13 10" xfId="9880" xr:uid="{00000000-0005-0000-0000-000075260000}"/>
    <cellStyle name="Normal 13 10 2" xfId="9881" xr:uid="{00000000-0005-0000-0000-000076260000}"/>
    <cellStyle name="Normal 13 10 2 2" xfId="9882" xr:uid="{00000000-0005-0000-0000-000077260000}"/>
    <cellStyle name="Normal 13 10 3" xfId="9883" xr:uid="{00000000-0005-0000-0000-000078260000}"/>
    <cellStyle name="Normal 13 11" xfId="9884" xr:uid="{00000000-0005-0000-0000-000079260000}"/>
    <cellStyle name="Normal 13 11 2" xfId="9885" xr:uid="{00000000-0005-0000-0000-00007A260000}"/>
    <cellStyle name="Normal 13 12" xfId="9886" xr:uid="{00000000-0005-0000-0000-00007B260000}"/>
    <cellStyle name="Normal 13 12 2" xfId="9887" xr:uid="{00000000-0005-0000-0000-00007C260000}"/>
    <cellStyle name="Normal 13 13" xfId="9888" xr:uid="{00000000-0005-0000-0000-00007D260000}"/>
    <cellStyle name="Normal 13 2" xfId="9889" xr:uid="{00000000-0005-0000-0000-00007E260000}"/>
    <cellStyle name="Normal 13 2 10" xfId="9890" xr:uid="{00000000-0005-0000-0000-00007F260000}"/>
    <cellStyle name="Normal 13 2 11" xfId="9891" xr:uid="{00000000-0005-0000-0000-000080260000}"/>
    <cellStyle name="Normal 13 2 12" xfId="9892" xr:uid="{00000000-0005-0000-0000-000081260000}"/>
    <cellStyle name="Normal 13 2 2" xfId="9893" xr:uid="{00000000-0005-0000-0000-000082260000}"/>
    <cellStyle name="Normal 13 2 2 2" xfId="9894" xr:uid="{00000000-0005-0000-0000-000083260000}"/>
    <cellStyle name="Normal 13 2 2 2 2" xfId="9895" xr:uid="{00000000-0005-0000-0000-000084260000}"/>
    <cellStyle name="Normal 13 2 2 2 2 2" xfId="9896" xr:uid="{00000000-0005-0000-0000-000085260000}"/>
    <cellStyle name="Normal 13 2 2 2 2 2 2" xfId="9897" xr:uid="{00000000-0005-0000-0000-000086260000}"/>
    <cellStyle name="Normal 13 2 2 2 2 2 2 2" xfId="9898" xr:uid="{00000000-0005-0000-0000-000087260000}"/>
    <cellStyle name="Normal 13 2 2 2 2 2 2 2 2" xfId="9899" xr:uid="{00000000-0005-0000-0000-000088260000}"/>
    <cellStyle name="Normal 13 2 2 2 2 2 2 3" xfId="9900" xr:uid="{00000000-0005-0000-0000-000089260000}"/>
    <cellStyle name="Normal 13 2 2 2 2 2 3" xfId="9901" xr:uid="{00000000-0005-0000-0000-00008A260000}"/>
    <cellStyle name="Normal 13 2 2 2 2 2 3 2" xfId="9902" xr:uid="{00000000-0005-0000-0000-00008B260000}"/>
    <cellStyle name="Normal 13 2 2 2 2 2 4" xfId="9903" xr:uid="{00000000-0005-0000-0000-00008C260000}"/>
    <cellStyle name="Normal 13 2 2 2 2 3" xfId="9904" xr:uid="{00000000-0005-0000-0000-00008D260000}"/>
    <cellStyle name="Normal 13 2 2 2 2 3 2" xfId="9905" xr:uid="{00000000-0005-0000-0000-00008E260000}"/>
    <cellStyle name="Normal 13 2 2 2 2 3 2 2" xfId="9906" xr:uid="{00000000-0005-0000-0000-00008F260000}"/>
    <cellStyle name="Normal 13 2 2 2 2 3 3" xfId="9907" xr:uid="{00000000-0005-0000-0000-000090260000}"/>
    <cellStyle name="Normal 13 2 2 2 2 4" xfId="9908" xr:uid="{00000000-0005-0000-0000-000091260000}"/>
    <cellStyle name="Normal 13 2 2 2 2 4 2" xfId="9909" xr:uid="{00000000-0005-0000-0000-000092260000}"/>
    <cellStyle name="Normal 13 2 2 2 2 5" xfId="9910" xr:uid="{00000000-0005-0000-0000-000093260000}"/>
    <cellStyle name="Normal 13 2 2 2 3" xfId="9911" xr:uid="{00000000-0005-0000-0000-000094260000}"/>
    <cellStyle name="Normal 13 2 2 2 3 2" xfId="9912" xr:uid="{00000000-0005-0000-0000-000095260000}"/>
    <cellStyle name="Normal 13 2 2 2 3 2 2" xfId="9913" xr:uid="{00000000-0005-0000-0000-000096260000}"/>
    <cellStyle name="Normal 13 2 2 2 3 2 2 2" xfId="9914" xr:uid="{00000000-0005-0000-0000-000097260000}"/>
    <cellStyle name="Normal 13 2 2 2 3 2 3" xfId="9915" xr:uid="{00000000-0005-0000-0000-000098260000}"/>
    <cellStyle name="Normal 13 2 2 2 3 3" xfId="9916" xr:uid="{00000000-0005-0000-0000-000099260000}"/>
    <cellStyle name="Normal 13 2 2 2 3 3 2" xfId="9917" xr:uid="{00000000-0005-0000-0000-00009A260000}"/>
    <cellStyle name="Normal 13 2 2 2 3 4" xfId="9918" xr:uid="{00000000-0005-0000-0000-00009B260000}"/>
    <cellStyle name="Normal 13 2 2 2 4" xfId="9919" xr:uid="{00000000-0005-0000-0000-00009C260000}"/>
    <cellStyle name="Normal 13 2 2 2 4 2" xfId="9920" xr:uid="{00000000-0005-0000-0000-00009D260000}"/>
    <cellStyle name="Normal 13 2 2 2 4 2 2" xfId="9921" xr:uid="{00000000-0005-0000-0000-00009E260000}"/>
    <cellStyle name="Normal 13 2 2 2 4 2 2 2" xfId="9922" xr:uid="{00000000-0005-0000-0000-00009F260000}"/>
    <cellStyle name="Normal 13 2 2 2 4 2 3" xfId="9923" xr:uid="{00000000-0005-0000-0000-0000A0260000}"/>
    <cellStyle name="Normal 13 2 2 2 4 3" xfId="9924" xr:uid="{00000000-0005-0000-0000-0000A1260000}"/>
    <cellStyle name="Normal 13 2 2 2 4 3 2" xfId="9925" xr:uid="{00000000-0005-0000-0000-0000A2260000}"/>
    <cellStyle name="Normal 13 2 2 2 4 4" xfId="9926" xr:uid="{00000000-0005-0000-0000-0000A3260000}"/>
    <cellStyle name="Normal 13 2 2 2 5" xfId="9927" xr:uid="{00000000-0005-0000-0000-0000A4260000}"/>
    <cellStyle name="Normal 13 2 2 2 5 2" xfId="9928" xr:uid="{00000000-0005-0000-0000-0000A5260000}"/>
    <cellStyle name="Normal 13 2 2 2 5 2 2" xfId="9929" xr:uid="{00000000-0005-0000-0000-0000A6260000}"/>
    <cellStyle name="Normal 13 2 2 2 5 3" xfId="9930" xr:uid="{00000000-0005-0000-0000-0000A7260000}"/>
    <cellStyle name="Normal 13 2 2 2 6" xfId="9931" xr:uid="{00000000-0005-0000-0000-0000A8260000}"/>
    <cellStyle name="Normal 13 2 2 2 6 2" xfId="9932" xr:uid="{00000000-0005-0000-0000-0000A9260000}"/>
    <cellStyle name="Normal 13 2 2 2 7" xfId="9933" xr:uid="{00000000-0005-0000-0000-0000AA260000}"/>
    <cellStyle name="Normal 13 2 2 2 7 2" xfId="9934" xr:uid="{00000000-0005-0000-0000-0000AB260000}"/>
    <cellStyle name="Normal 13 2 2 2 8" xfId="9935" xr:uid="{00000000-0005-0000-0000-0000AC260000}"/>
    <cellStyle name="Normal 13 2 2 3" xfId="9936" xr:uid="{00000000-0005-0000-0000-0000AD260000}"/>
    <cellStyle name="Normal 13 2 2 3 2" xfId="9937" xr:uid="{00000000-0005-0000-0000-0000AE260000}"/>
    <cellStyle name="Normal 13 2 2 3 2 2" xfId="9938" xr:uid="{00000000-0005-0000-0000-0000AF260000}"/>
    <cellStyle name="Normal 13 2 2 3 2 2 2" xfId="9939" xr:uid="{00000000-0005-0000-0000-0000B0260000}"/>
    <cellStyle name="Normal 13 2 2 3 2 2 2 2" xfId="9940" xr:uid="{00000000-0005-0000-0000-0000B1260000}"/>
    <cellStyle name="Normal 13 2 2 3 2 2 3" xfId="9941" xr:uid="{00000000-0005-0000-0000-0000B2260000}"/>
    <cellStyle name="Normal 13 2 2 3 2 3" xfId="9942" xr:uid="{00000000-0005-0000-0000-0000B3260000}"/>
    <cellStyle name="Normal 13 2 2 3 2 3 2" xfId="9943" xr:uid="{00000000-0005-0000-0000-0000B4260000}"/>
    <cellStyle name="Normal 13 2 2 3 2 4" xfId="9944" xr:uid="{00000000-0005-0000-0000-0000B5260000}"/>
    <cellStyle name="Normal 13 2 2 3 3" xfId="9945" xr:uid="{00000000-0005-0000-0000-0000B6260000}"/>
    <cellStyle name="Normal 13 2 2 3 3 2" xfId="9946" xr:uid="{00000000-0005-0000-0000-0000B7260000}"/>
    <cellStyle name="Normal 13 2 2 3 3 2 2" xfId="9947" xr:uid="{00000000-0005-0000-0000-0000B8260000}"/>
    <cellStyle name="Normal 13 2 2 3 3 3" xfId="9948" xr:uid="{00000000-0005-0000-0000-0000B9260000}"/>
    <cellStyle name="Normal 13 2 2 3 4" xfId="9949" xr:uid="{00000000-0005-0000-0000-0000BA260000}"/>
    <cellStyle name="Normal 13 2 2 3 4 2" xfId="9950" xr:uid="{00000000-0005-0000-0000-0000BB260000}"/>
    <cellStyle name="Normal 13 2 2 3 5" xfId="9951" xr:uid="{00000000-0005-0000-0000-0000BC260000}"/>
    <cellStyle name="Normal 13 2 2 4" xfId="9952" xr:uid="{00000000-0005-0000-0000-0000BD260000}"/>
    <cellStyle name="Normal 13 2 2 4 2" xfId="9953" xr:uid="{00000000-0005-0000-0000-0000BE260000}"/>
    <cellStyle name="Normal 13 2 2 4 2 2" xfId="9954" xr:uid="{00000000-0005-0000-0000-0000BF260000}"/>
    <cellStyle name="Normal 13 2 2 4 2 2 2" xfId="9955" xr:uid="{00000000-0005-0000-0000-0000C0260000}"/>
    <cellStyle name="Normal 13 2 2 4 2 3" xfId="9956" xr:uid="{00000000-0005-0000-0000-0000C1260000}"/>
    <cellStyle name="Normal 13 2 2 4 3" xfId="9957" xr:uid="{00000000-0005-0000-0000-0000C2260000}"/>
    <cellStyle name="Normal 13 2 2 4 3 2" xfId="9958" xr:uid="{00000000-0005-0000-0000-0000C3260000}"/>
    <cellStyle name="Normal 13 2 2 4 4" xfId="9959" xr:uid="{00000000-0005-0000-0000-0000C4260000}"/>
    <cellStyle name="Normal 13 2 2 5" xfId="9960" xr:uid="{00000000-0005-0000-0000-0000C5260000}"/>
    <cellStyle name="Normal 13 2 2 5 2" xfId="9961" xr:uid="{00000000-0005-0000-0000-0000C6260000}"/>
    <cellStyle name="Normal 13 2 2 5 2 2" xfId="9962" xr:uid="{00000000-0005-0000-0000-0000C7260000}"/>
    <cellStyle name="Normal 13 2 2 5 2 2 2" xfId="9963" xr:uid="{00000000-0005-0000-0000-0000C8260000}"/>
    <cellStyle name="Normal 13 2 2 5 2 3" xfId="9964" xr:uid="{00000000-0005-0000-0000-0000C9260000}"/>
    <cellStyle name="Normal 13 2 2 5 3" xfId="9965" xr:uid="{00000000-0005-0000-0000-0000CA260000}"/>
    <cellStyle name="Normal 13 2 2 5 3 2" xfId="9966" xr:uid="{00000000-0005-0000-0000-0000CB260000}"/>
    <cellStyle name="Normal 13 2 2 5 4" xfId="9967" xr:uid="{00000000-0005-0000-0000-0000CC260000}"/>
    <cellStyle name="Normal 13 2 2 6" xfId="9968" xr:uid="{00000000-0005-0000-0000-0000CD260000}"/>
    <cellStyle name="Normal 13 2 2 6 2" xfId="9969" xr:uid="{00000000-0005-0000-0000-0000CE260000}"/>
    <cellStyle name="Normal 13 2 2 6 2 2" xfId="9970" xr:uid="{00000000-0005-0000-0000-0000CF260000}"/>
    <cellStyle name="Normal 13 2 2 6 3" xfId="9971" xr:uid="{00000000-0005-0000-0000-0000D0260000}"/>
    <cellStyle name="Normal 13 2 2 7" xfId="9972" xr:uid="{00000000-0005-0000-0000-0000D1260000}"/>
    <cellStyle name="Normal 13 2 2 7 2" xfId="9973" xr:uid="{00000000-0005-0000-0000-0000D2260000}"/>
    <cellStyle name="Normal 13 2 2 8" xfId="9974" xr:uid="{00000000-0005-0000-0000-0000D3260000}"/>
    <cellStyle name="Normal 13 2 2 8 2" xfId="9975" xr:uid="{00000000-0005-0000-0000-0000D4260000}"/>
    <cellStyle name="Normal 13 2 2 9" xfId="9976" xr:uid="{00000000-0005-0000-0000-0000D5260000}"/>
    <cellStyle name="Normal 13 2 3" xfId="9977" xr:uid="{00000000-0005-0000-0000-0000D6260000}"/>
    <cellStyle name="Normal 13 2 3 2" xfId="9978" xr:uid="{00000000-0005-0000-0000-0000D7260000}"/>
    <cellStyle name="Normal 13 2 3 2 2" xfId="9979" xr:uid="{00000000-0005-0000-0000-0000D8260000}"/>
    <cellStyle name="Normal 13 2 3 2 2 2" xfId="9980" xr:uid="{00000000-0005-0000-0000-0000D9260000}"/>
    <cellStyle name="Normal 13 2 3 2 2 2 2" xfId="9981" xr:uid="{00000000-0005-0000-0000-0000DA260000}"/>
    <cellStyle name="Normal 13 2 3 2 2 2 2 2" xfId="9982" xr:uid="{00000000-0005-0000-0000-0000DB260000}"/>
    <cellStyle name="Normal 13 2 3 2 2 2 3" xfId="9983" xr:uid="{00000000-0005-0000-0000-0000DC260000}"/>
    <cellStyle name="Normal 13 2 3 2 2 3" xfId="9984" xr:uid="{00000000-0005-0000-0000-0000DD260000}"/>
    <cellStyle name="Normal 13 2 3 2 2 3 2" xfId="9985" xr:uid="{00000000-0005-0000-0000-0000DE260000}"/>
    <cellStyle name="Normal 13 2 3 2 2 4" xfId="9986" xr:uid="{00000000-0005-0000-0000-0000DF260000}"/>
    <cellStyle name="Normal 13 2 3 2 3" xfId="9987" xr:uid="{00000000-0005-0000-0000-0000E0260000}"/>
    <cellStyle name="Normal 13 2 3 2 3 2" xfId="9988" xr:uid="{00000000-0005-0000-0000-0000E1260000}"/>
    <cellStyle name="Normal 13 2 3 2 3 2 2" xfId="9989" xr:uid="{00000000-0005-0000-0000-0000E2260000}"/>
    <cellStyle name="Normal 13 2 3 2 3 3" xfId="9990" xr:uid="{00000000-0005-0000-0000-0000E3260000}"/>
    <cellStyle name="Normal 13 2 3 2 4" xfId="9991" xr:uid="{00000000-0005-0000-0000-0000E4260000}"/>
    <cellStyle name="Normal 13 2 3 2 4 2" xfId="9992" xr:uid="{00000000-0005-0000-0000-0000E5260000}"/>
    <cellStyle name="Normal 13 2 3 2 5" xfId="9993" xr:uid="{00000000-0005-0000-0000-0000E6260000}"/>
    <cellStyle name="Normal 13 2 3 3" xfId="9994" xr:uid="{00000000-0005-0000-0000-0000E7260000}"/>
    <cellStyle name="Normal 13 2 3 3 2" xfId="9995" xr:uid="{00000000-0005-0000-0000-0000E8260000}"/>
    <cellStyle name="Normal 13 2 3 3 2 2" xfId="9996" xr:uid="{00000000-0005-0000-0000-0000E9260000}"/>
    <cellStyle name="Normal 13 2 3 3 2 2 2" xfId="9997" xr:uid="{00000000-0005-0000-0000-0000EA260000}"/>
    <cellStyle name="Normal 13 2 3 3 2 3" xfId="9998" xr:uid="{00000000-0005-0000-0000-0000EB260000}"/>
    <cellStyle name="Normal 13 2 3 3 3" xfId="9999" xr:uid="{00000000-0005-0000-0000-0000EC260000}"/>
    <cellStyle name="Normal 13 2 3 3 3 2" xfId="10000" xr:uid="{00000000-0005-0000-0000-0000ED260000}"/>
    <cellStyle name="Normal 13 2 3 3 4" xfId="10001" xr:uid="{00000000-0005-0000-0000-0000EE260000}"/>
    <cellStyle name="Normal 13 2 3 4" xfId="10002" xr:uid="{00000000-0005-0000-0000-0000EF260000}"/>
    <cellStyle name="Normal 13 2 3 4 2" xfId="10003" xr:uid="{00000000-0005-0000-0000-0000F0260000}"/>
    <cellStyle name="Normal 13 2 3 4 2 2" xfId="10004" xr:uid="{00000000-0005-0000-0000-0000F1260000}"/>
    <cellStyle name="Normal 13 2 3 4 2 2 2" xfId="10005" xr:uid="{00000000-0005-0000-0000-0000F2260000}"/>
    <cellStyle name="Normal 13 2 3 4 2 3" xfId="10006" xr:uid="{00000000-0005-0000-0000-0000F3260000}"/>
    <cellStyle name="Normal 13 2 3 4 3" xfId="10007" xr:uid="{00000000-0005-0000-0000-0000F4260000}"/>
    <cellStyle name="Normal 13 2 3 4 3 2" xfId="10008" xr:uid="{00000000-0005-0000-0000-0000F5260000}"/>
    <cellStyle name="Normal 13 2 3 4 4" xfId="10009" xr:uid="{00000000-0005-0000-0000-0000F6260000}"/>
    <cellStyle name="Normal 13 2 3 5" xfId="10010" xr:uid="{00000000-0005-0000-0000-0000F7260000}"/>
    <cellStyle name="Normal 13 2 3 5 2" xfId="10011" xr:uid="{00000000-0005-0000-0000-0000F8260000}"/>
    <cellStyle name="Normal 13 2 3 5 2 2" xfId="10012" xr:uid="{00000000-0005-0000-0000-0000F9260000}"/>
    <cellStyle name="Normal 13 2 3 5 3" xfId="10013" xr:uid="{00000000-0005-0000-0000-0000FA260000}"/>
    <cellStyle name="Normal 13 2 3 6" xfId="10014" xr:uid="{00000000-0005-0000-0000-0000FB260000}"/>
    <cellStyle name="Normal 13 2 3 6 2" xfId="10015" xr:uid="{00000000-0005-0000-0000-0000FC260000}"/>
    <cellStyle name="Normal 13 2 3 7" xfId="10016" xr:uid="{00000000-0005-0000-0000-0000FD260000}"/>
    <cellStyle name="Normal 13 2 3 7 2" xfId="10017" xr:uid="{00000000-0005-0000-0000-0000FE260000}"/>
    <cellStyle name="Normal 13 2 3 8" xfId="10018" xr:uid="{00000000-0005-0000-0000-0000FF260000}"/>
    <cellStyle name="Normal 13 2 4" xfId="10019" xr:uid="{00000000-0005-0000-0000-000000270000}"/>
    <cellStyle name="Normal 13 2 4 2" xfId="10020" xr:uid="{00000000-0005-0000-0000-000001270000}"/>
    <cellStyle name="Normal 13 2 4 2 2" xfId="10021" xr:uid="{00000000-0005-0000-0000-000002270000}"/>
    <cellStyle name="Normal 13 2 4 2 2 2" xfId="10022" xr:uid="{00000000-0005-0000-0000-000003270000}"/>
    <cellStyle name="Normal 13 2 4 2 2 2 2" xfId="10023" xr:uid="{00000000-0005-0000-0000-000004270000}"/>
    <cellStyle name="Normal 13 2 4 2 2 3" xfId="10024" xr:uid="{00000000-0005-0000-0000-000005270000}"/>
    <cellStyle name="Normal 13 2 4 2 3" xfId="10025" xr:uid="{00000000-0005-0000-0000-000006270000}"/>
    <cellStyle name="Normal 13 2 4 2 3 2" xfId="10026" xr:uid="{00000000-0005-0000-0000-000007270000}"/>
    <cellStyle name="Normal 13 2 4 2 4" xfId="10027" xr:uid="{00000000-0005-0000-0000-000008270000}"/>
    <cellStyle name="Normal 13 2 4 3" xfId="10028" xr:uid="{00000000-0005-0000-0000-000009270000}"/>
    <cellStyle name="Normal 13 2 4 3 2" xfId="10029" xr:uid="{00000000-0005-0000-0000-00000A270000}"/>
    <cellStyle name="Normal 13 2 4 3 2 2" xfId="10030" xr:uid="{00000000-0005-0000-0000-00000B270000}"/>
    <cellStyle name="Normal 13 2 4 3 3" xfId="10031" xr:uid="{00000000-0005-0000-0000-00000C270000}"/>
    <cellStyle name="Normal 13 2 4 4" xfId="10032" xr:uid="{00000000-0005-0000-0000-00000D270000}"/>
    <cellStyle name="Normal 13 2 4 4 2" xfId="10033" xr:uid="{00000000-0005-0000-0000-00000E270000}"/>
    <cellStyle name="Normal 13 2 4 5" xfId="10034" xr:uid="{00000000-0005-0000-0000-00000F270000}"/>
    <cellStyle name="Normal 13 2 5" xfId="10035" xr:uid="{00000000-0005-0000-0000-000010270000}"/>
    <cellStyle name="Normal 13 2 5 2" xfId="10036" xr:uid="{00000000-0005-0000-0000-000011270000}"/>
    <cellStyle name="Normal 13 2 5 2 2" xfId="10037" xr:uid="{00000000-0005-0000-0000-000012270000}"/>
    <cellStyle name="Normal 13 2 5 2 2 2" xfId="10038" xr:uid="{00000000-0005-0000-0000-000013270000}"/>
    <cellStyle name="Normal 13 2 5 2 3" xfId="10039" xr:uid="{00000000-0005-0000-0000-000014270000}"/>
    <cellStyle name="Normal 13 2 5 3" xfId="10040" xr:uid="{00000000-0005-0000-0000-000015270000}"/>
    <cellStyle name="Normal 13 2 5 3 2" xfId="10041" xr:uid="{00000000-0005-0000-0000-000016270000}"/>
    <cellStyle name="Normal 13 2 5 4" xfId="10042" xr:uid="{00000000-0005-0000-0000-000017270000}"/>
    <cellStyle name="Normal 13 2 6" xfId="10043" xr:uid="{00000000-0005-0000-0000-000018270000}"/>
    <cellStyle name="Normal 13 2 6 2" xfId="10044" xr:uid="{00000000-0005-0000-0000-000019270000}"/>
    <cellStyle name="Normal 13 2 6 2 2" xfId="10045" xr:uid="{00000000-0005-0000-0000-00001A270000}"/>
    <cellStyle name="Normal 13 2 6 2 2 2" xfId="10046" xr:uid="{00000000-0005-0000-0000-00001B270000}"/>
    <cellStyle name="Normal 13 2 6 2 3" xfId="10047" xr:uid="{00000000-0005-0000-0000-00001C270000}"/>
    <cellStyle name="Normal 13 2 6 3" xfId="10048" xr:uid="{00000000-0005-0000-0000-00001D270000}"/>
    <cellStyle name="Normal 13 2 6 3 2" xfId="10049" xr:uid="{00000000-0005-0000-0000-00001E270000}"/>
    <cellStyle name="Normal 13 2 6 4" xfId="10050" xr:uid="{00000000-0005-0000-0000-00001F270000}"/>
    <cellStyle name="Normal 13 2 7" xfId="10051" xr:uid="{00000000-0005-0000-0000-000020270000}"/>
    <cellStyle name="Normal 13 2 7 2" xfId="10052" xr:uid="{00000000-0005-0000-0000-000021270000}"/>
    <cellStyle name="Normal 13 2 7 2 2" xfId="10053" xr:uid="{00000000-0005-0000-0000-000022270000}"/>
    <cellStyle name="Normal 13 2 7 3" xfId="10054" xr:uid="{00000000-0005-0000-0000-000023270000}"/>
    <cellStyle name="Normal 13 2 8" xfId="10055" xr:uid="{00000000-0005-0000-0000-000024270000}"/>
    <cellStyle name="Normal 13 2 8 2" xfId="10056" xr:uid="{00000000-0005-0000-0000-000025270000}"/>
    <cellStyle name="Normal 13 2 9" xfId="10057" xr:uid="{00000000-0005-0000-0000-000026270000}"/>
    <cellStyle name="Normal 13 2 9 2" xfId="10058" xr:uid="{00000000-0005-0000-0000-000027270000}"/>
    <cellStyle name="Normal 13 3" xfId="10059" xr:uid="{00000000-0005-0000-0000-000028270000}"/>
    <cellStyle name="Normal 13 3 2" xfId="10060" xr:uid="{00000000-0005-0000-0000-000029270000}"/>
    <cellStyle name="Normal 13 3 2 2" xfId="10061" xr:uid="{00000000-0005-0000-0000-00002A270000}"/>
    <cellStyle name="Normal 13 3 2 2 2" xfId="10062" xr:uid="{00000000-0005-0000-0000-00002B270000}"/>
    <cellStyle name="Normal 13 3 2 2 2 2" xfId="10063" xr:uid="{00000000-0005-0000-0000-00002C270000}"/>
    <cellStyle name="Normal 13 3 2 2 2 2 2" xfId="10064" xr:uid="{00000000-0005-0000-0000-00002D270000}"/>
    <cellStyle name="Normal 13 3 2 2 2 2 2 2" xfId="10065" xr:uid="{00000000-0005-0000-0000-00002E270000}"/>
    <cellStyle name="Normal 13 3 2 2 2 2 3" xfId="10066" xr:uid="{00000000-0005-0000-0000-00002F270000}"/>
    <cellStyle name="Normal 13 3 2 2 2 3" xfId="10067" xr:uid="{00000000-0005-0000-0000-000030270000}"/>
    <cellStyle name="Normal 13 3 2 2 2 3 2" xfId="10068" xr:uid="{00000000-0005-0000-0000-000031270000}"/>
    <cellStyle name="Normal 13 3 2 2 2 4" xfId="10069" xr:uid="{00000000-0005-0000-0000-000032270000}"/>
    <cellStyle name="Normal 13 3 2 2 3" xfId="10070" xr:uid="{00000000-0005-0000-0000-000033270000}"/>
    <cellStyle name="Normal 13 3 2 2 3 2" xfId="10071" xr:uid="{00000000-0005-0000-0000-000034270000}"/>
    <cellStyle name="Normal 13 3 2 2 3 2 2" xfId="10072" xr:uid="{00000000-0005-0000-0000-000035270000}"/>
    <cellStyle name="Normal 13 3 2 2 3 3" xfId="10073" xr:uid="{00000000-0005-0000-0000-000036270000}"/>
    <cellStyle name="Normal 13 3 2 2 4" xfId="10074" xr:uid="{00000000-0005-0000-0000-000037270000}"/>
    <cellStyle name="Normal 13 3 2 2 4 2" xfId="10075" xr:uid="{00000000-0005-0000-0000-000038270000}"/>
    <cellStyle name="Normal 13 3 2 2 5" xfId="10076" xr:uid="{00000000-0005-0000-0000-000039270000}"/>
    <cellStyle name="Normal 13 3 2 3" xfId="10077" xr:uid="{00000000-0005-0000-0000-00003A270000}"/>
    <cellStyle name="Normal 13 3 2 3 2" xfId="10078" xr:uid="{00000000-0005-0000-0000-00003B270000}"/>
    <cellStyle name="Normal 13 3 2 3 2 2" xfId="10079" xr:uid="{00000000-0005-0000-0000-00003C270000}"/>
    <cellStyle name="Normal 13 3 2 3 2 2 2" xfId="10080" xr:uid="{00000000-0005-0000-0000-00003D270000}"/>
    <cellStyle name="Normal 13 3 2 3 2 3" xfId="10081" xr:uid="{00000000-0005-0000-0000-00003E270000}"/>
    <cellStyle name="Normal 13 3 2 3 3" xfId="10082" xr:uid="{00000000-0005-0000-0000-00003F270000}"/>
    <cellStyle name="Normal 13 3 2 3 3 2" xfId="10083" xr:uid="{00000000-0005-0000-0000-000040270000}"/>
    <cellStyle name="Normal 13 3 2 3 4" xfId="10084" xr:uid="{00000000-0005-0000-0000-000041270000}"/>
    <cellStyle name="Normal 13 3 2 4" xfId="10085" xr:uid="{00000000-0005-0000-0000-000042270000}"/>
    <cellStyle name="Normal 13 3 2 4 2" xfId="10086" xr:uid="{00000000-0005-0000-0000-000043270000}"/>
    <cellStyle name="Normal 13 3 2 4 2 2" xfId="10087" xr:uid="{00000000-0005-0000-0000-000044270000}"/>
    <cellStyle name="Normal 13 3 2 4 2 2 2" xfId="10088" xr:uid="{00000000-0005-0000-0000-000045270000}"/>
    <cellStyle name="Normal 13 3 2 4 2 3" xfId="10089" xr:uid="{00000000-0005-0000-0000-000046270000}"/>
    <cellStyle name="Normal 13 3 2 4 3" xfId="10090" xr:uid="{00000000-0005-0000-0000-000047270000}"/>
    <cellStyle name="Normal 13 3 2 4 3 2" xfId="10091" xr:uid="{00000000-0005-0000-0000-000048270000}"/>
    <cellStyle name="Normal 13 3 2 4 4" xfId="10092" xr:uid="{00000000-0005-0000-0000-000049270000}"/>
    <cellStyle name="Normal 13 3 2 5" xfId="10093" xr:uid="{00000000-0005-0000-0000-00004A270000}"/>
    <cellStyle name="Normal 13 3 2 5 2" xfId="10094" xr:uid="{00000000-0005-0000-0000-00004B270000}"/>
    <cellStyle name="Normal 13 3 2 5 2 2" xfId="10095" xr:uid="{00000000-0005-0000-0000-00004C270000}"/>
    <cellStyle name="Normal 13 3 2 5 3" xfId="10096" xr:uid="{00000000-0005-0000-0000-00004D270000}"/>
    <cellStyle name="Normal 13 3 2 6" xfId="10097" xr:uid="{00000000-0005-0000-0000-00004E270000}"/>
    <cellStyle name="Normal 13 3 2 6 2" xfId="10098" xr:uid="{00000000-0005-0000-0000-00004F270000}"/>
    <cellStyle name="Normal 13 3 2 7" xfId="10099" xr:uid="{00000000-0005-0000-0000-000050270000}"/>
    <cellStyle name="Normal 13 3 2 7 2" xfId="10100" xr:uid="{00000000-0005-0000-0000-000051270000}"/>
    <cellStyle name="Normal 13 3 2 8" xfId="10101" xr:uid="{00000000-0005-0000-0000-000052270000}"/>
    <cellStyle name="Normal 13 3 3" xfId="10102" xr:uid="{00000000-0005-0000-0000-000053270000}"/>
    <cellStyle name="Normal 13 3 3 2" xfId="10103" xr:uid="{00000000-0005-0000-0000-000054270000}"/>
    <cellStyle name="Normal 13 3 3 2 2" xfId="10104" xr:uid="{00000000-0005-0000-0000-000055270000}"/>
    <cellStyle name="Normal 13 3 3 2 2 2" xfId="10105" xr:uid="{00000000-0005-0000-0000-000056270000}"/>
    <cellStyle name="Normal 13 3 3 2 2 2 2" xfId="10106" xr:uid="{00000000-0005-0000-0000-000057270000}"/>
    <cellStyle name="Normal 13 3 3 2 2 3" xfId="10107" xr:uid="{00000000-0005-0000-0000-000058270000}"/>
    <cellStyle name="Normal 13 3 3 2 3" xfId="10108" xr:uid="{00000000-0005-0000-0000-000059270000}"/>
    <cellStyle name="Normal 13 3 3 2 3 2" xfId="10109" xr:uid="{00000000-0005-0000-0000-00005A270000}"/>
    <cellStyle name="Normal 13 3 3 2 4" xfId="10110" xr:uid="{00000000-0005-0000-0000-00005B270000}"/>
    <cellStyle name="Normal 13 3 3 3" xfId="10111" xr:uid="{00000000-0005-0000-0000-00005C270000}"/>
    <cellStyle name="Normal 13 3 3 3 2" xfId="10112" xr:uid="{00000000-0005-0000-0000-00005D270000}"/>
    <cellStyle name="Normal 13 3 3 3 2 2" xfId="10113" xr:uid="{00000000-0005-0000-0000-00005E270000}"/>
    <cellStyle name="Normal 13 3 3 3 3" xfId="10114" xr:uid="{00000000-0005-0000-0000-00005F270000}"/>
    <cellStyle name="Normal 13 3 3 4" xfId="10115" xr:uid="{00000000-0005-0000-0000-000060270000}"/>
    <cellStyle name="Normal 13 3 3 4 2" xfId="10116" xr:uid="{00000000-0005-0000-0000-000061270000}"/>
    <cellStyle name="Normal 13 3 3 5" xfId="10117" xr:uid="{00000000-0005-0000-0000-000062270000}"/>
    <cellStyle name="Normal 13 3 4" xfId="10118" xr:uid="{00000000-0005-0000-0000-000063270000}"/>
    <cellStyle name="Normal 13 3 4 2" xfId="10119" xr:uid="{00000000-0005-0000-0000-000064270000}"/>
    <cellStyle name="Normal 13 3 4 2 2" xfId="10120" xr:uid="{00000000-0005-0000-0000-000065270000}"/>
    <cellStyle name="Normal 13 3 4 2 2 2" xfId="10121" xr:uid="{00000000-0005-0000-0000-000066270000}"/>
    <cellStyle name="Normal 13 3 4 2 3" xfId="10122" xr:uid="{00000000-0005-0000-0000-000067270000}"/>
    <cellStyle name="Normal 13 3 4 3" xfId="10123" xr:uid="{00000000-0005-0000-0000-000068270000}"/>
    <cellStyle name="Normal 13 3 4 3 2" xfId="10124" xr:uid="{00000000-0005-0000-0000-000069270000}"/>
    <cellStyle name="Normal 13 3 4 4" xfId="10125" xr:uid="{00000000-0005-0000-0000-00006A270000}"/>
    <cellStyle name="Normal 13 3 5" xfId="10126" xr:uid="{00000000-0005-0000-0000-00006B270000}"/>
    <cellStyle name="Normal 13 3 5 2" xfId="10127" xr:uid="{00000000-0005-0000-0000-00006C270000}"/>
    <cellStyle name="Normal 13 3 5 2 2" xfId="10128" xr:uid="{00000000-0005-0000-0000-00006D270000}"/>
    <cellStyle name="Normal 13 3 5 2 2 2" xfId="10129" xr:uid="{00000000-0005-0000-0000-00006E270000}"/>
    <cellStyle name="Normal 13 3 5 2 3" xfId="10130" xr:uid="{00000000-0005-0000-0000-00006F270000}"/>
    <cellStyle name="Normal 13 3 5 3" xfId="10131" xr:uid="{00000000-0005-0000-0000-000070270000}"/>
    <cellStyle name="Normal 13 3 5 3 2" xfId="10132" xr:uid="{00000000-0005-0000-0000-000071270000}"/>
    <cellStyle name="Normal 13 3 5 4" xfId="10133" xr:uid="{00000000-0005-0000-0000-000072270000}"/>
    <cellStyle name="Normal 13 3 6" xfId="10134" xr:uid="{00000000-0005-0000-0000-000073270000}"/>
    <cellStyle name="Normal 13 3 6 2" xfId="10135" xr:uid="{00000000-0005-0000-0000-000074270000}"/>
    <cellStyle name="Normal 13 3 6 2 2" xfId="10136" xr:uid="{00000000-0005-0000-0000-000075270000}"/>
    <cellStyle name="Normal 13 3 6 3" xfId="10137" xr:uid="{00000000-0005-0000-0000-000076270000}"/>
    <cellStyle name="Normal 13 3 7" xfId="10138" xr:uid="{00000000-0005-0000-0000-000077270000}"/>
    <cellStyle name="Normal 13 3 7 2" xfId="10139" xr:uid="{00000000-0005-0000-0000-000078270000}"/>
    <cellStyle name="Normal 13 3 8" xfId="10140" xr:uid="{00000000-0005-0000-0000-000079270000}"/>
    <cellStyle name="Normal 13 3 8 2" xfId="10141" xr:uid="{00000000-0005-0000-0000-00007A270000}"/>
    <cellStyle name="Normal 13 3 9" xfId="10142" xr:uid="{00000000-0005-0000-0000-00007B270000}"/>
    <cellStyle name="Normal 13 4" xfId="10143" xr:uid="{00000000-0005-0000-0000-00007C270000}"/>
    <cellStyle name="Normal 13 4 2" xfId="10144" xr:uid="{00000000-0005-0000-0000-00007D270000}"/>
    <cellStyle name="Normal 13 4 2 2" xfId="10145" xr:uid="{00000000-0005-0000-0000-00007E270000}"/>
    <cellStyle name="Normal 13 4 2 2 2" xfId="10146" xr:uid="{00000000-0005-0000-0000-00007F270000}"/>
    <cellStyle name="Normal 13 4 2 2 2 2" xfId="10147" xr:uid="{00000000-0005-0000-0000-000080270000}"/>
    <cellStyle name="Normal 13 4 2 2 2 2 2" xfId="10148" xr:uid="{00000000-0005-0000-0000-000081270000}"/>
    <cellStyle name="Normal 13 4 2 2 2 3" xfId="10149" xr:uid="{00000000-0005-0000-0000-000082270000}"/>
    <cellStyle name="Normal 13 4 2 2 3" xfId="10150" xr:uid="{00000000-0005-0000-0000-000083270000}"/>
    <cellStyle name="Normal 13 4 2 2 3 2" xfId="10151" xr:uid="{00000000-0005-0000-0000-000084270000}"/>
    <cellStyle name="Normal 13 4 2 2 4" xfId="10152" xr:uid="{00000000-0005-0000-0000-000085270000}"/>
    <cellStyle name="Normal 13 4 2 3" xfId="10153" xr:uid="{00000000-0005-0000-0000-000086270000}"/>
    <cellStyle name="Normal 13 4 2 3 2" xfId="10154" xr:uid="{00000000-0005-0000-0000-000087270000}"/>
    <cellStyle name="Normal 13 4 2 3 2 2" xfId="10155" xr:uid="{00000000-0005-0000-0000-000088270000}"/>
    <cellStyle name="Normal 13 4 2 3 3" xfId="10156" xr:uid="{00000000-0005-0000-0000-000089270000}"/>
    <cellStyle name="Normal 13 4 2 4" xfId="10157" xr:uid="{00000000-0005-0000-0000-00008A270000}"/>
    <cellStyle name="Normal 13 4 2 4 2" xfId="10158" xr:uid="{00000000-0005-0000-0000-00008B270000}"/>
    <cellStyle name="Normal 13 4 2 5" xfId="10159" xr:uid="{00000000-0005-0000-0000-00008C270000}"/>
    <cellStyle name="Normal 13 4 3" xfId="10160" xr:uid="{00000000-0005-0000-0000-00008D270000}"/>
    <cellStyle name="Normal 13 4 3 2" xfId="10161" xr:uid="{00000000-0005-0000-0000-00008E270000}"/>
    <cellStyle name="Normal 13 4 3 2 2" xfId="10162" xr:uid="{00000000-0005-0000-0000-00008F270000}"/>
    <cellStyle name="Normal 13 4 3 2 2 2" xfId="10163" xr:uid="{00000000-0005-0000-0000-000090270000}"/>
    <cellStyle name="Normal 13 4 3 2 3" xfId="10164" xr:uid="{00000000-0005-0000-0000-000091270000}"/>
    <cellStyle name="Normal 13 4 3 3" xfId="10165" xr:uid="{00000000-0005-0000-0000-000092270000}"/>
    <cellStyle name="Normal 13 4 3 3 2" xfId="10166" xr:uid="{00000000-0005-0000-0000-000093270000}"/>
    <cellStyle name="Normal 13 4 3 4" xfId="10167" xr:uid="{00000000-0005-0000-0000-000094270000}"/>
    <cellStyle name="Normal 13 4 4" xfId="10168" xr:uid="{00000000-0005-0000-0000-000095270000}"/>
    <cellStyle name="Normal 13 4 4 2" xfId="10169" xr:uid="{00000000-0005-0000-0000-000096270000}"/>
    <cellStyle name="Normal 13 4 4 2 2" xfId="10170" xr:uid="{00000000-0005-0000-0000-000097270000}"/>
    <cellStyle name="Normal 13 4 4 2 2 2" xfId="10171" xr:uid="{00000000-0005-0000-0000-000098270000}"/>
    <cellStyle name="Normal 13 4 4 2 3" xfId="10172" xr:uid="{00000000-0005-0000-0000-000099270000}"/>
    <cellStyle name="Normal 13 4 4 3" xfId="10173" xr:uid="{00000000-0005-0000-0000-00009A270000}"/>
    <cellStyle name="Normal 13 4 4 3 2" xfId="10174" xr:uid="{00000000-0005-0000-0000-00009B270000}"/>
    <cellStyle name="Normal 13 4 4 4" xfId="10175" xr:uid="{00000000-0005-0000-0000-00009C270000}"/>
    <cellStyle name="Normal 13 4 5" xfId="10176" xr:uid="{00000000-0005-0000-0000-00009D270000}"/>
    <cellStyle name="Normal 13 4 5 2" xfId="10177" xr:uid="{00000000-0005-0000-0000-00009E270000}"/>
    <cellStyle name="Normal 13 4 5 2 2" xfId="10178" xr:uid="{00000000-0005-0000-0000-00009F270000}"/>
    <cellStyle name="Normal 13 4 5 3" xfId="10179" xr:uid="{00000000-0005-0000-0000-0000A0270000}"/>
    <cellStyle name="Normal 13 4 6" xfId="10180" xr:uid="{00000000-0005-0000-0000-0000A1270000}"/>
    <cellStyle name="Normal 13 4 6 2" xfId="10181" xr:uid="{00000000-0005-0000-0000-0000A2270000}"/>
    <cellStyle name="Normal 13 4 7" xfId="10182" xr:uid="{00000000-0005-0000-0000-0000A3270000}"/>
    <cellStyle name="Normal 13 4 7 2" xfId="10183" xr:uid="{00000000-0005-0000-0000-0000A4270000}"/>
    <cellStyle name="Normal 13 4 8" xfId="10184" xr:uid="{00000000-0005-0000-0000-0000A5270000}"/>
    <cellStyle name="Normal 13 5" xfId="10185" xr:uid="{00000000-0005-0000-0000-0000A6270000}"/>
    <cellStyle name="Normal 13 5 2" xfId="10186" xr:uid="{00000000-0005-0000-0000-0000A7270000}"/>
    <cellStyle name="Normal 13 5 2 2" xfId="10187" xr:uid="{00000000-0005-0000-0000-0000A8270000}"/>
    <cellStyle name="Normal 13 5 2 2 2" xfId="10188" xr:uid="{00000000-0005-0000-0000-0000A9270000}"/>
    <cellStyle name="Normal 13 5 2 2 2 2" xfId="10189" xr:uid="{00000000-0005-0000-0000-0000AA270000}"/>
    <cellStyle name="Normal 13 5 2 2 2 2 2" xfId="10190" xr:uid="{00000000-0005-0000-0000-0000AB270000}"/>
    <cellStyle name="Normal 13 5 2 2 2 3" xfId="10191" xr:uid="{00000000-0005-0000-0000-0000AC270000}"/>
    <cellStyle name="Normal 13 5 2 2 3" xfId="10192" xr:uid="{00000000-0005-0000-0000-0000AD270000}"/>
    <cellStyle name="Normal 13 5 2 2 3 2" xfId="10193" xr:uid="{00000000-0005-0000-0000-0000AE270000}"/>
    <cellStyle name="Normal 13 5 2 2 4" xfId="10194" xr:uid="{00000000-0005-0000-0000-0000AF270000}"/>
    <cellStyle name="Normal 13 5 2 3" xfId="10195" xr:uid="{00000000-0005-0000-0000-0000B0270000}"/>
    <cellStyle name="Normal 13 5 2 3 2" xfId="10196" xr:uid="{00000000-0005-0000-0000-0000B1270000}"/>
    <cellStyle name="Normal 13 5 2 3 2 2" xfId="10197" xr:uid="{00000000-0005-0000-0000-0000B2270000}"/>
    <cellStyle name="Normal 13 5 2 3 3" xfId="10198" xr:uid="{00000000-0005-0000-0000-0000B3270000}"/>
    <cellStyle name="Normal 13 5 2 4" xfId="10199" xr:uid="{00000000-0005-0000-0000-0000B4270000}"/>
    <cellStyle name="Normal 13 5 2 4 2" xfId="10200" xr:uid="{00000000-0005-0000-0000-0000B5270000}"/>
    <cellStyle name="Normal 13 5 2 5" xfId="10201" xr:uid="{00000000-0005-0000-0000-0000B6270000}"/>
    <cellStyle name="Normal 13 5 3" xfId="10202" xr:uid="{00000000-0005-0000-0000-0000B7270000}"/>
    <cellStyle name="Normal 13 5 3 2" xfId="10203" xr:uid="{00000000-0005-0000-0000-0000B8270000}"/>
    <cellStyle name="Normal 13 5 3 2 2" xfId="10204" xr:uid="{00000000-0005-0000-0000-0000B9270000}"/>
    <cellStyle name="Normal 13 5 3 2 2 2" xfId="10205" xr:uid="{00000000-0005-0000-0000-0000BA270000}"/>
    <cellStyle name="Normal 13 5 3 2 3" xfId="10206" xr:uid="{00000000-0005-0000-0000-0000BB270000}"/>
    <cellStyle name="Normal 13 5 3 3" xfId="10207" xr:uid="{00000000-0005-0000-0000-0000BC270000}"/>
    <cellStyle name="Normal 13 5 3 3 2" xfId="10208" xr:uid="{00000000-0005-0000-0000-0000BD270000}"/>
    <cellStyle name="Normal 13 5 3 4" xfId="10209" xr:uid="{00000000-0005-0000-0000-0000BE270000}"/>
    <cellStyle name="Normal 13 5 4" xfId="10210" xr:uid="{00000000-0005-0000-0000-0000BF270000}"/>
    <cellStyle name="Normal 13 5 4 2" xfId="10211" xr:uid="{00000000-0005-0000-0000-0000C0270000}"/>
    <cellStyle name="Normal 13 5 4 2 2" xfId="10212" xr:uid="{00000000-0005-0000-0000-0000C1270000}"/>
    <cellStyle name="Normal 13 5 4 3" xfId="10213" xr:uid="{00000000-0005-0000-0000-0000C2270000}"/>
    <cellStyle name="Normal 13 5 5" xfId="10214" xr:uid="{00000000-0005-0000-0000-0000C3270000}"/>
    <cellStyle name="Normal 13 5 5 2" xfId="10215" xr:uid="{00000000-0005-0000-0000-0000C4270000}"/>
    <cellStyle name="Normal 13 5 6" xfId="10216" xr:uid="{00000000-0005-0000-0000-0000C5270000}"/>
    <cellStyle name="Normal 13 6" xfId="10217" xr:uid="{00000000-0005-0000-0000-0000C6270000}"/>
    <cellStyle name="Normal 13 6 2" xfId="10218" xr:uid="{00000000-0005-0000-0000-0000C7270000}"/>
    <cellStyle name="Normal 13 6 2 2" xfId="10219" xr:uid="{00000000-0005-0000-0000-0000C8270000}"/>
    <cellStyle name="Normal 13 6 2 2 2" xfId="10220" xr:uid="{00000000-0005-0000-0000-0000C9270000}"/>
    <cellStyle name="Normal 13 6 2 2 2 2" xfId="10221" xr:uid="{00000000-0005-0000-0000-0000CA270000}"/>
    <cellStyle name="Normal 13 6 2 2 3" xfId="10222" xr:uid="{00000000-0005-0000-0000-0000CB270000}"/>
    <cellStyle name="Normal 13 6 2 3" xfId="10223" xr:uid="{00000000-0005-0000-0000-0000CC270000}"/>
    <cellStyle name="Normal 13 6 2 3 2" xfId="10224" xr:uid="{00000000-0005-0000-0000-0000CD270000}"/>
    <cellStyle name="Normal 13 6 2 4" xfId="10225" xr:uid="{00000000-0005-0000-0000-0000CE270000}"/>
    <cellStyle name="Normal 13 6 3" xfId="10226" xr:uid="{00000000-0005-0000-0000-0000CF270000}"/>
    <cellStyle name="Normal 13 6 3 2" xfId="10227" xr:uid="{00000000-0005-0000-0000-0000D0270000}"/>
    <cellStyle name="Normal 13 6 3 2 2" xfId="10228" xr:uid="{00000000-0005-0000-0000-0000D1270000}"/>
    <cellStyle name="Normal 13 6 3 3" xfId="10229" xr:uid="{00000000-0005-0000-0000-0000D2270000}"/>
    <cellStyle name="Normal 13 6 4" xfId="10230" xr:uid="{00000000-0005-0000-0000-0000D3270000}"/>
    <cellStyle name="Normal 13 6 4 2" xfId="10231" xr:uid="{00000000-0005-0000-0000-0000D4270000}"/>
    <cellStyle name="Normal 13 6 5" xfId="10232" xr:uid="{00000000-0005-0000-0000-0000D5270000}"/>
    <cellStyle name="Normal 13 7" xfId="10233" xr:uid="{00000000-0005-0000-0000-0000D6270000}"/>
    <cellStyle name="Normal 13 7 2" xfId="10234" xr:uid="{00000000-0005-0000-0000-0000D7270000}"/>
    <cellStyle name="Normal 13 7 2 2" xfId="10235" xr:uid="{00000000-0005-0000-0000-0000D8270000}"/>
    <cellStyle name="Normal 13 7 2 2 2" xfId="10236" xr:uid="{00000000-0005-0000-0000-0000D9270000}"/>
    <cellStyle name="Normal 13 7 2 3" xfId="10237" xr:uid="{00000000-0005-0000-0000-0000DA270000}"/>
    <cellStyle name="Normal 13 7 3" xfId="10238" xr:uid="{00000000-0005-0000-0000-0000DB270000}"/>
    <cellStyle name="Normal 13 7 3 2" xfId="10239" xr:uid="{00000000-0005-0000-0000-0000DC270000}"/>
    <cellStyle name="Normal 13 7 4" xfId="10240" xr:uid="{00000000-0005-0000-0000-0000DD270000}"/>
    <cellStyle name="Normal 13 8" xfId="10241" xr:uid="{00000000-0005-0000-0000-0000DE270000}"/>
    <cellStyle name="Normal 13 8 2" xfId="10242" xr:uid="{00000000-0005-0000-0000-0000DF270000}"/>
    <cellStyle name="Normal 13 8 2 2" xfId="10243" xr:uid="{00000000-0005-0000-0000-0000E0270000}"/>
    <cellStyle name="Normal 13 8 2 2 2" xfId="10244" xr:uid="{00000000-0005-0000-0000-0000E1270000}"/>
    <cellStyle name="Normal 13 8 2 3" xfId="10245" xr:uid="{00000000-0005-0000-0000-0000E2270000}"/>
    <cellStyle name="Normal 13 8 3" xfId="10246" xr:uid="{00000000-0005-0000-0000-0000E3270000}"/>
    <cellStyle name="Normal 13 8 3 2" xfId="10247" xr:uid="{00000000-0005-0000-0000-0000E4270000}"/>
    <cellStyle name="Normal 13 8 4" xfId="10248" xr:uid="{00000000-0005-0000-0000-0000E5270000}"/>
    <cellStyle name="Normal 13 9" xfId="10249" xr:uid="{00000000-0005-0000-0000-0000E6270000}"/>
    <cellStyle name="Normal 13 9 2" xfId="10250" xr:uid="{00000000-0005-0000-0000-0000E7270000}"/>
    <cellStyle name="Normal 13 9 2 2" xfId="10251" xr:uid="{00000000-0005-0000-0000-0000E8270000}"/>
    <cellStyle name="Normal 13 9 2 2 2" xfId="10252" xr:uid="{00000000-0005-0000-0000-0000E9270000}"/>
    <cellStyle name="Normal 13 9 2 3" xfId="10253" xr:uid="{00000000-0005-0000-0000-0000EA270000}"/>
    <cellStyle name="Normal 13 9 3" xfId="10254" xr:uid="{00000000-0005-0000-0000-0000EB270000}"/>
    <cellStyle name="Normal 13 9 3 2" xfId="10255" xr:uid="{00000000-0005-0000-0000-0000EC270000}"/>
    <cellStyle name="Normal 13 9 4" xfId="10256" xr:uid="{00000000-0005-0000-0000-0000ED270000}"/>
    <cellStyle name="Normal 14" xfId="10257" xr:uid="{00000000-0005-0000-0000-0000EE270000}"/>
    <cellStyle name="Normal 14 10" xfId="10258" xr:uid="{00000000-0005-0000-0000-0000EF270000}"/>
    <cellStyle name="Normal 14 10 2" xfId="10259" xr:uid="{00000000-0005-0000-0000-0000F0270000}"/>
    <cellStyle name="Normal 14 10 2 2" xfId="10260" xr:uid="{00000000-0005-0000-0000-0000F1270000}"/>
    <cellStyle name="Normal 14 10 3" xfId="10261" xr:uid="{00000000-0005-0000-0000-0000F2270000}"/>
    <cellStyle name="Normal 14 11" xfId="10262" xr:uid="{00000000-0005-0000-0000-0000F3270000}"/>
    <cellStyle name="Normal 14 11 2" xfId="10263" xr:uid="{00000000-0005-0000-0000-0000F4270000}"/>
    <cellStyle name="Normal 14 12" xfId="10264" xr:uid="{00000000-0005-0000-0000-0000F5270000}"/>
    <cellStyle name="Normal 14 12 2" xfId="10265" xr:uid="{00000000-0005-0000-0000-0000F6270000}"/>
    <cellStyle name="Normal 14 13" xfId="10266" xr:uid="{00000000-0005-0000-0000-0000F7270000}"/>
    <cellStyle name="Normal 14 2" xfId="10267" xr:uid="{00000000-0005-0000-0000-0000F8270000}"/>
    <cellStyle name="Normal 14 2 10" xfId="10268" xr:uid="{00000000-0005-0000-0000-0000F9270000}"/>
    <cellStyle name="Normal 14 2 2" xfId="10269" xr:uid="{00000000-0005-0000-0000-0000FA270000}"/>
    <cellStyle name="Normal 14 2 2 2" xfId="10270" xr:uid="{00000000-0005-0000-0000-0000FB270000}"/>
    <cellStyle name="Normal 14 2 2 2 2" xfId="10271" xr:uid="{00000000-0005-0000-0000-0000FC270000}"/>
    <cellStyle name="Normal 14 2 2 2 2 2" xfId="10272" xr:uid="{00000000-0005-0000-0000-0000FD270000}"/>
    <cellStyle name="Normal 14 2 2 2 2 2 2" xfId="10273" xr:uid="{00000000-0005-0000-0000-0000FE270000}"/>
    <cellStyle name="Normal 14 2 2 2 2 2 2 2" xfId="10274" xr:uid="{00000000-0005-0000-0000-0000FF270000}"/>
    <cellStyle name="Normal 14 2 2 2 2 2 2 2 2" xfId="10275" xr:uid="{00000000-0005-0000-0000-000000280000}"/>
    <cellStyle name="Normal 14 2 2 2 2 2 2 3" xfId="10276" xr:uid="{00000000-0005-0000-0000-000001280000}"/>
    <cellStyle name="Normal 14 2 2 2 2 2 3" xfId="10277" xr:uid="{00000000-0005-0000-0000-000002280000}"/>
    <cellStyle name="Normal 14 2 2 2 2 2 3 2" xfId="10278" xr:uid="{00000000-0005-0000-0000-000003280000}"/>
    <cellStyle name="Normal 14 2 2 2 2 2 4" xfId="10279" xr:uid="{00000000-0005-0000-0000-000004280000}"/>
    <cellStyle name="Normal 14 2 2 2 2 3" xfId="10280" xr:uid="{00000000-0005-0000-0000-000005280000}"/>
    <cellStyle name="Normal 14 2 2 2 2 3 2" xfId="10281" xr:uid="{00000000-0005-0000-0000-000006280000}"/>
    <cellStyle name="Normal 14 2 2 2 2 3 2 2" xfId="10282" xr:uid="{00000000-0005-0000-0000-000007280000}"/>
    <cellStyle name="Normal 14 2 2 2 2 3 3" xfId="10283" xr:uid="{00000000-0005-0000-0000-000008280000}"/>
    <cellStyle name="Normal 14 2 2 2 2 4" xfId="10284" xr:uid="{00000000-0005-0000-0000-000009280000}"/>
    <cellStyle name="Normal 14 2 2 2 2 4 2" xfId="10285" xr:uid="{00000000-0005-0000-0000-00000A280000}"/>
    <cellStyle name="Normal 14 2 2 2 2 5" xfId="10286" xr:uid="{00000000-0005-0000-0000-00000B280000}"/>
    <cellStyle name="Normal 14 2 2 2 3" xfId="10287" xr:uid="{00000000-0005-0000-0000-00000C280000}"/>
    <cellStyle name="Normal 14 2 2 2 3 2" xfId="10288" xr:uid="{00000000-0005-0000-0000-00000D280000}"/>
    <cellStyle name="Normal 14 2 2 2 3 2 2" xfId="10289" xr:uid="{00000000-0005-0000-0000-00000E280000}"/>
    <cellStyle name="Normal 14 2 2 2 3 2 2 2" xfId="10290" xr:uid="{00000000-0005-0000-0000-00000F280000}"/>
    <cellStyle name="Normal 14 2 2 2 3 2 3" xfId="10291" xr:uid="{00000000-0005-0000-0000-000010280000}"/>
    <cellStyle name="Normal 14 2 2 2 3 3" xfId="10292" xr:uid="{00000000-0005-0000-0000-000011280000}"/>
    <cellStyle name="Normal 14 2 2 2 3 3 2" xfId="10293" xr:uid="{00000000-0005-0000-0000-000012280000}"/>
    <cellStyle name="Normal 14 2 2 2 3 4" xfId="10294" xr:uid="{00000000-0005-0000-0000-000013280000}"/>
    <cellStyle name="Normal 14 2 2 2 4" xfId="10295" xr:uid="{00000000-0005-0000-0000-000014280000}"/>
    <cellStyle name="Normal 14 2 2 2 4 2" xfId="10296" xr:uid="{00000000-0005-0000-0000-000015280000}"/>
    <cellStyle name="Normal 14 2 2 2 4 2 2" xfId="10297" xr:uid="{00000000-0005-0000-0000-000016280000}"/>
    <cellStyle name="Normal 14 2 2 2 4 2 2 2" xfId="10298" xr:uid="{00000000-0005-0000-0000-000017280000}"/>
    <cellStyle name="Normal 14 2 2 2 4 2 3" xfId="10299" xr:uid="{00000000-0005-0000-0000-000018280000}"/>
    <cellStyle name="Normal 14 2 2 2 4 3" xfId="10300" xr:uid="{00000000-0005-0000-0000-000019280000}"/>
    <cellStyle name="Normal 14 2 2 2 4 3 2" xfId="10301" xr:uid="{00000000-0005-0000-0000-00001A280000}"/>
    <cellStyle name="Normal 14 2 2 2 4 4" xfId="10302" xr:uid="{00000000-0005-0000-0000-00001B280000}"/>
    <cellStyle name="Normal 14 2 2 2 5" xfId="10303" xr:uid="{00000000-0005-0000-0000-00001C280000}"/>
    <cellStyle name="Normal 14 2 2 2 5 2" xfId="10304" xr:uid="{00000000-0005-0000-0000-00001D280000}"/>
    <cellStyle name="Normal 14 2 2 2 5 2 2" xfId="10305" xr:uid="{00000000-0005-0000-0000-00001E280000}"/>
    <cellStyle name="Normal 14 2 2 2 5 3" xfId="10306" xr:uid="{00000000-0005-0000-0000-00001F280000}"/>
    <cellStyle name="Normal 14 2 2 2 6" xfId="10307" xr:uid="{00000000-0005-0000-0000-000020280000}"/>
    <cellStyle name="Normal 14 2 2 2 6 2" xfId="10308" xr:uid="{00000000-0005-0000-0000-000021280000}"/>
    <cellStyle name="Normal 14 2 2 2 7" xfId="10309" xr:uid="{00000000-0005-0000-0000-000022280000}"/>
    <cellStyle name="Normal 14 2 2 2 7 2" xfId="10310" xr:uid="{00000000-0005-0000-0000-000023280000}"/>
    <cellStyle name="Normal 14 2 2 2 8" xfId="10311" xr:uid="{00000000-0005-0000-0000-000024280000}"/>
    <cellStyle name="Normal 14 2 2 3" xfId="10312" xr:uid="{00000000-0005-0000-0000-000025280000}"/>
    <cellStyle name="Normal 14 2 2 3 2" xfId="10313" xr:uid="{00000000-0005-0000-0000-000026280000}"/>
    <cellStyle name="Normal 14 2 2 3 2 2" xfId="10314" xr:uid="{00000000-0005-0000-0000-000027280000}"/>
    <cellStyle name="Normal 14 2 2 3 2 2 2" xfId="10315" xr:uid="{00000000-0005-0000-0000-000028280000}"/>
    <cellStyle name="Normal 14 2 2 3 2 2 2 2" xfId="10316" xr:uid="{00000000-0005-0000-0000-000029280000}"/>
    <cellStyle name="Normal 14 2 2 3 2 2 3" xfId="10317" xr:uid="{00000000-0005-0000-0000-00002A280000}"/>
    <cellStyle name="Normal 14 2 2 3 2 3" xfId="10318" xr:uid="{00000000-0005-0000-0000-00002B280000}"/>
    <cellStyle name="Normal 14 2 2 3 2 3 2" xfId="10319" xr:uid="{00000000-0005-0000-0000-00002C280000}"/>
    <cellStyle name="Normal 14 2 2 3 2 4" xfId="10320" xr:uid="{00000000-0005-0000-0000-00002D280000}"/>
    <cellStyle name="Normal 14 2 2 3 3" xfId="10321" xr:uid="{00000000-0005-0000-0000-00002E280000}"/>
    <cellStyle name="Normal 14 2 2 3 3 2" xfId="10322" xr:uid="{00000000-0005-0000-0000-00002F280000}"/>
    <cellStyle name="Normal 14 2 2 3 3 2 2" xfId="10323" xr:uid="{00000000-0005-0000-0000-000030280000}"/>
    <cellStyle name="Normal 14 2 2 3 3 3" xfId="10324" xr:uid="{00000000-0005-0000-0000-000031280000}"/>
    <cellStyle name="Normal 14 2 2 3 4" xfId="10325" xr:uid="{00000000-0005-0000-0000-000032280000}"/>
    <cellStyle name="Normal 14 2 2 3 4 2" xfId="10326" xr:uid="{00000000-0005-0000-0000-000033280000}"/>
    <cellStyle name="Normal 14 2 2 3 5" xfId="10327" xr:uid="{00000000-0005-0000-0000-000034280000}"/>
    <cellStyle name="Normal 14 2 2 4" xfId="10328" xr:uid="{00000000-0005-0000-0000-000035280000}"/>
    <cellStyle name="Normal 14 2 2 4 2" xfId="10329" xr:uid="{00000000-0005-0000-0000-000036280000}"/>
    <cellStyle name="Normal 14 2 2 4 2 2" xfId="10330" xr:uid="{00000000-0005-0000-0000-000037280000}"/>
    <cellStyle name="Normal 14 2 2 4 2 2 2" xfId="10331" xr:uid="{00000000-0005-0000-0000-000038280000}"/>
    <cellStyle name="Normal 14 2 2 4 2 3" xfId="10332" xr:uid="{00000000-0005-0000-0000-000039280000}"/>
    <cellStyle name="Normal 14 2 2 4 3" xfId="10333" xr:uid="{00000000-0005-0000-0000-00003A280000}"/>
    <cellStyle name="Normal 14 2 2 4 3 2" xfId="10334" xr:uid="{00000000-0005-0000-0000-00003B280000}"/>
    <cellStyle name="Normal 14 2 2 4 4" xfId="10335" xr:uid="{00000000-0005-0000-0000-00003C280000}"/>
    <cellStyle name="Normal 14 2 2 5" xfId="10336" xr:uid="{00000000-0005-0000-0000-00003D280000}"/>
    <cellStyle name="Normal 14 2 2 5 2" xfId="10337" xr:uid="{00000000-0005-0000-0000-00003E280000}"/>
    <cellStyle name="Normal 14 2 2 5 2 2" xfId="10338" xr:uid="{00000000-0005-0000-0000-00003F280000}"/>
    <cellStyle name="Normal 14 2 2 5 2 2 2" xfId="10339" xr:uid="{00000000-0005-0000-0000-000040280000}"/>
    <cellStyle name="Normal 14 2 2 5 2 3" xfId="10340" xr:uid="{00000000-0005-0000-0000-000041280000}"/>
    <cellStyle name="Normal 14 2 2 5 3" xfId="10341" xr:uid="{00000000-0005-0000-0000-000042280000}"/>
    <cellStyle name="Normal 14 2 2 5 3 2" xfId="10342" xr:uid="{00000000-0005-0000-0000-000043280000}"/>
    <cellStyle name="Normal 14 2 2 5 4" xfId="10343" xr:uid="{00000000-0005-0000-0000-000044280000}"/>
    <cellStyle name="Normal 14 2 2 6" xfId="10344" xr:uid="{00000000-0005-0000-0000-000045280000}"/>
    <cellStyle name="Normal 14 2 2 6 2" xfId="10345" xr:uid="{00000000-0005-0000-0000-000046280000}"/>
    <cellStyle name="Normal 14 2 2 6 2 2" xfId="10346" xr:uid="{00000000-0005-0000-0000-000047280000}"/>
    <cellStyle name="Normal 14 2 2 6 3" xfId="10347" xr:uid="{00000000-0005-0000-0000-000048280000}"/>
    <cellStyle name="Normal 14 2 2 7" xfId="10348" xr:uid="{00000000-0005-0000-0000-000049280000}"/>
    <cellStyle name="Normal 14 2 2 7 2" xfId="10349" xr:uid="{00000000-0005-0000-0000-00004A280000}"/>
    <cellStyle name="Normal 14 2 2 8" xfId="10350" xr:uid="{00000000-0005-0000-0000-00004B280000}"/>
    <cellStyle name="Normal 14 2 2 8 2" xfId="10351" xr:uid="{00000000-0005-0000-0000-00004C280000}"/>
    <cellStyle name="Normal 14 2 2 9" xfId="10352" xr:uid="{00000000-0005-0000-0000-00004D280000}"/>
    <cellStyle name="Normal 14 2 3" xfId="10353" xr:uid="{00000000-0005-0000-0000-00004E280000}"/>
    <cellStyle name="Normal 14 2 3 2" xfId="10354" xr:uid="{00000000-0005-0000-0000-00004F280000}"/>
    <cellStyle name="Normal 14 2 3 2 2" xfId="10355" xr:uid="{00000000-0005-0000-0000-000050280000}"/>
    <cellStyle name="Normal 14 2 3 2 2 2" xfId="10356" xr:uid="{00000000-0005-0000-0000-000051280000}"/>
    <cellStyle name="Normal 14 2 3 2 2 2 2" xfId="10357" xr:uid="{00000000-0005-0000-0000-000052280000}"/>
    <cellStyle name="Normal 14 2 3 2 2 2 2 2" xfId="10358" xr:uid="{00000000-0005-0000-0000-000053280000}"/>
    <cellStyle name="Normal 14 2 3 2 2 2 3" xfId="10359" xr:uid="{00000000-0005-0000-0000-000054280000}"/>
    <cellStyle name="Normal 14 2 3 2 2 3" xfId="10360" xr:uid="{00000000-0005-0000-0000-000055280000}"/>
    <cellStyle name="Normal 14 2 3 2 2 3 2" xfId="10361" xr:uid="{00000000-0005-0000-0000-000056280000}"/>
    <cellStyle name="Normal 14 2 3 2 2 4" xfId="10362" xr:uid="{00000000-0005-0000-0000-000057280000}"/>
    <cellStyle name="Normal 14 2 3 2 3" xfId="10363" xr:uid="{00000000-0005-0000-0000-000058280000}"/>
    <cellStyle name="Normal 14 2 3 2 3 2" xfId="10364" xr:uid="{00000000-0005-0000-0000-000059280000}"/>
    <cellStyle name="Normal 14 2 3 2 3 2 2" xfId="10365" xr:uid="{00000000-0005-0000-0000-00005A280000}"/>
    <cellStyle name="Normal 14 2 3 2 3 3" xfId="10366" xr:uid="{00000000-0005-0000-0000-00005B280000}"/>
    <cellStyle name="Normal 14 2 3 2 4" xfId="10367" xr:uid="{00000000-0005-0000-0000-00005C280000}"/>
    <cellStyle name="Normal 14 2 3 2 4 2" xfId="10368" xr:uid="{00000000-0005-0000-0000-00005D280000}"/>
    <cellStyle name="Normal 14 2 3 2 5" xfId="10369" xr:uid="{00000000-0005-0000-0000-00005E280000}"/>
    <cellStyle name="Normal 14 2 3 3" xfId="10370" xr:uid="{00000000-0005-0000-0000-00005F280000}"/>
    <cellStyle name="Normal 14 2 3 3 2" xfId="10371" xr:uid="{00000000-0005-0000-0000-000060280000}"/>
    <cellStyle name="Normal 14 2 3 3 2 2" xfId="10372" xr:uid="{00000000-0005-0000-0000-000061280000}"/>
    <cellStyle name="Normal 14 2 3 3 2 2 2" xfId="10373" xr:uid="{00000000-0005-0000-0000-000062280000}"/>
    <cellStyle name="Normal 14 2 3 3 2 3" xfId="10374" xr:uid="{00000000-0005-0000-0000-000063280000}"/>
    <cellStyle name="Normal 14 2 3 3 3" xfId="10375" xr:uid="{00000000-0005-0000-0000-000064280000}"/>
    <cellStyle name="Normal 14 2 3 3 3 2" xfId="10376" xr:uid="{00000000-0005-0000-0000-000065280000}"/>
    <cellStyle name="Normal 14 2 3 3 4" xfId="10377" xr:uid="{00000000-0005-0000-0000-000066280000}"/>
    <cellStyle name="Normal 14 2 3 4" xfId="10378" xr:uid="{00000000-0005-0000-0000-000067280000}"/>
    <cellStyle name="Normal 14 2 3 4 2" xfId="10379" xr:uid="{00000000-0005-0000-0000-000068280000}"/>
    <cellStyle name="Normal 14 2 3 4 2 2" xfId="10380" xr:uid="{00000000-0005-0000-0000-000069280000}"/>
    <cellStyle name="Normal 14 2 3 4 2 2 2" xfId="10381" xr:uid="{00000000-0005-0000-0000-00006A280000}"/>
    <cellStyle name="Normal 14 2 3 4 2 3" xfId="10382" xr:uid="{00000000-0005-0000-0000-00006B280000}"/>
    <cellStyle name="Normal 14 2 3 4 3" xfId="10383" xr:uid="{00000000-0005-0000-0000-00006C280000}"/>
    <cellStyle name="Normal 14 2 3 4 3 2" xfId="10384" xr:uid="{00000000-0005-0000-0000-00006D280000}"/>
    <cellStyle name="Normal 14 2 3 4 4" xfId="10385" xr:uid="{00000000-0005-0000-0000-00006E280000}"/>
    <cellStyle name="Normal 14 2 3 5" xfId="10386" xr:uid="{00000000-0005-0000-0000-00006F280000}"/>
    <cellStyle name="Normal 14 2 3 5 2" xfId="10387" xr:uid="{00000000-0005-0000-0000-000070280000}"/>
    <cellStyle name="Normal 14 2 3 5 2 2" xfId="10388" xr:uid="{00000000-0005-0000-0000-000071280000}"/>
    <cellStyle name="Normal 14 2 3 5 3" xfId="10389" xr:uid="{00000000-0005-0000-0000-000072280000}"/>
    <cellStyle name="Normal 14 2 3 6" xfId="10390" xr:uid="{00000000-0005-0000-0000-000073280000}"/>
    <cellStyle name="Normal 14 2 3 6 2" xfId="10391" xr:uid="{00000000-0005-0000-0000-000074280000}"/>
    <cellStyle name="Normal 14 2 3 7" xfId="10392" xr:uid="{00000000-0005-0000-0000-000075280000}"/>
    <cellStyle name="Normal 14 2 3 7 2" xfId="10393" xr:uid="{00000000-0005-0000-0000-000076280000}"/>
    <cellStyle name="Normal 14 2 3 8" xfId="10394" xr:uid="{00000000-0005-0000-0000-000077280000}"/>
    <cellStyle name="Normal 14 2 4" xfId="10395" xr:uid="{00000000-0005-0000-0000-000078280000}"/>
    <cellStyle name="Normal 14 2 4 2" xfId="10396" xr:uid="{00000000-0005-0000-0000-000079280000}"/>
    <cellStyle name="Normal 14 2 4 2 2" xfId="10397" xr:uid="{00000000-0005-0000-0000-00007A280000}"/>
    <cellStyle name="Normal 14 2 4 2 2 2" xfId="10398" xr:uid="{00000000-0005-0000-0000-00007B280000}"/>
    <cellStyle name="Normal 14 2 4 2 2 2 2" xfId="10399" xr:uid="{00000000-0005-0000-0000-00007C280000}"/>
    <cellStyle name="Normal 14 2 4 2 2 3" xfId="10400" xr:uid="{00000000-0005-0000-0000-00007D280000}"/>
    <cellStyle name="Normal 14 2 4 2 3" xfId="10401" xr:uid="{00000000-0005-0000-0000-00007E280000}"/>
    <cellStyle name="Normal 14 2 4 2 3 2" xfId="10402" xr:uid="{00000000-0005-0000-0000-00007F280000}"/>
    <cellStyle name="Normal 14 2 4 2 4" xfId="10403" xr:uid="{00000000-0005-0000-0000-000080280000}"/>
    <cellStyle name="Normal 14 2 4 3" xfId="10404" xr:uid="{00000000-0005-0000-0000-000081280000}"/>
    <cellStyle name="Normal 14 2 4 3 2" xfId="10405" xr:uid="{00000000-0005-0000-0000-000082280000}"/>
    <cellStyle name="Normal 14 2 4 3 2 2" xfId="10406" xr:uid="{00000000-0005-0000-0000-000083280000}"/>
    <cellStyle name="Normal 14 2 4 3 3" xfId="10407" xr:uid="{00000000-0005-0000-0000-000084280000}"/>
    <cellStyle name="Normal 14 2 4 4" xfId="10408" xr:uid="{00000000-0005-0000-0000-000085280000}"/>
    <cellStyle name="Normal 14 2 4 4 2" xfId="10409" xr:uid="{00000000-0005-0000-0000-000086280000}"/>
    <cellStyle name="Normal 14 2 4 5" xfId="10410" xr:uid="{00000000-0005-0000-0000-000087280000}"/>
    <cellStyle name="Normal 14 2 5" xfId="10411" xr:uid="{00000000-0005-0000-0000-000088280000}"/>
    <cellStyle name="Normal 14 2 5 2" xfId="10412" xr:uid="{00000000-0005-0000-0000-000089280000}"/>
    <cellStyle name="Normal 14 2 5 2 2" xfId="10413" xr:uid="{00000000-0005-0000-0000-00008A280000}"/>
    <cellStyle name="Normal 14 2 5 2 2 2" xfId="10414" xr:uid="{00000000-0005-0000-0000-00008B280000}"/>
    <cellStyle name="Normal 14 2 5 2 3" xfId="10415" xr:uid="{00000000-0005-0000-0000-00008C280000}"/>
    <cellStyle name="Normal 14 2 5 3" xfId="10416" xr:uid="{00000000-0005-0000-0000-00008D280000}"/>
    <cellStyle name="Normal 14 2 5 3 2" xfId="10417" xr:uid="{00000000-0005-0000-0000-00008E280000}"/>
    <cellStyle name="Normal 14 2 5 4" xfId="10418" xr:uid="{00000000-0005-0000-0000-00008F280000}"/>
    <cellStyle name="Normal 14 2 6" xfId="10419" xr:uid="{00000000-0005-0000-0000-000090280000}"/>
    <cellStyle name="Normal 14 2 6 2" xfId="10420" xr:uid="{00000000-0005-0000-0000-000091280000}"/>
    <cellStyle name="Normal 14 2 6 2 2" xfId="10421" xr:uid="{00000000-0005-0000-0000-000092280000}"/>
    <cellStyle name="Normal 14 2 6 2 2 2" xfId="10422" xr:uid="{00000000-0005-0000-0000-000093280000}"/>
    <cellStyle name="Normal 14 2 6 2 3" xfId="10423" xr:uid="{00000000-0005-0000-0000-000094280000}"/>
    <cellStyle name="Normal 14 2 6 3" xfId="10424" xr:uid="{00000000-0005-0000-0000-000095280000}"/>
    <cellStyle name="Normal 14 2 6 3 2" xfId="10425" xr:uid="{00000000-0005-0000-0000-000096280000}"/>
    <cellStyle name="Normal 14 2 6 4" xfId="10426" xr:uid="{00000000-0005-0000-0000-000097280000}"/>
    <cellStyle name="Normal 14 2 7" xfId="10427" xr:uid="{00000000-0005-0000-0000-000098280000}"/>
    <cellStyle name="Normal 14 2 7 2" xfId="10428" xr:uid="{00000000-0005-0000-0000-000099280000}"/>
    <cellStyle name="Normal 14 2 7 2 2" xfId="10429" xr:uid="{00000000-0005-0000-0000-00009A280000}"/>
    <cellStyle name="Normal 14 2 7 3" xfId="10430" xr:uid="{00000000-0005-0000-0000-00009B280000}"/>
    <cellStyle name="Normal 14 2 8" xfId="10431" xr:uid="{00000000-0005-0000-0000-00009C280000}"/>
    <cellStyle name="Normal 14 2 8 2" xfId="10432" xr:uid="{00000000-0005-0000-0000-00009D280000}"/>
    <cellStyle name="Normal 14 2 9" xfId="10433" xr:uid="{00000000-0005-0000-0000-00009E280000}"/>
    <cellStyle name="Normal 14 2 9 2" xfId="10434" xr:uid="{00000000-0005-0000-0000-00009F280000}"/>
    <cellStyle name="Normal 14 3" xfId="10435" xr:uid="{00000000-0005-0000-0000-0000A0280000}"/>
    <cellStyle name="Normal 14 3 2" xfId="10436" xr:uid="{00000000-0005-0000-0000-0000A1280000}"/>
    <cellStyle name="Normal 14 3 2 2" xfId="10437" xr:uid="{00000000-0005-0000-0000-0000A2280000}"/>
    <cellStyle name="Normal 14 3 2 2 2" xfId="10438" xr:uid="{00000000-0005-0000-0000-0000A3280000}"/>
    <cellStyle name="Normal 14 3 2 2 2 2" xfId="10439" xr:uid="{00000000-0005-0000-0000-0000A4280000}"/>
    <cellStyle name="Normal 14 3 2 2 2 2 2" xfId="10440" xr:uid="{00000000-0005-0000-0000-0000A5280000}"/>
    <cellStyle name="Normal 14 3 2 2 2 2 2 2" xfId="10441" xr:uid="{00000000-0005-0000-0000-0000A6280000}"/>
    <cellStyle name="Normal 14 3 2 2 2 2 3" xfId="10442" xr:uid="{00000000-0005-0000-0000-0000A7280000}"/>
    <cellStyle name="Normal 14 3 2 2 2 3" xfId="10443" xr:uid="{00000000-0005-0000-0000-0000A8280000}"/>
    <cellStyle name="Normal 14 3 2 2 2 3 2" xfId="10444" xr:uid="{00000000-0005-0000-0000-0000A9280000}"/>
    <cellStyle name="Normal 14 3 2 2 2 4" xfId="10445" xr:uid="{00000000-0005-0000-0000-0000AA280000}"/>
    <cellStyle name="Normal 14 3 2 2 3" xfId="10446" xr:uid="{00000000-0005-0000-0000-0000AB280000}"/>
    <cellStyle name="Normal 14 3 2 2 3 2" xfId="10447" xr:uid="{00000000-0005-0000-0000-0000AC280000}"/>
    <cellStyle name="Normal 14 3 2 2 3 2 2" xfId="10448" xr:uid="{00000000-0005-0000-0000-0000AD280000}"/>
    <cellStyle name="Normal 14 3 2 2 3 3" xfId="10449" xr:uid="{00000000-0005-0000-0000-0000AE280000}"/>
    <cellStyle name="Normal 14 3 2 2 4" xfId="10450" xr:uid="{00000000-0005-0000-0000-0000AF280000}"/>
    <cellStyle name="Normal 14 3 2 2 4 2" xfId="10451" xr:uid="{00000000-0005-0000-0000-0000B0280000}"/>
    <cellStyle name="Normal 14 3 2 2 5" xfId="10452" xr:uid="{00000000-0005-0000-0000-0000B1280000}"/>
    <cellStyle name="Normal 14 3 2 3" xfId="10453" xr:uid="{00000000-0005-0000-0000-0000B2280000}"/>
    <cellStyle name="Normal 14 3 2 3 2" xfId="10454" xr:uid="{00000000-0005-0000-0000-0000B3280000}"/>
    <cellStyle name="Normal 14 3 2 3 2 2" xfId="10455" xr:uid="{00000000-0005-0000-0000-0000B4280000}"/>
    <cellStyle name="Normal 14 3 2 3 2 2 2" xfId="10456" xr:uid="{00000000-0005-0000-0000-0000B5280000}"/>
    <cellStyle name="Normal 14 3 2 3 2 3" xfId="10457" xr:uid="{00000000-0005-0000-0000-0000B6280000}"/>
    <cellStyle name="Normal 14 3 2 3 3" xfId="10458" xr:uid="{00000000-0005-0000-0000-0000B7280000}"/>
    <cellStyle name="Normal 14 3 2 3 3 2" xfId="10459" xr:uid="{00000000-0005-0000-0000-0000B8280000}"/>
    <cellStyle name="Normal 14 3 2 3 4" xfId="10460" xr:uid="{00000000-0005-0000-0000-0000B9280000}"/>
    <cellStyle name="Normal 14 3 2 4" xfId="10461" xr:uid="{00000000-0005-0000-0000-0000BA280000}"/>
    <cellStyle name="Normal 14 3 2 4 2" xfId="10462" xr:uid="{00000000-0005-0000-0000-0000BB280000}"/>
    <cellStyle name="Normal 14 3 2 4 2 2" xfId="10463" xr:uid="{00000000-0005-0000-0000-0000BC280000}"/>
    <cellStyle name="Normal 14 3 2 4 2 2 2" xfId="10464" xr:uid="{00000000-0005-0000-0000-0000BD280000}"/>
    <cellStyle name="Normal 14 3 2 4 2 3" xfId="10465" xr:uid="{00000000-0005-0000-0000-0000BE280000}"/>
    <cellStyle name="Normal 14 3 2 4 3" xfId="10466" xr:uid="{00000000-0005-0000-0000-0000BF280000}"/>
    <cellStyle name="Normal 14 3 2 4 3 2" xfId="10467" xr:uid="{00000000-0005-0000-0000-0000C0280000}"/>
    <cellStyle name="Normal 14 3 2 4 4" xfId="10468" xr:uid="{00000000-0005-0000-0000-0000C1280000}"/>
    <cellStyle name="Normal 14 3 2 5" xfId="10469" xr:uid="{00000000-0005-0000-0000-0000C2280000}"/>
    <cellStyle name="Normal 14 3 2 5 2" xfId="10470" xr:uid="{00000000-0005-0000-0000-0000C3280000}"/>
    <cellStyle name="Normal 14 3 2 5 2 2" xfId="10471" xr:uid="{00000000-0005-0000-0000-0000C4280000}"/>
    <cellStyle name="Normal 14 3 2 5 3" xfId="10472" xr:uid="{00000000-0005-0000-0000-0000C5280000}"/>
    <cellStyle name="Normal 14 3 2 6" xfId="10473" xr:uid="{00000000-0005-0000-0000-0000C6280000}"/>
    <cellStyle name="Normal 14 3 2 6 2" xfId="10474" xr:uid="{00000000-0005-0000-0000-0000C7280000}"/>
    <cellStyle name="Normal 14 3 2 7" xfId="10475" xr:uid="{00000000-0005-0000-0000-0000C8280000}"/>
    <cellStyle name="Normal 14 3 2 7 2" xfId="10476" xr:uid="{00000000-0005-0000-0000-0000C9280000}"/>
    <cellStyle name="Normal 14 3 2 8" xfId="10477" xr:uid="{00000000-0005-0000-0000-0000CA280000}"/>
    <cellStyle name="Normal 14 3 3" xfId="10478" xr:uid="{00000000-0005-0000-0000-0000CB280000}"/>
    <cellStyle name="Normal 14 3 3 2" xfId="10479" xr:uid="{00000000-0005-0000-0000-0000CC280000}"/>
    <cellStyle name="Normal 14 3 3 2 2" xfId="10480" xr:uid="{00000000-0005-0000-0000-0000CD280000}"/>
    <cellStyle name="Normal 14 3 3 2 2 2" xfId="10481" xr:uid="{00000000-0005-0000-0000-0000CE280000}"/>
    <cellStyle name="Normal 14 3 3 2 2 2 2" xfId="10482" xr:uid="{00000000-0005-0000-0000-0000CF280000}"/>
    <cellStyle name="Normal 14 3 3 2 2 3" xfId="10483" xr:uid="{00000000-0005-0000-0000-0000D0280000}"/>
    <cellStyle name="Normal 14 3 3 2 3" xfId="10484" xr:uid="{00000000-0005-0000-0000-0000D1280000}"/>
    <cellStyle name="Normal 14 3 3 2 3 2" xfId="10485" xr:uid="{00000000-0005-0000-0000-0000D2280000}"/>
    <cellStyle name="Normal 14 3 3 2 4" xfId="10486" xr:uid="{00000000-0005-0000-0000-0000D3280000}"/>
    <cellStyle name="Normal 14 3 3 3" xfId="10487" xr:uid="{00000000-0005-0000-0000-0000D4280000}"/>
    <cellStyle name="Normal 14 3 3 3 2" xfId="10488" xr:uid="{00000000-0005-0000-0000-0000D5280000}"/>
    <cellStyle name="Normal 14 3 3 3 2 2" xfId="10489" xr:uid="{00000000-0005-0000-0000-0000D6280000}"/>
    <cellStyle name="Normal 14 3 3 3 3" xfId="10490" xr:uid="{00000000-0005-0000-0000-0000D7280000}"/>
    <cellStyle name="Normal 14 3 3 4" xfId="10491" xr:uid="{00000000-0005-0000-0000-0000D8280000}"/>
    <cellStyle name="Normal 14 3 3 4 2" xfId="10492" xr:uid="{00000000-0005-0000-0000-0000D9280000}"/>
    <cellStyle name="Normal 14 3 3 5" xfId="10493" xr:uid="{00000000-0005-0000-0000-0000DA280000}"/>
    <cellStyle name="Normal 14 3 4" xfId="10494" xr:uid="{00000000-0005-0000-0000-0000DB280000}"/>
    <cellStyle name="Normal 14 3 4 2" xfId="10495" xr:uid="{00000000-0005-0000-0000-0000DC280000}"/>
    <cellStyle name="Normal 14 3 4 2 2" xfId="10496" xr:uid="{00000000-0005-0000-0000-0000DD280000}"/>
    <cellStyle name="Normal 14 3 4 2 2 2" xfId="10497" xr:uid="{00000000-0005-0000-0000-0000DE280000}"/>
    <cellStyle name="Normal 14 3 4 2 3" xfId="10498" xr:uid="{00000000-0005-0000-0000-0000DF280000}"/>
    <cellStyle name="Normal 14 3 4 3" xfId="10499" xr:uid="{00000000-0005-0000-0000-0000E0280000}"/>
    <cellStyle name="Normal 14 3 4 3 2" xfId="10500" xr:uid="{00000000-0005-0000-0000-0000E1280000}"/>
    <cellStyle name="Normal 14 3 4 4" xfId="10501" xr:uid="{00000000-0005-0000-0000-0000E2280000}"/>
    <cellStyle name="Normal 14 3 5" xfId="10502" xr:uid="{00000000-0005-0000-0000-0000E3280000}"/>
    <cellStyle name="Normal 14 3 5 2" xfId="10503" xr:uid="{00000000-0005-0000-0000-0000E4280000}"/>
    <cellStyle name="Normal 14 3 5 2 2" xfId="10504" xr:uid="{00000000-0005-0000-0000-0000E5280000}"/>
    <cellStyle name="Normal 14 3 5 2 2 2" xfId="10505" xr:uid="{00000000-0005-0000-0000-0000E6280000}"/>
    <cellStyle name="Normal 14 3 5 2 3" xfId="10506" xr:uid="{00000000-0005-0000-0000-0000E7280000}"/>
    <cellStyle name="Normal 14 3 5 3" xfId="10507" xr:uid="{00000000-0005-0000-0000-0000E8280000}"/>
    <cellStyle name="Normal 14 3 5 3 2" xfId="10508" xr:uid="{00000000-0005-0000-0000-0000E9280000}"/>
    <cellStyle name="Normal 14 3 5 4" xfId="10509" xr:uid="{00000000-0005-0000-0000-0000EA280000}"/>
    <cellStyle name="Normal 14 3 6" xfId="10510" xr:uid="{00000000-0005-0000-0000-0000EB280000}"/>
    <cellStyle name="Normal 14 3 6 2" xfId="10511" xr:uid="{00000000-0005-0000-0000-0000EC280000}"/>
    <cellStyle name="Normal 14 3 6 2 2" xfId="10512" xr:uid="{00000000-0005-0000-0000-0000ED280000}"/>
    <cellStyle name="Normal 14 3 6 3" xfId="10513" xr:uid="{00000000-0005-0000-0000-0000EE280000}"/>
    <cellStyle name="Normal 14 3 7" xfId="10514" xr:uid="{00000000-0005-0000-0000-0000EF280000}"/>
    <cellStyle name="Normal 14 3 7 2" xfId="10515" xr:uid="{00000000-0005-0000-0000-0000F0280000}"/>
    <cellStyle name="Normal 14 3 8" xfId="10516" xr:uid="{00000000-0005-0000-0000-0000F1280000}"/>
    <cellStyle name="Normal 14 3 8 2" xfId="10517" xr:uid="{00000000-0005-0000-0000-0000F2280000}"/>
    <cellStyle name="Normal 14 3 9" xfId="10518" xr:uid="{00000000-0005-0000-0000-0000F3280000}"/>
    <cellStyle name="Normal 14 4" xfId="10519" xr:uid="{00000000-0005-0000-0000-0000F4280000}"/>
    <cellStyle name="Normal 14 4 2" xfId="10520" xr:uid="{00000000-0005-0000-0000-0000F5280000}"/>
    <cellStyle name="Normal 14 4 2 2" xfId="10521" xr:uid="{00000000-0005-0000-0000-0000F6280000}"/>
    <cellStyle name="Normal 14 4 2 2 2" xfId="10522" xr:uid="{00000000-0005-0000-0000-0000F7280000}"/>
    <cellStyle name="Normal 14 4 2 2 2 2" xfId="10523" xr:uid="{00000000-0005-0000-0000-0000F8280000}"/>
    <cellStyle name="Normal 14 4 2 2 2 2 2" xfId="10524" xr:uid="{00000000-0005-0000-0000-0000F9280000}"/>
    <cellStyle name="Normal 14 4 2 2 2 3" xfId="10525" xr:uid="{00000000-0005-0000-0000-0000FA280000}"/>
    <cellStyle name="Normal 14 4 2 2 3" xfId="10526" xr:uid="{00000000-0005-0000-0000-0000FB280000}"/>
    <cellStyle name="Normal 14 4 2 2 3 2" xfId="10527" xr:uid="{00000000-0005-0000-0000-0000FC280000}"/>
    <cellStyle name="Normal 14 4 2 2 4" xfId="10528" xr:uid="{00000000-0005-0000-0000-0000FD280000}"/>
    <cellStyle name="Normal 14 4 2 3" xfId="10529" xr:uid="{00000000-0005-0000-0000-0000FE280000}"/>
    <cellStyle name="Normal 14 4 2 3 2" xfId="10530" xr:uid="{00000000-0005-0000-0000-0000FF280000}"/>
    <cellStyle name="Normal 14 4 2 3 2 2" xfId="10531" xr:uid="{00000000-0005-0000-0000-000000290000}"/>
    <cellStyle name="Normal 14 4 2 3 3" xfId="10532" xr:uid="{00000000-0005-0000-0000-000001290000}"/>
    <cellStyle name="Normal 14 4 2 4" xfId="10533" xr:uid="{00000000-0005-0000-0000-000002290000}"/>
    <cellStyle name="Normal 14 4 2 4 2" xfId="10534" xr:uid="{00000000-0005-0000-0000-000003290000}"/>
    <cellStyle name="Normal 14 4 2 5" xfId="10535" xr:uid="{00000000-0005-0000-0000-000004290000}"/>
    <cellStyle name="Normal 14 4 3" xfId="10536" xr:uid="{00000000-0005-0000-0000-000005290000}"/>
    <cellStyle name="Normal 14 4 3 2" xfId="10537" xr:uid="{00000000-0005-0000-0000-000006290000}"/>
    <cellStyle name="Normal 14 4 3 2 2" xfId="10538" xr:uid="{00000000-0005-0000-0000-000007290000}"/>
    <cellStyle name="Normal 14 4 3 2 2 2" xfId="10539" xr:uid="{00000000-0005-0000-0000-000008290000}"/>
    <cellStyle name="Normal 14 4 3 2 3" xfId="10540" xr:uid="{00000000-0005-0000-0000-000009290000}"/>
    <cellStyle name="Normal 14 4 3 3" xfId="10541" xr:uid="{00000000-0005-0000-0000-00000A290000}"/>
    <cellStyle name="Normal 14 4 3 3 2" xfId="10542" xr:uid="{00000000-0005-0000-0000-00000B290000}"/>
    <cellStyle name="Normal 14 4 3 4" xfId="10543" xr:uid="{00000000-0005-0000-0000-00000C290000}"/>
    <cellStyle name="Normal 14 4 4" xfId="10544" xr:uid="{00000000-0005-0000-0000-00000D290000}"/>
    <cellStyle name="Normal 14 4 4 2" xfId="10545" xr:uid="{00000000-0005-0000-0000-00000E290000}"/>
    <cellStyle name="Normal 14 4 4 2 2" xfId="10546" xr:uid="{00000000-0005-0000-0000-00000F290000}"/>
    <cellStyle name="Normal 14 4 4 2 2 2" xfId="10547" xr:uid="{00000000-0005-0000-0000-000010290000}"/>
    <cellStyle name="Normal 14 4 4 2 3" xfId="10548" xr:uid="{00000000-0005-0000-0000-000011290000}"/>
    <cellStyle name="Normal 14 4 4 3" xfId="10549" xr:uid="{00000000-0005-0000-0000-000012290000}"/>
    <cellStyle name="Normal 14 4 4 3 2" xfId="10550" xr:uid="{00000000-0005-0000-0000-000013290000}"/>
    <cellStyle name="Normal 14 4 4 4" xfId="10551" xr:uid="{00000000-0005-0000-0000-000014290000}"/>
    <cellStyle name="Normal 14 4 5" xfId="10552" xr:uid="{00000000-0005-0000-0000-000015290000}"/>
    <cellStyle name="Normal 14 4 5 2" xfId="10553" xr:uid="{00000000-0005-0000-0000-000016290000}"/>
    <cellStyle name="Normal 14 4 5 2 2" xfId="10554" xr:uid="{00000000-0005-0000-0000-000017290000}"/>
    <cellStyle name="Normal 14 4 5 3" xfId="10555" xr:uid="{00000000-0005-0000-0000-000018290000}"/>
    <cellStyle name="Normal 14 4 6" xfId="10556" xr:uid="{00000000-0005-0000-0000-000019290000}"/>
    <cellStyle name="Normal 14 4 6 2" xfId="10557" xr:uid="{00000000-0005-0000-0000-00001A290000}"/>
    <cellStyle name="Normal 14 4 7" xfId="10558" xr:uid="{00000000-0005-0000-0000-00001B290000}"/>
    <cellStyle name="Normal 14 4 7 2" xfId="10559" xr:uid="{00000000-0005-0000-0000-00001C290000}"/>
    <cellStyle name="Normal 14 4 8" xfId="10560" xr:uid="{00000000-0005-0000-0000-00001D290000}"/>
    <cellStyle name="Normal 14 5" xfId="10561" xr:uid="{00000000-0005-0000-0000-00001E290000}"/>
    <cellStyle name="Normal 14 5 2" xfId="10562" xr:uid="{00000000-0005-0000-0000-00001F290000}"/>
    <cellStyle name="Normal 14 5 2 2" xfId="10563" xr:uid="{00000000-0005-0000-0000-000020290000}"/>
    <cellStyle name="Normal 14 5 2 2 2" xfId="10564" xr:uid="{00000000-0005-0000-0000-000021290000}"/>
    <cellStyle name="Normal 14 5 2 2 2 2" xfId="10565" xr:uid="{00000000-0005-0000-0000-000022290000}"/>
    <cellStyle name="Normal 14 5 2 2 2 2 2" xfId="10566" xr:uid="{00000000-0005-0000-0000-000023290000}"/>
    <cellStyle name="Normal 14 5 2 2 2 3" xfId="10567" xr:uid="{00000000-0005-0000-0000-000024290000}"/>
    <cellStyle name="Normal 14 5 2 2 3" xfId="10568" xr:uid="{00000000-0005-0000-0000-000025290000}"/>
    <cellStyle name="Normal 14 5 2 2 3 2" xfId="10569" xr:uid="{00000000-0005-0000-0000-000026290000}"/>
    <cellStyle name="Normal 14 5 2 2 4" xfId="10570" xr:uid="{00000000-0005-0000-0000-000027290000}"/>
    <cellStyle name="Normal 14 5 2 3" xfId="10571" xr:uid="{00000000-0005-0000-0000-000028290000}"/>
    <cellStyle name="Normal 14 5 2 3 2" xfId="10572" xr:uid="{00000000-0005-0000-0000-000029290000}"/>
    <cellStyle name="Normal 14 5 2 3 2 2" xfId="10573" xr:uid="{00000000-0005-0000-0000-00002A290000}"/>
    <cellStyle name="Normal 14 5 2 3 3" xfId="10574" xr:uid="{00000000-0005-0000-0000-00002B290000}"/>
    <cellStyle name="Normal 14 5 2 4" xfId="10575" xr:uid="{00000000-0005-0000-0000-00002C290000}"/>
    <cellStyle name="Normal 14 5 2 4 2" xfId="10576" xr:uid="{00000000-0005-0000-0000-00002D290000}"/>
    <cellStyle name="Normal 14 5 2 5" xfId="10577" xr:uid="{00000000-0005-0000-0000-00002E290000}"/>
    <cellStyle name="Normal 14 5 3" xfId="10578" xr:uid="{00000000-0005-0000-0000-00002F290000}"/>
    <cellStyle name="Normal 14 5 3 2" xfId="10579" xr:uid="{00000000-0005-0000-0000-000030290000}"/>
    <cellStyle name="Normal 14 5 3 2 2" xfId="10580" xr:uid="{00000000-0005-0000-0000-000031290000}"/>
    <cellStyle name="Normal 14 5 3 2 2 2" xfId="10581" xr:uid="{00000000-0005-0000-0000-000032290000}"/>
    <cellStyle name="Normal 14 5 3 2 3" xfId="10582" xr:uid="{00000000-0005-0000-0000-000033290000}"/>
    <cellStyle name="Normal 14 5 3 3" xfId="10583" xr:uid="{00000000-0005-0000-0000-000034290000}"/>
    <cellStyle name="Normal 14 5 3 3 2" xfId="10584" xr:uid="{00000000-0005-0000-0000-000035290000}"/>
    <cellStyle name="Normal 14 5 3 4" xfId="10585" xr:uid="{00000000-0005-0000-0000-000036290000}"/>
    <cellStyle name="Normal 14 5 4" xfId="10586" xr:uid="{00000000-0005-0000-0000-000037290000}"/>
    <cellStyle name="Normal 14 5 4 2" xfId="10587" xr:uid="{00000000-0005-0000-0000-000038290000}"/>
    <cellStyle name="Normal 14 5 4 2 2" xfId="10588" xr:uid="{00000000-0005-0000-0000-000039290000}"/>
    <cellStyle name="Normal 14 5 4 3" xfId="10589" xr:uid="{00000000-0005-0000-0000-00003A290000}"/>
    <cellStyle name="Normal 14 5 5" xfId="10590" xr:uid="{00000000-0005-0000-0000-00003B290000}"/>
    <cellStyle name="Normal 14 5 5 2" xfId="10591" xr:uid="{00000000-0005-0000-0000-00003C290000}"/>
    <cellStyle name="Normal 14 5 6" xfId="10592" xr:uid="{00000000-0005-0000-0000-00003D290000}"/>
    <cellStyle name="Normal 14 6" xfId="10593" xr:uid="{00000000-0005-0000-0000-00003E290000}"/>
    <cellStyle name="Normal 14 6 2" xfId="10594" xr:uid="{00000000-0005-0000-0000-00003F290000}"/>
    <cellStyle name="Normal 14 6 2 2" xfId="10595" xr:uid="{00000000-0005-0000-0000-000040290000}"/>
    <cellStyle name="Normal 14 6 2 2 2" xfId="10596" xr:uid="{00000000-0005-0000-0000-000041290000}"/>
    <cellStyle name="Normal 14 6 2 2 2 2" xfId="10597" xr:uid="{00000000-0005-0000-0000-000042290000}"/>
    <cellStyle name="Normal 14 6 2 2 3" xfId="10598" xr:uid="{00000000-0005-0000-0000-000043290000}"/>
    <cellStyle name="Normal 14 6 2 3" xfId="10599" xr:uid="{00000000-0005-0000-0000-000044290000}"/>
    <cellStyle name="Normal 14 6 2 3 2" xfId="10600" xr:uid="{00000000-0005-0000-0000-000045290000}"/>
    <cellStyle name="Normal 14 6 2 4" xfId="10601" xr:uid="{00000000-0005-0000-0000-000046290000}"/>
    <cellStyle name="Normal 14 6 3" xfId="10602" xr:uid="{00000000-0005-0000-0000-000047290000}"/>
    <cellStyle name="Normal 14 6 3 2" xfId="10603" xr:uid="{00000000-0005-0000-0000-000048290000}"/>
    <cellStyle name="Normal 14 6 3 2 2" xfId="10604" xr:uid="{00000000-0005-0000-0000-000049290000}"/>
    <cellStyle name="Normal 14 6 3 3" xfId="10605" xr:uid="{00000000-0005-0000-0000-00004A290000}"/>
    <cellStyle name="Normal 14 6 4" xfId="10606" xr:uid="{00000000-0005-0000-0000-00004B290000}"/>
    <cellStyle name="Normal 14 6 4 2" xfId="10607" xr:uid="{00000000-0005-0000-0000-00004C290000}"/>
    <cellStyle name="Normal 14 6 5" xfId="10608" xr:uid="{00000000-0005-0000-0000-00004D290000}"/>
    <cellStyle name="Normal 14 7" xfId="10609" xr:uid="{00000000-0005-0000-0000-00004E290000}"/>
    <cellStyle name="Normal 14 7 2" xfId="10610" xr:uid="{00000000-0005-0000-0000-00004F290000}"/>
    <cellStyle name="Normal 14 7 2 2" xfId="10611" xr:uid="{00000000-0005-0000-0000-000050290000}"/>
    <cellStyle name="Normal 14 7 2 2 2" xfId="10612" xr:uid="{00000000-0005-0000-0000-000051290000}"/>
    <cellStyle name="Normal 14 7 2 3" xfId="10613" xr:uid="{00000000-0005-0000-0000-000052290000}"/>
    <cellStyle name="Normal 14 7 3" xfId="10614" xr:uid="{00000000-0005-0000-0000-000053290000}"/>
    <cellStyle name="Normal 14 7 3 2" xfId="10615" xr:uid="{00000000-0005-0000-0000-000054290000}"/>
    <cellStyle name="Normal 14 7 4" xfId="10616" xr:uid="{00000000-0005-0000-0000-000055290000}"/>
    <cellStyle name="Normal 14 8" xfId="10617" xr:uid="{00000000-0005-0000-0000-000056290000}"/>
    <cellStyle name="Normal 14 8 2" xfId="10618" xr:uid="{00000000-0005-0000-0000-000057290000}"/>
    <cellStyle name="Normal 14 8 2 2" xfId="10619" xr:uid="{00000000-0005-0000-0000-000058290000}"/>
    <cellStyle name="Normal 14 8 2 2 2" xfId="10620" xr:uid="{00000000-0005-0000-0000-000059290000}"/>
    <cellStyle name="Normal 14 8 2 3" xfId="10621" xr:uid="{00000000-0005-0000-0000-00005A290000}"/>
    <cellStyle name="Normal 14 8 3" xfId="10622" xr:uid="{00000000-0005-0000-0000-00005B290000}"/>
    <cellStyle name="Normal 14 8 3 2" xfId="10623" xr:uid="{00000000-0005-0000-0000-00005C290000}"/>
    <cellStyle name="Normal 14 8 4" xfId="10624" xr:uid="{00000000-0005-0000-0000-00005D290000}"/>
    <cellStyle name="Normal 14 9" xfId="10625" xr:uid="{00000000-0005-0000-0000-00005E290000}"/>
    <cellStyle name="Normal 14 9 2" xfId="10626" xr:uid="{00000000-0005-0000-0000-00005F290000}"/>
    <cellStyle name="Normal 14 9 2 2" xfId="10627" xr:uid="{00000000-0005-0000-0000-000060290000}"/>
    <cellStyle name="Normal 14 9 2 2 2" xfId="10628" xr:uid="{00000000-0005-0000-0000-000061290000}"/>
    <cellStyle name="Normal 14 9 2 3" xfId="10629" xr:uid="{00000000-0005-0000-0000-000062290000}"/>
    <cellStyle name="Normal 14 9 3" xfId="10630" xr:uid="{00000000-0005-0000-0000-000063290000}"/>
    <cellStyle name="Normal 14 9 3 2" xfId="10631" xr:uid="{00000000-0005-0000-0000-000064290000}"/>
    <cellStyle name="Normal 14 9 4" xfId="10632" xr:uid="{00000000-0005-0000-0000-000065290000}"/>
    <cellStyle name="Normal 14_T-straight with PEDs adjustor" xfId="10633" xr:uid="{00000000-0005-0000-0000-000066290000}"/>
    <cellStyle name="Normal 15" xfId="10634" xr:uid="{00000000-0005-0000-0000-000067290000}"/>
    <cellStyle name="Normal 15 10" xfId="10635" xr:uid="{00000000-0005-0000-0000-000068290000}"/>
    <cellStyle name="Normal 15 10 2" xfId="10636" xr:uid="{00000000-0005-0000-0000-000069290000}"/>
    <cellStyle name="Normal 15 10 2 2" xfId="10637" xr:uid="{00000000-0005-0000-0000-00006A290000}"/>
    <cellStyle name="Normal 15 10 3" xfId="10638" xr:uid="{00000000-0005-0000-0000-00006B290000}"/>
    <cellStyle name="Normal 15 11" xfId="10639" xr:uid="{00000000-0005-0000-0000-00006C290000}"/>
    <cellStyle name="Normal 15 11 2" xfId="10640" xr:uid="{00000000-0005-0000-0000-00006D290000}"/>
    <cellStyle name="Normal 15 12" xfId="10641" xr:uid="{00000000-0005-0000-0000-00006E290000}"/>
    <cellStyle name="Normal 15 12 2" xfId="10642" xr:uid="{00000000-0005-0000-0000-00006F290000}"/>
    <cellStyle name="Normal 15 13" xfId="10643" xr:uid="{00000000-0005-0000-0000-000070290000}"/>
    <cellStyle name="Normal 15 2" xfId="10644" xr:uid="{00000000-0005-0000-0000-000071290000}"/>
    <cellStyle name="Normal 15 2 10" xfId="10645" xr:uid="{00000000-0005-0000-0000-000072290000}"/>
    <cellStyle name="Normal 15 2 2" xfId="10646" xr:uid="{00000000-0005-0000-0000-000073290000}"/>
    <cellStyle name="Normal 15 2 2 2" xfId="10647" xr:uid="{00000000-0005-0000-0000-000074290000}"/>
    <cellStyle name="Normal 15 2 2 2 2" xfId="10648" xr:uid="{00000000-0005-0000-0000-000075290000}"/>
    <cellStyle name="Normal 15 2 2 2 2 2" xfId="10649" xr:uid="{00000000-0005-0000-0000-000076290000}"/>
    <cellStyle name="Normal 15 2 2 2 2 2 2" xfId="10650" xr:uid="{00000000-0005-0000-0000-000077290000}"/>
    <cellStyle name="Normal 15 2 2 2 2 2 2 2" xfId="10651" xr:uid="{00000000-0005-0000-0000-000078290000}"/>
    <cellStyle name="Normal 15 2 2 2 2 2 2 2 2" xfId="10652" xr:uid="{00000000-0005-0000-0000-000079290000}"/>
    <cellStyle name="Normal 15 2 2 2 2 2 2 3" xfId="10653" xr:uid="{00000000-0005-0000-0000-00007A290000}"/>
    <cellStyle name="Normal 15 2 2 2 2 2 3" xfId="10654" xr:uid="{00000000-0005-0000-0000-00007B290000}"/>
    <cellStyle name="Normal 15 2 2 2 2 2 3 2" xfId="10655" xr:uid="{00000000-0005-0000-0000-00007C290000}"/>
    <cellStyle name="Normal 15 2 2 2 2 2 4" xfId="10656" xr:uid="{00000000-0005-0000-0000-00007D290000}"/>
    <cellStyle name="Normal 15 2 2 2 2 3" xfId="10657" xr:uid="{00000000-0005-0000-0000-00007E290000}"/>
    <cellStyle name="Normal 15 2 2 2 2 3 2" xfId="10658" xr:uid="{00000000-0005-0000-0000-00007F290000}"/>
    <cellStyle name="Normal 15 2 2 2 2 3 2 2" xfId="10659" xr:uid="{00000000-0005-0000-0000-000080290000}"/>
    <cellStyle name="Normal 15 2 2 2 2 3 3" xfId="10660" xr:uid="{00000000-0005-0000-0000-000081290000}"/>
    <cellStyle name="Normal 15 2 2 2 2 4" xfId="10661" xr:uid="{00000000-0005-0000-0000-000082290000}"/>
    <cellStyle name="Normal 15 2 2 2 2 4 2" xfId="10662" xr:uid="{00000000-0005-0000-0000-000083290000}"/>
    <cellStyle name="Normal 15 2 2 2 2 5" xfId="10663" xr:uid="{00000000-0005-0000-0000-000084290000}"/>
    <cellStyle name="Normal 15 2 2 2 3" xfId="10664" xr:uid="{00000000-0005-0000-0000-000085290000}"/>
    <cellStyle name="Normal 15 2 2 2 3 2" xfId="10665" xr:uid="{00000000-0005-0000-0000-000086290000}"/>
    <cellStyle name="Normal 15 2 2 2 3 2 2" xfId="10666" xr:uid="{00000000-0005-0000-0000-000087290000}"/>
    <cellStyle name="Normal 15 2 2 2 3 2 2 2" xfId="10667" xr:uid="{00000000-0005-0000-0000-000088290000}"/>
    <cellStyle name="Normal 15 2 2 2 3 2 3" xfId="10668" xr:uid="{00000000-0005-0000-0000-000089290000}"/>
    <cellStyle name="Normal 15 2 2 2 3 3" xfId="10669" xr:uid="{00000000-0005-0000-0000-00008A290000}"/>
    <cellStyle name="Normal 15 2 2 2 3 3 2" xfId="10670" xr:uid="{00000000-0005-0000-0000-00008B290000}"/>
    <cellStyle name="Normal 15 2 2 2 3 4" xfId="10671" xr:uid="{00000000-0005-0000-0000-00008C290000}"/>
    <cellStyle name="Normal 15 2 2 2 4" xfId="10672" xr:uid="{00000000-0005-0000-0000-00008D290000}"/>
    <cellStyle name="Normal 15 2 2 2 4 2" xfId="10673" xr:uid="{00000000-0005-0000-0000-00008E290000}"/>
    <cellStyle name="Normal 15 2 2 2 4 2 2" xfId="10674" xr:uid="{00000000-0005-0000-0000-00008F290000}"/>
    <cellStyle name="Normal 15 2 2 2 4 2 2 2" xfId="10675" xr:uid="{00000000-0005-0000-0000-000090290000}"/>
    <cellStyle name="Normal 15 2 2 2 4 2 3" xfId="10676" xr:uid="{00000000-0005-0000-0000-000091290000}"/>
    <cellStyle name="Normal 15 2 2 2 4 3" xfId="10677" xr:uid="{00000000-0005-0000-0000-000092290000}"/>
    <cellStyle name="Normal 15 2 2 2 4 3 2" xfId="10678" xr:uid="{00000000-0005-0000-0000-000093290000}"/>
    <cellStyle name="Normal 15 2 2 2 4 4" xfId="10679" xr:uid="{00000000-0005-0000-0000-000094290000}"/>
    <cellStyle name="Normal 15 2 2 2 5" xfId="10680" xr:uid="{00000000-0005-0000-0000-000095290000}"/>
    <cellStyle name="Normal 15 2 2 2 5 2" xfId="10681" xr:uid="{00000000-0005-0000-0000-000096290000}"/>
    <cellStyle name="Normal 15 2 2 2 5 2 2" xfId="10682" xr:uid="{00000000-0005-0000-0000-000097290000}"/>
    <cellStyle name="Normal 15 2 2 2 5 3" xfId="10683" xr:uid="{00000000-0005-0000-0000-000098290000}"/>
    <cellStyle name="Normal 15 2 2 2 6" xfId="10684" xr:uid="{00000000-0005-0000-0000-000099290000}"/>
    <cellStyle name="Normal 15 2 2 2 6 2" xfId="10685" xr:uid="{00000000-0005-0000-0000-00009A290000}"/>
    <cellStyle name="Normal 15 2 2 2 7" xfId="10686" xr:uid="{00000000-0005-0000-0000-00009B290000}"/>
    <cellStyle name="Normal 15 2 2 2 7 2" xfId="10687" xr:uid="{00000000-0005-0000-0000-00009C290000}"/>
    <cellStyle name="Normal 15 2 2 2 8" xfId="10688" xr:uid="{00000000-0005-0000-0000-00009D290000}"/>
    <cellStyle name="Normal 15 2 2 3" xfId="10689" xr:uid="{00000000-0005-0000-0000-00009E290000}"/>
    <cellStyle name="Normal 15 2 2 3 2" xfId="10690" xr:uid="{00000000-0005-0000-0000-00009F290000}"/>
    <cellStyle name="Normal 15 2 2 3 2 2" xfId="10691" xr:uid="{00000000-0005-0000-0000-0000A0290000}"/>
    <cellStyle name="Normal 15 2 2 3 2 2 2" xfId="10692" xr:uid="{00000000-0005-0000-0000-0000A1290000}"/>
    <cellStyle name="Normal 15 2 2 3 2 2 2 2" xfId="10693" xr:uid="{00000000-0005-0000-0000-0000A2290000}"/>
    <cellStyle name="Normal 15 2 2 3 2 2 3" xfId="10694" xr:uid="{00000000-0005-0000-0000-0000A3290000}"/>
    <cellStyle name="Normal 15 2 2 3 2 3" xfId="10695" xr:uid="{00000000-0005-0000-0000-0000A4290000}"/>
    <cellStyle name="Normal 15 2 2 3 2 3 2" xfId="10696" xr:uid="{00000000-0005-0000-0000-0000A5290000}"/>
    <cellStyle name="Normal 15 2 2 3 2 4" xfId="10697" xr:uid="{00000000-0005-0000-0000-0000A6290000}"/>
    <cellStyle name="Normal 15 2 2 3 3" xfId="10698" xr:uid="{00000000-0005-0000-0000-0000A7290000}"/>
    <cellStyle name="Normal 15 2 2 3 3 2" xfId="10699" xr:uid="{00000000-0005-0000-0000-0000A8290000}"/>
    <cellStyle name="Normal 15 2 2 3 3 2 2" xfId="10700" xr:uid="{00000000-0005-0000-0000-0000A9290000}"/>
    <cellStyle name="Normal 15 2 2 3 3 3" xfId="10701" xr:uid="{00000000-0005-0000-0000-0000AA290000}"/>
    <cellStyle name="Normal 15 2 2 3 4" xfId="10702" xr:uid="{00000000-0005-0000-0000-0000AB290000}"/>
    <cellStyle name="Normal 15 2 2 3 4 2" xfId="10703" xr:uid="{00000000-0005-0000-0000-0000AC290000}"/>
    <cellStyle name="Normal 15 2 2 3 5" xfId="10704" xr:uid="{00000000-0005-0000-0000-0000AD290000}"/>
    <cellStyle name="Normal 15 2 2 4" xfId="10705" xr:uid="{00000000-0005-0000-0000-0000AE290000}"/>
    <cellStyle name="Normal 15 2 2 4 2" xfId="10706" xr:uid="{00000000-0005-0000-0000-0000AF290000}"/>
    <cellStyle name="Normal 15 2 2 4 2 2" xfId="10707" xr:uid="{00000000-0005-0000-0000-0000B0290000}"/>
    <cellStyle name="Normal 15 2 2 4 2 2 2" xfId="10708" xr:uid="{00000000-0005-0000-0000-0000B1290000}"/>
    <cellStyle name="Normal 15 2 2 4 2 3" xfId="10709" xr:uid="{00000000-0005-0000-0000-0000B2290000}"/>
    <cellStyle name="Normal 15 2 2 4 3" xfId="10710" xr:uid="{00000000-0005-0000-0000-0000B3290000}"/>
    <cellStyle name="Normal 15 2 2 4 3 2" xfId="10711" xr:uid="{00000000-0005-0000-0000-0000B4290000}"/>
    <cellStyle name="Normal 15 2 2 4 4" xfId="10712" xr:uid="{00000000-0005-0000-0000-0000B5290000}"/>
    <cellStyle name="Normal 15 2 2 5" xfId="10713" xr:uid="{00000000-0005-0000-0000-0000B6290000}"/>
    <cellStyle name="Normal 15 2 2 5 2" xfId="10714" xr:uid="{00000000-0005-0000-0000-0000B7290000}"/>
    <cellStyle name="Normal 15 2 2 5 2 2" xfId="10715" xr:uid="{00000000-0005-0000-0000-0000B8290000}"/>
    <cellStyle name="Normal 15 2 2 5 2 2 2" xfId="10716" xr:uid="{00000000-0005-0000-0000-0000B9290000}"/>
    <cellStyle name="Normal 15 2 2 5 2 3" xfId="10717" xr:uid="{00000000-0005-0000-0000-0000BA290000}"/>
    <cellStyle name="Normal 15 2 2 5 3" xfId="10718" xr:uid="{00000000-0005-0000-0000-0000BB290000}"/>
    <cellStyle name="Normal 15 2 2 5 3 2" xfId="10719" xr:uid="{00000000-0005-0000-0000-0000BC290000}"/>
    <cellStyle name="Normal 15 2 2 5 4" xfId="10720" xr:uid="{00000000-0005-0000-0000-0000BD290000}"/>
    <cellStyle name="Normal 15 2 2 6" xfId="10721" xr:uid="{00000000-0005-0000-0000-0000BE290000}"/>
    <cellStyle name="Normal 15 2 2 6 2" xfId="10722" xr:uid="{00000000-0005-0000-0000-0000BF290000}"/>
    <cellStyle name="Normal 15 2 2 6 2 2" xfId="10723" xr:uid="{00000000-0005-0000-0000-0000C0290000}"/>
    <cellStyle name="Normal 15 2 2 6 3" xfId="10724" xr:uid="{00000000-0005-0000-0000-0000C1290000}"/>
    <cellStyle name="Normal 15 2 2 7" xfId="10725" xr:uid="{00000000-0005-0000-0000-0000C2290000}"/>
    <cellStyle name="Normal 15 2 2 7 2" xfId="10726" xr:uid="{00000000-0005-0000-0000-0000C3290000}"/>
    <cellStyle name="Normal 15 2 2 8" xfId="10727" xr:uid="{00000000-0005-0000-0000-0000C4290000}"/>
    <cellStyle name="Normal 15 2 2 8 2" xfId="10728" xr:uid="{00000000-0005-0000-0000-0000C5290000}"/>
    <cellStyle name="Normal 15 2 2 9" xfId="10729" xr:uid="{00000000-0005-0000-0000-0000C6290000}"/>
    <cellStyle name="Normal 15 2 3" xfId="10730" xr:uid="{00000000-0005-0000-0000-0000C7290000}"/>
    <cellStyle name="Normal 15 2 3 2" xfId="10731" xr:uid="{00000000-0005-0000-0000-0000C8290000}"/>
    <cellStyle name="Normal 15 2 3 2 2" xfId="10732" xr:uid="{00000000-0005-0000-0000-0000C9290000}"/>
    <cellStyle name="Normal 15 2 3 2 2 2" xfId="10733" xr:uid="{00000000-0005-0000-0000-0000CA290000}"/>
    <cellStyle name="Normal 15 2 3 2 2 2 2" xfId="10734" xr:uid="{00000000-0005-0000-0000-0000CB290000}"/>
    <cellStyle name="Normal 15 2 3 2 2 2 2 2" xfId="10735" xr:uid="{00000000-0005-0000-0000-0000CC290000}"/>
    <cellStyle name="Normal 15 2 3 2 2 2 3" xfId="10736" xr:uid="{00000000-0005-0000-0000-0000CD290000}"/>
    <cellStyle name="Normal 15 2 3 2 2 3" xfId="10737" xr:uid="{00000000-0005-0000-0000-0000CE290000}"/>
    <cellStyle name="Normal 15 2 3 2 2 3 2" xfId="10738" xr:uid="{00000000-0005-0000-0000-0000CF290000}"/>
    <cellStyle name="Normal 15 2 3 2 2 4" xfId="10739" xr:uid="{00000000-0005-0000-0000-0000D0290000}"/>
    <cellStyle name="Normal 15 2 3 2 3" xfId="10740" xr:uid="{00000000-0005-0000-0000-0000D1290000}"/>
    <cellStyle name="Normal 15 2 3 2 3 2" xfId="10741" xr:uid="{00000000-0005-0000-0000-0000D2290000}"/>
    <cellStyle name="Normal 15 2 3 2 3 2 2" xfId="10742" xr:uid="{00000000-0005-0000-0000-0000D3290000}"/>
    <cellStyle name="Normal 15 2 3 2 3 3" xfId="10743" xr:uid="{00000000-0005-0000-0000-0000D4290000}"/>
    <cellStyle name="Normal 15 2 3 2 4" xfId="10744" xr:uid="{00000000-0005-0000-0000-0000D5290000}"/>
    <cellStyle name="Normal 15 2 3 2 4 2" xfId="10745" xr:uid="{00000000-0005-0000-0000-0000D6290000}"/>
    <cellStyle name="Normal 15 2 3 2 5" xfId="10746" xr:uid="{00000000-0005-0000-0000-0000D7290000}"/>
    <cellStyle name="Normal 15 2 3 3" xfId="10747" xr:uid="{00000000-0005-0000-0000-0000D8290000}"/>
    <cellStyle name="Normal 15 2 3 3 2" xfId="10748" xr:uid="{00000000-0005-0000-0000-0000D9290000}"/>
    <cellStyle name="Normal 15 2 3 3 2 2" xfId="10749" xr:uid="{00000000-0005-0000-0000-0000DA290000}"/>
    <cellStyle name="Normal 15 2 3 3 2 2 2" xfId="10750" xr:uid="{00000000-0005-0000-0000-0000DB290000}"/>
    <cellStyle name="Normal 15 2 3 3 2 3" xfId="10751" xr:uid="{00000000-0005-0000-0000-0000DC290000}"/>
    <cellStyle name="Normal 15 2 3 3 3" xfId="10752" xr:uid="{00000000-0005-0000-0000-0000DD290000}"/>
    <cellStyle name="Normal 15 2 3 3 3 2" xfId="10753" xr:uid="{00000000-0005-0000-0000-0000DE290000}"/>
    <cellStyle name="Normal 15 2 3 3 4" xfId="10754" xr:uid="{00000000-0005-0000-0000-0000DF290000}"/>
    <cellStyle name="Normal 15 2 3 4" xfId="10755" xr:uid="{00000000-0005-0000-0000-0000E0290000}"/>
    <cellStyle name="Normal 15 2 3 4 2" xfId="10756" xr:uid="{00000000-0005-0000-0000-0000E1290000}"/>
    <cellStyle name="Normal 15 2 3 4 2 2" xfId="10757" xr:uid="{00000000-0005-0000-0000-0000E2290000}"/>
    <cellStyle name="Normal 15 2 3 4 2 2 2" xfId="10758" xr:uid="{00000000-0005-0000-0000-0000E3290000}"/>
    <cellStyle name="Normal 15 2 3 4 2 3" xfId="10759" xr:uid="{00000000-0005-0000-0000-0000E4290000}"/>
    <cellStyle name="Normal 15 2 3 4 3" xfId="10760" xr:uid="{00000000-0005-0000-0000-0000E5290000}"/>
    <cellStyle name="Normal 15 2 3 4 3 2" xfId="10761" xr:uid="{00000000-0005-0000-0000-0000E6290000}"/>
    <cellStyle name="Normal 15 2 3 4 4" xfId="10762" xr:uid="{00000000-0005-0000-0000-0000E7290000}"/>
    <cellStyle name="Normal 15 2 3 5" xfId="10763" xr:uid="{00000000-0005-0000-0000-0000E8290000}"/>
    <cellStyle name="Normal 15 2 3 5 2" xfId="10764" xr:uid="{00000000-0005-0000-0000-0000E9290000}"/>
    <cellStyle name="Normal 15 2 3 5 2 2" xfId="10765" xr:uid="{00000000-0005-0000-0000-0000EA290000}"/>
    <cellStyle name="Normal 15 2 3 5 3" xfId="10766" xr:uid="{00000000-0005-0000-0000-0000EB290000}"/>
    <cellStyle name="Normal 15 2 3 6" xfId="10767" xr:uid="{00000000-0005-0000-0000-0000EC290000}"/>
    <cellStyle name="Normal 15 2 3 6 2" xfId="10768" xr:uid="{00000000-0005-0000-0000-0000ED290000}"/>
    <cellStyle name="Normal 15 2 3 7" xfId="10769" xr:uid="{00000000-0005-0000-0000-0000EE290000}"/>
    <cellStyle name="Normal 15 2 3 7 2" xfId="10770" xr:uid="{00000000-0005-0000-0000-0000EF290000}"/>
    <cellStyle name="Normal 15 2 3 8" xfId="10771" xr:uid="{00000000-0005-0000-0000-0000F0290000}"/>
    <cellStyle name="Normal 15 2 4" xfId="10772" xr:uid="{00000000-0005-0000-0000-0000F1290000}"/>
    <cellStyle name="Normal 15 2 4 2" xfId="10773" xr:uid="{00000000-0005-0000-0000-0000F2290000}"/>
    <cellStyle name="Normal 15 2 4 2 2" xfId="10774" xr:uid="{00000000-0005-0000-0000-0000F3290000}"/>
    <cellStyle name="Normal 15 2 4 2 2 2" xfId="10775" xr:uid="{00000000-0005-0000-0000-0000F4290000}"/>
    <cellStyle name="Normal 15 2 4 2 2 2 2" xfId="10776" xr:uid="{00000000-0005-0000-0000-0000F5290000}"/>
    <cellStyle name="Normal 15 2 4 2 2 3" xfId="10777" xr:uid="{00000000-0005-0000-0000-0000F6290000}"/>
    <cellStyle name="Normal 15 2 4 2 3" xfId="10778" xr:uid="{00000000-0005-0000-0000-0000F7290000}"/>
    <cellStyle name="Normal 15 2 4 2 3 2" xfId="10779" xr:uid="{00000000-0005-0000-0000-0000F8290000}"/>
    <cellStyle name="Normal 15 2 4 2 4" xfId="10780" xr:uid="{00000000-0005-0000-0000-0000F9290000}"/>
    <cellStyle name="Normal 15 2 4 3" xfId="10781" xr:uid="{00000000-0005-0000-0000-0000FA290000}"/>
    <cellStyle name="Normal 15 2 4 3 2" xfId="10782" xr:uid="{00000000-0005-0000-0000-0000FB290000}"/>
    <cellStyle name="Normal 15 2 4 3 2 2" xfId="10783" xr:uid="{00000000-0005-0000-0000-0000FC290000}"/>
    <cellStyle name="Normal 15 2 4 3 3" xfId="10784" xr:uid="{00000000-0005-0000-0000-0000FD290000}"/>
    <cellStyle name="Normal 15 2 4 4" xfId="10785" xr:uid="{00000000-0005-0000-0000-0000FE290000}"/>
    <cellStyle name="Normal 15 2 4 4 2" xfId="10786" xr:uid="{00000000-0005-0000-0000-0000FF290000}"/>
    <cellStyle name="Normal 15 2 4 5" xfId="10787" xr:uid="{00000000-0005-0000-0000-0000002A0000}"/>
    <cellStyle name="Normal 15 2 5" xfId="10788" xr:uid="{00000000-0005-0000-0000-0000012A0000}"/>
    <cellStyle name="Normal 15 2 5 2" xfId="10789" xr:uid="{00000000-0005-0000-0000-0000022A0000}"/>
    <cellStyle name="Normal 15 2 5 2 2" xfId="10790" xr:uid="{00000000-0005-0000-0000-0000032A0000}"/>
    <cellStyle name="Normal 15 2 5 2 2 2" xfId="10791" xr:uid="{00000000-0005-0000-0000-0000042A0000}"/>
    <cellStyle name="Normal 15 2 5 2 3" xfId="10792" xr:uid="{00000000-0005-0000-0000-0000052A0000}"/>
    <cellStyle name="Normal 15 2 5 3" xfId="10793" xr:uid="{00000000-0005-0000-0000-0000062A0000}"/>
    <cellStyle name="Normal 15 2 5 3 2" xfId="10794" xr:uid="{00000000-0005-0000-0000-0000072A0000}"/>
    <cellStyle name="Normal 15 2 5 4" xfId="10795" xr:uid="{00000000-0005-0000-0000-0000082A0000}"/>
    <cellStyle name="Normal 15 2 6" xfId="10796" xr:uid="{00000000-0005-0000-0000-0000092A0000}"/>
    <cellStyle name="Normal 15 2 6 2" xfId="10797" xr:uid="{00000000-0005-0000-0000-00000A2A0000}"/>
    <cellStyle name="Normal 15 2 6 2 2" xfId="10798" xr:uid="{00000000-0005-0000-0000-00000B2A0000}"/>
    <cellStyle name="Normal 15 2 6 2 2 2" xfId="10799" xr:uid="{00000000-0005-0000-0000-00000C2A0000}"/>
    <cellStyle name="Normal 15 2 6 2 3" xfId="10800" xr:uid="{00000000-0005-0000-0000-00000D2A0000}"/>
    <cellStyle name="Normal 15 2 6 3" xfId="10801" xr:uid="{00000000-0005-0000-0000-00000E2A0000}"/>
    <cellStyle name="Normal 15 2 6 3 2" xfId="10802" xr:uid="{00000000-0005-0000-0000-00000F2A0000}"/>
    <cellStyle name="Normal 15 2 6 4" xfId="10803" xr:uid="{00000000-0005-0000-0000-0000102A0000}"/>
    <cellStyle name="Normal 15 2 7" xfId="10804" xr:uid="{00000000-0005-0000-0000-0000112A0000}"/>
    <cellStyle name="Normal 15 2 7 2" xfId="10805" xr:uid="{00000000-0005-0000-0000-0000122A0000}"/>
    <cellStyle name="Normal 15 2 7 2 2" xfId="10806" xr:uid="{00000000-0005-0000-0000-0000132A0000}"/>
    <cellStyle name="Normal 15 2 7 3" xfId="10807" xr:uid="{00000000-0005-0000-0000-0000142A0000}"/>
    <cellStyle name="Normal 15 2 8" xfId="10808" xr:uid="{00000000-0005-0000-0000-0000152A0000}"/>
    <cellStyle name="Normal 15 2 8 2" xfId="10809" xr:uid="{00000000-0005-0000-0000-0000162A0000}"/>
    <cellStyle name="Normal 15 2 9" xfId="10810" xr:uid="{00000000-0005-0000-0000-0000172A0000}"/>
    <cellStyle name="Normal 15 2 9 2" xfId="10811" xr:uid="{00000000-0005-0000-0000-0000182A0000}"/>
    <cellStyle name="Normal 15 3" xfId="10812" xr:uid="{00000000-0005-0000-0000-0000192A0000}"/>
    <cellStyle name="Normal 15 3 10" xfId="10813" xr:uid="{00000000-0005-0000-0000-00001A2A0000}"/>
    <cellStyle name="Normal 15 3 2" xfId="10814" xr:uid="{00000000-0005-0000-0000-00001B2A0000}"/>
    <cellStyle name="Normal 15 3 2 2" xfId="10815" xr:uid="{00000000-0005-0000-0000-00001C2A0000}"/>
    <cellStyle name="Normal 15 3 2 2 2" xfId="10816" xr:uid="{00000000-0005-0000-0000-00001D2A0000}"/>
    <cellStyle name="Normal 15 3 2 2 2 2" xfId="10817" xr:uid="{00000000-0005-0000-0000-00001E2A0000}"/>
    <cellStyle name="Normal 15 3 2 2 2 2 2" xfId="10818" xr:uid="{00000000-0005-0000-0000-00001F2A0000}"/>
    <cellStyle name="Normal 15 3 2 2 2 2 2 2" xfId="10819" xr:uid="{00000000-0005-0000-0000-0000202A0000}"/>
    <cellStyle name="Normal 15 3 2 2 2 2 3" xfId="10820" xr:uid="{00000000-0005-0000-0000-0000212A0000}"/>
    <cellStyle name="Normal 15 3 2 2 2 3" xfId="10821" xr:uid="{00000000-0005-0000-0000-0000222A0000}"/>
    <cellStyle name="Normal 15 3 2 2 2 3 2" xfId="10822" xr:uid="{00000000-0005-0000-0000-0000232A0000}"/>
    <cellStyle name="Normal 15 3 2 2 2 4" xfId="10823" xr:uid="{00000000-0005-0000-0000-0000242A0000}"/>
    <cellStyle name="Normal 15 3 2 2 3" xfId="10824" xr:uid="{00000000-0005-0000-0000-0000252A0000}"/>
    <cellStyle name="Normal 15 3 2 2 3 2" xfId="10825" xr:uid="{00000000-0005-0000-0000-0000262A0000}"/>
    <cellStyle name="Normal 15 3 2 2 3 2 2" xfId="10826" xr:uid="{00000000-0005-0000-0000-0000272A0000}"/>
    <cellStyle name="Normal 15 3 2 2 3 3" xfId="10827" xr:uid="{00000000-0005-0000-0000-0000282A0000}"/>
    <cellStyle name="Normal 15 3 2 2 4" xfId="10828" xr:uid="{00000000-0005-0000-0000-0000292A0000}"/>
    <cellStyle name="Normal 15 3 2 2 4 2" xfId="10829" xr:uid="{00000000-0005-0000-0000-00002A2A0000}"/>
    <cellStyle name="Normal 15 3 2 2 5" xfId="10830" xr:uid="{00000000-0005-0000-0000-00002B2A0000}"/>
    <cellStyle name="Normal 15 3 2 3" xfId="10831" xr:uid="{00000000-0005-0000-0000-00002C2A0000}"/>
    <cellStyle name="Normal 15 3 2 3 2" xfId="10832" xr:uid="{00000000-0005-0000-0000-00002D2A0000}"/>
    <cellStyle name="Normal 15 3 2 3 2 2" xfId="10833" xr:uid="{00000000-0005-0000-0000-00002E2A0000}"/>
    <cellStyle name="Normal 15 3 2 3 2 2 2" xfId="10834" xr:uid="{00000000-0005-0000-0000-00002F2A0000}"/>
    <cellStyle name="Normal 15 3 2 3 2 3" xfId="10835" xr:uid="{00000000-0005-0000-0000-0000302A0000}"/>
    <cellStyle name="Normal 15 3 2 3 3" xfId="10836" xr:uid="{00000000-0005-0000-0000-0000312A0000}"/>
    <cellStyle name="Normal 15 3 2 3 3 2" xfId="10837" xr:uid="{00000000-0005-0000-0000-0000322A0000}"/>
    <cellStyle name="Normal 15 3 2 3 4" xfId="10838" xr:uid="{00000000-0005-0000-0000-0000332A0000}"/>
    <cellStyle name="Normal 15 3 2 4" xfId="10839" xr:uid="{00000000-0005-0000-0000-0000342A0000}"/>
    <cellStyle name="Normal 15 3 2 4 2" xfId="10840" xr:uid="{00000000-0005-0000-0000-0000352A0000}"/>
    <cellStyle name="Normal 15 3 2 4 2 2" xfId="10841" xr:uid="{00000000-0005-0000-0000-0000362A0000}"/>
    <cellStyle name="Normal 15 3 2 4 2 2 2" xfId="10842" xr:uid="{00000000-0005-0000-0000-0000372A0000}"/>
    <cellStyle name="Normal 15 3 2 4 2 3" xfId="10843" xr:uid="{00000000-0005-0000-0000-0000382A0000}"/>
    <cellStyle name="Normal 15 3 2 4 3" xfId="10844" xr:uid="{00000000-0005-0000-0000-0000392A0000}"/>
    <cellStyle name="Normal 15 3 2 4 3 2" xfId="10845" xr:uid="{00000000-0005-0000-0000-00003A2A0000}"/>
    <cellStyle name="Normal 15 3 2 4 4" xfId="10846" xr:uid="{00000000-0005-0000-0000-00003B2A0000}"/>
    <cellStyle name="Normal 15 3 2 5" xfId="10847" xr:uid="{00000000-0005-0000-0000-00003C2A0000}"/>
    <cellStyle name="Normal 15 3 2 5 2" xfId="10848" xr:uid="{00000000-0005-0000-0000-00003D2A0000}"/>
    <cellStyle name="Normal 15 3 2 5 2 2" xfId="10849" xr:uid="{00000000-0005-0000-0000-00003E2A0000}"/>
    <cellStyle name="Normal 15 3 2 5 3" xfId="10850" xr:uid="{00000000-0005-0000-0000-00003F2A0000}"/>
    <cellStyle name="Normal 15 3 2 6" xfId="10851" xr:uid="{00000000-0005-0000-0000-0000402A0000}"/>
    <cellStyle name="Normal 15 3 2 6 2" xfId="10852" xr:uid="{00000000-0005-0000-0000-0000412A0000}"/>
    <cellStyle name="Normal 15 3 2 7" xfId="10853" xr:uid="{00000000-0005-0000-0000-0000422A0000}"/>
    <cellStyle name="Normal 15 3 2 7 2" xfId="10854" xr:uid="{00000000-0005-0000-0000-0000432A0000}"/>
    <cellStyle name="Normal 15 3 2 8" xfId="10855" xr:uid="{00000000-0005-0000-0000-0000442A0000}"/>
    <cellStyle name="Normal 15 3 3" xfId="10856" xr:uid="{00000000-0005-0000-0000-0000452A0000}"/>
    <cellStyle name="Normal 15 3 3 2" xfId="10857" xr:uid="{00000000-0005-0000-0000-0000462A0000}"/>
    <cellStyle name="Normal 15 3 3 2 2" xfId="10858" xr:uid="{00000000-0005-0000-0000-0000472A0000}"/>
    <cellStyle name="Normal 15 3 3 2 2 2" xfId="10859" xr:uid="{00000000-0005-0000-0000-0000482A0000}"/>
    <cellStyle name="Normal 15 3 3 2 2 2 2" xfId="10860" xr:uid="{00000000-0005-0000-0000-0000492A0000}"/>
    <cellStyle name="Normal 15 3 3 2 2 3" xfId="10861" xr:uid="{00000000-0005-0000-0000-00004A2A0000}"/>
    <cellStyle name="Normal 15 3 3 2 3" xfId="10862" xr:uid="{00000000-0005-0000-0000-00004B2A0000}"/>
    <cellStyle name="Normal 15 3 3 2 3 2" xfId="10863" xr:uid="{00000000-0005-0000-0000-00004C2A0000}"/>
    <cellStyle name="Normal 15 3 3 2 4" xfId="10864" xr:uid="{00000000-0005-0000-0000-00004D2A0000}"/>
    <cellStyle name="Normal 15 3 3 3" xfId="10865" xr:uid="{00000000-0005-0000-0000-00004E2A0000}"/>
    <cellStyle name="Normal 15 3 3 3 2" xfId="10866" xr:uid="{00000000-0005-0000-0000-00004F2A0000}"/>
    <cellStyle name="Normal 15 3 3 3 2 2" xfId="10867" xr:uid="{00000000-0005-0000-0000-0000502A0000}"/>
    <cellStyle name="Normal 15 3 3 3 3" xfId="10868" xr:uid="{00000000-0005-0000-0000-0000512A0000}"/>
    <cellStyle name="Normal 15 3 3 4" xfId="10869" xr:uid="{00000000-0005-0000-0000-0000522A0000}"/>
    <cellStyle name="Normal 15 3 3 4 2" xfId="10870" xr:uid="{00000000-0005-0000-0000-0000532A0000}"/>
    <cellStyle name="Normal 15 3 3 5" xfId="10871" xr:uid="{00000000-0005-0000-0000-0000542A0000}"/>
    <cellStyle name="Normal 15 3 4" xfId="10872" xr:uid="{00000000-0005-0000-0000-0000552A0000}"/>
    <cellStyle name="Normal 15 3 4 2" xfId="10873" xr:uid="{00000000-0005-0000-0000-0000562A0000}"/>
    <cellStyle name="Normal 15 3 4 2 2" xfId="10874" xr:uid="{00000000-0005-0000-0000-0000572A0000}"/>
    <cellStyle name="Normal 15 3 4 2 2 2" xfId="10875" xr:uid="{00000000-0005-0000-0000-0000582A0000}"/>
    <cellStyle name="Normal 15 3 4 2 3" xfId="10876" xr:uid="{00000000-0005-0000-0000-0000592A0000}"/>
    <cellStyle name="Normal 15 3 4 3" xfId="10877" xr:uid="{00000000-0005-0000-0000-00005A2A0000}"/>
    <cellStyle name="Normal 15 3 4 3 2" xfId="10878" xr:uid="{00000000-0005-0000-0000-00005B2A0000}"/>
    <cellStyle name="Normal 15 3 4 4" xfId="10879" xr:uid="{00000000-0005-0000-0000-00005C2A0000}"/>
    <cellStyle name="Normal 15 3 5" xfId="10880" xr:uid="{00000000-0005-0000-0000-00005D2A0000}"/>
    <cellStyle name="Normal 15 3 5 2" xfId="10881" xr:uid="{00000000-0005-0000-0000-00005E2A0000}"/>
    <cellStyle name="Normal 15 3 5 2 2" xfId="10882" xr:uid="{00000000-0005-0000-0000-00005F2A0000}"/>
    <cellStyle name="Normal 15 3 5 2 2 2" xfId="10883" xr:uid="{00000000-0005-0000-0000-0000602A0000}"/>
    <cellStyle name="Normal 15 3 5 2 3" xfId="10884" xr:uid="{00000000-0005-0000-0000-0000612A0000}"/>
    <cellStyle name="Normal 15 3 5 3" xfId="10885" xr:uid="{00000000-0005-0000-0000-0000622A0000}"/>
    <cellStyle name="Normal 15 3 5 3 2" xfId="10886" xr:uid="{00000000-0005-0000-0000-0000632A0000}"/>
    <cellStyle name="Normal 15 3 5 4" xfId="10887" xr:uid="{00000000-0005-0000-0000-0000642A0000}"/>
    <cellStyle name="Normal 15 3 6" xfId="10888" xr:uid="{00000000-0005-0000-0000-0000652A0000}"/>
    <cellStyle name="Normal 15 3 6 2" xfId="10889" xr:uid="{00000000-0005-0000-0000-0000662A0000}"/>
    <cellStyle name="Normal 15 3 6 2 2" xfId="10890" xr:uid="{00000000-0005-0000-0000-0000672A0000}"/>
    <cellStyle name="Normal 15 3 6 3" xfId="10891" xr:uid="{00000000-0005-0000-0000-0000682A0000}"/>
    <cellStyle name="Normal 15 3 7" xfId="10892" xr:uid="{00000000-0005-0000-0000-0000692A0000}"/>
    <cellStyle name="Normal 15 3 7 2" xfId="10893" xr:uid="{00000000-0005-0000-0000-00006A2A0000}"/>
    <cellStyle name="Normal 15 3 8" xfId="10894" xr:uid="{00000000-0005-0000-0000-00006B2A0000}"/>
    <cellStyle name="Normal 15 3 8 2" xfId="10895" xr:uid="{00000000-0005-0000-0000-00006C2A0000}"/>
    <cellStyle name="Normal 15 3 9" xfId="10896" xr:uid="{00000000-0005-0000-0000-00006D2A0000}"/>
    <cellStyle name="Normal 15 4" xfId="10897" xr:uid="{00000000-0005-0000-0000-00006E2A0000}"/>
    <cellStyle name="Normal 15 4 2" xfId="10898" xr:uid="{00000000-0005-0000-0000-00006F2A0000}"/>
    <cellStyle name="Normal 15 4 2 2" xfId="10899" xr:uid="{00000000-0005-0000-0000-0000702A0000}"/>
    <cellStyle name="Normal 15 4 2 2 2" xfId="10900" xr:uid="{00000000-0005-0000-0000-0000712A0000}"/>
    <cellStyle name="Normal 15 4 2 2 2 2" xfId="10901" xr:uid="{00000000-0005-0000-0000-0000722A0000}"/>
    <cellStyle name="Normal 15 4 2 2 2 2 2" xfId="10902" xr:uid="{00000000-0005-0000-0000-0000732A0000}"/>
    <cellStyle name="Normal 15 4 2 2 2 3" xfId="10903" xr:uid="{00000000-0005-0000-0000-0000742A0000}"/>
    <cellStyle name="Normal 15 4 2 2 3" xfId="10904" xr:uid="{00000000-0005-0000-0000-0000752A0000}"/>
    <cellStyle name="Normal 15 4 2 2 3 2" xfId="10905" xr:uid="{00000000-0005-0000-0000-0000762A0000}"/>
    <cellStyle name="Normal 15 4 2 2 4" xfId="10906" xr:uid="{00000000-0005-0000-0000-0000772A0000}"/>
    <cellStyle name="Normal 15 4 2 3" xfId="10907" xr:uid="{00000000-0005-0000-0000-0000782A0000}"/>
    <cellStyle name="Normal 15 4 2 3 2" xfId="10908" xr:uid="{00000000-0005-0000-0000-0000792A0000}"/>
    <cellStyle name="Normal 15 4 2 3 2 2" xfId="10909" xr:uid="{00000000-0005-0000-0000-00007A2A0000}"/>
    <cellStyle name="Normal 15 4 2 3 3" xfId="10910" xr:uid="{00000000-0005-0000-0000-00007B2A0000}"/>
    <cellStyle name="Normal 15 4 2 4" xfId="10911" xr:uid="{00000000-0005-0000-0000-00007C2A0000}"/>
    <cellStyle name="Normal 15 4 2 4 2" xfId="10912" xr:uid="{00000000-0005-0000-0000-00007D2A0000}"/>
    <cellStyle name="Normal 15 4 2 5" xfId="10913" xr:uid="{00000000-0005-0000-0000-00007E2A0000}"/>
    <cellStyle name="Normal 15 4 3" xfId="10914" xr:uid="{00000000-0005-0000-0000-00007F2A0000}"/>
    <cellStyle name="Normal 15 4 3 2" xfId="10915" xr:uid="{00000000-0005-0000-0000-0000802A0000}"/>
    <cellStyle name="Normal 15 4 3 2 2" xfId="10916" xr:uid="{00000000-0005-0000-0000-0000812A0000}"/>
    <cellStyle name="Normal 15 4 3 2 2 2" xfId="10917" xr:uid="{00000000-0005-0000-0000-0000822A0000}"/>
    <cellStyle name="Normal 15 4 3 2 3" xfId="10918" xr:uid="{00000000-0005-0000-0000-0000832A0000}"/>
    <cellStyle name="Normal 15 4 3 3" xfId="10919" xr:uid="{00000000-0005-0000-0000-0000842A0000}"/>
    <cellStyle name="Normal 15 4 3 3 2" xfId="10920" xr:uid="{00000000-0005-0000-0000-0000852A0000}"/>
    <cellStyle name="Normal 15 4 3 4" xfId="10921" xr:uid="{00000000-0005-0000-0000-0000862A0000}"/>
    <cellStyle name="Normal 15 4 4" xfId="10922" xr:uid="{00000000-0005-0000-0000-0000872A0000}"/>
    <cellStyle name="Normal 15 4 4 2" xfId="10923" xr:uid="{00000000-0005-0000-0000-0000882A0000}"/>
    <cellStyle name="Normal 15 4 4 2 2" xfId="10924" xr:uid="{00000000-0005-0000-0000-0000892A0000}"/>
    <cellStyle name="Normal 15 4 4 2 2 2" xfId="10925" xr:uid="{00000000-0005-0000-0000-00008A2A0000}"/>
    <cellStyle name="Normal 15 4 4 2 3" xfId="10926" xr:uid="{00000000-0005-0000-0000-00008B2A0000}"/>
    <cellStyle name="Normal 15 4 4 3" xfId="10927" xr:uid="{00000000-0005-0000-0000-00008C2A0000}"/>
    <cellStyle name="Normal 15 4 4 3 2" xfId="10928" xr:uid="{00000000-0005-0000-0000-00008D2A0000}"/>
    <cellStyle name="Normal 15 4 4 4" xfId="10929" xr:uid="{00000000-0005-0000-0000-00008E2A0000}"/>
    <cellStyle name="Normal 15 4 5" xfId="10930" xr:uid="{00000000-0005-0000-0000-00008F2A0000}"/>
    <cellStyle name="Normal 15 4 5 2" xfId="10931" xr:uid="{00000000-0005-0000-0000-0000902A0000}"/>
    <cellStyle name="Normal 15 4 5 2 2" xfId="10932" xr:uid="{00000000-0005-0000-0000-0000912A0000}"/>
    <cellStyle name="Normal 15 4 5 3" xfId="10933" xr:uid="{00000000-0005-0000-0000-0000922A0000}"/>
    <cellStyle name="Normal 15 4 6" xfId="10934" xr:uid="{00000000-0005-0000-0000-0000932A0000}"/>
    <cellStyle name="Normal 15 4 6 2" xfId="10935" xr:uid="{00000000-0005-0000-0000-0000942A0000}"/>
    <cellStyle name="Normal 15 4 7" xfId="10936" xr:uid="{00000000-0005-0000-0000-0000952A0000}"/>
    <cellStyle name="Normal 15 4 7 2" xfId="10937" xr:uid="{00000000-0005-0000-0000-0000962A0000}"/>
    <cellStyle name="Normal 15 4 8" xfId="10938" xr:uid="{00000000-0005-0000-0000-0000972A0000}"/>
    <cellStyle name="Normal 15 5" xfId="10939" xr:uid="{00000000-0005-0000-0000-0000982A0000}"/>
    <cellStyle name="Normal 15 5 2" xfId="10940" xr:uid="{00000000-0005-0000-0000-0000992A0000}"/>
    <cellStyle name="Normal 15 5 2 2" xfId="10941" xr:uid="{00000000-0005-0000-0000-00009A2A0000}"/>
    <cellStyle name="Normal 15 5 2 2 2" xfId="10942" xr:uid="{00000000-0005-0000-0000-00009B2A0000}"/>
    <cellStyle name="Normal 15 5 2 2 2 2" xfId="10943" xr:uid="{00000000-0005-0000-0000-00009C2A0000}"/>
    <cellStyle name="Normal 15 5 2 2 2 2 2" xfId="10944" xr:uid="{00000000-0005-0000-0000-00009D2A0000}"/>
    <cellStyle name="Normal 15 5 2 2 2 3" xfId="10945" xr:uid="{00000000-0005-0000-0000-00009E2A0000}"/>
    <cellStyle name="Normal 15 5 2 2 3" xfId="10946" xr:uid="{00000000-0005-0000-0000-00009F2A0000}"/>
    <cellStyle name="Normal 15 5 2 2 3 2" xfId="10947" xr:uid="{00000000-0005-0000-0000-0000A02A0000}"/>
    <cellStyle name="Normal 15 5 2 2 4" xfId="10948" xr:uid="{00000000-0005-0000-0000-0000A12A0000}"/>
    <cellStyle name="Normal 15 5 2 3" xfId="10949" xr:uid="{00000000-0005-0000-0000-0000A22A0000}"/>
    <cellStyle name="Normal 15 5 2 3 2" xfId="10950" xr:uid="{00000000-0005-0000-0000-0000A32A0000}"/>
    <cellStyle name="Normal 15 5 2 3 2 2" xfId="10951" xr:uid="{00000000-0005-0000-0000-0000A42A0000}"/>
    <cellStyle name="Normal 15 5 2 3 3" xfId="10952" xr:uid="{00000000-0005-0000-0000-0000A52A0000}"/>
    <cellStyle name="Normal 15 5 2 4" xfId="10953" xr:uid="{00000000-0005-0000-0000-0000A62A0000}"/>
    <cellStyle name="Normal 15 5 2 4 2" xfId="10954" xr:uid="{00000000-0005-0000-0000-0000A72A0000}"/>
    <cellStyle name="Normal 15 5 2 5" xfId="10955" xr:uid="{00000000-0005-0000-0000-0000A82A0000}"/>
    <cellStyle name="Normal 15 5 3" xfId="10956" xr:uid="{00000000-0005-0000-0000-0000A92A0000}"/>
    <cellStyle name="Normal 15 5 3 2" xfId="10957" xr:uid="{00000000-0005-0000-0000-0000AA2A0000}"/>
    <cellStyle name="Normal 15 5 3 2 2" xfId="10958" xr:uid="{00000000-0005-0000-0000-0000AB2A0000}"/>
    <cellStyle name="Normal 15 5 3 2 2 2" xfId="10959" xr:uid="{00000000-0005-0000-0000-0000AC2A0000}"/>
    <cellStyle name="Normal 15 5 3 2 3" xfId="10960" xr:uid="{00000000-0005-0000-0000-0000AD2A0000}"/>
    <cellStyle name="Normal 15 5 3 3" xfId="10961" xr:uid="{00000000-0005-0000-0000-0000AE2A0000}"/>
    <cellStyle name="Normal 15 5 3 3 2" xfId="10962" xr:uid="{00000000-0005-0000-0000-0000AF2A0000}"/>
    <cellStyle name="Normal 15 5 3 4" xfId="10963" xr:uid="{00000000-0005-0000-0000-0000B02A0000}"/>
    <cellStyle name="Normal 15 5 4" xfId="10964" xr:uid="{00000000-0005-0000-0000-0000B12A0000}"/>
    <cellStyle name="Normal 15 5 4 2" xfId="10965" xr:uid="{00000000-0005-0000-0000-0000B22A0000}"/>
    <cellStyle name="Normal 15 5 4 2 2" xfId="10966" xr:uid="{00000000-0005-0000-0000-0000B32A0000}"/>
    <cellStyle name="Normal 15 5 4 3" xfId="10967" xr:uid="{00000000-0005-0000-0000-0000B42A0000}"/>
    <cellStyle name="Normal 15 5 5" xfId="10968" xr:uid="{00000000-0005-0000-0000-0000B52A0000}"/>
    <cellStyle name="Normal 15 5 5 2" xfId="10969" xr:uid="{00000000-0005-0000-0000-0000B62A0000}"/>
    <cellStyle name="Normal 15 5 6" xfId="10970" xr:uid="{00000000-0005-0000-0000-0000B72A0000}"/>
    <cellStyle name="Normal 15 6" xfId="10971" xr:uid="{00000000-0005-0000-0000-0000B82A0000}"/>
    <cellStyle name="Normal 15 6 2" xfId="10972" xr:uid="{00000000-0005-0000-0000-0000B92A0000}"/>
    <cellStyle name="Normal 15 6 2 2" xfId="10973" xr:uid="{00000000-0005-0000-0000-0000BA2A0000}"/>
    <cellStyle name="Normal 15 6 2 2 2" xfId="10974" xr:uid="{00000000-0005-0000-0000-0000BB2A0000}"/>
    <cellStyle name="Normal 15 6 2 2 2 2" xfId="10975" xr:uid="{00000000-0005-0000-0000-0000BC2A0000}"/>
    <cellStyle name="Normal 15 6 2 2 3" xfId="10976" xr:uid="{00000000-0005-0000-0000-0000BD2A0000}"/>
    <cellStyle name="Normal 15 6 2 3" xfId="10977" xr:uid="{00000000-0005-0000-0000-0000BE2A0000}"/>
    <cellStyle name="Normal 15 6 2 3 2" xfId="10978" xr:uid="{00000000-0005-0000-0000-0000BF2A0000}"/>
    <cellStyle name="Normal 15 6 2 4" xfId="10979" xr:uid="{00000000-0005-0000-0000-0000C02A0000}"/>
    <cellStyle name="Normal 15 6 3" xfId="10980" xr:uid="{00000000-0005-0000-0000-0000C12A0000}"/>
    <cellStyle name="Normal 15 6 3 2" xfId="10981" xr:uid="{00000000-0005-0000-0000-0000C22A0000}"/>
    <cellStyle name="Normal 15 6 3 2 2" xfId="10982" xr:uid="{00000000-0005-0000-0000-0000C32A0000}"/>
    <cellStyle name="Normal 15 6 3 3" xfId="10983" xr:uid="{00000000-0005-0000-0000-0000C42A0000}"/>
    <cellStyle name="Normal 15 6 4" xfId="10984" xr:uid="{00000000-0005-0000-0000-0000C52A0000}"/>
    <cellStyle name="Normal 15 6 4 2" xfId="10985" xr:uid="{00000000-0005-0000-0000-0000C62A0000}"/>
    <cellStyle name="Normal 15 6 5" xfId="10986" xr:uid="{00000000-0005-0000-0000-0000C72A0000}"/>
    <cellStyle name="Normal 15 7" xfId="10987" xr:uid="{00000000-0005-0000-0000-0000C82A0000}"/>
    <cellStyle name="Normal 15 7 2" xfId="10988" xr:uid="{00000000-0005-0000-0000-0000C92A0000}"/>
    <cellStyle name="Normal 15 7 2 2" xfId="10989" xr:uid="{00000000-0005-0000-0000-0000CA2A0000}"/>
    <cellStyle name="Normal 15 7 2 2 2" xfId="10990" xr:uid="{00000000-0005-0000-0000-0000CB2A0000}"/>
    <cellStyle name="Normal 15 7 2 3" xfId="10991" xr:uid="{00000000-0005-0000-0000-0000CC2A0000}"/>
    <cellStyle name="Normal 15 7 3" xfId="10992" xr:uid="{00000000-0005-0000-0000-0000CD2A0000}"/>
    <cellStyle name="Normal 15 7 3 2" xfId="10993" xr:uid="{00000000-0005-0000-0000-0000CE2A0000}"/>
    <cellStyle name="Normal 15 7 4" xfId="10994" xr:uid="{00000000-0005-0000-0000-0000CF2A0000}"/>
    <cellStyle name="Normal 15 8" xfId="10995" xr:uid="{00000000-0005-0000-0000-0000D02A0000}"/>
    <cellStyle name="Normal 15 8 2" xfId="10996" xr:uid="{00000000-0005-0000-0000-0000D12A0000}"/>
    <cellStyle name="Normal 15 8 2 2" xfId="10997" xr:uid="{00000000-0005-0000-0000-0000D22A0000}"/>
    <cellStyle name="Normal 15 8 2 2 2" xfId="10998" xr:uid="{00000000-0005-0000-0000-0000D32A0000}"/>
    <cellStyle name="Normal 15 8 2 3" xfId="10999" xr:uid="{00000000-0005-0000-0000-0000D42A0000}"/>
    <cellStyle name="Normal 15 8 3" xfId="11000" xr:uid="{00000000-0005-0000-0000-0000D52A0000}"/>
    <cellStyle name="Normal 15 8 3 2" xfId="11001" xr:uid="{00000000-0005-0000-0000-0000D62A0000}"/>
    <cellStyle name="Normal 15 8 4" xfId="11002" xr:uid="{00000000-0005-0000-0000-0000D72A0000}"/>
    <cellStyle name="Normal 15 9" xfId="11003" xr:uid="{00000000-0005-0000-0000-0000D82A0000}"/>
    <cellStyle name="Normal 15 9 2" xfId="11004" xr:uid="{00000000-0005-0000-0000-0000D92A0000}"/>
    <cellStyle name="Normal 15 9 2 2" xfId="11005" xr:uid="{00000000-0005-0000-0000-0000DA2A0000}"/>
    <cellStyle name="Normal 15 9 2 2 2" xfId="11006" xr:uid="{00000000-0005-0000-0000-0000DB2A0000}"/>
    <cellStyle name="Normal 15 9 2 3" xfId="11007" xr:uid="{00000000-0005-0000-0000-0000DC2A0000}"/>
    <cellStyle name="Normal 15 9 3" xfId="11008" xr:uid="{00000000-0005-0000-0000-0000DD2A0000}"/>
    <cellStyle name="Normal 15 9 3 2" xfId="11009" xr:uid="{00000000-0005-0000-0000-0000DE2A0000}"/>
    <cellStyle name="Normal 15 9 4" xfId="11010" xr:uid="{00000000-0005-0000-0000-0000DF2A0000}"/>
    <cellStyle name="Normal 16" xfId="70" xr:uid="{00000000-0005-0000-0000-0000E02A0000}"/>
    <cellStyle name="Normal 16 10" xfId="11011" xr:uid="{00000000-0005-0000-0000-0000E12A0000}"/>
    <cellStyle name="Normal 16 10 2" xfId="11012" xr:uid="{00000000-0005-0000-0000-0000E22A0000}"/>
    <cellStyle name="Normal 16 11" xfId="11013" xr:uid="{00000000-0005-0000-0000-0000E32A0000}"/>
    <cellStyle name="Normal 16 12" xfId="11014" xr:uid="{00000000-0005-0000-0000-0000E42A0000}"/>
    <cellStyle name="Normal 16 2" xfId="11015" xr:uid="{00000000-0005-0000-0000-0000E52A0000}"/>
    <cellStyle name="Normal 16 2 2" xfId="11016" xr:uid="{00000000-0005-0000-0000-0000E62A0000}"/>
    <cellStyle name="Normal 16 2 2 2" xfId="11017" xr:uid="{00000000-0005-0000-0000-0000E72A0000}"/>
    <cellStyle name="Normal 16 2 2 3" xfId="11018" xr:uid="{00000000-0005-0000-0000-0000E82A0000}"/>
    <cellStyle name="Normal 16 2 3" xfId="11019" xr:uid="{00000000-0005-0000-0000-0000E92A0000}"/>
    <cellStyle name="Normal 16 2 4" xfId="11020" xr:uid="{00000000-0005-0000-0000-0000EA2A0000}"/>
    <cellStyle name="Normal 16 3" xfId="11021" xr:uid="{00000000-0005-0000-0000-0000EB2A0000}"/>
    <cellStyle name="Normal 16 3 2" xfId="11022" xr:uid="{00000000-0005-0000-0000-0000EC2A0000}"/>
    <cellStyle name="Normal 16 3 2 2" xfId="11023" xr:uid="{00000000-0005-0000-0000-0000ED2A0000}"/>
    <cellStyle name="Normal 16 3 2 3" xfId="11024" xr:uid="{00000000-0005-0000-0000-0000EE2A0000}"/>
    <cellStyle name="Normal 16 3 3" xfId="11025" xr:uid="{00000000-0005-0000-0000-0000EF2A0000}"/>
    <cellStyle name="Normal 16 3 4" xfId="11026" xr:uid="{00000000-0005-0000-0000-0000F02A0000}"/>
    <cellStyle name="Normal 16 4" xfId="11027" xr:uid="{00000000-0005-0000-0000-0000F12A0000}"/>
    <cellStyle name="Normal 16 4 10" xfId="11028" xr:uid="{00000000-0005-0000-0000-0000F22A0000}"/>
    <cellStyle name="Normal 16 4 2" xfId="11029" xr:uid="{00000000-0005-0000-0000-0000F32A0000}"/>
    <cellStyle name="Normal 16 4 2 2" xfId="11030" xr:uid="{00000000-0005-0000-0000-0000F42A0000}"/>
    <cellStyle name="Normal 16 4 2 2 2" xfId="11031" xr:uid="{00000000-0005-0000-0000-0000F52A0000}"/>
    <cellStyle name="Normal 16 4 2 2 2 2" xfId="11032" xr:uid="{00000000-0005-0000-0000-0000F62A0000}"/>
    <cellStyle name="Normal 16 4 2 2 2 2 2" xfId="11033" xr:uid="{00000000-0005-0000-0000-0000F72A0000}"/>
    <cellStyle name="Normal 16 4 2 2 2 2 2 2" xfId="11034" xr:uid="{00000000-0005-0000-0000-0000F82A0000}"/>
    <cellStyle name="Normal 16 4 2 2 2 2 3" xfId="11035" xr:uid="{00000000-0005-0000-0000-0000F92A0000}"/>
    <cellStyle name="Normal 16 4 2 2 2 3" xfId="11036" xr:uid="{00000000-0005-0000-0000-0000FA2A0000}"/>
    <cellStyle name="Normal 16 4 2 2 2 3 2" xfId="11037" xr:uid="{00000000-0005-0000-0000-0000FB2A0000}"/>
    <cellStyle name="Normal 16 4 2 2 2 4" xfId="11038" xr:uid="{00000000-0005-0000-0000-0000FC2A0000}"/>
    <cellStyle name="Normal 16 4 2 2 3" xfId="11039" xr:uid="{00000000-0005-0000-0000-0000FD2A0000}"/>
    <cellStyle name="Normal 16 4 2 2 3 2" xfId="11040" xr:uid="{00000000-0005-0000-0000-0000FE2A0000}"/>
    <cellStyle name="Normal 16 4 2 2 3 2 2" xfId="11041" xr:uid="{00000000-0005-0000-0000-0000FF2A0000}"/>
    <cellStyle name="Normal 16 4 2 2 3 3" xfId="11042" xr:uid="{00000000-0005-0000-0000-0000002B0000}"/>
    <cellStyle name="Normal 16 4 2 2 4" xfId="11043" xr:uid="{00000000-0005-0000-0000-0000012B0000}"/>
    <cellStyle name="Normal 16 4 2 2 4 2" xfId="11044" xr:uid="{00000000-0005-0000-0000-0000022B0000}"/>
    <cellStyle name="Normal 16 4 2 2 5" xfId="11045" xr:uid="{00000000-0005-0000-0000-0000032B0000}"/>
    <cellStyle name="Normal 16 4 2 3" xfId="11046" xr:uid="{00000000-0005-0000-0000-0000042B0000}"/>
    <cellStyle name="Normal 16 4 2 3 2" xfId="11047" xr:uid="{00000000-0005-0000-0000-0000052B0000}"/>
    <cellStyle name="Normal 16 4 2 3 2 2" xfId="11048" xr:uid="{00000000-0005-0000-0000-0000062B0000}"/>
    <cellStyle name="Normal 16 4 2 3 2 2 2" xfId="11049" xr:uid="{00000000-0005-0000-0000-0000072B0000}"/>
    <cellStyle name="Normal 16 4 2 3 2 3" xfId="11050" xr:uid="{00000000-0005-0000-0000-0000082B0000}"/>
    <cellStyle name="Normal 16 4 2 3 3" xfId="11051" xr:uid="{00000000-0005-0000-0000-0000092B0000}"/>
    <cellStyle name="Normal 16 4 2 3 3 2" xfId="11052" xr:uid="{00000000-0005-0000-0000-00000A2B0000}"/>
    <cellStyle name="Normal 16 4 2 3 4" xfId="11053" xr:uid="{00000000-0005-0000-0000-00000B2B0000}"/>
    <cellStyle name="Normal 16 4 2 4" xfId="11054" xr:uid="{00000000-0005-0000-0000-00000C2B0000}"/>
    <cellStyle name="Normal 16 4 2 4 2" xfId="11055" xr:uid="{00000000-0005-0000-0000-00000D2B0000}"/>
    <cellStyle name="Normal 16 4 2 4 2 2" xfId="11056" xr:uid="{00000000-0005-0000-0000-00000E2B0000}"/>
    <cellStyle name="Normal 16 4 2 4 2 2 2" xfId="11057" xr:uid="{00000000-0005-0000-0000-00000F2B0000}"/>
    <cellStyle name="Normal 16 4 2 4 2 3" xfId="11058" xr:uid="{00000000-0005-0000-0000-0000102B0000}"/>
    <cellStyle name="Normal 16 4 2 4 3" xfId="11059" xr:uid="{00000000-0005-0000-0000-0000112B0000}"/>
    <cellStyle name="Normal 16 4 2 4 3 2" xfId="11060" xr:uid="{00000000-0005-0000-0000-0000122B0000}"/>
    <cellStyle name="Normal 16 4 2 4 4" xfId="11061" xr:uid="{00000000-0005-0000-0000-0000132B0000}"/>
    <cellStyle name="Normal 16 4 2 5" xfId="11062" xr:uid="{00000000-0005-0000-0000-0000142B0000}"/>
    <cellStyle name="Normal 16 4 2 5 2" xfId="11063" xr:uid="{00000000-0005-0000-0000-0000152B0000}"/>
    <cellStyle name="Normal 16 4 2 5 2 2" xfId="11064" xr:uid="{00000000-0005-0000-0000-0000162B0000}"/>
    <cellStyle name="Normal 16 4 2 5 3" xfId="11065" xr:uid="{00000000-0005-0000-0000-0000172B0000}"/>
    <cellStyle name="Normal 16 4 2 6" xfId="11066" xr:uid="{00000000-0005-0000-0000-0000182B0000}"/>
    <cellStyle name="Normal 16 4 2 6 2" xfId="11067" xr:uid="{00000000-0005-0000-0000-0000192B0000}"/>
    <cellStyle name="Normal 16 4 2 7" xfId="11068" xr:uid="{00000000-0005-0000-0000-00001A2B0000}"/>
    <cellStyle name="Normal 16 4 2 7 2" xfId="11069" xr:uid="{00000000-0005-0000-0000-00001B2B0000}"/>
    <cellStyle name="Normal 16 4 2 8" xfId="11070" xr:uid="{00000000-0005-0000-0000-00001C2B0000}"/>
    <cellStyle name="Normal 16 4 3" xfId="11071" xr:uid="{00000000-0005-0000-0000-00001D2B0000}"/>
    <cellStyle name="Normal 16 4 3 2" xfId="11072" xr:uid="{00000000-0005-0000-0000-00001E2B0000}"/>
    <cellStyle name="Normal 16 4 3 2 2" xfId="11073" xr:uid="{00000000-0005-0000-0000-00001F2B0000}"/>
    <cellStyle name="Normal 16 4 3 2 2 2" xfId="11074" xr:uid="{00000000-0005-0000-0000-0000202B0000}"/>
    <cellStyle name="Normal 16 4 3 2 2 2 2" xfId="11075" xr:uid="{00000000-0005-0000-0000-0000212B0000}"/>
    <cellStyle name="Normal 16 4 3 2 2 3" xfId="11076" xr:uid="{00000000-0005-0000-0000-0000222B0000}"/>
    <cellStyle name="Normal 16 4 3 2 3" xfId="11077" xr:uid="{00000000-0005-0000-0000-0000232B0000}"/>
    <cellStyle name="Normal 16 4 3 2 3 2" xfId="11078" xr:uid="{00000000-0005-0000-0000-0000242B0000}"/>
    <cellStyle name="Normal 16 4 3 2 4" xfId="11079" xr:uid="{00000000-0005-0000-0000-0000252B0000}"/>
    <cellStyle name="Normal 16 4 3 3" xfId="11080" xr:uid="{00000000-0005-0000-0000-0000262B0000}"/>
    <cellStyle name="Normal 16 4 3 3 2" xfId="11081" xr:uid="{00000000-0005-0000-0000-0000272B0000}"/>
    <cellStyle name="Normal 16 4 3 3 2 2" xfId="11082" xr:uid="{00000000-0005-0000-0000-0000282B0000}"/>
    <cellStyle name="Normal 16 4 3 3 3" xfId="11083" xr:uid="{00000000-0005-0000-0000-0000292B0000}"/>
    <cellStyle name="Normal 16 4 3 4" xfId="11084" xr:uid="{00000000-0005-0000-0000-00002A2B0000}"/>
    <cellStyle name="Normal 16 4 3 4 2" xfId="11085" xr:uid="{00000000-0005-0000-0000-00002B2B0000}"/>
    <cellStyle name="Normal 16 4 3 5" xfId="11086" xr:uid="{00000000-0005-0000-0000-00002C2B0000}"/>
    <cellStyle name="Normal 16 4 4" xfId="11087" xr:uid="{00000000-0005-0000-0000-00002D2B0000}"/>
    <cellStyle name="Normal 16 4 4 2" xfId="11088" xr:uid="{00000000-0005-0000-0000-00002E2B0000}"/>
    <cellStyle name="Normal 16 4 4 2 2" xfId="11089" xr:uid="{00000000-0005-0000-0000-00002F2B0000}"/>
    <cellStyle name="Normal 16 4 4 2 2 2" xfId="11090" xr:uid="{00000000-0005-0000-0000-0000302B0000}"/>
    <cellStyle name="Normal 16 4 4 2 3" xfId="11091" xr:uid="{00000000-0005-0000-0000-0000312B0000}"/>
    <cellStyle name="Normal 16 4 4 3" xfId="11092" xr:uid="{00000000-0005-0000-0000-0000322B0000}"/>
    <cellStyle name="Normal 16 4 4 3 2" xfId="11093" xr:uid="{00000000-0005-0000-0000-0000332B0000}"/>
    <cellStyle name="Normal 16 4 4 4" xfId="11094" xr:uid="{00000000-0005-0000-0000-0000342B0000}"/>
    <cellStyle name="Normal 16 4 5" xfId="11095" xr:uid="{00000000-0005-0000-0000-0000352B0000}"/>
    <cellStyle name="Normal 16 4 5 2" xfId="11096" xr:uid="{00000000-0005-0000-0000-0000362B0000}"/>
    <cellStyle name="Normal 16 4 5 2 2" xfId="11097" xr:uid="{00000000-0005-0000-0000-0000372B0000}"/>
    <cellStyle name="Normal 16 4 5 2 2 2" xfId="11098" xr:uid="{00000000-0005-0000-0000-0000382B0000}"/>
    <cellStyle name="Normal 16 4 5 2 3" xfId="11099" xr:uid="{00000000-0005-0000-0000-0000392B0000}"/>
    <cellStyle name="Normal 16 4 5 3" xfId="11100" xr:uid="{00000000-0005-0000-0000-00003A2B0000}"/>
    <cellStyle name="Normal 16 4 5 3 2" xfId="11101" xr:uid="{00000000-0005-0000-0000-00003B2B0000}"/>
    <cellStyle name="Normal 16 4 5 4" xfId="11102" xr:uid="{00000000-0005-0000-0000-00003C2B0000}"/>
    <cellStyle name="Normal 16 4 6" xfId="11103" xr:uid="{00000000-0005-0000-0000-00003D2B0000}"/>
    <cellStyle name="Normal 16 4 6 2" xfId="11104" xr:uid="{00000000-0005-0000-0000-00003E2B0000}"/>
    <cellStyle name="Normal 16 4 6 2 2" xfId="11105" xr:uid="{00000000-0005-0000-0000-00003F2B0000}"/>
    <cellStyle name="Normal 16 4 6 3" xfId="11106" xr:uid="{00000000-0005-0000-0000-0000402B0000}"/>
    <cellStyle name="Normal 16 4 7" xfId="11107" xr:uid="{00000000-0005-0000-0000-0000412B0000}"/>
    <cellStyle name="Normal 16 4 7 2" xfId="11108" xr:uid="{00000000-0005-0000-0000-0000422B0000}"/>
    <cellStyle name="Normal 16 4 8" xfId="11109" xr:uid="{00000000-0005-0000-0000-0000432B0000}"/>
    <cellStyle name="Normal 16 4 8 2" xfId="11110" xr:uid="{00000000-0005-0000-0000-0000442B0000}"/>
    <cellStyle name="Normal 16 4 9" xfId="11111" xr:uid="{00000000-0005-0000-0000-0000452B0000}"/>
    <cellStyle name="Normal 16 5" xfId="11112" xr:uid="{00000000-0005-0000-0000-0000462B0000}"/>
    <cellStyle name="Normal 16 5 2" xfId="11113" xr:uid="{00000000-0005-0000-0000-0000472B0000}"/>
    <cellStyle name="Normal 16 5 2 2" xfId="11114" xr:uid="{00000000-0005-0000-0000-0000482B0000}"/>
    <cellStyle name="Normal 16 5 2 2 2" xfId="11115" xr:uid="{00000000-0005-0000-0000-0000492B0000}"/>
    <cellStyle name="Normal 16 5 2 2 2 2" xfId="11116" xr:uid="{00000000-0005-0000-0000-00004A2B0000}"/>
    <cellStyle name="Normal 16 5 2 2 2 2 2" xfId="11117" xr:uid="{00000000-0005-0000-0000-00004B2B0000}"/>
    <cellStyle name="Normal 16 5 2 2 2 3" xfId="11118" xr:uid="{00000000-0005-0000-0000-00004C2B0000}"/>
    <cellStyle name="Normal 16 5 2 2 3" xfId="11119" xr:uid="{00000000-0005-0000-0000-00004D2B0000}"/>
    <cellStyle name="Normal 16 5 2 2 3 2" xfId="11120" xr:uid="{00000000-0005-0000-0000-00004E2B0000}"/>
    <cellStyle name="Normal 16 5 2 2 4" xfId="11121" xr:uid="{00000000-0005-0000-0000-00004F2B0000}"/>
    <cellStyle name="Normal 16 5 2 3" xfId="11122" xr:uid="{00000000-0005-0000-0000-0000502B0000}"/>
    <cellStyle name="Normal 16 5 2 3 2" xfId="11123" xr:uid="{00000000-0005-0000-0000-0000512B0000}"/>
    <cellStyle name="Normal 16 5 2 3 2 2" xfId="11124" xr:uid="{00000000-0005-0000-0000-0000522B0000}"/>
    <cellStyle name="Normal 16 5 2 3 3" xfId="11125" xr:uid="{00000000-0005-0000-0000-0000532B0000}"/>
    <cellStyle name="Normal 16 5 2 4" xfId="11126" xr:uid="{00000000-0005-0000-0000-0000542B0000}"/>
    <cellStyle name="Normal 16 5 2 4 2" xfId="11127" xr:uid="{00000000-0005-0000-0000-0000552B0000}"/>
    <cellStyle name="Normal 16 5 2 5" xfId="11128" xr:uid="{00000000-0005-0000-0000-0000562B0000}"/>
    <cellStyle name="Normal 16 5 3" xfId="11129" xr:uid="{00000000-0005-0000-0000-0000572B0000}"/>
    <cellStyle name="Normal 16 5 3 2" xfId="11130" xr:uid="{00000000-0005-0000-0000-0000582B0000}"/>
    <cellStyle name="Normal 16 5 3 2 2" xfId="11131" xr:uid="{00000000-0005-0000-0000-0000592B0000}"/>
    <cellStyle name="Normal 16 5 3 2 2 2" xfId="11132" xr:uid="{00000000-0005-0000-0000-00005A2B0000}"/>
    <cellStyle name="Normal 16 5 3 2 3" xfId="11133" xr:uid="{00000000-0005-0000-0000-00005B2B0000}"/>
    <cellStyle name="Normal 16 5 3 3" xfId="11134" xr:uid="{00000000-0005-0000-0000-00005C2B0000}"/>
    <cellStyle name="Normal 16 5 3 3 2" xfId="11135" xr:uid="{00000000-0005-0000-0000-00005D2B0000}"/>
    <cellStyle name="Normal 16 5 3 4" xfId="11136" xr:uid="{00000000-0005-0000-0000-00005E2B0000}"/>
    <cellStyle name="Normal 16 5 4" xfId="11137" xr:uid="{00000000-0005-0000-0000-00005F2B0000}"/>
    <cellStyle name="Normal 16 5 4 2" xfId="11138" xr:uid="{00000000-0005-0000-0000-0000602B0000}"/>
    <cellStyle name="Normal 16 5 4 2 2" xfId="11139" xr:uid="{00000000-0005-0000-0000-0000612B0000}"/>
    <cellStyle name="Normal 16 5 4 2 2 2" xfId="11140" xr:uid="{00000000-0005-0000-0000-0000622B0000}"/>
    <cellStyle name="Normal 16 5 4 2 3" xfId="11141" xr:uid="{00000000-0005-0000-0000-0000632B0000}"/>
    <cellStyle name="Normal 16 5 4 3" xfId="11142" xr:uid="{00000000-0005-0000-0000-0000642B0000}"/>
    <cellStyle name="Normal 16 5 4 3 2" xfId="11143" xr:uid="{00000000-0005-0000-0000-0000652B0000}"/>
    <cellStyle name="Normal 16 5 4 4" xfId="11144" xr:uid="{00000000-0005-0000-0000-0000662B0000}"/>
    <cellStyle name="Normal 16 5 5" xfId="11145" xr:uid="{00000000-0005-0000-0000-0000672B0000}"/>
    <cellStyle name="Normal 16 5 5 2" xfId="11146" xr:uid="{00000000-0005-0000-0000-0000682B0000}"/>
    <cellStyle name="Normal 16 5 5 2 2" xfId="11147" xr:uid="{00000000-0005-0000-0000-0000692B0000}"/>
    <cellStyle name="Normal 16 5 5 3" xfId="11148" xr:uid="{00000000-0005-0000-0000-00006A2B0000}"/>
    <cellStyle name="Normal 16 5 6" xfId="11149" xr:uid="{00000000-0005-0000-0000-00006B2B0000}"/>
    <cellStyle name="Normal 16 5 6 2" xfId="11150" xr:uid="{00000000-0005-0000-0000-00006C2B0000}"/>
    <cellStyle name="Normal 16 5 7" xfId="11151" xr:uid="{00000000-0005-0000-0000-00006D2B0000}"/>
    <cellStyle name="Normal 16 5 7 2" xfId="11152" xr:uid="{00000000-0005-0000-0000-00006E2B0000}"/>
    <cellStyle name="Normal 16 5 8" xfId="11153" xr:uid="{00000000-0005-0000-0000-00006F2B0000}"/>
    <cellStyle name="Normal 16 6" xfId="11154" xr:uid="{00000000-0005-0000-0000-0000702B0000}"/>
    <cellStyle name="Normal 16 6 2" xfId="11155" xr:uid="{00000000-0005-0000-0000-0000712B0000}"/>
    <cellStyle name="Normal 16 6 2 2" xfId="11156" xr:uid="{00000000-0005-0000-0000-0000722B0000}"/>
    <cellStyle name="Normal 16 6 2 2 2" xfId="11157" xr:uid="{00000000-0005-0000-0000-0000732B0000}"/>
    <cellStyle name="Normal 16 6 2 2 2 2" xfId="11158" xr:uid="{00000000-0005-0000-0000-0000742B0000}"/>
    <cellStyle name="Normal 16 6 2 2 3" xfId="11159" xr:uid="{00000000-0005-0000-0000-0000752B0000}"/>
    <cellStyle name="Normal 16 6 2 3" xfId="11160" xr:uid="{00000000-0005-0000-0000-0000762B0000}"/>
    <cellStyle name="Normal 16 6 2 3 2" xfId="11161" xr:uid="{00000000-0005-0000-0000-0000772B0000}"/>
    <cellStyle name="Normal 16 6 2 4" xfId="11162" xr:uid="{00000000-0005-0000-0000-0000782B0000}"/>
    <cellStyle name="Normal 16 6 3" xfId="11163" xr:uid="{00000000-0005-0000-0000-0000792B0000}"/>
    <cellStyle name="Normal 16 6 3 2" xfId="11164" xr:uid="{00000000-0005-0000-0000-00007A2B0000}"/>
    <cellStyle name="Normal 16 6 3 2 2" xfId="11165" xr:uid="{00000000-0005-0000-0000-00007B2B0000}"/>
    <cellStyle name="Normal 16 6 3 3" xfId="11166" xr:uid="{00000000-0005-0000-0000-00007C2B0000}"/>
    <cellStyle name="Normal 16 6 4" xfId="11167" xr:uid="{00000000-0005-0000-0000-00007D2B0000}"/>
    <cellStyle name="Normal 16 6 4 2" xfId="11168" xr:uid="{00000000-0005-0000-0000-00007E2B0000}"/>
    <cellStyle name="Normal 16 6 5" xfId="11169" xr:uid="{00000000-0005-0000-0000-00007F2B0000}"/>
    <cellStyle name="Normal 16 7" xfId="11170" xr:uid="{00000000-0005-0000-0000-0000802B0000}"/>
    <cellStyle name="Normal 16 7 2" xfId="11171" xr:uid="{00000000-0005-0000-0000-0000812B0000}"/>
    <cellStyle name="Normal 16 7 2 2" xfId="11172" xr:uid="{00000000-0005-0000-0000-0000822B0000}"/>
    <cellStyle name="Normal 16 7 2 2 2" xfId="11173" xr:uid="{00000000-0005-0000-0000-0000832B0000}"/>
    <cellStyle name="Normal 16 7 2 3" xfId="11174" xr:uid="{00000000-0005-0000-0000-0000842B0000}"/>
    <cellStyle name="Normal 16 7 3" xfId="11175" xr:uid="{00000000-0005-0000-0000-0000852B0000}"/>
    <cellStyle name="Normal 16 7 3 2" xfId="11176" xr:uid="{00000000-0005-0000-0000-0000862B0000}"/>
    <cellStyle name="Normal 16 7 4" xfId="11177" xr:uid="{00000000-0005-0000-0000-0000872B0000}"/>
    <cellStyle name="Normal 16 8" xfId="11178" xr:uid="{00000000-0005-0000-0000-0000882B0000}"/>
    <cellStyle name="Normal 16 8 2" xfId="11179" xr:uid="{00000000-0005-0000-0000-0000892B0000}"/>
    <cellStyle name="Normal 16 8 2 2" xfId="11180" xr:uid="{00000000-0005-0000-0000-00008A2B0000}"/>
    <cellStyle name="Normal 16 8 2 2 2" xfId="11181" xr:uid="{00000000-0005-0000-0000-00008B2B0000}"/>
    <cellStyle name="Normal 16 8 2 3" xfId="11182" xr:uid="{00000000-0005-0000-0000-00008C2B0000}"/>
    <cellStyle name="Normal 16 8 3" xfId="11183" xr:uid="{00000000-0005-0000-0000-00008D2B0000}"/>
    <cellStyle name="Normal 16 8 3 2" xfId="11184" xr:uid="{00000000-0005-0000-0000-00008E2B0000}"/>
    <cellStyle name="Normal 16 8 4" xfId="11185" xr:uid="{00000000-0005-0000-0000-00008F2B0000}"/>
    <cellStyle name="Normal 16 9" xfId="11186" xr:uid="{00000000-0005-0000-0000-0000902B0000}"/>
    <cellStyle name="Normal 16 9 2" xfId="11187" xr:uid="{00000000-0005-0000-0000-0000912B0000}"/>
    <cellStyle name="Normal 16 9 2 2" xfId="11188" xr:uid="{00000000-0005-0000-0000-0000922B0000}"/>
    <cellStyle name="Normal 16 9 3" xfId="11189" xr:uid="{00000000-0005-0000-0000-0000932B0000}"/>
    <cellStyle name="Normal 16_T-straight with PEDs adjustor" xfId="11190" xr:uid="{00000000-0005-0000-0000-0000942B0000}"/>
    <cellStyle name="Normal 17" xfId="11191" xr:uid="{00000000-0005-0000-0000-0000952B0000}"/>
    <cellStyle name="Normal 17 10" xfId="11192" xr:uid="{00000000-0005-0000-0000-0000962B0000}"/>
    <cellStyle name="Normal 17 11" xfId="11193" xr:uid="{00000000-0005-0000-0000-0000972B0000}"/>
    <cellStyle name="Normal 17 2" xfId="11194" xr:uid="{00000000-0005-0000-0000-0000982B0000}"/>
    <cellStyle name="Normal 17 2 2" xfId="11195" xr:uid="{00000000-0005-0000-0000-0000992B0000}"/>
    <cellStyle name="Normal 17 2 2 2" xfId="11196" xr:uid="{00000000-0005-0000-0000-00009A2B0000}"/>
    <cellStyle name="Normal 17 2 2 3" xfId="11197" xr:uid="{00000000-0005-0000-0000-00009B2B0000}"/>
    <cellStyle name="Normal 17 2 2 4" xfId="11198" xr:uid="{00000000-0005-0000-0000-00009C2B0000}"/>
    <cellStyle name="Normal 17 2 3" xfId="11199" xr:uid="{00000000-0005-0000-0000-00009D2B0000}"/>
    <cellStyle name="Normal 17 2 4" xfId="11200" xr:uid="{00000000-0005-0000-0000-00009E2B0000}"/>
    <cellStyle name="Normal 17 2 5" xfId="11201" xr:uid="{00000000-0005-0000-0000-00009F2B0000}"/>
    <cellStyle name="Normal 17 3" xfId="11202" xr:uid="{00000000-0005-0000-0000-0000A02B0000}"/>
    <cellStyle name="Normal 17 3 10" xfId="11203" xr:uid="{00000000-0005-0000-0000-0000A12B0000}"/>
    <cellStyle name="Normal 17 3 2" xfId="11204" xr:uid="{00000000-0005-0000-0000-0000A22B0000}"/>
    <cellStyle name="Normal 17 3 2 2" xfId="11205" xr:uid="{00000000-0005-0000-0000-0000A32B0000}"/>
    <cellStyle name="Normal 17 3 2 2 2" xfId="11206" xr:uid="{00000000-0005-0000-0000-0000A42B0000}"/>
    <cellStyle name="Normal 17 3 2 2 2 2" xfId="11207" xr:uid="{00000000-0005-0000-0000-0000A52B0000}"/>
    <cellStyle name="Normal 17 3 2 2 2 2 2" xfId="11208" xr:uid="{00000000-0005-0000-0000-0000A62B0000}"/>
    <cellStyle name="Normal 17 3 2 2 2 2 2 2" xfId="11209" xr:uid="{00000000-0005-0000-0000-0000A72B0000}"/>
    <cellStyle name="Normal 17 3 2 2 2 2 3" xfId="11210" xr:uid="{00000000-0005-0000-0000-0000A82B0000}"/>
    <cellStyle name="Normal 17 3 2 2 2 3" xfId="11211" xr:uid="{00000000-0005-0000-0000-0000A92B0000}"/>
    <cellStyle name="Normal 17 3 2 2 2 3 2" xfId="11212" xr:uid="{00000000-0005-0000-0000-0000AA2B0000}"/>
    <cellStyle name="Normal 17 3 2 2 2 4" xfId="11213" xr:uid="{00000000-0005-0000-0000-0000AB2B0000}"/>
    <cellStyle name="Normal 17 3 2 2 3" xfId="11214" xr:uid="{00000000-0005-0000-0000-0000AC2B0000}"/>
    <cellStyle name="Normal 17 3 2 2 3 2" xfId="11215" xr:uid="{00000000-0005-0000-0000-0000AD2B0000}"/>
    <cellStyle name="Normal 17 3 2 2 3 2 2" xfId="11216" xr:uid="{00000000-0005-0000-0000-0000AE2B0000}"/>
    <cellStyle name="Normal 17 3 2 2 3 3" xfId="11217" xr:uid="{00000000-0005-0000-0000-0000AF2B0000}"/>
    <cellStyle name="Normal 17 3 2 2 4" xfId="11218" xr:uid="{00000000-0005-0000-0000-0000B02B0000}"/>
    <cellStyle name="Normal 17 3 2 2 4 2" xfId="11219" xr:uid="{00000000-0005-0000-0000-0000B12B0000}"/>
    <cellStyle name="Normal 17 3 2 2 5" xfId="11220" xr:uid="{00000000-0005-0000-0000-0000B22B0000}"/>
    <cellStyle name="Normal 17 3 2 3" xfId="11221" xr:uid="{00000000-0005-0000-0000-0000B32B0000}"/>
    <cellStyle name="Normal 17 3 2 3 2" xfId="11222" xr:uid="{00000000-0005-0000-0000-0000B42B0000}"/>
    <cellStyle name="Normal 17 3 2 3 2 2" xfId="11223" xr:uid="{00000000-0005-0000-0000-0000B52B0000}"/>
    <cellStyle name="Normal 17 3 2 3 2 2 2" xfId="11224" xr:uid="{00000000-0005-0000-0000-0000B62B0000}"/>
    <cellStyle name="Normal 17 3 2 3 2 3" xfId="11225" xr:uid="{00000000-0005-0000-0000-0000B72B0000}"/>
    <cellStyle name="Normal 17 3 2 3 3" xfId="11226" xr:uid="{00000000-0005-0000-0000-0000B82B0000}"/>
    <cellStyle name="Normal 17 3 2 3 3 2" xfId="11227" xr:uid="{00000000-0005-0000-0000-0000B92B0000}"/>
    <cellStyle name="Normal 17 3 2 3 4" xfId="11228" xr:uid="{00000000-0005-0000-0000-0000BA2B0000}"/>
    <cellStyle name="Normal 17 3 2 4" xfId="11229" xr:uid="{00000000-0005-0000-0000-0000BB2B0000}"/>
    <cellStyle name="Normal 17 3 2 4 2" xfId="11230" xr:uid="{00000000-0005-0000-0000-0000BC2B0000}"/>
    <cellStyle name="Normal 17 3 2 4 2 2" xfId="11231" xr:uid="{00000000-0005-0000-0000-0000BD2B0000}"/>
    <cellStyle name="Normal 17 3 2 4 2 2 2" xfId="11232" xr:uid="{00000000-0005-0000-0000-0000BE2B0000}"/>
    <cellStyle name="Normal 17 3 2 4 2 3" xfId="11233" xr:uid="{00000000-0005-0000-0000-0000BF2B0000}"/>
    <cellStyle name="Normal 17 3 2 4 3" xfId="11234" xr:uid="{00000000-0005-0000-0000-0000C02B0000}"/>
    <cellStyle name="Normal 17 3 2 4 3 2" xfId="11235" xr:uid="{00000000-0005-0000-0000-0000C12B0000}"/>
    <cellStyle name="Normal 17 3 2 4 4" xfId="11236" xr:uid="{00000000-0005-0000-0000-0000C22B0000}"/>
    <cellStyle name="Normal 17 3 2 5" xfId="11237" xr:uid="{00000000-0005-0000-0000-0000C32B0000}"/>
    <cellStyle name="Normal 17 3 2 5 2" xfId="11238" xr:uid="{00000000-0005-0000-0000-0000C42B0000}"/>
    <cellStyle name="Normal 17 3 2 5 2 2" xfId="11239" xr:uid="{00000000-0005-0000-0000-0000C52B0000}"/>
    <cellStyle name="Normal 17 3 2 5 3" xfId="11240" xr:uid="{00000000-0005-0000-0000-0000C62B0000}"/>
    <cellStyle name="Normal 17 3 2 6" xfId="11241" xr:uid="{00000000-0005-0000-0000-0000C72B0000}"/>
    <cellStyle name="Normal 17 3 2 6 2" xfId="11242" xr:uid="{00000000-0005-0000-0000-0000C82B0000}"/>
    <cellStyle name="Normal 17 3 2 7" xfId="11243" xr:uid="{00000000-0005-0000-0000-0000C92B0000}"/>
    <cellStyle name="Normal 17 3 2 7 2" xfId="11244" xr:uid="{00000000-0005-0000-0000-0000CA2B0000}"/>
    <cellStyle name="Normal 17 3 2 8" xfId="11245" xr:uid="{00000000-0005-0000-0000-0000CB2B0000}"/>
    <cellStyle name="Normal 17 3 2 9" xfId="11246" xr:uid="{00000000-0005-0000-0000-0000CC2B0000}"/>
    <cellStyle name="Normal 17 3 3" xfId="11247" xr:uid="{00000000-0005-0000-0000-0000CD2B0000}"/>
    <cellStyle name="Normal 17 3 3 2" xfId="11248" xr:uid="{00000000-0005-0000-0000-0000CE2B0000}"/>
    <cellStyle name="Normal 17 3 3 2 2" xfId="11249" xr:uid="{00000000-0005-0000-0000-0000CF2B0000}"/>
    <cellStyle name="Normal 17 3 3 2 2 2" xfId="11250" xr:uid="{00000000-0005-0000-0000-0000D02B0000}"/>
    <cellStyle name="Normal 17 3 3 2 2 2 2" xfId="11251" xr:uid="{00000000-0005-0000-0000-0000D12B0000}"/>
    <cellStyle name="Normal 17 3 3 2 2 3" xfId="11252" xr:uid="{00000000-0005-0000-0000-0000D22B0000}"/>
    <cellStyle name="Normal 17 3 3 2 3" xfId="11253" xr:uid="{00000000-0005-0000-0000-0000D32B0000}"/>
    <cellStyle name="Normal 17 3 3 2 3 2" xfId="11254" xr:uid="{00000000-0005-0000-0000-0000D42B0000}"/>
    <cellStyle name="Normal 17 3 3 2 4" xfId="11255" xr:uid="{00000000-0005-0000-0000-0000D52B0000}"/>
    <cellStyle name="Normal 17 3 3 3" xfId="11256" xr:uid="{00000000-0005-0000-0000-0000D62B0000}"/>
    <cellStyle name="Normal 17 3 3 3 2" xfId="11257" xr:uid="{00000000-0005-0000-0000-0000D72B0000}"/>
    <cellStyle name="Normal 17 3 3 3 2 2" xfId="11258" xr:uid="{00000000-0005-0000-0000-0000D82B0000}"/>
    <cellStyle name="Normal 17 3 3 3 3" xfId="11259" xr:uid="{00000000-0005-0000-0000-0000D92B0000}"/>
    <cellStyle name="Normal 17 3 3 4" xfId="11260" xr:uid="{00000000-0005-0000-0000-0000DA2B0000}"/>
    <cellStyle name="Normal 17 3 3 4 2" xfId="11261" xr:uid="{00000000-0005-0000-0000-0000DB2B0000}"/>
    <cellStyle name="Normal 17 3 3 5" xfId="11262" xr:uid="{00000000-0005-0000-0000-0000DC2B0000}"/>
    <cellStyle name="Normal 17 3 4" xfId="11263" xr:uid="{00000000-0005-0000-0000-0000DD2B0000}"/>
    <cellStyle name="Normal 17 3 4 2" xfId="11264" xr:uid="{00000000-0005-0000-0000-0000DE2B0000}"/>
    <cellStyle name="Normal 17 3 4 2 2" xfId="11265" xr:uid="{00000000-0005-0000-0000-0000DF2B0000}"/>
    <cellStyle name="Normal 17 3 4 2 2 2" xfId="11266" xr:uid="{00000000-0005-0000-0000-0000E02B0000}"/>
    <cellStyle name="Normal 17 3 4 2 3" xfId="11267" xr:uid="{00000000-0005-0000-0000-0000E12B0000}"/>
    <cellStyle name="Normal 17 3 4 3" xfId="11268" xr:uid="{00000000-0005-0000-0000-0000E22B0000}"/>
    <cellStyle name="Normal 17 3 4 3 2" xfId="11269" xr:uid="{00000000-0005-0000-0000-0000E32B0000}"/>
    <cellStyle name="Normal 17 3 4 4" xfId="11270" xr:uid="{00000000-0005-0000-0000-0000E42B0000}"/>
    <cellStyle name="Normal 17 3 5" xfId="11271" xr:uid="{00000000-0005-0000-0000-0000E52B0000}"/>
    <cellStyle name="Normal 17 3 5 2" xfId="11272" xr:uid="{00000000-0005-0000-0000-0000E62B0000}"/>
    <cellStyle name="Normal 17 3 5 2 2" xfId="11273" xr:uid="{00000000-0005-0000-0000-0000E72B0000}"/>
    <cellStyle name="Normal 17 3 5 2 2 2" xfId="11274" xr:uid="{00000000-0005-0000-0000-0000E82B0000}"/>
    <cellStyle name="Normal 17 3 5 2 3" xfId="11275" xr:uid="{00000000-0005-0000-0000-0000E92B0000}"/>
    <cellStyle name="Normal 17 3 5 3" xfId="11276" xr:uid="{00000000-0005-0000-0000-0000EA2B0000}"/>
    <cellStyle name="Normal 17 3 5 3 2" xfId="11277" xr:uid="{00000000-0005-0000-0000-0000EB2B0000}"/>
    <cellStyle name="Normal 17 3 5 4" xfId="11278" xr:uid="{00000000-0005-0000-0000-0000EC2B0000}"/>
    <cellStyle name="Normal 17 3 6" xfId="11279" xr:uid="{00000000-0005-0000-0000-0000ED2B0000}"/>
    <cellStyle name="Normal 17 3 6 2" xfId="11280" xr:uid="{00000000-0005-0000-0000-0000EE2B0000}"/>
    <cellStyle name="Normal 17 3 6 2 2" xfId="11281" xr:uid="{00000000-0005-0000-0000-0000EF2B0000}"/>
    <cellStyle name="Normal 17 3 6 3" xfId="11282" xr:uid="{00000000-0005-0000-0000-0000F02B0000}"/>
    <cellStyle name="Normal 17 3 7" xfId="11283" xr:uid="{00000000-0005-0000-0000-0000F12B0000}"/>
    <cellStyle name="Normal 17 3 7 2" xfId="11284" xr:uid="{00000000-0005-0000-0000-0000F22B0000}"/>
    <cellStyle name="Normal 17 3 8" xfId="11285" xr:uid="{00000000-0005-0000-0000-0000F32B0000}"/>
    <cellStyle name="Normal 17 3 8 2" xfId="11286" xr:uid="{00000000-0005-0000-0000-0000F42B0000}"/>
    <cellStyle name="Normal 17 3 9" xfId="11287" xr:uid="{00000000-0005-0000-0000-0000F52B0000}"/>
    <cellStyle name="Normal 17 4" xfId="11288" xr:uid="{00000000-0005-0000-0000-0000F62B0000}"/>
    <cellStyle name="Normal 17 4 2" xfId="11289" xr:uid="{00000000-0005-0000-0000-0000F72B0000}"/>
    <cellStyle name="Normal 17 4 2 2" xfId="11290" xr:uid="{00000000-0005-0000-0000-0000F82B0000}"/>
    <cellStyle name="Normal 17 4 2 2 2" xfId="11291" xr:uid="{00000000-0005-0000-0000-0000F92B0000}"/>
    <cellStyle name="Normal 17 4 2 2 2 2" xfId="11292" xr:uid="{00000000-0005-0000-0000-0000FA2B0000}"/>
    <cellStyle name="Normal 17 4 2 2 2 2 2" xfId="11293" xr:uid="{00000000-0005-0000-0000-0000FB2B0000}"/>
    <cellStyle name="Normal 17 4 2 2 2 3" xfId="11294" xr:uid="{00000000-0005-0000-0000-0000FC2B0000}"/>
    <cellStyle name="Normal 17 4 2 2 3" xfId="11295" xr:uid="{00000000-0005-0000-0000-0000FD2B0000}"/>
    <cellStyle name="Normal 17 4 2 2 3 2" xfId="11296" xr:uid="{00000000-0005-0000-0000-0000FE2B0000}"/>
    <cellStyle name="Normal 17 4 2 2 4" xfId="11297" xr:uid="{00000000-0005-0000-0000-0000FF2B0000}"/>
    <cellStyle name="Normal 17 4 2 3" xfId="11298" xr:uid="{00000000-0005-0000-0000-0000002C0000}"/>
    <cellStyle name="Normal 17 4 2 3 2" xfId="11299" xr:uid="{00000000-0005-0000-0000-0000012C0000}"/>
    <cellStyle name="Normal 17 4 2 3 2 2" xfId="11300" xr:uid="{00000000-0005-0000-0000-0000022C0000}"/>
    <cellStyle name="Normal 17 4 2 3 3" xfId="11301" xr:uid="{00000000-0005-0000-0000-0000032C0000}"/>
    <cellStyle name="Normal 17 4 2 4" xfId="11302" xr:uid="{00000000-0005-0000-0000-0000042C0000}"/>
    <cellStyle name="Normal 17 4 2 4 2" xfId="11303" xr:uid="{00000000-0005-0000-0000-0000052C0000}"/>
    <cellStyle name="Normal 17 4 2 5" xfId="11304" xr:uid="{00000000-0005-0000-0000-0000062C0000}"/>
    <cellStyle name="Normal 17 4 3" xfId="11305" xr:uid="{00000000-0005-0000-0000-0000072C0000}"/>
    <cellStyle name="Normal 17 4 3 2" xfId="11306" xr:uid="{00000000-0005-0000-0000-0000082C0000}"/>
    <cellStyle name="Normal 17 4 3 2 2" xfId="11307" xr:uid="{00000000-0005-0000-0000-0000092C0000}"/>
    <cellStyle name="Normal 17 4 3 2 2 2" xfId="11308" xr:uid="{00000000-0005-0000-0000-00000A2C0000}"/>
    <cellStyle name="Normal 17 4 3 2 3" xfId="11309" xr:uid="{00000000-0005-0000-0000-00000B2C0000}"/>
    <cellStyle name="Normal 17 4 3 3" xfId="11310" xr:uid="{00000000-0005-0000-0000-00000C2C0000}"/>
    <cellStyle name="Normal 17 4 3 3 2" xfId="11311" xr:uid="{00000000-0005-0000-0000-00000D2C0000}"/>
    <cellStyle name="Normal 17 4 3 4" xfId="11312" xr:uid="{00000000-0005-0000-0000-00000E2C0000}"/>
    <cellStyle name="Normal 17 4 4" xfId="11313" xr:uid="{00000000-0005-0000-0000-00000F2C0000}"/>
    <cellStyle name="Normal 17 4 4 2" xfId="11314" xr:uid="{00000000-0005-0000-0000-0000102C0000}"/>
    <cellStyle name="Normal 17 4 4 2 2" xfId="11315" xr:uid="{00000000-0005-0000-0000-0000112C0000}"/>
    <cellStyle name="Normal 17 4 4 2 2 2" xfId="11316" xr:uid="{00000000-0005-0000-0000-0000122C0000}"/>
    <cellStyle name="Normal 17 4 4 2 3" xfId="11317" xr:uid="{00000000-0005-0000-0000-0000132C0000}"/>
    <cellStyle name="Normal 17 4 4 3" xfId="11318" xr:uid="{00000000-0005-0000-0000-0000142C0000}"/>
    <cellStyle name="Normal 17 4 4 3 2" xfId="11319" xr:uid="{00000000-0005-0000-0000-0000152C0000}"/>
    <cellStyle name="Normal 17 4 4 4" xfId="11320" xr:uid="{00000000-0005-0000-0000-0000162C0000}"/>
    <cellStyle name="Normal 17 4 5" xfId="11321" xr:uid="{00000000-0005-0000-0000-0000172C0000}"/>
    <cellStyle name="Normal 17 4 5 2" xfId="11322" xr:uid="{00000000-0005-0000-0000-0000182C0000}"/>
    <cellStyle name="Normal 17 4 5 2 2" xfId="11323" xr:uid="{00000000-0005-0000-0000-0000192C0000}"/>
    <cellStyle name="Normal 17 4 5 3" xfId="11324" xr:uid="{00000000-0005-0000-0000-00001A2C0000}"/>
    <cellStyle name="Normal 17 4 6" xfId="11325" xr:uid="{00000000-0005-0000-0000-00001B2C0000}"/>
    <cellStyle name="Normal 17 4 6 2" xfId="11326" xr:uid="{00000000-0005-0000-0000-00001C2C0000}"/>
    <cellStyle name="Normal 17 4 7" xfId="11327" xr:uid="{00000000-0005-0000-0000-00001D2C0000}"/>
    <cellStyle name="Normal 17 4 7 2" xfId="11328" xr:uid="{00000000-0005-0000-0000-00001E2C0000}"/>
    <cellStyle name="Normal 17 4 8" xfId="11329" xr:uid="{00000000-0005-0000-0000-00001F2C0000}"/>
    <cellStyle name="Normal 17 4 9" xfId="11330" xr:uid="{00000000-0005-0000-0000-0000202C0000}"/>
    <cellStyle name="Normal 17 5" xfId="11331" xr:uid="{00000000-0005-0000-0000-0000212C0000}"/>
    <cellStyle name="Normal 17 5 2" xfId="11332" xr:uid="{00000000-0005-0000-0000-0000222C0000}"/>
    <cellStyle name="Normal 17 5 2 2" xfId="11333" xr:uid="{00000000-0005-0000-0000-0000232C0000}"/>
    <cellStyle name="Normal 17 5 2 2 2" xfId="11334" xr:uid="{00000000-0005-0000-0000-0000242C0000}"/>
    <cellStyle name="Normal 17 5 2 2 2 2" xfId="11335" xr:uid="{00000000-0005-0000-0000-0000252C0000}"/>
    <cellStyle name="Normal 17 5 2 2 3" xfId="11336" xr:uid="{00000000-0005-0000-0000-0000262C0000}"/>
    <cellStyle name="Normal 17 5 2 3" xfId="11337" xr:uid="{00000000-0005-0000-0000-0000272C0000}"/>
    <cellStyle name="Normal 17 5 2 3 2" xfId="11338" xr:uid="{00000000-0005-0000-0000-0000282C0000}"/>
    <cellStyle name="Normal 17 5 2 4" xfId="11339" xr:uid="{00000000-0005-0000-0000-0000292C0000}"/>
    <cellStyle name="Normal 17 5 3" xfId="11340" xr:uid="{00000000-0005-0000-0000-00002A2C0000}"/>
    <cellStyle name="Normal 17 5 3 2" xfId="11341" xr:uid="{00000000-0005-0000-0000-00002B2C0000}"/>
    <cellStyle name="Normal 17 5 3 2 2" xfId="11342" xr:uid="{00000000-0005-0000-0000-00002C2C0000}"/>
    <cellStyle name="Normal 17 5 3 3" xfId="11343" xr:uid="{00000000-0005-0000-0000-00002D2C0000}"/>
    <cellStyle name="Normal 17 5 4" xfId="11344" xr:uid="{00000000-0005-0000-0000-00002E2C0000}"/>
    <cellStyle name="Normal 17 5 4 2" xfId="11345" xr:uid="{00000000-0005-0000-0000-00002F2C0000}"/>
    <cellStyle name="Normal 17 5 5" xfId="11346" xr:uid="{00000000-0005-0000-0000-0000302C0000}"/>
    <cellStyle name="Normal 17 6" xfId="11347" xr:uid="{00000000-0005-0000-0000-0000312C0000}"/>
    <cellStyle name="Normal 17 6 2" xfId="11348" xr:uid="{00000000-0005-0000-0000-0000322C0000}"/>
    <cellStyle name="Normal 17 6 2 2" xfId="11349" xr:uid="{00000000-0005-0000-0000-0000332C0000}"/>
    <cellStyle name="Normal 17 6 2 2 2" xfId="11350" xr:uid="{00000000-0005-0000-0000-0000342C0000}"/>
    <cellStyle name="Normal 17 6 2 3" xfId="11351" xr:uid="{00000000-0005-0000-0000-0000352C0000}"/>
    <cellStyle name="Normal 17 6 3" xfId="11352" xr:uid="{00000000-0005-0000-0000-0000362C0000}"/>
    <cellStyle name="Normal 17 6 3 2" xfId="11353" xr:uid="{00000000-0005-0000-0000-0000372C0000}"/>
    <cellStyle name="Normal 17 6 4" xfId="11354" xr:uid="{00000000-0005-0000-0000-0000382C0000}"/>
    <cellStyle name="Normal 17 7" xfId="11355" xr:uid="{00000000-0005-0000-0000-0000392C0000}"/>
    <cellStyle name="Normal 17 7 2" xfId="11356" xr:uid="{00000000-0005-0000-0000-00003A2C0000}"/>
    <cellStyle name="Normal 17 7 2 2" xfId="11357" xr:uid="{00000000-0005-0000-0000-00003B2C0000}"/>
    <cellStyle name="Normal 17 7 2 2 2" xfId="11358" xr:uid="{00000000-0005-0000-0000-00003C2C0000}"/>
    <cellStyle name="Normal 17 7 2 3" xfId="11359" xr:uid="{00000000-0005-0000-0000-00003D2C0000}"/>
    <cellStyle name="Normal 17 7 3" xfId="11360" xr:uid="{00000000-0005-0000-0000-00003E2C0000}"/>
    <cellStyle name="Normal 17 7 3 2" xfId="11361" xr:uid="{00000000-0005-0000-0000-00003F2C0000}"/>
    <cellStyle name="Normal 17 7 4" xfId="11362" xr:uid="{00000000-0005-0000-0000-0000402C0000}"/>
    <cellStyle name="Normal 17 8" xfId="11363" xr:uid="{00000000-0005-0000-0000-0000412C0000}"/>
    <cellStyle name="Normal 17 8 2" xfId="11364" xr:uid="{00000000-0005-0000-0000-0000422C0000}"/>
    <cellStyle name="Normal 17 8 2 2" xfId="11365" xr:uid="{00000000-0005-0000-0000-0000432C0000}"/>
    <cellStyle name="Normal 17 8 3" xfId="11366" xr:uid="{00000000-0005-0000-0000-0000442C0000}"/>
    <cellStyle name="Normal 17 9" xfId="11367" xr:uid="{00000000-0005-0000-0000-0000452C0000}"/>
    <cellStyle name="Normal 17 9 2" xfId="11368" xr:uid="{00000000-0005-0000-0000-0000462C0000}"/>
    <cellStyle name="Normal 17_T-straight with PEDs adjustor" xfId="11369" xr:uid="{00000000-0005-0000-0000-0000472C0000}"/>
    <cellStyle name="Normal 18" xfId="11370" xr:uid="{00000000-0005-0000-0000-0000482C0000}"/>
    <cellStyle name="Normal 18 10" xfId="11371" xr:uid="{00000000-0005-0000-0000-0000492C0000}"/>
    <cellStyle name="Normal 18 10 2" xfId="11372" xr:uid="{00000000-0005-0000-0000-00004A2C0000}"/>
    <cellStyle name="Normal 18 11" xfId="11373" xr:uid="{00000000-0005-0000-0000-00004B2C0000}"/>
    <cellStyle name="Normal 18 2" xfId="11374" xr:uid="{00000000-0005-0000-0000-00004C2C0000}"/>
    <cellStyle name="Normal 18 2 2" xfId="11375" xr:uid="{00000000-0005-0000-0000-00004D2C0000}"/>
    <cellStyle name="Normal 18 2 2 2" xfId="11376" xr:uid="{00000000-0005-0000-0000-00004E2C0000}"/>
    <cellStyle name="Normal 18 2 2 2 2" xfId="11377" xr:uid="{00000000-0005-0000-0000-00004F2C0000}"/>
    <cellStyle name="Normal 18 2 2 2 2 2" xfId="11378" xr:uid="{00000000-0005-0000-0000-0000502C0000}"/>
    <cellStyle name="Normal 18 2 2 2 2 2 2" xfId="11379" xr:uid="{00000000-0005-0000-0000-0000512C0000}"/>
    <cellStyle name="Normal 18 2 2 2 2 3" xfId="11380" xr:uid="{00000000-0005-0000-0000-0000522C0000}"/>
    <cellStyle name="Normal 18 2 2 2 3" xfId="11381" xr:uid="{00000000-0005-0000-0000-0000532C0000}"/>
    <cellStyle name="Normal 18 2 2 2 3 2" xfId="11382" xr:uid="{00000000-0005-0000-0000-0000542C0000}"/>
    <cellStyle name="Normal 18 2 2 2 4" xfId="11383" xr:uid="{00000000-0005-0000-0000-0000552C0000}"/>
    <cellStyle name="Normal 18 2 2 3" xfId="11384" xr:uid="{00000000-0005-0000-0000-0000562C0000}"/>
    <cellStyle name="Normal 18 2 2 3 2" xfId="11385" xr:uid="{00000000-0005-0000-0000-0000572C0000}"/>
    <cellStyle name="Normal 18 2 2 3 2 2" xfId="11386" xr:uid="{00000000-0005-0000-0000-0000582C0000}"/>
    <cellStyle name="Normal 18 2 2 3 3" xfId="11387" xr:uid="{00000000-0005-0000-0000-0000592C0000}"/>
    <cellStyle name="Normal 18 2 2 4" xfId="11388" xr:uid="{00000000-0005-0000-0000-00005A2C0000}"/>
    <cellStyle name="Normal 18 2 2 4 2" xfId="11389" xr:uid="{00000000-0005-0000-0000-00005B2C0000}"/>
    <cellStyle name="Normal 18 2 2 5" xfId="11390" xr:uid="{00000000-0005-0000-0000-00005C2C0000}"/>
    <cellStyle name="Normal 18 2 3" xfId="11391" xr:uid="{00000000-0005-0000-0000-00005D2C0000}"/>
    <cellStyle name="Normal 18 2 3 2" xfId="11392" xr:uid="{00000000-0005-0000-0000-00005E2C0000}"/>
    <cellStyle name="Normal 18 2 3 2 2" xfId="11393" xr:uid="{00000000-0005-0000-0000-00005F2C0000}"/>
    <cellStyle name="Normal 18 2 3 2 2 2" xfId="11394" xr:uid="{00000000-0005-0000-0000-0000602C0000}"/>
    <cellStyle name="Normal 18 2 3 2 3" xfId="11395" xr:uid="{00000000-0005-0000-0000-0000612C0000}"/>
    <cellStyle name="Normal 18 2 3 3" xfId="11396" xr:uid="{00000000-0005-0000-0000-0000622C0000}"/>
    <cellStyle name="Normal 18 2 3 3 2" xfId="11397" xr:uid="{00000000-0005-0000-0000-0000632C0000}"/>
    <cellStyle name="Normal 18 2 3 4" xfId="11398" xr:uid="{00000000-0005-0000-0000-0000642C0000}"/>
    <cellStyle name="Normal 18 2 4" xfId="11399" xr:uid="{00000000-0005-0000-0000-0000652C0000}"/>
    <cellStyle name="Normal 18 2 4 2" xfId="11400" xr:uid="{00000000-0005-0000-0000-0000662C0000}"/>
    <cellStyle name="Normal 18 2 4 2 2" xfId="11401" xr:uid="{00000000-0005-0000-0000-0000672C0000}"/>
    <cellStyle name="Normal 18 2 4 2 2 2" xfId="11402" xr:uid="{00000000-0005-0000-0000-0000682C0000}"/>
    <cellStyle name="Normal 18 2 4 2 3" xfId="11403" xr:uid="{00000000-0005-0000-0000-0000692C0000}"/>
    <cellStyle name="Normal 18 2 4 3" xfId="11404" xr:uid="{00000000-0005-0000-0000-00006A2C0000}"/>
    <cellStyle name="Normal 18 2 4 3 2" xfId="11405" xr:uid="{00000000-0005-0000-0000-00006B2C0000}"/>
    <cellStyle name="Normal 18 2 4 4" xfId="11406" xr:uid="{00000000-0005-0000-0000-00006C2C0000}"/>
    <cellStyle name="Normal 18 2 5" xfId="11407" xr:uid="{00000000-0005-0000-0000-00006D2C0000}"/>
    <cellStyle name="Normal 18 2 5 2" xfId="11408" xr:uid="{00000000-0005-0000-0000-00006E2C0000}"/>
    <cellStyle name="Normal 18 2 5 2 2" xfId="11409" xr:uid="{00000000-0005-0000-0000-00006F2C0000}"/>
    <cellStyle name="Normal 18 2 5 3" xfId="11410" xr:uid="{00000000-0005-0000-0000-0000702C0000}"/>
    <cellStyle name="Normal 18 2 6" xfId="11411" xr:uid="{00000000-0005-0000-0000-0000712C0000}"/>
    <cellStyle name="Normal 18 2 6 2" xfId="11412" xr:uid="{00000000-0005-0000-0000-0000722C0000}"/>
    <cellStyle name="Normal 18 2 7" xfId="11413" xr:uid="{00000000-0005-0000-0000-0000732C0000}"/>
    <cellStyle name="Normal 18 2 7 2" xfId="11414" xr:uid="{00000000-0005-0000-0000-0000742C0000}"/>
    <cellStyle name="Normal 18 2 8" xfId="11415" xr:uid="{00000000-0005-0000-0000-0000752C0000}"/>
    <cellStyle name="Normal 18 3" xfId="11416" xr:uid="{00000000-0005-0000-0000-0000762C0000}"/>
    <cellStyle name="Normal 18 3 2" xfId="11417" xr:uid="{00000000-0005-0000-0000-0000772C0000}"/>
    <cellStyle name="Normal 18 3 2 2" xfId="11418" xr:uid="{00000000-0005-0000-0000-0000782C0000}"/>
    <cellStyle name="Normal 18 3 2 2 2" xfId="11419" xr:uid="{00000000-0005-0000-0000-0000792C0000}"/>
    <cellStyle name="Normal 18 3 2 2 2 2" xfId="11420" xr:uid="{00000000-0005-0000-0000-00007A2C0000}"/>
    <cellStyle name="Normal 18 3 2 2 2 2 2" xfId="11421" xr:uid="{00000000-0005-0000-0000-00007B2C0000}"/>
    <cellStyle name="Normal 18 3 2 2 2 3" xfId="11422" xr:uid="{00000000-0005-0000-0000-00007C2C0000}"/>
    <cellStyle name="Normal 18 3 2 2 3" xfId="11423" xr:uid="{00000000-0005-0000-0000-00007D2C0000}"/>
    <cellStyle name="Normal 18 3 2 2 3 2" xfId="11424" xr:uid="{00000000-0005-0000-0000-00007E2C0000}"/>
    <cellStyle name="Normal 18 3 2 2 4" xfId="11425" xr:uid="{00000000-0005-0000-0000-00007F2C0000}"/>
    <cellStyle name="Normal 18 3 2 3" xfId="11426" xr:uid="{00000000-0005-0000-0000-0000802C0000}"/>
    <cellStyle name="Normal 18 3 2 3 2" xfId="11427" xr:uid="{00000000-0005-0000-0000-0000812C0000}"/>
    <cellStyle name="Normal 18 3 2 3 2 2" xfId="11428" xr:uid="{00000000-0005-0000-0000-0000822C0000}"/>
    <cellStyle name="Normal 18 3 2 3 3" xfId="11429" xr:uid="{00000000-0005-0000-0000-0000832C0000}"/>
    <cellStyle name="Normal 18 3 2 4" xfId="11430" xr:uid="{00000000-0005-0000-0000-0000842C0000}"/>
    <cellStyle name="Normal 18 3 2 4 2" xfId="11431" xr:uid="{00000000-0005-0000-0000-0000852C0000}"/>
    <cellStyle name="Normal 18 3 2 5" xfId="11432" xr:uid="{00000000-0005-0000-0000-0000862C0000}"/>
    <cellStyle name="Normal 18 3 3" xfId="11433" xr:uid="{00000000-0005-0000-0000-0000872C0000}"/>
    <cellStyle name="Normal 18 3 3 2" xfId="11434" xr:uid="{00000000-0005-0000-0000-0000882C0000}"/>
    <cellStyle name="Normal 18 3 3 2 2" xfId="11435" xr:uid="{00000000-0005-0000-0000-0000892C0000}"/>
    <cellStyle name="Normal 18 3 3 2 2 2" xfId="11436" xr:uid="{00000000-0005-0000-0000-00008A2C0000}"/>
    <cellStyle name="Normal 18 3 3 2 3" xfId="11437" xr:uid="{00000000-0005-0000-0000-00008B2C0000}"/>
    <cellStyle name="Normal 18 3 3 3" xfId="11438" xr:uid="{00000000-0005-0000-0000-00008C2C0000}"/>
    <cellStyle name="Normal 18 3 3 3 2" xfId="11439" xr:uid="{00000000-0005-0000-0000-00008D2C0000}"/>
    <cellStyle name="Normal 18 3 3 4" xfId="11440" xr:uid="{00000000-0005-0000-0000-00008E2C0000}"/>
    <cellStyle name="Normal 18 3 4" xfId="11441" xr:uid="{00000000-0005-0000-0000-00008F2C0000}"/>
    <cellStyle name="Normal 18 3 4 2" xfId="11442" xr:uid="{00000000-0005-0000-0000-0000902C0000}"/>
    <cellStyle name="Normal 18 3 4 2 2" xfId="11443" xr:uid="{00000000-0005-0000-0000-0000912C0000}"/>
    <cellStyle name="Normal 18 3 4 3" xfId="11444" xr:uid="{00000000-0005-0000-0000-0000922C0000}"/>
    <cellStyle name="Normal 18 3 5" xfId="11445" xr:uid="{00000000-0005-0000-0000-0000932C0000}"/>
    <cellStyle name="Normal 18 3 5 2" xfId="11446" xr:uid="{00000000-0005-0000-0000-0000942C0000}"/>
    <cellStyle name="Normal 18 3 6" xfId="11447" xr:uid="{00000000-0005-0000-0000-0000952C0000}"/>
    <cellStyle name="Normal 18 4" xfId="11448" xr:uid="{00000000-0005-0000-0000-0000962C0000}"/>
    <cellStyle name="Normal 18 4 2" xfId="11449" xr:uid="{00000000-0005-0000-0000-0000972C0000}"/>
    <cellStyle name="Normal 18 4 2 2" xfId="11450" xr:uid="{00000000-0005-0000-0000-0000982C0000}"/>
    <cellStyle name="Normal 18 4 2 2 2" xfId="11451" xr:uid="{00000000-0005-0000-0000-0000992C0000}"/>
    <cellStyle name="Normal 18 4 2 2 2 2" xfId="11452" xr:uid="{00000000-0005-0000-0000-00009A2C0000}"/>
    <cellStyle name="Normal 18 4 2 2 3" xfId="11453" xr:uid="{00000000-0005-0000-0000-00009B2C0000}"/>
    <cellStyle name="Normal 18 4 2 3" xfId="11454" xr:uid="{00000000-0005-0000-0000-00009C2C0000}"/>
    <cellStyle name="Normal 18 4 2 3 2" xfId="11455" xr:uid="{00000000-0005-0000-0000-00009D2C0000}"/>
    <cellStyle name="Normal 18 4 2 4" xfId="11456" xr:uid="{00000000-0005-0000-0000-00009E2C0000}"/>
    <cellStyle name="Normal 18 4 3" xfId="11457" xr:uid="{00000000-0005-0000-0000-00009F2C0000}"/>
    <cellStyle name="Normal 18 4 3 2" xfId="11458" xr:uid="{00000000-0005-0000-0000-0000A02C0000}"/>
    <cellStyle name="Normal 18 4 3 2 2" xfId="11459" xr:uid="{00000000-0005-0000-0000-0000A12C0000}"/>
    <cellStyle name="Normal 18 4 3 3" xfId="11460" xr:uid="{00000000-0005-0000-0000-0000A22C0000}"/>
    <cellStyle name="Normal 18 4 4" xfId="11461" xr:uid="{00000000-0005-0000-0000-0000A32C0000}"/>
    <cellStyle name="Normal 18 4 4 2" xfId="11462" xr:uid="{00000000-0005-0000-0000-0000A42C0000}"/>
    <cellStyle name="Normal 18 4 5" xfId="11463" xr:uid="{00000000-0005-0000-0000-0000A52C0000}"/>
    <cellStyle name="Normal 18 5" xfId="11464" xr:uid="{00000000-0005-0000-0000-0000A62C0000}"/>
    <cellStyle name="Normal 18 5 2" xfId="11465" xr:uid="{00000000-0005-0000-0000-0000A72C0000}"/>
    <cellStyle name="Normal 18 5 2 2" xfId="11466" xr:uid="{00000000-0005-0000-0000-0000A82C0000}"/>
    <cellStyle name="Normal 18 5 2 2 2" xfId="11467" xr:uid="{00000000-0005-0000-0000-0000A92C0000}"/>
    <cellStyle name="Normal 18 5 2 3" xfId="11468" xr:uid="{00000000-0005-0000-0000-0000AA2C0000}"/>
    <cellStyle name="Normal 18 5 3" xfId="11469" xr:uid="{00000000-0005-0000-0000-0000AB2C0000}"/>
    <cellStyle name="Normal 18 5 3 2" xfId="11470" xr:uid="{00000000-0005-0000-0000-0000AC2C0000}"/>
    <cellStyle name="Normal 18 5 4" xfId="11471" xr:uid="{00000000-0005-0000-0000-0000AD2C0000}"/>
    <cellStyle name="Normal 18 6" xfId="11472" xr:uid="{00000000-0005-0000-0000-0000AE2C0000}"/>
    <cellStyle name="Normal 18 6 2" xfId="11473" xr:uid="{00000000-0005-0000-0000-0000AF2C0000}"/>
    <cellStyle name="Normal 18 6 2 2" xfId="11474" xr:uid="{00000000-0005-0000-0000-0000B02C0000}"/>
    <cellStyle name="Normal 18 6 2 2 2" xfId="11475" xr:uid="{00000000-0005-0000-0000-0000B12C0000}"/>
    <cellStyle name="Normal 18 6 2 3" xfId="11476" xr:uid="{00000000-0005-0000-0000-0000B22C0000}"/>
    <cellStyle name="Normal 18 6 3" xfId="11477" xr:uid="{00000000-0005-0000-0000-0000B32C0000}"/>
    <cellStyle name="Normal 18 6 3 2" xfId="11478" xr:uid="{00000000-0005-0000-0000-0000B42C0000}"/>
    <cellStyle name="Normal 18 6 4" xfId="11479" xr:uid="{00000000-0005-0000-0000-0000B52C0000}"/>
    <cellStyle name="Normal 18 7" xfId="11480" xr:uid="{00000000-0005-0000-0000-0000B62C0000}"/>
    <cellStyle name="Normal 18 7 2" xfId="11481" xr:uid="{00000000-0005-0000-0000-0000B72C0000}"/>
    <cellStyle name="Normal 18 7 2 2" xfId="11482" xr:uid="{00000000-0005-0000-0000-0000B82C0000}"/>
    <cellStyle name="Normal 18 7 2 2 2" xfId="11483" xr:uid="{00000000-0005-0000-0000-0000B92C0000}"/>
    <cellStyle name="Normal 18 7 2 3" xfId="11484" xr:uid="{00000000-0005-0000-0000-0000BA2C0000}"/>
    <cellStyle name="Normal 18 7 3" xfId="11485" xr:uid="{00000000-0005-0000-0000-0000BB2C0000}"/>
    <cellStyle name="Normal 18 7 3 2" xfId="11486" xr:uid="{00000000-0005-0000-0000-0000BC2C0000}"/>
    <cellStyle name="Normal 18 7 4" xfId="11487" xr:uid="{00000000-0005-0000-0000-0000BD2C0000}"/>
    <cellStyle name="Normal 18 8" xfId="11488" xr:uid="{00000000-0005-0000-0000-0000BE2C0000}"/>
    <cellStyle name="Normal 18 8 2" xfId="11489" xr:uid="{00000000-0005-0000-0000-0000BF2C0000}"/>
    <cellStyle name="Normal 18 8 2 2" xfId="11490" xr:uid="{00000000-0005-0000-0000-0000C02C0000}"/>
    <cellStyle name="Normal 18 8 3" xfId="11491" xr:uid="{00000000-0005-0000-0000-0000C12C0000}"/>
    <cellStyle name="Normal 18 9" xfId="11492" xr:uid="{00000000-0005-0000-0000-0000C22C0000}"/>
    <cellStyle name="Normal 18 9 2" xfId="11493" xr:uid="{00000000-0005-0000-0000-0000C32C0000}"/>
    <cellStyle name="Normal 18_T-straight with PEDs adjustor" xfId="11494" xr:uid="{00000000-0005-0000-0000-0000C42C0000}"/>
    <cellStyle name="Normal 19" xfId="11495" xr:uid="{00000000-0005-0000-0000-0000C52C0000}"/>
    <cellStyle name="Normal 19 10" xfId="11496" xr:uid="{00000000-0005-0000-0000-0000C62C0000}"/>
    <cellStyle name="Normal 19 11" xfId="11497" xr:uid="{00000000-0005-0000-0000-0000C72C0000}"/>
    <cellStyle name="Normal 19 2" xfId="11498" xr:uid="{00000000-0005-0000-0000-0000C82C0000}"/>
    <cellStyle name="Normal 19 2 2" xfId="11499" xr:uid="{00000000-0005-0000-0000-0000C92C0000}"/>
    <cellStyle name="Normal 19 2 2 2" xfId="11500" xr:uid="{00000000-0005-0000-0000-0000CA2C0000}"/>
    <cellStyle name="Normal 19 2 2 2 2" xfId="11501" xr:uid="{00000000-0005-0000-0000-0000CB2C0000}"/>
    <cellStyle name="Normal 19 2 2 2 2 2" xfId="11502" xr:uid="{00000000-0005-0000-0000-0000CC2C0000}"/>
    <cellStyle name="Normal 19 2 2 2 2 2 2" xfId="11503" xr:uid="{00000000-0005-0000-0000-0000CD2C0000}"/>
    <cellStyle name="Normal 19 2 2 2 2 3" xfId="11504" xr:uid="{00000000-0005-0000-0000-0000CE2C0000}"/>
    <cellStyle name="Normal 19 2 2 2 3" xfId="11505" xr:uid="{00000000-0005-0000-0000-0000CF2C0000}"/>
    <cellStyle name="Normal 19 2 2 2 3 2" xfId="11506" xr:uid="{00000000-0005-0000-0000-0000D02C0000}"/>
    <cellStyle name="Normal 19 2 2 2 4" xfId="11507" xr:uid="{00000000-0005-0000-0000-0000D12C0000}"/>
    <cellStyle name="Normal 19 2 2 3" xfId="11508" xr:uid="{00000000-0005-0000-0000-0000D22C0000}"/>
    <cellStyle name="Normal 19 2 2 3 2" xfId="11509" xr:uid="{00000000-0005-0000-0000-0000D32C0000}"/>
    <cellStyle name="Normal 19 2 2 3 2 2" xfId="11510" xr:uid="{00000000-0005-0000-0000-0000D42C0000}"/>
    <cellStyle name="Normal 19 2 2 3 3" xfId="11511" xr:uid="{00000000-0005-0000-0000-0000D52C0000}"/>
    <cellStyle name="Normal 19 2 2 4" xfId="11512" xr:uid="{00000000-0005-0000-0000-0000D62C0000}"/>
    <cellStyle name="Normal 19 2 2 4 2" xfId="11513" xr:uid="{00000000-0005-0000-0000-0000D72C0000}"/>
    <cellStyle name="Normal 19 2 2 5" xfId="11514" xr:uid="{00000000-0005-0000-0000-0000D82C0000}"/>
    <cellStyle name="Normal 19 2 3" xfId="11515" xr:uid="{00000000-0005-0000-0000-0000D92C0000}"/>
    <cellStyle name="Normal 19 2 3 2" xfId="11516" xr:uid="{00000000-0005-0000-0000-0000DA2C0000}"/>
    <cellStyle name="Normal 19 2 3 2 2" xfId="11517" xr:uid="{00000000-0005-0000-0000-0000DB2C0000}"/>
    <cellStyle name="Normal 19 2 3 2 2 2" xfId="11518" xr:uid="{00000000-0005-0000-0000-0000DC2C0000}"/>
    <cellStyle name="Normal 19 2 3 2 3" xfId="11519" xr:uid="{00000000-0005-0000-0000-0000DD2C0000}"/>
    <cellStyle name="Normal 19 2 3 3" xfId="11520" xr:uid="{00000000-0005-0000-0000-0000DE2C0000}"/>
    <cellStyle name="Normal 19 2 3 3 2" xfId="11521" xr:uid="{00000000-0005-0000-0000-0000DF2C0000}"/>
    <cellStyle name="Normal 19 2 3 4" xfId="11522" xr:uid="{00000000-0005-0000-0000-0000E02C0000}"/>
    <cellStyle name="Normal 19 2 4" xfId="11523" xr:uid="{00000000-0005-0000-0000-0000E12C0000}"/>
    <cellStyle name="Normal 19 2 4 2" xfId="11524" xr:uid="{00000000-0005-0000-0000-0000E22C0000}"/>
    <cellStyle name="Normal 19 2 4 2 2" xfId="11525" xr:uid="{00000000-0005-0000-0000-0000E32C0000}"/>
    <cellStyle name="Normal 19 2 4 2 2 2" xfId="11526" xr:uid="{00000000-0005-0000-0000-0000E42C0000}"/>
    <cellStyle name="Normal 19 2 4 2 3" xfId="11527" xr:uid="{00000000-0005-0000-0000-0000E52C0000}"/>
    <cellStyle name="Normal 19 2 4 3" xfId="11528" xr:uid="{00000000-0005-0000-0000-0000E62C0000}"/>
    <cellStyle name="Normal 19 2 4 3 2" xfId="11529" xr:uid="{00000000-0005-0000-0000-0000E72C0000}"/>
    <cellStyle name="Normal 19 2 4 4" xfId="11530" xr:uid="{00000000-0005-0000-0000-0000E82C0000}"/>
    <cellStyle name="Normal 19 2 5" xfId="11531" xr:uid="{00000000-0005-0000-0000-0000E92C0000}"/>
    <cellStyle name="Normal 19 2 5 2" xfId="11532" xr:uid="{00000000-0005-0000-0000-0000EA2C0000}"/>
    <cellStyle name="Normal 19 2 5 2 2" xfId="11533" xr:uid="{00000000-0005-0000-0000-0000EB2C0000}"/>
    <cellStyle name="Normal 19 2 5 3" xfId="11534" xr:uid="{00000000-0005-0000-0000-0000EC2C0000}"/>
    <cellStyle name="Normal 19 2 6" xfId="11535" xr:uid="{00000000-0005-0000-0000-0000ED2C0000}"/>
    <cellStyle name="Normal 19 2 6 2" xfId="11536" xr:uid="{00000000-0005-0000-0000-0000EE2C0000}"/>
    <cellStyle name="Normal 19 2 7" xfId="11537" xr:uid="{00000000-0005-0000-0000-0000EF2C0000}"/>
    <cellStyle name="Normal 19 2 7 2" xfId="11538" xr:uid="{00000000-0005-0000-0000-0000F02C0000}"/>
    <cellStyle name="Normal 19 2 8" xfId="11539" xr:uid="{00000000-0005-0000-0000-0000F12C0000}"/>
    <cellStyle name="Normal 19 3" xfId="11540" xr:uid="{00000000-0005-0000-0000-0000F22C0000}"/>
    <cellStyle name="Normal 19 3 2" xfId="11541" xr:uid="{00000000-0005-0000-0000-0000F32C0000}"/>
    <cellStyle name="Normal 19 3 2 2" xfId="11542" xr:uid="{00000000-0005-0000-0000-0000F42C0000}"/>
    <cellStyle name="Normal 19 3 2 2 2" xfId="11543" xr:uid="{00000000-0005-0000-0000-0000F52C0000}"/>
    <cellStyle name="Normal 19 3 2 2 2 2" xfId="11544" xr:uid="{00000000-0005-0000-0000-0000F62C0000}"/>
    <cellStyle name="Normal 19 3 2 2 2 2 2" xfId="11545" xr:uid="{00000000-0005-0000-0000-0000F72C0000}"/>
    <cellStyle name="Normal 19 3 2 2 2 3" xfId="11546" xr:uid="{00000000-0005-0000-0000-0000F82C0000}"/>
    <cellStyle name="Normal 19 3 2 2 3" xfId="11547" xr:uid="{00000000-0005-0000-0000-0000F92C0000}"/>
    <cellStyle name="Normal 19 3 2 2 3 2" xfId="11548" xr:uid="{00000000-0005-0000-0000-0000FA2C0000}"/>
    <cellStyle name="Normal 19 3 2 2 4" xfId="11549" xr:uid="{00000000-0005-0000-0000-0000FB2C0000}"/>
    <cellStyle name="Normal 19 3 2 3" xfId="11550" xr:uid="{00000000-0005-0000-0000-0000FC2C0000}"/>
    <cellStyle name="Normal 19 3 2 3 2" xfId="11551" xr:uid="{00000000-0005-0000-0000-0000FD2C0000}"/>
    <cellStyle name="Normal 19 3 2 3 2 2" xfId="11552" xr:uid="{00000000-0005-0000-0000-0000FE2C0000}"/>
    <cellStyle name="Normal 19 3 2 3 3" xfId="11553" xr:uid="{00000000-0005-0000-0000-0000FF2C0000}"/>
    <cellStyle name="Normal 19 3 2 4" xfId="11554" xr:uid="{00000000-0005-0000-0000-0000002D0000}"/>
    <cellStyle name="Normal 19 3 2 4 2" xfId="11555" xr:uid="{00000000-0005-0000-0000-0000012D0000}"/>
    <cellStyle name="Normal 19 3 2 5" xfId="11556" xr:uid="{00000000-0005-0000-0000-0000022D0000}"/>
    <cellStyle name="Normal 19 3 3" xfId="11557" xr:uid="{00000000-0005-0000-0000-0000032D0000}"/>
    <cellStyle name="Normal 19 3 3 2" xfId="11558" xr:uid="{00000000-0005-0000-0000-0000042D0000}"/>
    <cellStyle name="Normal 19 3 3 2 2" xfId="11559" xr:uid="{00000000-0005-0000-0000-0000052D0000}"/>
    <cellStyle name="Normal 19 3 3 2 2 2" xfId="11560" xr:uid="{00000000-0005-0000-0000-0000062D0000}"/>
    <cellStyle name="Normal 19 3 3 2 3" xfId="11561" xr:uid="{00000000-0005-0000-0000-0000072D0000}"/>
    <cellStyle name="Normal 19 3 3 3" xfId="11562" xr:uid="{00000000-0005-0000-0000-0000082D0000}"/>
    <cellStyle name="Normal 19 3 3 3 2" xfId="11563" xr:uid="{00000000-0005-0000-0000-0000092D0000}"/>
    <cellStyle name="Normal 19 3 3 4" xfId="11564" xr:uid="{00000000-0005-0000-0000-00000A2D0000}"/>
    <cellStyle name="Normal 19 3 4" xfId="11565" xr:uid="{00000000-0005-0000-0000-00000B2D0000}"/>
    <cellStyle name="Normal 19 3 4 2" xfId="11566" xr:uid="{00000000-0005-0000-0000-00000C2D0000}"/>
    <cellStyle name="Normal 19 3 4 2 2" xfId="11567" xr:uid="{00000000-0005-0000-0000-00000D2D0000}"/>
    <cellStyle name="Normal 19 3 4 3" xfId="11568" xr:uid="{00000000-0005-0000-0000-00000E2D0000}"/>
    <cellStyle name="Normal 19 3 5" xfId="11569" xr:uid="{00000000-0005-0000-0000-00000F2D0000}"/>
    <cellStyle name="Normal 19 3 5 2" xfId="11570" xr:uid="{00000000-0005-0000-0000-0000102D0000}"/>
    <cellStyle name="Normal 19 3 6" xfId="11571" xr:uid="{00000000-0005-0000-0000-0000112D0000}"/>
    <cellStyle name="Normal 19 3 7" xfId="11572" xr:uid="{00000000-0005-0000-0000-0000122D0000}"/>
    <cellStyle name="Normal 19 4" xfId="11573" xr:uid="{00000000-0005-0000-0000-0000132D0000}"/>
    <cellStyle name="Normal 19 4 2" xfId="11574" xr:uid="{00000000-0005-0000-0000-0000142D0000}"/>
    <cellStyle name="Normal 19 5" xfId="11575" xr:uid="{00000000-0005-0000-0000-0000152D0000}"/>
    <cellStyle name="Normal 19 5 2" xfId="11576" xr:uid="{00000000-0005-0000-0000-0000162D0000}"/>
    <cellStyle name="Normal 19 5 2 2" xfId="11577" xr:uid="{00000000-0005-0000-0000-0000172D0000}"/>
    <cellStyle name="Normal 19 5 2 2 2" xfId="11578" xr:uid="{00000000-0005-0000-0000-0000182D0000}"/>
    <cellStyle name="Normal 19 5 2 2 2 2" xfId="11579" xr:uid="{00000000-0005-0000-0000-0000192D0000}"/>
    <cellStyle name="Normal 19 5 2 2 3" xfId="11580" xr:uid="{00000000-0005-0000-0000-00001A2D0000}"/>
    <cellStyle name="Normal 19 5 2 3" xfId="11581" xr:uid="{00000000-0005-0000-0000-00001B2D0000}"/>
    <cellStyle name="Normal 19 5 2 3 2" xfId="11582" xr:uid="{00000000-0005-0000-0000-00001C2D0000}"/>
    <cellStyle name="Normal 19 5 2 4" xfId="11583" xr:uid="{00000000-0005-0000-0000-00001D2D0000}"/>
    <cellStyle name="Normal 19 5 3" xfId="11584" xr:uid="{00000000-0005-0000-0000-00001E2D0000}"/>
    <cellStyle name="Normal 19 5 3 2" xfId="11585" xr:uid="{00000000-0005-0000-0000-00001F2D0000}"/>
    <cellStyle name="Normal 19 5 3 2 2" xfId="11586" xr:uid="{00000000-0005-0000-0000-0000202D0000}"/>
    <cellStyle name="Normal 19 5 3 3" xfId="11587" xr:uid="{00000000-0005-0000-0000-0000212D0000}"/>
    <cellStyle name="Normal 19 5 4" xfId="11588" xr:uid="{00000000-0005-0000-0000-0000222D0000}"/>
    <cellStyle name="Normal 19 5 4 2" xfId="11589" xr:uid="{00000000-0005-0000-0000-0000232D0000}"/>
    <cellStyle name="Normal 19 5 5" xfId="11590" xr:uid="{00000000-0005-0000-0000-0000242D0000}"/>
    <cellStyle name="Normal 19 6" xfId="11591" xr:uid="{00000000-0005-0000-0000-0000252D0000}"/>
    <cellStyle name="Normal 19 6 2" xfId="11592" xr:uid="{00000000-0005-0000-0000-0000262D0000}"/>
    <cellStyle name="Normal 19 6 2 2" xfId="11593" xr:uid="{00000000-0005-0000-0000-0000272D0000}"/>
    <cellStyle name="Normal 19 6 2 2 2" xfId="11594" xr:uid="{00000000-0005-0000-0000-0000282D0000}"/>
    <cellStyle name="Normal 19 6 2 3" xfId="11595" xr:uid="{00000000-0005-0000-0000-0000292D0000}"/>
    <cellStyle name="Normal 19 6 3" xfId="11596" xr:uid="{00000000-0005-0000-0000-00002A2D0000}"/>
    <cellStyle name="Normal 19 6 3 2" xfId="11597" xr:uid="{00000000-0005-0000-0000-00002B2D0000}"/>
    <cellStyle name="Normal 19 6 4" xfId="11598" xr:uid="{00000000-0005-0000-0000-00002C2D0000}"/>
    <cellStyle name="Normal 19 7" xfId="11599" xr:uid="{00000000-0005-0000-0000-00002D2D0000}"/>
    <cellStyle name="Normal 19 7 2" xfId="11600" xr:uid="{00000000-0005-0000-0000-00002E2D0000}"/>
    <cellStyle name="Normal 19 8" xfId="11601" xr:uid="{00000000-0005-0000-0000-00002F2D0000}"/>
    <cellStyle name="Normal 19 8 2" xfId="11602" xr:uid="{00000000-0005-0000-0000-0000302D0000}"/>
    <cellStyle name="Normal 19 8 2 2" xfId="11603" xr:uid="{00000000-0005-0000-0000-0000312D0000}"/>
    <cellStyle name="Normal 19 8 3" xfId="11604" xr:uid="{00000000-0005-0000-0000-0000322D0000}"/>
    <cellStyle name="Normal 19 9" xfId="11605" xr:uid="{00000000-0005-0000-0000-0000332D0000}"/>
    <cellStyle name="Normal 19 9 2" xfId="11606" xr:uid="{00000000-0005-0000-0000-0000342D0000}"/>
    <cellStyle name="Normal 19_T-straight with PEDs adjustor" xfId="11607" xr:uid="{00000000-0005-0000-0000-0000352D0000}"/>
    <cellStyle name="Normal 2" xfId="6" xr:uid="{00000000-0005-0000-0000-0000362D0000}"/>
    <cellStyle name="Normal 2 10" xfId="11608" xr:uid="{00000000-0005-0000-0000-0000372D0000}"/>
    <cellStyle name="Normal 2 11" xfId="11609" xr:uid="{00000000-0005-0000-0000-0000382D0000}"/>
    <cellStyle name="Normal 2 12" xfId="11610" xr:uid="{00000000-0005-0000-0000-0000392D0000}"/>
    <cellStyle name="Normal 2 13" xfId="11611" xr:uid="{00000000-0005-0000-0000-00003A2D0000}"/>
    <cellStyle name="Normal 2 14" xfId="64461" xr:uid="{00000000-0005-0000-0000-00003B2D0000}"/>
    <cellStyle name="Normal 2 2" xfId="15" xr:uid="{00000000-0005-0000-0000-00003C2D0000}"/>
    <cellStyle name="Normal 2 2 2" xfId="11612" xr:uid="{00000000-0005-0000-0000-00003D2D0000}"/>
    <cellStyle name="Normal 2 2 2 2" xfId="11613" xr:uid="{00000000-0005-0000-0000-00003E2D0000}"/>
    <cellStyle name="Normal 2 2 2 2 2" xfId="11614" xr:uid="{00000000-0005-0000-0000-00003F2D0000}"/>
    <cellStyle name="Normal 2 2 2_T-straight with PEDs adjustor" xfId="11615" xr:uid="{00000000-0005-0000-0000-0000402D0000}"/>
    <cellStyle name="Normal 2 2 3" xfId="11616" xr:uid="{00000000-0005-0000-0000-0000412D0000}"/>
    <cellStyle name="Normal 2 2 3 2" xfId="11617" xr:uid="{00000000-0005-0000-0000-0000422D0000}"/>
    <cellStyle name="Normal 2 2 4" xfId="11618" xr:uid="{00000000-0005-0000-0000-0000432D0000}"/>
    <cellStyle name="Normal 2 3" xfId="56" xr:uid="{00000000-0005-0000-0000-0000442D0000}"/>
    <cellStyle name="Normal 2 3 2" xfId="11619" xr:uid="{00000000-0005-0000-0000-0000452D0000}"/>
    <cellStyle name="Normal 2 3 2 2" xfId="11620" xr:uid="{00000000-0005-0000-0000-0000462D0000}"/>
    <cellStyle name="Normal 2 3 2_T-straight with PEDs adjustor" xfId="11621" xr:uid="{00000000-0005-0000-0000-0000472D0000}"/>
    <cellStyle name="Normal 2 3 3" xfId="11622" xr:uid="{00000000-0005-0000-0000-0000482D0000}"/>
    <cellStyle name="Normal 2 3 4" xfId="11623" xr:uid="{00000000-0005-0000-0000-0000492D0000}"/>
    <cellStyle name="Normal 2 4" xfId="27" xr:uid="{00000000-0005-0000-0000-00004A2D0000}"/>
    <cellStyle name="Normal 2 4 2" xfId="11624" xr:uid="{00000000-0005-0000-0000-00004B2D0000}"/>
    <cellStyle name="Normal 2 4 2 2" xfId="11625" xr:uid="{00000000-0005-0000-0000-00004C2D0000}"/>
    <cellStyle name="Normal 2 4 2 2 2" xfId="11626" xr:uid="{00000000-0005-0000-0000-00004D2D0000}"/>
    <cellStyle name="Normal 2 4 2 2 2 2" xfId="11627" xr:uid="{00000000-0005-0000-0000-00004E2D0000}"/>
    <cellStyle name="Normal 2 4 2 2 2 2 2" xfId="11628" xr:uid="{00000000-0005-0000-0000-00004F2D0000}"/>
    <cellStyle name="Normal 2 4 2 2 2 3" xfId="11629" xr:uid="{00000000-0005-0000-0000-0000502D0000}"/>
    <cellStyle name="Normal 2 4 2 2 3" xfId="11630" xr:uid="{00000000-0005-0000-0000-0000512D0000}"/>
    <cellStyle name="Normal 2 4 2 2 3 2" xfId="11631" xr:uid="{00000000-0005-0000-0000-0000522D0000}"/>
    <cellStyle name="Normal 2 4 2 2 4" xfId="11632" xr:uid="{00000000-0005-0000-0000-0000532D0000}"/>
    <cellStyle name="Normal 2 4 2 3" xfId="11633" xr:uid="{00000000-0005-0000-0000-0000542D0000}"/>
    <cellStyle name="Normal 2 4 2 3 2" xfId="11634" xr:uid="{00000000-0005-0000-0000-0000552D0000}"/>
    <cellStyle name="Normal 2 4 2 3 2 2" xfId="11635" xr:uid="{00000000-0005-0000-0000-0000562D0000}"/>
    <cellStyle name="Normal 2 4 2 3 3" xfId="11636" xr:uid="{00000000-0005-0000-0000-0000572D0000}"/>
    <cellStyle name="Normal 2 4 2 4" xfId="11637" xr:uid="{00000000-0005-0000-0000-0000582D0000}"/>
    <cellStyle name="Normal 2 4 2 4 2" xfId="11638" xr:uid="{00000000-0005-0000-0000-0000592D0000}"/>
    <cellStyle name="Normal 2 4 2 5" xfId="11639" xr:uid="{00000000-0005-0000-0000-00005A2D0000}"/>
    <cellStyle name="Normal 2 4 3" xfId="11640" xr:uid="{00000000-0005-0000-0000-00005B2D0000}"/>
    <cellStyle name="Normal 2 4 3 2" xfId="11641" xr:uid="{00000000-0005-0000-0000-00005C2D0000}"/>
    <cellStyle name="Normal 2 4 3 2 2" xfId="11642" xr:uid="{00000000-0005-0000-0000-00005D2D0000}"/>
    <cellStyle name="Normal 2 4 3 2 2 2" xfId="11643" xr:uid="{00000000-0005-0000-0000-00005E2D0000}"/>
    <cellStyle name="Normal 2 4 3 2 3" xfId="11644" xr:uid="{00000000-0005-0000-0000-00005F2D0000}"/>
    <cellStyle name="Normal 2 4 3 3" xfId="11645" xr:uid="{00000000-0005-0000-0000-0000602D0000}"/>
    <cellStyle name="Normal 2 4 3 3 2" xfId="11646" xr:uid="{00000000-0005-0000-0000-0000612D0000}"/>
    <cellStyle name="Normal 2 4 3 4" xfId="11647" xr:uid="{00000000-0005-0000-0000-0000622D0000}"/>
    <cellStyle name="Normal 2 4 4" xfId="11648" xr:uid="{00000000-0005-0000-0000-0000632D0000}"/>
    <cellStyle name="Normal 2 4 4 2" xfId="11649" xr:uid="{00000000-0005-0000-0000-0000642D0000}"/>
    <cellStyle name="Normal 2 4 4 2 2" xfId="11650" xr:uid="{00000000-0005-0000-0000-0000652D0000}"/>
    <cellStyle name="Normal 2 4 4 3" xfId="11651" xr:uid="{00000000-0005-0000-0000-0000662D0000}"/>
    <cellStyle name="Normal 2 4 5" xfId="11652" xr:uid="{00000000-0005-0000-0000-0000672D0000}"/>
    <cellStyle name="Normal 2 4 5 2" xfId="11653" xr:uid="{00000000-0005-0000-0000-0000682D0000}"/>
    <cellStyle name="Normal 2 4 6" xfId="11654" xr:uid="{00000000-0005-0000-0000-0000692D0000}"/>
    <cellStyle name="Normal 2 4 7" xfId="11655" xr:uid="{00000000-0005-0000-0000-00006A2D0000}"/>
    <cellStyle name="Normal 2 4_T-straight with PEDs adjustor" xfId="11656" xr:uid="{00000000-0005-0000-0000-00006B2D0000}"/>
    <cellStyle name="Normal 2 5" xfId="11657" xr:uid="{00000000-0005-0000-0000-00006C2D0000}"/>
    <cellStyle name="Normal 2 5 2" xfId="11658" xr:uid="{00000000-0005-0000-0000-00006D2D0000}"/>
    <cellStyle name="Normal 2 5 2 2" xfId="11659" xr:uid="{00000000-0005-0000-0000-00006E2D0000}"/>
    <cellStyle name="Normal 2 5 2 2 2" xfId="11660" xr:uid="{00000000-0005-0000-0000-00006F2D0000}"/>
    <cellStyle name="Normal 2 5 2 2 3" xfId="11661" xr:uid="{00000000-0005-0000-0000-0000702D0000}"/>
    <cellStyle name="Normal 2 5 2 3" xfId="11662" xr:uid="{00000000-0005-0000-0000-0000712D0000}"/>
    <cellStyle name="Normal 2 5 2 4" xfId="11663" xr:uid="{00000000-0005-0000-0000-0000722D0000}"/>
    <cellStyle name="Normal 2 5 3" xfId="11664" xr:uid="{00000000-0005-0000-0000-0000732D0000}"/>
    <cellStyle name="Normal 2 5 3 2" xfId="11665" xr:uid="{00000000-0005-0000-0000-0000742D0000}"/>
    <cellStyle name="Normal 2 5 3 2 2" xfId="11666" xr:uid="{00000000-0005-0000-0000-0000752D0000}"/>
    <cellStyle name="Normal 2 5 3 3" xfId="11667" xr:uid="{00000000-0005-0000-0000-0000762D0000}"/>
    <cellStyle name="Normal 2 5 3 4" xfId="11668" xr:uid="{00000000-0005-0000-0000-0000772D0000}"/>
    <cellStyle name="Normal 2 5 4" xfId="11669" xr:uid="{00000000-0005-0000-0000-0000782D0000}"/>
    <cellStyle name="Normal 2 5 4 2" xfId="11670" xr:uid="{00000000-0005-0000-0000-0000792D0000}"/>
    <cellStyle name="Normal 2 5 5" xfId="11671" xr:uid="{00000000-0005-0000-0000-00007A2D0000}"/>
    <cellStyle name="Normal 2 5 6" xfId="11672" xr:uid="{00000000-0005-0000-0000-00007B2D0000}"/>
    <cellStyle name="Normal 2 5_T-straight with PEDs adjustor" xfId="11673" xr:uid="{00000000-0005-0000-0000-00007C2D0000}"/>
    <cellStyle name="Normal 2 6" xfId="11674" xr:uid="{00000000-0005-0000-0000-00007D2D0000}"/>
    <cellStyle name="Normal 2 6 2" xfId="11675" xr:uid="{00000000-0005-0000-0000-00007E2D0000}"/>
    <cellStyle name="Normal 2 6 2 2" xfId="11676" xr:uid="{00000000-0005-0000-0000-00007F2D0000}"/>
    <cellStyle name="Normal 2 6 3" xfId="11677" xr:uid="{00000000-0005-0000-0000-0000802D0000}"/>
    <cellStyle name="Normal 2 6 4" xfId="11678" xr:uid="{00000000-0005-0000-0000-0000812D0000}"/>
    <cellStyle name="Normal 2 7" xfId="11679" xr:uid="{00000000-0005-0000-0000-0000822D0000}"/>
    <cellStyle name="Normal 2 8" xfId="11680" xr:uid="{00000000-0005-0000-0000-0000832D0000}"/>
    <cellStyle name="Normal 2 9" xfId="11681" xr:uid="{00000000-0005-0000-0000-0000842D0000}"/>
    <cellStyle name="Normal 2_SC IP analytical dataset summary part 1 2011-01-29" xfId="11682" xr:uid="{00000000-0005-0000-0000-0000852D0000}"/>
    <cellStyle name="Normal 20" xfId="11683" xr:uid="{00000000-0005-0000-0000-0000862D0000}"/>
    <cellStyle name="Normal 20 10" xfId="11684" xr:uid="{00000000-0005-0000-0000-0000872D0000}"/>
    <cellStyle name="Normal 20 10 2" xfId="11685" xr:uid="{00000000-0005-0000-0000-0000882D0000}"/>
    <cellStyle name="Normal 20 11" xfId="11686" xr:uid="{00000000-0005-0000-0000-0000892D0000}"/>
    <cellStyle name="Normal 20 12" xfId="11687" xr:uid="{00000000-0005-0000-0000-00008A2D0000}"/>
    <cellStyle name="Normal 20 2" xfId="11688" xr:uid="{00000000-0005-0000-0000-00008B2D0000}"/>
    <cellStyle name="Normal 20 2 2" xfId="11689" xr:uid="{00000000-0005-0000-0000-00008C2D0000}"/>
    <cellStyle name="Normal 20 2 2 2" xfId="11690" xr:uid="{00000000-0005-0000-0000-00008D2D0000}"/>
    <cellStyle name="Normal 20 2 2 2 2" xfId="11691" xr:uid="{00000000-0005-0000-0000-00008E2D0000}"/>
    <cellStyle name="Normal 20 2 2 2 2 2" xfId="11692" xr:uid="{00000000-0005-0000-0000-00008F2D0000}"/>
    <cellStyle name="Normal 20 2 2 2 2 2 2" xfId="11693" xr:uid="{00000000-0005-0000-0000-0000902D0000}"/>
    <cellStyle name="Normal 20 2 2 2 2 3" xfId="11694" xr:uid="{00000000-0005-0000-0000-0000912D0000}"/>
    <cellStyle name="Normal 20 2 2 2 3" xfId="11695" xr:uid="{00000000-0005-0000-0000-0000922D0000}"/>
    <cellStyle name="Normal 20 2 2 2 3 2" xfId="11696" xr:uid="{00000000-0005-0000-0000-0000932D0000}"/>
    <cellStyle name="Normal 20 2 2 2 4" xfId="11697" xr:uid="{00000000-0005-0000-0000-0000942D0000}"/>
    <cellStyle name="Normal 20 2 2 3" xfId="11698" xr:uid="{00000000-0005-0000-0000-0000952D0000}"/>
    <cellStyle name="Normal 20 2 2 3 2" xfId="11699" xr:uid="{00000000-0005-0000-0000-0000962D0000}"/>
    <cellStyle name="Normal 20 2 2 3 2 2" xfId="11700" xr:uid="{00000000-0005-0000-0000-0000972D0000}"/>
    <cellStyle name="Normal 20 2 2 3 3" xfId="11701" xr:uid="{00000000-0005-0000-0000-0000982D0000}"/>
    <cellStyle name="Normal 20 2 2 4" xfId="11702" xr:uid="{00000000-0005-0000-0000-0000992D0000}"/>
    <cellStyle name="Normal 20 2 2 4 2" xfId="11703" xr:uid="{00000000-0005-0000-0000-00009A2D0000}"/>
    <cellStyle name="Normal 20 2 2 5" xfId="11704" xr:uid="{00000000-0005-0000-0000-00009B2D0000}"/>
    <cellStyle name="Normal 20 2 3" xfId="11705" xr:uid="{00000000-0005-0000-0000-00009C2D0000}"/>
    <cellStyle name="Normal 20 2 3 2" xfId="11706" xr:uid="{00000000-0005-0000-0000-00009D2D0000}"/>
    <cellStyle name="Normal 20 2 3 2 2" xfId="11707" xr:uid="{00000000-0005-0000-0000-00009E2D0000}"/>
    <cellStyle name="Normal 20 2 3 2 2 2" xfId="11708" xr:uid="{00000000-0005-0000-0000-00009F2D0000}"/>
    <cellStyle name="Normal 20 2 3 2 3" xfId="11709" xr:uid="{00000000-0005-0000-0000-0000A02D0000}"/>
    <cellStyle name="Normal 20 2 3 3" xfId="11710" xr:uid="{00000000-0005-0000-0000-0000A12D0000}"/>
    <cellStyle name="Normal 20 2 3 3 2" xfId="11711" xr:uid="{00000000-0005-0000-0000-0000A22D0000}"/>
    <cellStyle name="Normal 20 2 3 4" xfId="11712" xr:uid="{00000000-0005-0000-0000-0000A32D0000}"/>
    <cellStyle name="Normal 20 2 4" xfId="11713" xr:uid="{00000000-0005-0000-0000-0000A42D0000}"/>
    <cellStyle name="Normal 20 2 4 2" xfId="11714" xr:uid="{00000000-0005-0000-0000-0000A52D0000}"/>
    <cellStyle name="Normal 20 2 4 2 2" xfId="11715" xr:uid="{00000000-0005-0000-0000-0000A62D0000}"/>
    <cellStyle name="Normal 20 2 4 2 2 2" xfId="11716" xr:uid="{00000000-0005-0000-0000-0000A72D0000}"/>
    <cellStyle name="Normal 20 2 4 2 3" xfId="11717" xr:uid="{00000000-0005-0000-0000-0000A82D0000}"/>
    <cellStyle name="Normal 20 2 4 3" xfId="11718" xr:uid="{00000000-0005-0000-0000-0000A92D0000}"/>
    <cellStyle name="Normal 20 2 4 3 2" xfId="11719" xr:uid="{00000000-0005-0000-0000-0000AA2D0000}"/>
    <cellStyle name="Normal 20 2 4 4" xfId="11720" xr:uid="{00000000-0005-0000-0000-0000AB2D0000}"/>
    <cellStyle name="Normal 20 2 5" xfId="11721" xr:uid="{00000000-0005-0000-0000-0000AC2D0000}"/>
    <cellStyle name="Normal 20 2 5 2" xfId="11722" xr:uid="{00000000-0005-0000-0000-0000AD2D0000}"/>
    <cellStyle name="Normal 20 2 5 2 2" xfId="11723" xr:uid="{00000000-0005-0000-0000-0000AE2D0000}"/>
    <cellStyle name="Normal 20 2 5 3" xfId="11724" xr:uid="{00000000-0005-0000-0000-0000AF2D0000}"/>
    <cellStyle name="Normal 20 2 6" xfId="11725" xr:uid="{00000000-0005-0000-0000-0000B02D0000}"/>
    <cellStyle name="Normal 20 2 6 2" xfId="11726" xr:uid="{00000000-0005-0000-0000-0000B12D0000}"/>
    <cellStyle name="Normal 20 2 7" xfId="11727" xr:uid="{00000000-0005-0000-0000-0000B22D0000}"/>
    <cellStyle name="Normal 20 2 7 2" xfId="11728" xr:uid="{00000000-0005-0000-0000-0000B32D0000}"/>
    <cellStyle name="Normal 20 2 8" xfId="11729" xr:uid="{00000000-0005-0000-0000-0000B42D0000}"/>
    <cellStyle name="Normal 20 2 9" xfId="11730" xr:uid="{00000000-0005-0000-0000-0000B52D0000}"/>
    <cellStyle name="Normal 20 3" xfId="11731" xr:uid="{00000000-0005-0000-0000-0000B62D0000}"/>
    <cellStyle name="Normal 20 3 2" xfId="11732" xr:uid="{00000000-0005-0000-0000-0000B72D0000}"/>
    <cellStyle name="Normal 20 3 2 2" xfId="11733" xr:uid="{00000000-0005-0000-0000-0000B82D0000}"/>
    <cellStyle name="Normal 20 3 2 2 2" xfId="11734" xr:uid="{00000000-0005-0000-0000-0000B92D0000}"/>
    <cellStyle name="Normal 20 3 2 2 2 2" xfId="11735" xr:uid="{00000000-0005-0000-0000-0000BA2D0000}"/>
    <cellStyle name="Normal 20 3 2 2 2 2 2" xfId="11736" xr:uid="{00000000-0005-0000-0000-0000BB2D0000}"/>
    <cellStyle name="Normal 20 3 2 2 2 3" xfId="11737" xr:uid="{00000000-0005-0000-0000-0000BC2D0000}"/>
    <cellStyle name="Normal 20 3 2 2 3" xfId="11738" xr:uid="{00000000-0005-0000-0000-0000BD2D0000}"/>
    <cellStyle name="Normal 20 3 2 2 3 2" xfId="11739" xr:uid="{00000000-0005-0000-0000-0000BE2D0000}"/>
    <cellStyle name="Normal 20 3 2 2 4" xfId="11740" xr:uid="{00000000-0005-0000-0000-0000BF2D0000}"/>
    <cellStyle name="Normal 20 3 2 3" xfId="11741" xr:uid="{00000000-0005-0000-0000-0000C02D0000}"/>
    <cellStyle name="Normal 20 3 2 3 2" xfId="11742" xr:uid="{00000000-0005-0000-0000-0000C12D0000}"/>
    <cellStyle name="Normal 20 3 2 3 2 2" xfId="11743" xr:uid="{00000000-0005-0000-0000-0000C22D0000}"/>
    <cellStyle name="Normal 20 3 2 3 3" xfId="11744" xr:uid="{00000000-0005-0000-0000-0000C32D0000}"/>
    <cellStyle name="Normal 20 3 2 4" xfId="11745" xr:uid="{00000000-0005-0000-0000-0000C42D0000}"/>
    <cellStyle name="Normal 20 3 2 4 2" xfId="11746" xr:uid="{00000000-0005-0000-0000-0000C52D0000}"/>
    <cellStyle name="Normal 20 3 2 5" xfId="11747" xr:uid="{00000000-0005-0000-0000-0000C62D0000}"/>
    <cellStyle name="Normal 20 3 3" xfId="11748" xr:uid="{00000000-0005-0000-0000-0000C72D0000}"/>
    <cellStyle name="Normal 20 3 3 2" xfId="11749" xr:uid="{00000000-0005-0000-0000-0000C82D0000}"/>
    <cellStyle name="Normal 20 3 3 2 2" xfId="11750" xr:uid="{00000000-0005-0000-0000-0000C92D0000}"/>
    <cellStyle name="Normal 20 3 3 2 2 2" xfId="11751" xr:uid="{00000000-0005-0000-0000-0000CA2D0000}"/>
    <cellStyle name="Normal 20 3 3 2 3" xfId="11752" xr:uid="{00000000-0005-0000-0000-0000CB2D0000}"/>
    <cellStyle name="Normal 20 3 3 3" xfId="11753" xr:uid="{00000000-0005-0000-0000-0000CC2D0000}"/>
    <cellStyle name="Normal 20 3 3 3 2" xfId="11754" xr:uid="{00000000-0005-0000-0000-0000CD2D0000}"/>
    <cellStyle name="Normal 20 3 3 4" xfId="11755" xr:uid="{00000000-0005-0000-0000-0000CE2D0000}"/>
    <cellStyle name="Normal 20 3 4" xfId="11756" xr:uid="{00000000-0005-0000-0000-0000CF2D0000}"/>
    <cellStyle name="Normal 20 3 4 2" xfId="11757" xr:uid="{00000000-0005-0000-0000-0000D02D0000}"/>
    <cellStyle name="Normal 20 3 4 2 2" xfId="11758" xr:uid="{00000000-0005-0000-0000-0000D12D0000}"/>
    <cellStyle name="Normal 20 3 4 3" xfId="11759" xr:uid="{00000000-0005-0000-0000-0000D22D0000}"/>
    <cellStyle name="Normal 20 3 5" xfId="11760" xr:uid="{00000000-0005-0000-0000-0000D32D0000}"/>
    <cellStyle name="Normal 20 3 5 2" xfId="11761" xr:uid="{00000000-0005-0000-0000-0000D42D0000}"/>
    <cellStyle name="Normal 20 3 6" xfId="11762" xr:uid="{00000000-0005-0000-0000-0000D52D0000}"/>
    <cellStyle name="Normal 20 4" xfId="11763" xr:uid="{00000000-0005-0000-0000-0000D62D0000}"/>
    <cellStyle name="Normal 20 4 2" xfId="11764" xr:uid="{00000000-0005-0000-0000-0000D72D0000}"/>
    <cellStyle name="Normal 20 4 2 2" xfId="11765" xr:uid="{00000000-0005-0000-0000-0000D82D0000}"/>
    <cellStyle name="Normal 20 4 2 2 2" xfId="11766" xr:uid="{00000000-0005-0000-0000-0000D92D0000}"/>
    <cellStyle name="Normal 20 4 2 2 2 2" xfId="11767" xr:uid="{00000000-0005-0000-0000-0000DA2D0000}"/>
    <cellStyle name="Normal 20 4 2 2 3" xfId="11768" xr:uid="{00000000-0005-0000-0000-0000DB2D0000}"/>
    <cellStyle name="Normal 20 4 2 3" xfId="11769" xr:uid="{00000000-0005-0000-0000-0000DC2D0000}"/>
    <cellStyle name="Normal 20 4 2 3 2" xfId="11770" xr:uid="{00000000-0005-0000-0000-0000DD2D0000}"/>
    <cellStyle name="Normal 20 4 2 4" xfId="11771" xr:uid="{00000000-0005-0000-0000-0000DE2D0000}"/>
    <cellStyle name="Normal 20 4 3" xfId="11772" xr:uid="{00000000-0005-0000-0000-0000DF2D0000}"/>
    <cellStyle name="Normal 20 4 3 2" xfId="11773" xr:uid="{00000000-0005-0000-0000-0000E02D0000}"/>
    <cellStyle name="Normal 20 4 3 2 2" xfId="11774" xr:uid="{00000000-0005-0000-0000-0000E12D0000}"/>
    <cellStyle name="Normal 20 4 3 3" xfId="11775" xr:uid="{00000000-0005-0000-0000-0000E22D0000}"/>
    <cellStyle name="Normal 20 4 4" xfId="11776" xr:uid="{00000000-0005-0000-0000-0000E32D0000}"/>
    <cellStyle name="Normal 20 4 4 2" xfId="11777" xr:uid="{00000000-0005-0000-0000-0000E42D0000}"/>
    <cellStyle name="Normal 20 4 5" xfId="11778" xr:uid="{00000000-0005-0000-0000-0000E52D0000}"/>
    <cellStyle name="Normal 20 5" xfId="11779" xr:uid="{00000000-0005-0000-0000-0000E62D0000}"/>
    <cellStyle name="Normal 20 5 2" xfId="11780" xr:uid="{00000000-0005-0000-0000-0000E72D0000}"/>
    <cellStyle name="Normal 20 5 2 2" xfId="11781" xr:uid="{00000000-0005-0000-0000-0000E82D0000}"/>
    <cellStyle name="Normal 20 5 2 2 2" xfId="11782" xr:uid="{00000000-0005-0000-0000-0000E92D0000}"/>
    <cellStyle name="Normal 20 5 2 3" xfId="11783" xr:uid="{00000000-0005-0000-0000-0000EA2D0000}"/>
    <cellStyle name="Normal 20 5 3" xfId="11784" xr:uid="{00000000-0005-0000-0000-0000EB2D0000}"/>
    <cellStyle name="Normal 20 5 3 2" xfId="11785" xr:uid="{00000000-0005-0000-0000-0000EC2D0000}"/>
    <cellStyle name="Normal 20 5 4" xfId="11786" xr:uid="{00000000-0005-0000-0000-0000ED2D0000}"/>
    <cellStyle name="Normal 20 6" xfId="11787" xr:uid="{00000000-0005-0000-0000-0000EE2D0000}"/>
    <cellStyle name="Normal 20 6 2" xfId="11788" xr:uid="{00000000-0005-0000-0000-0000EF2D0000}"/>
    <cellStyle name="Normal 20 6 2 2" xfId="11789" xr:uid="{00000000-0005-0000-0000-0000F02D0000}"/>
    <cellStyle name="Normal 20 6 2 2 2" xfId="11790" xr:uid="{00000000-0005-0000-0000-0000F12D0000}"/>
    <cellStyle name="Normal 20 6 2 3" xfId="11791" xr:uid="{00000000-0005-0000-0000-0000F22D0000}"/>
    <cellStyle name="Normal 20 6 3" xfId="11792" xr:uid="{00000000-0005-0000-0000-0000F32D0000}"/>
    <cellStyle name="Normal 20 6 3 2" xfId="11793" xr:uid="{00000000-0005-0000-0000-0000F42D0000}"/>
    <cellStyle name="Normal 20 6 4" xfId="11794" xr:uid="{00000000-0005-0000-0000-0000F52D0000}"/>
    <cellStyle name="Normal 20 7" xfId="11795" xr:uid="{00000000-0005-0000-0000-0000F62D0000}"/>
    <cellStyle name="Normal 20 7 2" xfId="11796" xr:uid="{00000000-0005-0000-0000-0000F72D0000}"/>
    <cellStyle name="Normal 20 7 2 2" xfId="11797" xr:uid="{00000000-0005-0000-0000-0000F82D0000}"/>
    <cellStyle name="Normal 20 7 2 2 2" xfId="11798" xr:uid="{00000000-0005-0000-0000-0000F92D0000}"/>
    <cellStyle name="Normal 20 7 2 3" xfId="11799" xr:uid="{00000000-0005-0000-0000-0000FA2D0000}"/>
    <cellStyle name="Normal 20 7 3" xfId="11800" xr:uid="{00000000-0005-0000-0000-0000FB2D0000}"/>
    <cellStyle name="Normal 20 7 3 2" xfId="11801" xr:uid="{00000000-0005-0000-0000-0000FC2D0000}"/>
    <cellStyle name="Normal 20 7 4" xfId="11802" xr:uid="{00000000-0005-0000-0000-0000FD2D0000}"/>
    <cellStyle name="Normal 20 8" xfId="11803" xr:uid="{00000000-0005-0000-0000-0000FE2D0000}"/>
    <cellStyle name="Normal 20 8 2" xfId="11804" xr:uid="{00000000-0005-0000-0000-0000FF2D0000}"/>
    <cellStyle name="Normal 20 8 2 2" xfId="11805" xr:uid="{00000000-0005-0000-0000-0000002E0000}"/>
    <cellStyle name="Normal 20 8 3" xfId="11806" xr:uid="{00000000-0005-0000-0000-0000012E0000}"/>
    <cellStyle name="Normal 20 9" xfId="11807" xr:uid="{00000000-0005-0000-0000-0000022E0000}"/>
    <cellStyle name="Normal 20 9 2" xfId="11808" xr:uid="{00000000-0005-0000-0000-0000032E0000}"/>
    <cellStyle name="Normal 21" xfId="11809" xr:uid="{00000000-0005-0000-0000-0000042E0000}"/>
    <cellStyle name="Normal 21 2" xfId="11810" xr:uid="{00000000-0005-0000-0000-0000052E0000}"/>
    <cellStyle name="Normal 21 2 2" xfId="11811" xr:uid="{00000000-0005-0000-0000-0000062E0000}"/>
    <cellStyle name="Normal 21 2 2 2" xfId="11812" xr:uid="{00000000-0005-0000-0000-0000072E0000}"/>
    <cellStyle name="Normal 21 2 2 2 2" xfId="11813" xr:uid="{00000000-0005-0000-0000-0000082E0000}"/>
    <cellStyle name="Normal 21 2 2 2 2 2" xfId="11814" xr:uid="{00000000-0005-0000-0000-0000092E0000}"/>
    <cellStyle name="Normal 21 2 2 2 2 2 2" xfId="11815" xr:uid="{00000000-0005-0000-0000-00000A2E0000}"/>
    <cellStyle name="Normal 21 2 2 2 2 3" xfId="11816" xr:uid="{00000000-0005-0000-0000-00000B2E0000}"/>
    <cellStyle name="Normal 21 2 2 2 3" xfId="11817" xr:uid="{00000000-0005-0000-0000-00000C2E0000}"/>
    <cellStyle name="Normal 21 2 2 2 3 2" xfId="11818" xr:uid="{00000000-0005-0000-0000-00000D2E0000}"/>
    <cellStyle name="Normal 21 2 2 2 4" xfId="11819" xr:uid="{00000000-0005-0000-0000-00000E2E0000}"/>
    <cellStyle name="Normal 21 2 2 3" xfId="11820" xr:uid="{00000000-0005-0000-0000-00000F2E0000}"/>
    <cellStyle name="Normal 21 2 2 3 2" xfId="11821" xr:uid="{00000000-0005-0000-0000-0000102E0000}"/>
    <cellStyle name="Normal 21 2 2 3 2 2" xfId="11822" xr:uid="{00000000-0005-0000-0000-0000112E0000}"/>
    <cellStyle name="Normal 21 2 2 3 3" xfId="11823" xr:uid="{00000000-0005-0000-0000-0000122E0000}"/>
    <cellStyle name="Normal 21 2 2 4" xfId="11824" xr:uid="{00000000-0005-0000-0000-0000132E0000}"/>
    <cellStyle name="Normal 21 2 2 4 2" xfId="11825" xr:uid="{00000000-0005-0000-0000-0000142E0000}"/>
    <cellStyle name="Normal 21 2 2 5" xfId="11826" xr:uid="{00000000-0005-0000-0000-0000152E0000}"/>
    <cellStyle name="Normal 21 2 3" xfId="11827" xr:uid="{00000000-0005-0000-0000-0000162E0000}"/>
    <cellStyle name="Normal 21 2 3 2" xfId="11828" xr:uid="{00000000-0005-0000-0000-0000172E0000}"/>
    <cellStyle name="Normal 21 2 3 2 2" xfId="11829" xr:uid="{00000000-0005-0000-0000-0000182E0000}"/>
    <cellStyle name="Normal 21 2 3 2 2 2" xfId="11830" xr:uid="{00000000-0005-0000-0000-0000192E0000}"/>
    <cellStyle name="Normal 21 2 3 2 3" xfId="11831" xr:uid="{00000000-0005-0000-0000-00001A2E0000}"/>
    <cellStyle name="Normal 21 2 3 3" xfId="11832" xr:uid="{00000000-0005-0000-0000-00001B2E0000}"/>
    <cellStyle name="Normal 21 2 3 3 2" xfId="11833" xr:uid="{00000000-0005-0000-0000-00001C2E0000}"/>
    <cellStyle name="Normal 21 2 3 4" xfId="11834" xr:uid="{00000000-0005-0000-0000-00001D2E0000}"/>
    <cellStyle name="Normal 21 2 4" xfId="11835" xr:uid="{00000000-0005-0000-0000-00001E2E0000}"/>
    <cellStyle name="Normal 21 2 4 2" xfId="11836" xr:uid="{00000000-0005-0000-0000-00001F2E0000}"/>
    <cellStyle name="Normal 21 2 4 2 2" xfId="11837" xr:uid="{00000000-0005-0000-0000-0000202E0000}"/>
    <cellStyle name="Normal 21 2 4 2 2 2" xfId="11838" xr:uid="{00000000-0005-0000-0000-0000212E0000}"/>
    <cellStyle name="Normal 21 2 4 2 3" xfId="11839" xr:uid="{00000000-0005-0000-0000-0000222E0000}"/>
    <cellStyle name="Normal 21 2 4 3" xfId="11840" xr:uid="{00000000-0005-0000-0000-0000232E0000}"/>
    <cellStyle name="Normal 21 2 4 3 2" xfId="11841" xr:uid="{00000000-0005-0000-0000-0000242E0000}"/>
    <cellStyle name="Normal 21 2 4 4" xfId="11842" xr:uid="{00000000-0005-0000-0000-0000252E0000}"/>
    <cellStyle name="Normal 21 2 5" xfId="11843" xr:uid="{00000000-0005-0000-0000-0000262E0000}"/>
    <cellStyle name="Normal 21 2 5 2" xfId="11844" xr:uid="{00000000-0005-0000-0000-0000272E0000}"/>
    <cellStyle name="Normal 21 2 5 2 2" xfId="11845" xr:uid="{00000000-0005-0000-0000-0000282E0000}"/>
    <cellStyle name="Normal 21 2 5 3" xfId="11846" xr:uid="{00000000-0005-0000-0000-0000292E0000}"/>
    <cellStyle name="Normal 21 2 6" xfId="11847" xr:uid="{00000000-0005-0000-0000-00002A2E0000}"/>
    <cellStyle name="Normal 21 2 6 2" xfId="11848" xr:uid="{00000000-0005-0000-0000-00002B2E0000}"/>
    <cellStyle name="Normal 21 2 7" xfId="11849" xr:uid="{00000000-0005-0000-0000-00002C2E0000}"/>
    <cellStyle name="Normal 21 3" xfId="11850" xr:uid="{00000000-0005-0000-0000-00002D2E0000}"/>
    <cellStyle name="Normal 21 3 2" xfId="11851" xr:uid="{00000000-0005-0000-0000-00002E2E0000}"/>
    <cellStyle name="Normal 21 3 2 2" xfId="11852" xr:uid="{00000000-0005-0000-0000-00002F2E0000}"/>
    <cellStyle name="Normal 21 3 3" xfId="11853" xr:uid="{00000000-0005-0000-0000-0000302E0000}"/>
    <cellStyle name="Normal 21 3 3 2" xfId="11854" xr:uid="{00000000-0005-0000-0000-0000312E0000}"/>
    <cellStyle name="Normal 21 3 3 2 2" xfId="11855" xr:uid="{00000000-0005-0000-0000-0000322E0000}"/>
    <cellStyle name="Normal 21 3 3 3" xfId="11856" xr:uid="{00000000-0005-0000-0000-0000332E0000}"/>
    <cellStyle name="Normal 21 3 4" xfId="11857" xr:uid="{00000000-0005-0000-0000-0000342E0000}"/>
    <cellStyle name="Normal 21 3 4 2" xfId="11858" xr:uid="{00000000-0005-0000-0000-0000352E0000}"/>
    <cellStyle name="Normal 21 3 4 2 2" xfId="11859" xr:uid="{00000000-0005-0000-0000-0000362E0000}"/>
    <cellStyle name="Normal 21 3 4 3" xfId="11860" xr:uid="{00000000-0005-0000-0000-0000372E0000}"/>
    <cellStyle name="Normal 21 3 5" xfId="11861" xr:uid="{00000000-0005-0000-0000-0000382E0000}"/>
    <cellStyle name="Normal 21 4" xfId="11862" xr:uid="{00000000-0005-0000-0000-0000392E0000}"/>
    <cellStyle name="Normal 21 4 2" xfId="11863" xr:uid="{00000000-0005-0000-0000-00003A2E0000}"/>
    <cellStyle name="Normal 21 5" xfId="11864" xr:uid="{00000000-0005-0000-0000-00003B2E0000}"/>
    <cellStyle name="Normal 21 5 2" xfId="11865" xr:uid="{00000000-0005-0000-0000-00003C2E0000}"/>
    <cellStyle name="Normal 21 5 2 2" xfId="11866" xr:uid="{00000000-0005-0000-0000-00003D2E0000}"/>
    <cellStyle name="Normal 21 5 3" xfId="11867" xr:uid="{00000000-0005-0000-0000-00003E2E0000}"/>
    <cellStyle name="Normal 21 6" xfId="11868" xr:uid="{00000000-0005-0000-0000-00003F2E0000}"/>
    <cellStyle name="Normal 21 6 2" xfId="11869" xr:uid="{00000000-0005-0000-0000-0000402E0000}"/>
    <cellStyle name="Normal 21 6 2 2" xfId="11870" xr:uid="{00000000-0005-0000-0000-0000412E0000}"/>
    <cellStyle name="Normal 21 6 3" xfId="11871" xr:uid="{00000000-0005-0000-0000-0000422E0000}"/>
    <cellStyle name="Normal 21 7" xfId="11872" xr:uid="{00000000-0005-0000-0000-0000432E0000}"/>
    <cellStyle name="Normal 22" xfId="11873" xr:uid="{00000000-0005-0000-0000-0000442E0000}"/>
    <cellStyle name="Normal 22 2" xfId="11874" xr:uid="{00000000-0005-0000-0000-0000452E0000}"/>
    <cellStyle name="Normal 22 2 2" xfId="11875" xr:uid="{00000000-0005-0000-0000-0000462E0000}"/>
    <cellStyle name="Normal 22 2 2 2" xfId="11876" xr:uid="{00000000-0005-0000-0000-0000472E0000}"/>
    <cellStyle name="Normal 22 2 2 2 2" xfId="11877" xr:uid="{00000000-0005-0000-0000-0000482E0000}"/>
    <cellStyle name="Normal 22 2 2 2 2 2" xfId="11878" xr:uid="{00000000-0005-0000-0000-0000492E0000}"/>
    <cellStyle name="Normal 22 2 2 2 2 2 2" xfId="11879" xr:uid="{00000000-0005-0000-0000-00004A2E0000}"/>
    <cellStyle name="Normal 22 2 2 2 2 3" xfId="11880" xr:uid="{00000000-0005-0000-0000-00004B2E0000}"/>
    <cellStyle name="Normal 22 2 2 2 3" xfId="11881" xr:uid="{00000000-0005-0000-0000-00004C2E0000}"/>
    <cellStyle name="Normal 22 2 2 2 3 2" xfId="11882" xr:uid="{00000000-0005-0000-0000-00004D2E0000}"/>
    <cellStyle name="Normal 22 2 2 2 4" xfId="11883" xr:uid="{00000000-0005-0000-0000-00004E2E0000}"/>
    <cellStyle name="Normal 22 2 2 3" xfId="11884" xr:uid="{00000000-0005-0000-0000-00004F2E0000}"/>
    <cellStyle name="Normal 22 2 2 3 2" xfId="11885" xr:uid="{00000000-0005-0000-0000-0000502E0000}"/>
    <cellStyle name="Normal 22 2 2 3 2 2" xfId="11886" xr:uid="{00000000-0005-0000-0000-0000512E0000}"/>
    <cellStyle name="Normal 22 2 2 3 3" xfId="11887" xr:uid="{00000000-0005-0000-0000-0000522E0000}"/>
    <cellStyle name="Normal 22 2 2 4" xfId="11888" xr:uid="{00000000-0005-0000-0000-0000532E0000}"/>
    <cellStyle name="Normal 22 2 2 4 2" xfId="11889" xr:uid="{00000000-0005-0000-0000-0000542E0000}"/>
    <cellStyle name="Normal 22 2 2 5" xfId="11890" xr:uid="{00000000-0005-0000-0000-0000552E0000}"/>
    <cellStyle name="Normal 22 2 3" xfId="11891" xr:uid="{00000000-0005-0000-0000-0000562E0000}"/>
    <cellStyle name="Normal 22 2 3 2" xfId="11892" xr:uid="{00000000-0005-0000-0000-0000572E0000}"/>
    <cellStyle name="Normal 22 2 3 2 2" xfId="11893" xr:uid="{00000000-0005-0000-0000-0000582E0000}"/>
    <cellStyle name="Normal 22 2 3 2 2 2" xfId="11894" xr:uid="{00000000-0005-0000-0000-0000592E0000}"/>
    <cellStyle name="Normal 22 2 3 2 3" xfId="11895" xr:uid="{00000000-0005-0000-0000-00005A2E0000}"/>
    <cellStyle name="Normal 22 2 3 3" xfId="11896" xr:uid="{00000000-0005-0000-0000-00005B2E0000}"/>
    <cellStyle name="Normal 22 2 3 3 2" xfId="11897" xr:uid="{00000000-0005-0000-0000-00005C2E0000}"/>
    <cellStyle name="Normal 22 2 3 4" xfId="11898" xr:uid="{00000000-0005-0000-0000-00005D2E0000}"/>
    <cellStyle name="Normal 22 2 4" xfId="11899" xr:uid="{00000000-0005-0000-0000-00005E2E0000}"/>
    <cellStyle name="Normal 22 2 4 2" xfId="11900" xr:uid="{00000000-0005-0000-0000-00005F2E0000}"/>
    <cellStyle name="Normal 22 2 4 2 2" xfId="11901" xr:uid="{00000000-0005-0000-0000-0000602E0000}"/>
    <cellStyle name="Normal 22 2 4 3" xfId="11902" xr:uid="{00000000-0005-0000-0000-0000612E0000}"/>
    <cellStyle name="Normal 22 2 5" xfId="11903" xr:uid="{00000000-0005-0000-0000-0000622E0000}"/>
    <cellStyle name="Normal 22 2 5 2" xfId="11904" xr:uid="{00000000-0005-0000-0000-0000632E0000}"/>
    <cellStyle name="Normal 22 2 6" xfId="11905" xr:uid="{00000000-0005-0000-0000-0000642E0000}"/>
    <cellStyle name="Normal 22 3" xfId="11906" xr:uid="{00000000-0005-0000-0000-0000652E0000}"/>
    <cellStyle name="Normal 22 4" xfId="11907" xr:uid="{00000000-0005-0000-0000-0000662E0000}"/>
    <cellStyle name="Normal 22 4 2" xfId="11908" xr:uid="{00000000-0005-0000-0000-0000672E0000}"/>
    <cellStyle name="Normal 22 4 2 2" xfId="11909" xr:uid="{00000000-0005-0000-0000-0000682E0000}"/>
    <cellStyle name="Normal 22 4 2 2 2" xfId="11910" xr:uid="{00000000-0005-0000-0000-0000692E0000}"/>
    <cellStyle name="Normal 22 4 2 2 2 2" xfId="11911" xr:uid="{00000000-0005-0000-0000-00006A2E0000}"/>
    <cellStyle name="Normal 22 4 2 2 3" xfId="11912" xr:uid="{00000000-0005-0000-0000-00006B2E0000}"/>
    <cellStyle name="Normal 22 4 2 3" xfId="11913" xr:uid="{00000000-0005-0000-0000-00006C2E0000}"/>
    <cellStyle name="Normal 22 4 2 3 2" xfId="11914" xr:uid="{00000000-0005-0000-0000-00006D2E0000}"/>
    <cellStyle name="Normal 22 4 2 4" xfId="11915" xr:uid="{00000000-0005-0000-0000-00006E2E0000}"/>
    <cellStyle name="Normal 22 4 3" xfId="11916" xr:uid="{00000000-0005-0000-0000-00006F2E0000}"/>
    <cellStyle name="Normal 22 4 3 2" xfId="11917" xr:uid="{00000000-0005-0000-0000-0000702E0000}"/>
    <cellStyle name="Normal 22 4 3 2 2" xfId="11918" xr:uid="{00000000-0005-0000-0000-0000712E0000}"/>
    <cellStyle name="Normal 22 4 3 3" xfId="11919" xr:uid="{00000000-0005-0000-0000-0000722E0000}"/>
    <cellStyle name="Normal 22 4 4" xfId="11920" xr:uid="{00000000-0005-0000-0000-0000732E0000}"/>
    <cellStyle name="Normal 22 4 4 2" xfId="11921" xr:uid="{00000000-0005-0000-0000-0000742E0000}"/>
    <cellStyle name="Normal 22 4 5" xfId="11922" xr:uid="{00000000-0005-0000-0000-0000752E0000}"/>
    <cellStyle name="Normal 22 5" xfId="11923" xr:uid="{00000000-0005-0000-0000-0000762E0000}"/>
    <cellStyle name="Normal 22 5 2" xfId="11924" xr:uid="{00000000-0005-0000-0000-0000772E0000}"/>
    <cellStyle name="Normal 22 5 2 2" xfId="11925" xr:uid="{00000000-0005-0000-0000-0000782E0000}"/>
    <cellStyle name="Normal 22 5 2 2 2" xfId="11926" xr:uid="{00000000-0005-0000-0000-0000792E0000}"/>
    <cellStyle name="Normal 22 5 2 3" xfId="11927" xr:uid="{00000000-0005-0000-0000-00007A2E0000}"/>
    <cellStyle name="Normal 22 5 3" xfId="11928" xr:uid="{00000000-0005-0000-0000-00007B2E0000}"/>
    <cellStyle name="Normal 22 5 3 2" xfId="11929" xr:uid="{00000000-0005-0000-0000-00007C2E0000}"/>
    <cellStyle name="Normal 22 5 4" xfId="11930" xr:uid="{00000000-0005-0000-0000-00007D2E0000}"/>
    <cellStyle name="Normal 22 6" xfId="11931" xr:uid="{00000000-0005-0000-0000-00007E2E0000}"/>
    <cellStyle name="Normal 22 7" xfId="11932" xr:uid="{00000000-0005-0000-0000-00007F2E0000}"/>
    <cellStyle name="Normal 22 7 2" xfId="11933" xr:uid="{00000000-0005-0000-0000-0000802E0000}"/>
    <cellStyle name="Normal 22 7 2 2" xfId="11934" xr:uid="{00000000-0005-0000-0000-0000812E0000}"/>
    <cellStyle name="Normal 22 7 3" xfId="11935" xr:uid="{00000000-0005-0000-0000-0000822E0000}"/>
    <cellStyle name="Normal 22 8" xfId="11936" xr:uid="{00000000-0005-0000-0000-0000832E0000}"/>
    <cellStyle name="Normal 22 8 2" xfId="11937" xr:uid="{00000000-0005-0000-0000-0000842E0000}"/>
    <cellStyle name="Normal 22 9" xfId="11938" xr:uid="{00000000-0005-0000-0000-0000852E0000}"/>
    <cellStyle name="Normal 23" xfId="11939" xr:uid="{00000000-0005-0000-0000-0000862E0000}"/>
    <cellStyle name="Normal 23 2" xfId="11940" xr:uid="{00000000-0005-0000-0000-0000872E0000}"/>
    <cellStyle name="Normal 23 2 2" xfId="11941" xr:uid="{00000000-0005-0000-0000-0000882E0000}"/>
    <cellStyle name="Normal 23 2 2 2" xfId="11942" xr:uid="{00000000-0005-0000-0000-0000892E0000}"/>
    <cellStyle name="Normal 23 2 2 2 2" xfId="11943" xr:uid="{00000000-0005-0000-0000-00008A2E0000}"/>
    <cellStyle name="Normal 23 2 2 2 2 2" xfId="11944" xr:uid="{00000000-0005-0000-0000-00008B2E0000}"/>
    <cellStyle name="Normal 23 2 2 2 2 2 2" xfId="11945" xr:uid="{00000000-0005-0000-0000-00008C2E0000}"/>
    <cellStyle name="Normal 23 2 2 2 2 3" xfId="11946" xr:uid="{00000000-0005-0000-0000-00008D2E0000}"/>
    <cellStyle name="Normal 23 2 2 2 3" xfId="11947" xr:uid="{00000000-0005-0000-0000-00008E2E0000}"/>
    <cellStyle name="Normal 23 2 2 2 3 2" xfId="11948" xr:uid="{00000000-0005-0000-0000-00008F2E0000}"/>
    <cellStyle name="Normal 23 2 2 2 4" xfId="11949" xr:uid="{00000000-0005-0000-0000-0000902E0000}"/>
    <cellStyle name="Normal 23 2 2 3" xfId="11950" xr:uid="{00000000-0005-0000-0000-0000912E0000}"/>
    <cellStyle name="Normal 23 2 2 3 2" xfId="11951" xr:uid="{00000000-0005-0000-0000-0000922E0000}"/>
    <cellStyle name="Normal 23 2 2 3 2 2" xfId="11952" xr:uid="{00000000-0005-0000-0000-0000932E0000}"/>
    <cellStyle name="Normal 23 2 2 3 3" xfId="11953" xr:uid="{00000000-0005-0000-0000-0000942E0000}"/>
    <cellStyle name="Normal 23 2 2 4" xfId="11954" xr:uid="{00000000-0005-0000-0000-0000952E0000}"/>
    <cellStyle name="Normal 23 2 2 4 2" xfId="11955" xr:uid="{00000000-0005-0000-0000-0000962E0000}"/>
    <cellStyle name="Normal 23 2 2 5" xfId="11956" xr:uid="{00000000-0005-0000-0000-0000972E0000}"/>
    <cellStyle name="Normal 23 2 3" xfId="11957" xr:uid="{00000000-0005-0000-0000-0000982E0000}"/>
    <cellStyle name="Normal 23 2 3 2" xfId="11958" xr:uid="{00000000-0005-0000-0000-0000992E0000}"/>
    <cellStyle name="Normal 23 2 3 2 2" xfId="11959" xr:uid="{00000000-0005-0000-0000-00009A2E0000}"/>
    <cellStyle name="Normal 23 2 3 2 2 2" xfId="11960" xr:uid="{00000000-0005-0000-0000-00009B2E0000}"/>
    <cellStyle name="Normal 23 2 3 2 3" xfId="11961" xr:uid="{00000000-0005-0000-0000-00009C2E0000}"/>
    <cellStyle name="Normal 23 2 3 3" xfId="11962" xr:uid="{00000000-0005-0000-0000-00009D2E0000}"/>
    <cellStyle name="Normal 23 2 3 3 2" xfId="11963" xr:uid="{00000000-0005-0000-0000-00009E2E0000}"/>
    <cellStyle name="Normal 23 2 3 4" xfId="11964" xr:uid="{00000000-0005-0000-0000-00009F2E0000}"/>
    <cellStyle name="Normal 23 2 4" xfId="11965" xr:uid="{00000000-0005-0000-0000-0000A02E0000}"/>
    <cellStyle name="Normal 23 2 4 2" xfId="11966" xr:uid="{00000000-0005-0000-0000-0000A12E0000}"/>
    <cellStyle name="Normal 23 2 4 2 2" xfId="11967" xr:uid="{00000000-0005-0000-0000-0000A22E0000}"/>
    <cellStyle name="Normal 23 2 4 3" xfId="11968" xr:uid="{00000000-0005-0000-0000-0000A32E0000}"/>
    <cellStyle name="Normal 23 2 5" xfId="11969" xr:uid="{00000000-0005-0000-0000-0000A42E0000}"/>
    <cellStyle name="Normal 23 2 5 2" xfId="11970" xr:uid="{00000000-0005-0000-0000-0000A52E0000}"/>
    <cellStyle name="Normal 23 2 6" xfId="11971" xr:uid="{00000000-0005-0000-0000-0000A62E0000}"/>
    <cellStyle name="Normal 23 3" xfId="11972" xr:uid="{00000000-0005-0000-0000-0000A72E0000}"/>
    <cellStyle name="Normal 23 4" xfId="11973" xr:uid="{00000000-0005-0000-0000-0000A82E0000}"/>
    <cellStyle name="Normal 23 4 2" xfId="11974" xr:uid="{00000000-0005-0000-0000-0000A92E0000}"/>
    <cellStyle name="Normal 23 4 2 2" xfId="11975" xr:uid="{00000000-0005-0000-0000-0000AA2E0000}"/>
    <cellStyle name="Normal 23 4 2 2 2" xfId="11976" xr:uid="{00000000-0005-0000-0000-0000AB2E0000}"/>
    <cellStyle name="Normal 23 4 2 2 2 2" xfId="11977" xr:uid="{00000000-0005-0000-0000-0000AC2E0000}"/>
    <cellStyle name="Normal 23 4 2 2 3" xfId="11978" xr:uid="{00000000-0005-0000-0000-0000AD2E0000}"/>
    <cellStyle name="Normal 23 4 2 3" xfId="11979" xr:uid="{00000000-0005-0000-0000-0000AE2E0000}"/>
    <cellStyle name="Normal 23 4 2 3 2" xfId="11980" xr:uid="{00000000-0005-0000-0000-0000AF2E0000}"/>
    <cellStyle name="Normal 23 4 2 4" xfId="11981" xr:uid="{00000000-0005-0000-0000-0000B02E0000}"/>
    <cellStyle name="Normal 23 4 3" xfId="11982" xr:uid="{00000000-0005-0000-0000-0000B12E0000}"/>
    <cellStyle name="Normal 23 4 3 2" xfId="11983" xr:uid="{00000000-0005-0000-0000-0000B22E0000}"/>
    <cellStyle name="Normal 23 4 3 2 2" xfId="11984" xr:uid="{00000000-0005-0000-0000-0000B32E0000}"/>
    <cellStyle name="Normal 23 4 3 3" xfId="11985" xr:uid="{00000000-0005-0000-0000-0000B42E0000}"/>
    <cellStyle name="Normal 23 4 4" xfId="11986" xr:uid="{00000000-0005-0000-0000-0000B52E0000}"/>
    <cellStyle name="Normal 23 4 4 2" xfId="11987" xr:uid="{00000000-0005-0000-0000-0000B62E0000}"/>
    <cellStyle name="Normal 23 4 5" xfId="11988" xr:uid="{00000000-0005-0000-0000-0000B72E0000}"/>
    <cellStyle name="Normal 23 5" xfId="11989" xr:uid="{00000000-0005-0000-0000-0000B82E0000}"/>
    <cellStyle name="Normal 23 5 2" xfId="11990" xr:uid="{00000000-0005-0000-0000-0000B92E0000}"/>
    <cellStyle name="Normal 23 5 2 2" xfId="11991" xr:uid="{00000000-0005-0000-0000-0000BA2E0000}"/>
    <cellStyle name="Normal 23 5 2 2 2" xfId="11992" xr:uid="{00000000-0005-0000-0000-0000BB2E0000}"/>
    <cellStyle name="Normal 23 5 2 3" xfId="11993" xr:uid="{00000000-0005-0000-0000-0000BC2E0000}"/>
    <cellStyle name="Normal 23 5 3" xfId="11994" xr:uid="{00000000-0005-0000-0000-0000BD2E0000}"/>
    <cellStyle name="Normal 23 5 3 2" xfId="11995" xr:uid="{00000000-0005-0000-0000-0000BE2E0000}"/>
    <cellStyle name="Normal 23 5 4" xfId="11996" xr:uid="{00000000-0005-0000-0000-0000BF2E0000}"/>
    <cellStyle name="Normal 23 6" xfId="11997" xr:uid="{00000000-0005-0000-0000-0000C02E0000}"/>
    <cellStyle name="Normal 23 7" xfId="11998" xr:uid="{00000000-0005-0000-0000-0000C12E0000}"/>
    <cellStyle name="Normal 23 7 2" xfId="11999" xr:uid="{00000000-0005-0000-0000-0000C22E0000}"/>
    <cellStyle name="Normal 23 7 2 2" xfId="12000" xr:uid="{00000000-0005-0000-0000-0000C32E0000}"/>
    <cellStyle name="Normal 23 7 3" xfId="12001" xr:uid="{00000000-0005-0000-0000-0000C42E0000}"/>
    <cellStyle name="Normal 23 8" xfId="12002" xr:uid="{00000000-0005-0000-0000-0000C52E0000}"/>
    <cellStyle name="Normal 23 8 2" xfId="12003" xr:uid="{00000000-0005-0000-0000-0000C62E0000}"/>
    <cellStyle name="Normal 23 9" xfId="12004" xr:uid="{00000000-0005-0000-0000-0000C72E0000}"/>
    <cellStyle name="Normal 24" xfId="12005" xr:uid="{00000000-0005-0000-0000-0000C82E0000}"/>
    <cellStyle name="Normal 24 2" xfId="12006" xr:uid="{00000000-0005-0000-0000-0000C92E0000}"/>
    <cellStyle name="Normal 24 2 2" xfId="12007" xr:uid="{00000000-0005-0000-0000-0000CA2E0000}"/>
    <cellStyle name="Normal 24 2 2 2" xfId="12008" xr:uid="{00000000-0005-0000-0000-0000CB2E0000}"/>
    <cellStyle name="Normal 24 2 2 2 2" xfId="12009" xr:uid="{00000000-0005-0000-0000-0000CC2E0000}"/>
    <cellStyle name="Normal 24 2 2 2 2 2" xfId="12010" xr:uid="{00000000-0005-0000-0000-0000CD2E0000}"/>
    <cellStyle name="Normal 24 2 2 2 2 2 2" xfId="12011" xr:uid="{00000000-0005-0000-0000-0000CE2E0000}"/>
    <cellStyle name="Normal 24 2 2 2 2 3" xfId="12012" xr:uid="{00000000-0005-0000-0000-0000CF2E0000}"/>
    <cellStyle name="Normal 24 2 2 2 3" xfId="12013" xr:uid="{00000000-0005-0000-0000-0000D02E0000}"/>
    <cellStyle name="Normal 24 2 2 2 3 2" xfId="12014" xr:uid="{00000000-0005-0000-0000-0000D12E0000}"/>
    <cellStyle name="Normal 24 2 2 2 4" xfId="12015" xr:uid="{00000000-0005-0000-0000-0000D22E0000}"/>
    <cellStyle name="Normal 24 2 2 3" xfId="12016" xr:uid="{00000000-0005-0000-0000-0000D32E0000}"/>
    <cellStyle name="Normal 24 2 2 3 2" xfId="12017" xr:uid="{00000000-0005-0000-0000-0000D42E0000}"/>
    <cellStyle name="Normal 24 2 2 3 2 2" xfId="12018" xr:uid="{00000000-0005-0000-0000-0000D52E0000}"/>
    <cellStyle name="Normal 24 2 2 3 3" xfId="12019" xr:uid="{00000000-0005-0000-0000-0000D62E0000}"/>
    <cellStyle name="Normal 24 2 2 4" xfId="12020" xr:uid="{00000000-0005-0000-0000-0000D72E0000}"/>
    <cellStyle name="Normal 24 2 2 4 2" xfId="12021" xr:uid="{00000000-0005-0000-0000-0000D82E0000}"/>
    <cellStyle name="Normal 24 2 2 5" xfId="12022" xr:uid="{00000000-0005-0000-0000-0000D92E0000}"/>
    <cellStyle name="Normal 24 2 3" xfId="12023" xr:uid="{00000000-0005-0000-0000-0000DA2E0000}"/>
    <cellStyle name="Normal 24 2 3 2" xfId="12024" xr:uid="{00000000-0005-0000-0000-0000DB2E0000}"/>
    <cellStyle name="Normal 24 2 3 2 2" xfId="12025" xr:uid="{00000000-0005-0000-0000-0000DC2E0000}"/>
    <cellStyle name="Normal 24 2 3 2 2 2" xfId="12026" xr:uid="{00000000-0005-0000-0000-0000DD2E0000}"/>
    <cellStyle name="Normal 24 2 3 2 3" xfId="12027" xr:uid="{00000000-0005-0000-0000-0000DE2E0000}"/>
    <cellStyle name="Normal 24 2 3 3" xfId="12028" xr:uid="{00000000-0005-0000-0000-0000DF2E0000}"/>
    <cellStyle name="Normal 24 2 3 3 2" xfId="12029" xr:uid="{00000000-0005-0000-0000-0000E02E0000}"/>
    <cellStyle name="Normal 24 2 3 4" xfId="12030" xr:uid="{00000000-0005-0000-0000-0000E12E0000}"/>
    <cellStyle name="Normal 24 2 4" xfId="12031" xr:uid="{00000000-0005-0000-0000-0000E22E0000}"/>
    <cellStyle name="Normal 24 2 4 2" xfId="12032" xr:uid="{00000000-0005-0000-0000-0000E32E0000}"/>
    <cellStyle name="Normal 24 2 4 2 2" xfId="12033" xr:uid="{00000000-0005-0000-0000-0000E42E0000}"/>
    <cellStyle name="Normal 24 2 4 3" xfId="12034" xr:uid="{00000000-0005-0000-0000-0000E52E0000}"/>
    <cellStyle name="Normal 24 2 5" xfId="12035" xr:uid="{00000000-0005-0000-0000-0000E62E0000}"/>
    <cellStyle name="Normal 24 2 5 2" xfId="12036" xr:uid="{00000000-0005-0000-0000-0000E72E0000}"/>
    <cellStyle name="Normal 24 2 6" xfId="12037" xr:uid="{00000000-0005-0000-0000-0000E82E0000}"/>
    <cellStyle name="Normal 24 3" xfId="12038" xr:uid="{00000000-0005-0000-0000-0000E92E0000}"/>
    <cellStyle name="Normal 24 4" xfId="12039" xr:uid="{00000000-0005-0000-0000-0000EA2E0000}"/>
    <cellStyle name="Normal 24 4 2" xfId="12040" xr:uid="{00000000-0005-0000-0000-0000EB2E0000}"/>
    <cellStyle name="Normal 24 4 2 2" xfId="12041" xr:uid="{00000000-0005-0000-0000-0000EC2E0000}"/>
    <cellStyle name="Normal 24 4 2 2 2" xfId="12042" xr:uid="{00000000-0005-0000-0000-0000ED2E0000}"/>
    <cellStyle name="Normal 24 4 2 2 2 2" xfId="12043" xr:uid="{00000000-0005-0000-0000-0000EE2E0000}"/>
    <cellStyle name="Normal 24 4 2 2 3" xfId="12044" xr:uid="{00000000-0005-0000-0000-0000EF2E0000}"/>
    <cellStyle name="Normal 24 4 2 3" xfId="12045" xr:uid="{00000000-0005-0000-0000-0000F02E0000}"/>
    <cellStyle name="Normal 24 4 2 3 2" xfId="12046" xr:uid="{00000000-0005-0000-0000-0000F12E0000}"/>
    <cellStyle name="Normal 24 4 2 4" xfId="12047" xr:uid="{00000000-0005-0000-0000-0000F22E0000}"/>
    <cellStyle name="Normal 24 4 3" xfId="12048" xr:uid="{00000000-0005-0000-0000-0000F32E0000}"/>
    <cellStyle name="Normal 24 4 3 2" xfId="12049" xr:uid="{00000000-0005-0000-0000-0000F42E0000}"/>
    <cellStyle name="Normal 24 4 3 2 2" xfId="12050" xr:uid="{00000000-0005-0000-0000-0000F52E0000}"/>
    <cellStyle name="Normal 24 4 3 3" xfId="12051" xr:uid="{00000000-0005-0000-0000-0000F62E0000}"/>
    <cellStyle name="Normal 24 4 4" xfId="12052" xr:uid="{00000000-0005-0000-0000-0000F72E0000}"/>
    <cellStyle name="Normal 24 4 4 2" xfId="12053" xr:uid="{00000000-0005-0000-0000-0000F82E0000}"/>
    <cellStyle name="Normal 24 4 5" xfId="12054" xr:uid="{00000000-0005-0000-0000-0000F92E0000}"/>
    <cellStyle name="Normal 24 5" xfId="12055" xr:uid="{00000000-0005-0000-0000-0000FA2E0000}"/>
    <cellStyle name="Normal 24 5 2" xfId="12056" xr:uid="{00000000-0005-0000-0000-0000FB2E0000}"/>
    <cellStyle name="Normal 24 5 2 2" xfId="12057" xr:uid="{00000000-0005-0000-0000-0000FC2E0000}"/>
    <cellStyle name="Normal 24 5 2 2 2" xfId="12058" xr:uid="{00000000-0005-0000-0000-0000FD2E0000}"/>
    <cellStyle name="Normal 24 5 2 3" xfId="12059" xr:uid="{00000000-0005-0000-0000-0000FE2E0000}"/>
    <cellStyle name="Normal 24 5 3" xfId="12060" xr:uid="{00000000-0005-0000-0000-0000FF2E0000}"/>
    <cellStyle name="Normal 24 5 3 2" xfId="12061" xr:uid="{00000000-0005-0000-0000-0000002F0000}"/>
    <cellStyle name="Normal 24 5 4" xfId="12062" xr:uid="{00000000-0005-0000-0000-0000012F0000}"/>
    <cellStyle name="Normal 24 6" xfId="12063" xr:uid="{00000000-0005-0000-0000-0000022F0000}"/>
    <cellStyle name="Normal 24 7" xfId="12064" xr:uid="{00000000-0005-0000-0000-0000032F0000}"/>
    <cellStyle name="Normal 24 7 2" xfId="12065" xr:uid="{00000000-0005-0000-0000-0000042F0000}"/>
    <cellStyle name="Normal 24 7 2 2" xfId="12066" xr:uid="{00000000-0005-0000-0000-0000052F0000}"/>
    <cellStyle name="Normal 24 7 3" xfId="12067" xr:uid="{00000000-0005-0000-0000-0000062F0000}"/>
    <cellStyle name="Normal 24 8" xfId="12068" xr:uid="{00000000-0005-0000-0000-0000072F0000}"/>
    <cellStyle name="Normal 24 8 2" xfId="12069" xr:uid="{00000000-0005-0000-0000-0000082F0000}"/>
    <cellStyle name="Normal 24 9" xfId="12070" xr:uid="{00000000-0005-0000-0000-0000092F0000}"/>
    <cellStyle name="Normal 25" xfId="12071" xr:uid="{00000000-0005-0000-0000-00000A2F0000}"/>
    <cellStyle name="Normal 25 2" xfId="12072" xr:uid="{00000000-0005-0000-0000-00000B2F0000}"/>
    <cellStyle name="Normal 25 2 2" xfId="12073" xr:uid="{00000000-0005-0000-0000-00000C2F0000}"/>
    <cellStyle name="Normal 25 2 2 2" xfId="12074" xr:uid="{00000000-0005-0000-0000-00000D2F0000}"/>
    <cellStyle name="Normal 25 2 2 2 2" xfId="12075" xr:uid="{00000000-0005-0000-0000-00000E2F0000}"/>
    <cellStyle name="Normal 25 2 2 2 2 2" xfId="12076" xr:uid="{00000000-0005-0000-0000-00000F2F0000}"/>
    <cellStyle name="Normal 25 2 2 2 3" xfId="12077" xr:uid="{00000000-0005-0000-0000-0000102F0000}"/>
    <cellStyle name="Normal 25 2 2 3" xfId="12078" xr:uid="{00000000-0005-0000-0000-0000112F0000}"/>
    <cellStyle name="Normal 25 2 2 3 2" xfId="12079" xr:uid="{00000000-0005-0000-0000-0000122F0000}"/>
    <cellStyle name="Normal 25 2 2 4" xfId="12080" xr:uid="{00000000-0005-0000-0000-0000132F0000}"/>
    <cellStyle name="Normal 25 2 3" xfId="12081" xr:uid="{00000000-0005-0000-0000-0000142F0000}"/>
    <cellStyle name="Normal 25 2 3 2" xfId="12082" xr:uid="{00000000-0005-0000-0000-0000152F0000}"/>
    <cellStyle name="Normal 25 2 3 2 2" xfId="12083" xr:uid="{00000000-0005-0000-0000-0000162F0000}"/>
    <cellStyle name="Normal 25 2 3 3" xfId="12084" xr:uid="{00000000-0005-0000-0000-0000172F0000}"/>
    <cellStyle name="Normal 25 2 4" xfId="12085" xr:uid="{00000000-0005-0000-0000-0000182F0000}"/>
    <cellStyle name="Normal 25 2 4 2" xfId="12086" xr:uid="{00000000-0005-0000-0000-0000192F0000}"/>
    <cellStyle name="Normal 25 2 5" xfId="12087" xr:uid="{00000000-0005-0000-0000-00001A2F0000}"/>
    <cellStyle name="Normal 25 3" xfId="12088" xr:uid="{00000000-0005-0000-0000-00001B2F0000}"/>
    <cellStyle name="Normal 25 3 2" xfId="12089" xr:uid="{00000000-0005-0000-0000-00001C2F0000}"/>
    <cellStyle name="Normal 25 3 2 2" xfId="12090" xr:uid="{00000000-0005-0000-0000-00001D2F0000}"/>
    <cellStyle name="Normal 25 3 2 2 2" xfId="12091" xr:uid="{00000000-0005-0000-0000-00001E2F0000}"/>
    <cellStyle name="Normal 25 3 2 3" xfId="12092" xr:uid="{00000000-0005-0000-0000-00001F2F0000}"/>
    <cellStyle name="Normal 25 3 3" xfId="12093" xr:uid="{00000000-0005-0000-0000-0000202F0000}"/>
    <cellStyle name="Normal 25 3 3 2" xfId="12094" xr:uid="{00000000-0005-0000-0000-0000212F0000}"/>
    <cellStyle name="Normal 25 3 4" xfId="12095" xr:uid="{00000000-0005-0000-0000-0000222F0000}"/>
    <cellStyle name="Normal 25 4" xfId="12096" xr:uid="{00000000-0005-0000-0000-0000232F0000}"/>
    <cellStyle name="Normal 25 4 2" xfId="12097" xr:uid="{00000000-0005-0000-0000-0000242F0000}"/>
    <cellStyle name="Normal 25 4 2 2" xfId="12098" xr:uid="{00000000-0005-0000-0000-0000252F0000}"/>
    <cellStyle name="Normal 25 4 2 2 2" xfId="12099" xr:uid="{00000000-0005-0000-0000-0000262F0000}"/>
    <cellStyle name="Normal 25 4 2 3" xfId="12100" xr:uid="{00000000-0005-0000-0000-0000272F0000}"/>
    <cellStyle name="Normal 25 4 3" xfId="12101" xr:uid="{00000000-0005-0000-0000-0000282F0000}"/>
    <cellStyle name="Normal 25 4 3 2" xfId="12102" xr:uid="{00000000-0005-0000-0000-0000292F0000}"/>
    <cellStyle name="Normal 25 4 4" xfId="12103" xr:uid="{00000000-0005-0000-0000-00002A2F0000}"/>
    <cellStyle name="Normal 25 5" xfId="12104" xr:uid="{00000000-0005-0000-0000-00002B2F0000}"/>
    <cellStyle name="Normal 25 5 2" xfId="12105" xr:uid="{00000000-0005-0000-0000-00002C2F0000}"/>
    <cellStyle name="Normal 25 6" xfId="12106" xr:uid="{00000000-0005-0000-0000-00002D2F0000}"/>
    <cellStyle name="Normal 25 6 2" xfId="12107" xr:uid="{00000000-0005-0000-0000-00002E2F0000}"/>
    <cellStyle name="Normal 25 6 2 2" xfId="12108" xr:uid="{00000000-0005-0000-0000-00002F2F0000}"/>
    <cellStyle name="Normal 25 6 3" xfId="12109" xr:uid="{00000000-0005-0000-0000-0000302F0000}"/>
    <cellStyle name="Normal 25 7" xfId="12110" xr:uid="{00000000-0005-0000-0000-0000312F0000}"/>
    <cellStyle name="Normal 25 7 2" xfId="12111" xr:uid="{00000000-0005-0000-0000-0000322F0000}"/>
    <cellStyle name="Normal 25 8" xfId="12112" xr:uid="{00000000-0005-0000-0000-0000332F0000}"/>
    <cellStyle name="Normal 26" xfId="12113" xr:uid="{00000000-0005-0000-0000-0000342F0000}"/>
    <cellStyle name="Normal 26 2" xfId="12114" xr:uid="{00000000-0005-0000-0000-0000352F0000}"/>
    <cellStyle name="Normal 26 2 2" xfId="12115" xr:uid="{00000000-0005-0000-0000-0000362F0000}"/>
    <cellStyle name="Normal 26 2 2 2" xfId="12116" xr:uid="{00000000-0005-0000-0000-0000372F0000}"/>
    <cellStyle name="Normal 26 2 2 2 2" xfId="12117" xr:uid="{00000000-0005-0000-0000-0000382F0000}"/>
    <cellStyle name="Normal 26 2 2 3" xfId="12118" xr:uid="{00000000-0005-0000-0000-0000392F0000}"/>
    <cellStyle name="Normal 26 2 3" xfId="12119" xr:uid="{00000000-0005-0000-0000-00003A2F0000}"/>
    <cellStyle name="Normal 26 2 3 2" xfId="12120" xr:uid="{00000000-0005-0000-0000-00003B2F0000}"/>
    <cellStyle name="Normal 26 2 4" xfId="12121" xr:uid="{00000000-0005-0000-0000-00003C2F0000}"/>
    <cellStyle name="Normal 26 3" xfId="12122" xr:uid="{00000000-0005-0000-0000-00003D2F0000}"/>
    <cellStyle name="Normal 26 3 2" xfId="12123" xr:uid="{00000000-0005-0000-0000-00003E2F0000}"/>
    <cellStyle name="Normal 26 3 2 2" xfId="12124" xr:uid="{00000000-0005-0000-0000-00003F2F0000}"/>
    <cellStyle name="Normal 26 3 2 2 2" xfId="12125" xr:uid="{00000000-0005-0000-0000-0000402F0000}"/>
    <cellStyle name="Normal 26 3 2 3" xfId="12126" xr:uid="{00000000-0005-0000-0000-0000412F0000}"/>
    <cellStyle name="Normal 26 3 3" xfId="12127" xr:uid="{00000000-0005-0000-0000-0000422F0000}"/>
    <cellStyle name="Normal 26 3 3 2" xfId="12128" xr:uid="{00000000-0005-0000-0000-0000432F0000}"/>
    <cellStyle name="Normal 26 3 4" xfId="12129" xr:uid="{00000000-0005-0000-0000-0000442F0000}"/>
    <cellStyle name="Normal 26 4" xfId="12130" xr:uid="{00000000-0005-0000-0000-0000452F0000}"/>
    <cellStyle name="Normal 26 4 2" xfId="12131" xr:uid="{00000000-0005-0000-0000-0000462F0000}"/>
    <cellStyle name="Normal 26 4 2 2" xfId="12132" xr:uid="{00000000-0005-0000-0000-0000472F0000}"/>
    <cellStyle name="Normal 26 4 3" xfId="12133" xr:uid="{00000000-0005-0000-0000-0000482F0000}"/>
    <cellStyle name="Normal 26 5" xfId="12134" xr:uid="{00000000-0005-0000-0000-0000492F0000}"/>
    <cellStyle name="Normal 26 5 2" xfId="12135" xr:uid="{00000000-0005-0000-0000-00004A2F0000}"/>
    <cellStyle name="Normal 26 6" xfId="12136" xr:uid="{00000000-0005-0000-0000-00004B2F0000}"/>
    <cellStyle name="Normal 27" xfId="12137" xr:uid="{00000000-0005-0000-0000-00004C2F0000}"/>
    <cellStyle name="Normal 27 2" xfId="12138" xr:uid="{00000000-0005-0000-0000-00004D2F0000}"/>
    <cellStyle name="Normal 27 2 2" xfId="12139" xr:uid="{00000000-0005-0000-0000-00004E2F0000}"/>
    <cellStyle name="Normal 27 2 2 2" xfId="12140" xr:uid="{00000000-0005-0000-0000-00004F2F0000}"/>
    <cellStyle name="Normal 27 2 3" xfId="12141" xr:uid="{00000000-0005-0000-0000-0000502F0000}"/>
    <cellStyle name="Normal 27 3" xfId="12142" xr:uid="{00000000-0005-0000-0000-0000512F0000}"/>
    <cellStyle name="Normal 27 3 2" xfId="12143" xr:uid="{00000000-0005-0000-0000-0000522F0000}"/>
    <cellStyle name="Normal 27 4" xfId="12144" xr:uid="{00000000-0005-0000-0000-0000532F0000}"/>
    <cellStyle name="Normal 28" xfId="12145" xr:uid="{00000000-0005-0000-0000-0000542F0000}"/>
    <cellStyle name="Normal 28 2" xfId="12146" xr:uid="{00000000-0005-0000-0000-0000552F0000}"/>
    <cellStyle name="Normal 28 2 2" xfId="12147" xr:uid="{00000000-0005-0000-0000-0000562F0000}"/>
    <cellStyle name="Normal 28 2 2 2" xfId="12148" xr:uid="{00000000-0005-0000-0000-0000572F0000}"/>
    <cellStyle name="Normal 28 2 3" xfId="12149" xr:uid="{00000000-0005-0000-0000-0000582F0000}"/>
    <cellStyle name="Normal 28 3" xfId="12150" xr:uid="{00000000-0005-0000-0000-0000592F0000}"/>
    <cellStyle name="Normal 28 3 2" xfId="12151" xr:uid="{00000000-0005-0000-0000-00005A2F0000}"/>
    <cellStyle name="Normal 28 4" xfId="12152" xr:uid="{00000000-0005-0000-0000-00005B2F0000}"/>
    <cellStyle name="Normal 29" xfId="12153" xr:uid="{00000000-0005-0000-0000-00005C2F0000}"/>
    <cellStyle name="Normal 29 2" xfId="12154" xr:uid="{00000000-0005-0000-0000-00005D2F0000}"/>
    <cellStyle name="Normal 29 2 2" xfId="12155" xr:uid="{00000000-0005-0000-0000-00005E2F0000}"/>
    <cellStyle name="Normal 29 2 2 2" xfId="12156" xr:uid="{00000000-0005-0000-0000-00005F2F0000}"/>
    <cellStyle name="Normal 29 2 3" xfId="12157" xr:uid="{00000000-0005-0000-0000-0000602F0000}"/>
    <cellStyle name="Normal 29 3" xfId="12158" xr:uid="{00000000-0005-0000-0000-0000612F0000}"/>
    <cellStyle name="Normal 29 3 2" xfId="12159" xr:uid="{00000000-0005-0000-0000-0000622F0000}"/>
    <cellStyle name="Normal 29 4" xfId="12160" xr:uid="{00000000-0005-0000-0000-0000632F0000}"/>
    <cellStyle name="Normal 3" xfId="16" xr:uid="{00000000-0005-0000-0000-0000642F0000}"/>
    <cellStyle name="Normal 3 10" xfId="12161" xr:uid="{00000000-0005-0000-0000-0000652F0000}"/>
    <cellStyle name="Normal 3 10 2" xfId="12162" xr:uid="{00000000-0005-0000-0000-0000662F0000}"/>
    <cellStyle name="Normal 3 10 2 2" xfId="12163" xr:uid="{00000000-0005-0000-0000-0000672F0000}"/>
    <cellStyle name="Normal 3 10 2 2 2" xfId="12164" xr:uid="{00000000-0005-0000-0000-0000682F0000}"/>
    <cellStyle name="Normal 3 10 2 2 2 2" xfId="12165" xr:uid="{00000000-0005-0000-0000-0000692F0000}"/>
    <cellStyle name="Normal 3 10 2 2 2 2 2" xfId="12166" xr:uid="{00000000-0005-0000-0000-00006A2F0000}"/>
    <cellStyle name="Normal 3 10 2 2 2 2 2 2" xfId="12167" xr:uid="{00000000-0005-0000-0000-00006B2F0000}"/>
    <cellStyle name="Normal 3 10 2 2 2 2 3" xfId="12168" xr:uid="{00000000-0005-0000-0000-00006C2F0000}"/>
    <cellStyle name="Normal 3 10 2 2 2 3" xfId="12169" xr:uid="{00000000-0005-0000-0000-00006D2F0000}"/>
    <cellStyle name="Normal 3 10 2 2 2 3 2" xfId="12170" xr:uid="{00000000-0005-0000-0000-00006E2F0000}"/>
    <cellStyle name="Normal 3 10 2 2 2 4" xfId="12171" xr:uid="{00000000-0005-0000-0000-00006F2F0000}"/>
    <cellStyle name="Normal 3 10 2 2 3" xfId="12172" xr:uid="{00000000-0005-0000-0000-0000702F0000}"/>
    <cellStyle name="Normal 3 10 2 2 3 2" xfId="12173" xr:uid="{00000000-0005-0000-0000-0000712F0000}"/>
    <cellStyle name="Normal 3 10 2 2 3 2 2" xfId="12174" xr:uid="{00000000-0005-0000-0000-0000722F0000}"/>
    <cellStyle name="Normal 3 10 2 2 3 3" xfId="12175" xr:uid="{00000000-0005-0000-0000-0000732F0000}"/>
    <cellStyle name="Normal 3 10 2 2 4" xfId="12176" xr:uid="{00000000-0005-0000-0000-0000742F0000}"/>
    <cellStyle name="Normal 3 10 2 2 4 2" xfId="12177" xr:uid="{00000000-0005-0000-0000-0000752F0000}"/>
    <cellStyle name="Normal 3 10 2 2 5" xfId="12178" xr:uid="{00000000-0005-0000-0000-0000762F0000}"/>
    <cellStyle name="Normal 3 10 2 3" xfId="12179" xr:uid="{00000000-0005-0000-0000-0000772F0000}"/>
    <cellStyle name="Normal 3 10 2 3 2" xfId="12180" xr:uid="{00000000-0005-0000-0000-0000782F0000}"/>
    <cellStyle name="Normal 3 10 2 3 2 2" xfId="12181" xr:uid="{00000000-0005-0000-0000-0000792F0000}"/>
    <cellStyle name="Normal 3 10 2 3 2 2 2" xfId="12182" xr:uid="{00000000-0005-0000-0000-00007A2F0000}"/>
    <cellStyle name="Normal 3 10 2 3 2 3" xfId="12183" xr:uid="{00000000-0005-0000-0000-00007B2F0000}"/>
    <cellStyle name="Normal 3 10 2 3 3" xfId="12184" xr:uid="{00000000-0005-0000-0000-00007C2F0000}"/>
    <cellStyle name="Normal 3 10 2 3 3 2" xfId="12185" xr:uid="{00000000-0005-0000-0000-00007D2F0000}"/>
    <cellStyle name="Normal 3 10 2 3 4" xfId="12186" xr:uid="{00000000-0005-0000-0000-00007E2F0000}"/>
    <cellStyle name="Normal 3 10 2 4" xfId="12187" xr:uid="{00000000-0005-0000-0000-00007F2F0000}"/>
    <cellStyle name="Normal 3 10 2 4 2" xfId="12188" xr:uid="{00000000-0005-0000-0000-0000802F0000}"/>
    <cellStyle name="Normal 3 10 2 4 2 2" xfId="12189" xr:uid="{00000000-0005-0000-0000-0000812F0000}"/>
    <cellStyle name="Normal 3 10 2 4 2 2 2" xfId="12190" xr:uid="{00000000-0005-0000-0000-0000822F0000}"/>
    <cellStyle name="Normal 3 10 2 4 2 3" xfId="12191" xr:uid="{00000000-0005-0000-0000-0000832F0000}"/>
    <cellStyle name="Normal 3 10 2 4 3" xfId="12192" xr:uid="{00000000-0005-0000-0000-0000842F0000}"/>
    <cellStyle name="Normal 3 10 2 4 3 2" xfId="12193" xr:uid="{00000000-0005-0000-0000-0000852F0000}"/>
    <cellStyle name="Normal 3 10 2 4 4" xfId="12194" xr:uid="{00000000-0005-0000-0000-0000862F0000}"/>
    <cellStyle name="Normal 3 10 2 5" xfId="12195" xr:uid="{00000000-0005-0000-0000-0000872F0000}"/>
    <cellStyle name="Normal 3 10 2 5 2" xfId="12196" xr:uid="{00000000-0005-0000-0000-0000882F0000}"/>
    <cellStyle name="Normal 3 10 2 5 2 2" xfId="12197" xr:uid="{00000000-0005-0000-0000-0000892F0000}"/>
    <cellStyle name="Normal 3 10 2 5 3" xfId="12198" xr:uid="{00000000-0005-0000-0000-00008A2F0000}"/>
    <cellStyle name="Normal 3 10 2 6" xfId="12199" xr:uid="{00000000-0005-0000-0000-00008B2F0000}"/>
    <cellStyle name="Normal 3 10 2 6 2" xfId="12200" xr:uid="{00000000-0005-0000-0000-00008C2F0000}"/>
    <cellStyle name="Normal 3 10 2 7" xfId="12201" xr:uid="{00000000-0005-0000-0000-00008D2F0000}"/>
    <cellStyle name="Normal 3 10 2 7 2" xfId="12202" xr:uid="{00000000-0005-0000-0000-00008E2F0000}"/>
    <cellStyle name="Normal 3 10 2 8" xfId="12203" xr:uid="{00000000-0005-0000-0000-00008F2F0000}"/>
    <cellStyle name="Normal 3 10 3" xfId="12204" xr:uid="{00000000-0005-0000-0000-0000902F0000}"/>
    <cellStyle name="Normal 3 10 3 2" xfId="12205" xr:uid="{00000000-0005-0000-0000-0000912F0000}"/>
    <cellStyle name="Normal 3 10 3 2 2" xfId="12206" xr:uid="{00000000-0005-0000-0000-0000922F0000}"/>
    <cellStyle name="Normal 3 10 3 2 2 2" xfId="12207" xr:uid="{00000000-0005-0000-0000-0000932F0000}"/>
    <cellStyle name="Normal 3 10 3 2 2 2 2" xfId="12208" xr:uid="{00000000-0005-0000-0000-0000942F0000}"/>
    <cellStyle name="Normal 3 10 3 2 2 3" xfId="12209" xr:uid="{00000000-0005-0000-0000-0000952F0000}"/>
    <cellStyle name="Normal 3 10 3 2 3" xfId="12210" xr:uid="{00000000-0005-0000-0000-0000962F0000}"/>
    <cellStyle name="Normal 3 10 3 2 3 2" xfId="12211" xr:uid="{00000000-0005-0000-0000-0000972F0000}"/>
    <cellStyle name="Normal 3 10 3 2 4" xfId="12212" xr:uid="{00000000-0005-0000-0000-0000982F0000}"/>
    <cellStyle name="Normal 3 10 3 3" xfId="12213" xr:uid="{00000000-0005-0000-0000-0000992F0000}"/>
    <cellStyle name="Normal 3 10 3 3 2" xfId="12214" xr:uid="{00000000-0005-0000-0000-00009A2F0000}"/>
    <cellStyle name="Normal 3 10 3 3 2 2" xfId="12215" xr:uid="{00000000-0005-0000-0000-00009B2F0000}"/>
    <cellStyle name="Normal 3 10 3 3 3" xfId="12216" xr:uid="{00000000-0005-0000-0000-00009C2F0000}"/>
    <cellStyle name="Normal 3 10 3 4" xfId="12217" xr:uid="{00000000-0005-0000-0000-00009D2F0000}"/>
    <cellStyle name="Normal 3 10 3 4 2" xfId="12218" xr:uid="{00000000-0005-0000-0000-00009E2F0000}"/>
    <cellStyle name="Normal 3 10 3 5" xfId="12219" xr:uid="{00000000-0005-0000-0000-00009F2F0000}"/>
    <cellStyle name="Normal 3 10 4" xfId="12220" xr:uid="{00000000-0005-0000-0000-0000A02F0000}"/>
    <cellStyle name="Normal 3 10 4 2" xfId="12221" xr:uid="{00000000-0005-0000-0000-0000A12F0000}"/>
    <cellStyle name="Normal 3 10 4 2 2" xfId="12222" xr:uid="{00000000-0005-0000-0000-0000A22F0000}"/>
    <cellStyle name="Normal 3 10 4 2 2 2" xfId="12223" xr:uid="{00000000-0005-0000-0000-0000A32F0000}"/>
    <cellStyle name="Normal 3 10 4 2 3" xfId="12224" xr:uid="{00000000-0005-0000-0000-0000A42F0000}"/>
    <cellStyle name="Normal 3 10 4 3" xfId="12225" xr:uid="{00000000-0005-0000-0000-0000A52F0000}"/>
    <cellStyle name="Normal 3 10 4 3 2" xfId="12226" xr:uid="{00000000-0005-0000-0000-0000A62F0000}"/>
    <cellStyle name="Normal 3 10 4 4" xfId="12227" xr:uid="{00000000-0005-0000-0000-0000A72F0000}"/>
    <cellStyle name="Normal 3 10 5" xfId="12228" xr:uid="{00000000-0005-0000-0000-0000A82F0000}"/>
    <cellStyle name="Normal 3 10 5 2" xfId="12229" xr:uid="{00000000-0005-0000-0000-0000A92F0000}"/>
    <cellStyle name="Normal 3 10 5 2 2" xfId="12230" xr:uid="{00000000-0005-0000-0000-0000AA2F0000}"/>
    <cellStyle name="Normal 3 10 5 2 2 2" xfId="12231" xr:uid="{00000000-0005-0000-0000-0000AB2F0000}"/>
    <cellStyle name="Normal 3 10 5 2 3" xfId="12232" xr:uid="{00000000-0005-0000-0000-0000AC2F0000}"/>
    <cellStyle name="Normal 3 10 5 3" xfId="12233" xr:uid="{00000000-0005-0000-0000-0000AD2F0000}"/>
    <cellStyle name="Normal 3 10 5 3 2" xfId="12234" xr:uid="{00000000-0005-0000-0000-0000AE2F0000}"/>
    <cellStyle name="Normal 3 10 5 4" xfId="12235" xr:uid="{00000000-0005-0000-0000-0000AF2F0000}"/>
    <cellStyle name="Normal 3 10 6" xfId="12236" xr:uid="{00000000-0005-0000-0000-0000B02F0000}"/>
    <cellStyle name="Normal 3 10 6 2" xfId="12237" xr:uid="{00000000-0005-0000-0000-0000B12F0000}"/>
    <cellStyle name="Normal 3 10 6 2 2" xfId="12238" xr:uid="{00000000-0005-0000-0000-0000B22F0000}"/>
    <cellStyle name="Normal 3 10 6 3" xfId="12239" xr:uid="{00000000-0005-0000-0000-0000B32F0000}"/>
    <cellStyle name="Normal 3 10 7" xfId="12240" xr:uid="{00000000-0005-0000-0000-0000B42F0000}"/>
    <cellStyle name="Normal 3 10 7 2" xfId="12241" xr:uid="{00000000-0005-0000-0000-0000B52F0000}"/>
    <cellStyle name="Normal 3 10 8" xfId="12242" xr:uid="{00000000-0005-0000-0000-0000B62F0000}"/>
    <cellStyle name="Normal 3 10 8 2" xfId="12243" xr:uid="{00000000-0005-0000-0000-0000B72F0000}"/>
    <cellStyle name="Normal 3 10 9" xfId="12244" xr:uid="{00000000-0005-0000-0000-0000B82F0000}"/>
    <cellStyle name="Normal 3 10_T-straight with PEDs adjustor" xfId="12245" xr:uid="{00000000-0005-0000-0000-0000B92F0000}"/>
    <cellStyle name="Normal 3 11" xfId="12246" xr:uid="{00000000-0005-0000-0000-0000BA2F0000}"/>
    <cellStyle name="Normal 3 11 2" xfId="12247" xr:uid="{00000000-0005-0000-0000-0000BB2F0000}"/>
    <cellStyle name="Normal 3 11 2 2" xfId="12248" xr:uid="{00000000-0005-0000-0000-0000BC2F0000}"/>
    <cellStyle name="Normal 3 11 2 2 2" xfId="12249" xr:uid="{00000000-0005-0000-0000-0000BD2F0000}"/>
    <cellStyle name="Normal 3 11 2 2 2 2" xfId="12250" xr:uid="{00000000-0005-0000-0000-0000BE2F0000}"/>
    <cellStyle name="Normal 3 11 2 2 2 2 2" xfId="12251" xr:uid="{00000000-0005-0000-0000-0000BF2F0000}"/>
    <cellStyle name="Normal 3 11 2 2 2 3" xfId="12252" xr:uid="{00000000-0005-0000-0000-0000C02F0000}"/>
    <cellStyle name="Normal 3 11 2 2 3" xfId="12253" xr:uid="{00000000-0005-0000-0000-0000C12F0000}"/>
    <cellStyle name="Normal 3 11 2 2 3 2" xfId="12254" xr:uid="{00000000-0005-0000-0000-0000C22F0000}"/>
    <cellStyle name="Normal 3 11 2 2 4" xfId="12255" xr:uid="{00000000-0005-0000-0000-0000C32F0000}"/>
    <cellStyle name="Normal 3 11 2 3" xfId="12256" xr:uid="{00000000-0005-0000-0000-0000C42F0000}"/>
    <cellStyle name="Normal 3 11 2 3 2" xfId="12257" xr:uid="{00000000-0005-0000-0000-0000C52F0000}"/>
    <cellStyle name="Normal 3 11 2 3 2 2" xfId="12258" xr:uid="{00000000-0005-0000-0000-0000C62F0000}"/>
    <cellStyle name="Normal 3 11 2 3 3" xfId="12259" xr:uid="{00000000-0005-0000-0000-0000C72F0000}"/>
    <cellStyle name="Normal 3 11 2 4" xfId="12260" xr:uid="{00000000-0005-0000-0000-0000C82F0000}"/>
    <cellStyle name="Normal 3 11 2 4 2" xfId="12261" xr:uid="{00000000-0005-0000-0000-0000C92F0000}"/>
    <cellStyle name="Normal 3 11 2 5" xfId="12262" xr:uid="{00000000-0005-0000-0000-0000CA2F0000}"/>
    <cellStyle name="Normal 3 11 3" xfId="12263" xr:uid="{00000000-0005-0000-0000-0000CB2F0000}"/>
    <cellStyle name="Normal 3 11 3 2" xfId="12264" xr:uid="{00000000-0005-0000-0000-0000CC2F0000}"/>
    <cellStyle name="Normal 3 11 3 2 2" xfId="12265" xr:uid="{00000000-0005-0000-0000-0000CD2F0000}"/>
    <cellStyle name="Normal 3 11 3 2 2 2" xfId="12266" xr:uid="{00000000-0005-0000-0000-0000CE2F0000}"/>
    <cellStyle name="Normal 3 11 3 2 3" xfId="12267" xr:uid="{00000000-0005-0000-0000-0000CF2F0000}"/>
    <cellStyle name="Normal 3 11 3 3" xfId="12268" xr:uid="{00000000-0005-0000-0000-0000D02F0000}"/>
    <cellStyle name="Normal 3 11 3 3 2" xfId="12269" xr:uid="{00000000-0005-0000-0000-0000D12F0000}"/>
    <cellStyle name="Normal 3 11 3 4" xfId="12270" xr:uid="{00000000-0005-0000-0000-0000D22F0000}"/>
    <cellStyle name="Normal 3 11 4" xfId="12271" xr:uid="{00000000-0005-0000-0000-0000D32F0000}"/>
    <cellStyle name="Normal 3 11 4 2" xfId="12272" xr:uid="{00000000-0005-0000-0000-0000D42F0000}"/>
    <cellStyle name="Normal 3 11 4 2 2" xfId="12273" xr:uid="{00000000-0005-0000-0000-0000D52F0000}"/>
    <cellStyle name="Normal 3 11 4 2 2 2" xfId="12274" xr:uid="{00000000-0005-0000-0000-0000D62F0000}"/>
    <cellStyle name="Normal 3 11 4 2 3" xfId="12275" xr:uid="{00000000-0005-0000-0000-0000D72F0000}"/>
    <cellStyle name="Normal 3 11 4 3" xfId="12276" xr:uid="{00000000-0005-0000-0000-0000D82F0000}"/>
    <cellStyle name="Normal 3 11 4 3 2" xfId="12277" xr:uid="{00000000-0005-0000-0000-0000D92F0000}"/>
    <cellStyle name="Normal 3 11 4 4" xfId="12278" xr:uid="{00000000-0005-0000-0000-0000DA2F0000}"/>
    <cellStyle name="Normal 3 11 5" xfId="12279" xr:uid="{00000000-0005-0000-0000-0000DB2F0000}"/>
    <cellStyle name="Normal 3 11 5 2" xfId="12280" xr:uid="{00000000-0005-0000-0000-0000DC2F0000}"/>
    <cellStyle name="Normal 3 11 5 2 2" xfId="12281" xr:uid="{00000000-0005-0000-0000-0000DD2F0000}"/>
    <cellStyle name="Normal 3 11 5 3" xfId="12282" xr:uid="{00000000-0005-0000-0000-0000DE2F0000}"/>
    <cellStyle name="Normal 3 11 6" xfId="12283" xr:uid="{00000000-0005-0000-0000-0000DF2F0000}"/>
    <cellStyle name="Normal 3 11 6 2" xfId="12284" xr:uid="{00000000-0005-0000-0000-0000E02F0000}"/>
    <cellStyle name="Normal 3 11 7" xfId="12285" xr:uid="{00000000-0005-0000-0000-0000E12F0000}"/>
    <cellStyle name="Normal 3 11 7 2" xfId="12286" xr:uid="{00000000-0005-0000-0000-0000E22F0000}"/>
    <cellStyle name="Normal 3 11 8" xfId="12287" xr:uid="{00000000-0005-0000-0000-0000E32F0000}"/>
    <cellStyle name="Normal 3 12" xfId="12288" xr:uid="{00000000-0005-0000-0000-0000E42F0000}"/>
    <cellStyle name="Normal 3 12 2" xfId="12289" xr:uid="{00000000-0005-0000-0000-0000E52F0000}"/>
    <cellStyle name="Normal 3 12 2 2" xfId="12290" xr:uid="{00000000-0005-0000-0000-0000E62F0000}"/>
    <cellStyle name="Normal 3 12 2 2 2" xfId="12291" xr:uid="{00000000-0005-0000-0000-0000E72F0000}"/>
    <cellStyle name="Normal 3 12 2 2 2 2" xfId="12292" xr:uid="{00000000-0005-0000-0000-0000E82F0000}"/>
    <cellStyle name="Normal 3 12 2 2 2 2 2" xfId="12293" xr:uid="{00000000-0005-0000-0000-0000E92F0000}"/>
    <cellStyle name="Normal 3 12 2 2 2 3" xfId="12294" xr:uid="{00000000-0005-0000-0000-0000EA2F0000}"/>
    <cellStyle name="Normal 3 12 2 2 3" xfId="12295" xr:uid="{00000000-0005-0000-0000-0000EB2F0000}"/>
    <cellStyle name="Normal 3 12 2 2 3 2" xfId="12296" xr:uid="{00000000-0005-0000-0000-0000EC2F0000}"/>
    <cellStyle name="Normal 3 12 2 2 4" xfId="12297" xr:uid="{00000000-0005-0000-0000-0000ED2F0000}"/>
    <cellStyle name="Normal 3 12 2 3" xfId="12298" xr:uid="{00000000-0005-0000-0000-0000EE2F0000}"/>
    <cellStyle name="Normal 3 12 2 3 2" xfId="12299" xr:uid="{00000000-0005-0000-0000-0000EF2F0000}"/>
    <cellStyle name="Normal 3 12 2 3 2 2" xfId="12300" xr:uid="{00000000-0005-0000-0000-0000F02F0000}"/>
    <cellStyle name="Normal 3 12 2 3 3" xfId="12301" xr:uid="{00000000-0005-0000-0000-0000F12F0000}"/>
    <cellStyle name="Normal 3 12 2 4" xfId="12302" xr:uid="{00000000-0005-0000-0000-0000F22F0000}"/>
    <cellStyle name="Normal 3 12 2 4 2" xfId="12303" xr:uid="{00000000-0005-0000-0000-0000F32F0000}"/>
    <cellStyle name="Normal 3 12 2 5" xfId="12304" xr:uid="{00000000-0005-0000-0000-0000F42F0000}"/>
    <cellStyle name="Normal 3 12 2 6" xfId="12305" xr:uid="{00000000-0005-0000-0000-0000F52F0000}"/>
    <cellStyle name="Normal 3 12 3" xfId="12306" xr:uid="{00000000-0005-0000-0000-0000F62F0000}"/>
    <cellStyle name="Normal 3 12 3 2" xfId="12307" xr:uid="{00000000-0005-0000-0000-0000F72F0000}"/>
    <cellStyle name="Normal 3 12 3 2 2" xfId="12308" xr:uid="{00000000-0005-0000-0000-0000F82F0000}"/>
    <cellStyle name="Normal 3 12 3 2 2 2" xfId="12309" xr:uid="{00000000-0005-0000-0000-0000F92F0000}"/>
    <cellStyle name="Normal 3 12 3 2 3" xfId="12310" xr:uid="{00000000-0005-0000-0000-0000FA2F0000}"/>
    <cellStyle name="Normal 3 12 3 3" xfId="12311" xr:uid="{00000000-0005-0000-0000-0000FB2F0000}"/>
    <cellStyle name="Normal 3 12 3 3 2" xfId="12312" xr:uid="{00000000-0005-0000-0000-0000FC2F0000}"/>
    <cellStyle name="Normal 3 12 3 4" xfId="12313" xr:uid="{00000000-0005-0000-0000-0000FD2F0000}"/>
    <cellStyle name="Normal 3 12 4" xfId="12314" xr:uid="{00000000-0005-0000-0000-0000FE2F0000}"/>
    <cellStyle name="Normal 3 12 4 2" xfId="12315" xr:uid="{00000000-0005-0000-0000-0000FF2F0000}"/>
    <cellStyle name="Normal 3 12 4 2 2" xfId="12316" xr:uid="{00000000-0005-0000-0000-000000300000}"/>
    <cellStyle name="Normal 3 12 4 2 2 2" xfId="12317" xr:uid="{00000000-0005-0000-0000-000001300000}"/>
    <cellStyle name="Normal 3 12 4 2 3" xfId="12318" xr:uid="{00000000-0005-0000-0000-000002300000}"/>
    <cellStyle name="Normal 3 12 4 3" xfId="12319" xr:uid="{00000000-0005-0000-0000-000003300000}"/>
    <cellStyle name="Normal 3 12 4 3 2" xfId="12320" xr:uid="{00000000-0005-0000-0000-000004300000}"/>
    <cellStyle name="Normal 3 12 4 4" xfId="12321" xr:uid="{00000000-0005-0000-0000-000005300000}"/>
    <cellStyle name="Normal 3 12 5" xfId="12322" xr:uid="{00000000-0005-0000-0000-000006300000}"/>
    <cellStyle name="Normal 3 12 5 2" xfId="12323" xr:uid="{00000000-0005-0000-0000-000007300000}"/>
    <cellStyle name="Normal 3 12 5 2 2" xfId="12324" xr:uid="{00000000-0005-0000-0000-000008300000}"/>
    <cellStyle name="Normal 3 12 5 3" xfId="12325" xr:uid="{00000000-0005-0000-0000-000009300000}"/>
    <cellStyle name="Normal 3 12 6" xfId="12326" xr:uid="{00000000-0005-0000-0000-00000A300000}"/>
    <cellStyle name="Normal 3 12 6 2" xfId="12327" xr:uid="{00000000-0005-0000-0000-00000B300000}"/>
    <cellStyle name="Normal 3 12 7" xfId="12328" xr:uid="{00000000-0005-0000-0000-00000C300000}"/>
    <cellStyle name="Normal 3 12 7 2" xfId="12329" xr:uid="{00000000-0005-0000-0000-00000D300000}"/>
    <cellStyle name="Normal 3 12 8" xfId="12330" xr:uid="{00000000-0005-0000-0000-00000E300000}"/>
    <cellStyle name="Normal 3 12 9" xfId="12331" xr:uid="{00000000-0005-0000-0000-00000F300000}"/>
    <cellStyle name="Normal 3 13" xfId="12332" xr:uid="{00000000-0005-0000-0000-000010300000}"/>
    <cellStyle name="Normal 3 13 2" xfId="12333" xr:uid="{00000000-0005-0000-0000-000011300000}"/>
    <cellStyle name="Normal 3 13 2 2" xfId="12334" xr:uid="{00000000-0005-0000-0000-000012300000}"/>
    <cellStyle name="Normal 3 13 2 2 2" xfId="12335" xr:uid="{00000000-0005-0000-0000-000013300000}"/>
    <cellStyle name="Normal 3 13 2 2 2 2" xfId="12336" xr:uid="{00000000-0005-0000-0000-000014300000}"/>
    <cellStyle name="Normal 3 13 2 2 2 2 2" xfId="12337" xr:uid="{00000000-0005-0000-0000-000015300000}"/>
    <cellStyle name="Normal 3 13 2 2 2 3" xfId="12338" xr:uid="{00000000-0005-0000-0000-000016300000}"/>
    <cellStyle name="Normal 3 13 2 2 3" xfId="12339" xr:uid="{00000000-0005-0000-0000-000017300000}"/>
    <cellStyle name="Normal 3 13 2 2 3 2" xfId="12340" xr:uid="{00000000-0005-0000-0000-000018300000}"/>
    <cellStyle name="Normal 3 13 2 2 4" xfId="12341" xr:uid="{00000000-0005-0000-0000-000019300000}"/>
    <cellStyle name="Normal 3 13 2 3" xfId="12342" xr:uid="{00000000-0005-0000-0000-00001A300000}"/>
    <cellStyle name="Normal 3 13 2 3 2" xfId="12343" xr:uid="{00000000-0005-0000-0000-00001B300000}"/>
    <cellStyle name="Normal 3 13 2 3 2 2" xfId="12344" xr:uid="{00000000-0005-0000-0000-00001C300000}"/>
    <cellStyle name="Normal 3 13 2 3 3" xfId="12345" xr:uid="{00000000-0005-0000-0000-00001D300000}"/>
    <cellStyle name="Normal 3 13 2 4" xfId="12346" xr:uid="{00000000-0005-0000-0000-00001E300000}"/>
    <cellStyle name="Normal 3 13 2 4 2" xfId="12347" xr:uid="{00000000-0005-0000-0000-00001F300000}"/>
    <cellStyle name="Normal 3 13 2 5" xfId="12348" xr:uid="{00000000-0005-0000-0000-000020300000}"/>
    <cellStyle name="Normal 3 13 2 6" xfId="12349" xr:uid="{00000000-0005-0000-0000-000021300000}"/>
    <cellStyle name="Normal 3 13 3" xfId="12350" xr:uid="{00000000-0005-0000-0000-000022300000}"/>
    <cellStyle name="Normal 3 13 3 2" xfId="12351" xr:uid="{00000000-0005-0000-0000-000023300000}"/>
    <cellStyle name="Normal 3 13 3 2 2" xfId="12352" xr:uid="{00000000-0005-0000-0000-000024300000}"/>
    <cellStyle name="Normal 3 13 3 2 2 2" xfId="12353" xr:uid="{00000000-0005-0000-0000-000025300000}"/>
    <cellStyle name="Normal 3 13 3 2 3" xfId="12354" xr:uid="{00000000-0005-0000-0000-000026300000}"/>
    <cellStyle name="Normal 3 13 3 3" xfId="12355" xr:uid="{00000000-0005-0000-0000-000027300000}"/>
    <cellStyle name="Normal 3 13 3 3 2" xfId="12356" xr:uid="{00000000-0005-0000-0000-000028300000}"/>
    <cellStyle name="Normal 3 13 3 4" xfId="12357" xr:uid="{00000000-0005-0000-0000-000029300000}"/>
    <cellStyle name="Normal 3 13 4" xfId="12358" xr:uid="{00000000-0005-0000-0000-00002A300000}"/>
    <cellStyle name="Normal 3 13 4 2" xfId="12359" xr:uid="{00000000-0005-0000-0000-00002B300000}"/>
    <cellStyle name="Normal 3 13 4 2 2" xfId="12360" xr:uid="{00000000-0005-0000-0000-00002C300000}"/>
    <cellStyle name="Normal 3 13 4 3" xfId="12361" xr:uid="{00000000-0005-0000-0000-00002D300000}"/>
    <cellStyle name="Normal 3 13 5" xfId="12362" xr:uid="{00000000-0005-0000-0000-00002E300000}"/>
    <cellStyle name="Normal 3 13 5 2" xfId="12363" xr:uid="{00000000-0005-0000-0000-00002F300000}"/>
    <cellStyle name="Normal 3 13 6" xfId="12364" xr:uid="{00000000-0005-0000-0000-000030300000}"/>
    <cellStyle name="Normal 3 13 7" xfId="12365" xr:uid="{00000000-0005-0000-0000-000031300000}"/>
    <cellStyle name="Normal 3 14" xfId="12366" xr:uid="{00000000-0005-0000-0000-000032300000}"/>
    <cellStyle name="Normal 3 14 2" xfId="12367" xr:uid="{00000000-0005-0000-0000-000033300000}"/>
    <cellStyle name="Normal 3 14 2 2" xfId="12368" xr:uid="{00000000-0005-0000-0000-000034300000}"/>
    <cellStyle name="Normal 3 14 2 2 2" xfId="12369" xr:uid="{00000000-0005-0000-0000-000035300000}"/>
    <cellStyle name="Normal 3 14 2 2 2 2" xfId="12370" xr:uid="{00000000-0005-0000-0000-000036300000}"/>
    <cellStyle name="Normal 3 14 2 2 2 2 2" xfId="12371" xr:uid="{00000000-0005-0000-0000-000037300000}"/>
    <cellStyle name="Normal 3 14 2 2 2 3" xfId="12372" xr:uid="{00000000-0005-0000-0000-000038300000}"/>
    <cellStyle name="Normal 3 14 2 2 3" xfId="12373" xr:uid="{00000000-0005-0000-0000-000039300000}"/>
    <cellStyle name="Normal 3 14 2 2 3 2" xfId="12374" xr:uid="{00000000-0005-0000-0000-00003A300000}"/>
    <cellStyle name="Normal 3 14 2 2 4" xfId="12375" xr:uid="{00000000-0005-0000-0000-00003B300000}"/>
    <cellStyle name="Normal 3 14 2 3" xfId="12376" xr:uid="{00000000-0005-0000-0000-00003C300000}"/>
    <cellStyle name="Normal 3 14 2 3 2" xfId="12377" xr:uid="{00000000-0005-0000-0000-00003D300000}"/>
    <cellStyle name="Normal 3 14 2 3 2 2" xfId="12378" xr:uid="{00000000-0005-0000-0000-00003E300000}"/>
    <cellStyle name="Normal 3 14 2 3 3" xfId="12379" xr:uid="{00000000-0005-0000-0000-00003F300000}"/>
    <cellStyle name="Normal 3 14 2 4" xfId="12380" xr:uid="{00000000-0005-0000-0000-000040300000}"/>
    <cellStyle name="Normal 3 14 2 4 2" xfId="12381" xr:uid="{00000000-0005-0000-0000-000041300000}"/>
    <cellStyle name="Normal 3 14 2 5" xfId="12382" xr:uid="{00000000-0005-0000-0000-000042300000}"/>
    <cellStyle name="Normal 3 14 3" xfId="12383" xr:uid="{00000000-0005-0000-0000-000043300000}"/>
    <cellStyle name="Normal 3 14 3 2" xfId="12384" xr:uid="{00000000-0005-0000-0000-000044300000}"/>
    <cellStyle name="Normal 3 14 3 2 2" xfId="12385" xr:uid="{00000000-0005-0000-0000-000045300000}"/>
    <cellStyle name="Normal 3 14 3 2 2 2" xfId="12386" xr:uid="{00000000-0005-0000-0000-000046300000}"/>
    <cellStyle name="Normal 3 14 3 2 3" xfId="12387" xr:uid="{00000000-0005-0000-0000-000047300000}"/>
    <cellStyle name="Normal 3 14 3 3" xfId="12388" xr:uid="{00000000-0005-0000-0000-000048300000}"/>
    <cellStyle name="Normal 3 14 3 3 2" xfId="12389" xr:uid="{00000000-0005-0000-0000-000049300000}"/>
    <cellStyle name="Normal 3 14 3 4" xfId="12390" xr:uid="{00000000-0005-0000-0000-00004A300000}"/>
    <cellStyle name="Normal 3 14 4" xfId="12391" xr:uid="{00000000-0005-0000-0000-00004B300000}"/>
    <cellStyle name="Normal 3 14 4 2" xfId="12392" xr:uid="{00000000-0005-0000-0000-00004C300000}"/>
    <cellStyle name="Normal 3 14 4 2 2" xfId="12393" xr:uid="{00000000-0005-0000-0000-00004D300000}"/>
    <cellStyle name="Normal 3 14 4 3" xfId="12394" xr:uid="{00000000-0005-0000-0000-00004E300000}"/>
    <cellStyle name="Normal 3 14 5" xfId="12395" xr:uid="{00000000-0005-0000-0000-00004F300000}"/>
    <cellStyle name="Normal 3 14 5 2" xfId="12396" xr:uid="{00000000-0005-0000-0000-000050300000}"/>
    <cellStyle name="Normal 3 14 6" xfId="12397" xr:uid="{00000000-0005-0000-0000-000051300000}"/>
    <cellStyle name="Normal 3 14 7" xfId="12398" xr:uid="{00000000-0005-0000-0000-000052300000}"/>
    <cellStyle name="Normal 3 15" xfId="12399" xr:uid="{00000000-0005-0000-0000-000053300000}"/>
    <cellStyle name="Normal 3 15 2" xfId="12400" xr:uid="{00000000-0005-0000-0000-000054300000}"/>
    <cellStyle name="Normal 3 15 2 2" xfId="12401" xr:uid="{00000000-0005-0000-0000-000055300000}"/>
    <cellStyle name="Normal 3 15 2 2 2" xfId="12402" xr:uid="{00000000-0005-0000-0000-000056300000}"/>
    <cellStyle name="Normal 3 15 2 2 2 2" xfId="12403" xr:uid="{00000000-0005-0000-0000-000057300000}"/>
    <cellStyle name="Normal 3 15 2 2 3" xfId="12404" xr:uid="{00000000-0005-0000-0000-000058300000}"/>
    <cellStyle name="Normal 3 15 2 3" xfId="12405" xr:uid="{00000000-0005-0000-0000-000059300000}"/>
    <cellStyle name="Normal 3 15 2 3 2" xfId="12406" xr:uid="{00000000-0005-0000-0000-00005A300000}"/>
    <cellStyle name="Normal 3 15 2 4" xfId="12407" xr:uid="{00000000-0005-0000-0000-00005B300000}"/>
    <cellStyle name="Normal 3 15 3" xfId="12408" xr:uid="{00000000-0005-0000-0000-00005C300000}"/>
    <cellStyle name="Normal 3 15 3 2" xfId="12409" xr:uid="{00000000-0005-0000-0000-00005D300000}"/>
    <cellStyle name="Normal 3 15 3 2 2" xfId="12410" xr:uid="{00000000-0005-0000-0000-00005E300000}"/>
    <cellStyle name="Normal 3 15 3 3" xfId="12411" xr:uid="{00000000-0005-0000-0000-00005F300000}"/>
    <cellStyle name="Normal 3 15 4" xfId="12412" xr:uid="{00000000-0005-0000-0000-000060300000}"/>
    <cellStyle name="Normal 3 15 4 2" xfId="12413" xr:uid="{00000000-0005-0000-0000-000061300000}"/>
    <cellStyle name="Normal 3 15 5" xfId="12414" xr:uid="{00000000-0005-0000-0000-000062300000}"/>
    <cellStyle name="Normal 3 16" xfId="12415" xr:uid="{00000000-0005-0000-0000-000063300000}"/>
    <cellStyle name="Normal 3 16 2" xfId="12416" xr:uid="{00000000-0005-0000-0000-000064300000}"/>
    <cellStyle name="Normal 3 16 2 2" xfId="12417" xr:uid="{00000000-0005-0000-0000-000065300000}"/>
    <cellStyle name="Normal 3 16 2 2 2" xfId="12418" xr:uid="{00000000-0005-0000-0000-000066300000}"/>
    <cellStyle name="Normal 3 16 2 3" xfId="12419" xr:uid="{00000000-0005-0000-0000-000067300000}"/>
    <cellStyle name="Normal 3 16 3" xfId="12420" xr:uid="{00000000-0005-0000-0000-000068300000}"/>
    <cellStyle name="Normal 3 16 3 2" xfId="12421" xr:uid="{00000000-0005-0000-0000-000069300000}"/>
    <cellStyle name="Normal 3 16 4" xfId="12422" xr:uid="{00000000-0005-0000-0000-00006A300000}"/>
    <cellStyle name="Normal 3 17" xfId="12423" xr:uid="{00000000-0005-0000-0000-00006B300000}"/>
    <cellStyle name="Normal 3 17 2" xfId="12424" xr:uid="{00000000-0005-0000-0000-00006C300000}"/>
    <cellStyle name="Normal 3 17 2 2" xfId="12425" xr:uid="{00000000-0005-0000-0000-00006D300000}"/>
    <cellStyle name="Normal 3 17 2 2 2" xfId="12426" xr:uid="{00000000-0005-0000-0000-00006E300000}"/>
    <cellStyle name="Normal 3 17 2 3" xfId="12427" xr:uid="{00000000-0005-0000-0000-00006F300000}"/>
    <cellStyle name="Normal 3 17 3" xfId="12428" xr:uid="{00000000-0005-0000-0000-000070300000}"/>
    <cellStyle name="Normal 3 17 3 2" xfId="12429" xr:uid="{00000000-0005-0000-0000-000071300000}"/>
    <cellStyle name="Normal 3 17 4" xfId="12430" xr:uid="{00000000-0005-0000-0000-000072300000}"/>
    <cellStyle name="Normal 3 18" xfId="12431" xr:uid="{00000000-0005-0000-0000-000073300000}"/>
    <cellStyle name="Normal 3 18 2" xfId="12432" xr:uid="{00000000-0005-0000-0000-000074300000}"/>
    <cellStyle name="Normal 3 18 2 2" xfId="12433" xr:uid="{00000000-0005-0000-0000-000075300000}"/>
    <cellStyle name="Normal 3 18 2 2 2" xfId="12434" xr:uid="{00000000-0005-0000-0000-000076300000}"/>
    <cellStyle name="Normal 3 18 2 3" xfId="12435" xr:uid="{00000000-0005-0000-0000-000077300000}"/>
    <cellStyle name="Normal 3 18 3" xfId="12436" xr:uid="{00000000-0005-0000-0000-000078300000}"/>
    <cellStyle name="Normal 3 18 3 2" xfId="12437" xr:uid="{00000000-0005-0000-0000-000079300000}"/>
    <cellStyle name="Normal 3 18 4" xfId="12438" xr:uid="{00000000-0005-0000-0000-00007A300000}"/>
    <cellStyle name="Normal 3 19" xfId="12439" xr:uid="{00000000-0005-0000-0000-00007B300000}"/>
    <cellStyle name="Normal 3 19 2" xfId="12440" xr:uid="{00000000-0005-0000-0000-00007C300000}"/>
    <cellStyle name="Normal 3 19 2 2" xfId="12441" xr:uid="{00000000-0005-0000-0000-00007D300000}"/>
    <cellStyle name="Normal 3 19 3" xfId="12442" xr:uid="{00000000-0005-0000-0000-00007E300000}"/>
    <cellStyle name="Normal 3 2" xfId="37" xr:uid="{00000000-0005-0000-0000-00007F300000}"/>
    <cellStyle name="Normal 3 2 10" xfId="12443" xr:uid="{00000000-0005-0000-0000-000080300000}"/>
    <cellStyle name="Normal 3 2 10 2" xfId="12444" xr:uid="{00000000-0005-0000-0000-000081300000}"/>
    <cellStyle name="Normal 3 2 10 2 2" xfId="12445" xr:uid="{00000000-0005-0000-0000-000082300000}"/>
    <cellStyle name="Normal 3 2 10 2 2 2" xfId="12446" xr:uid="{00000000-0005-0000-0000-000083300000}"/>
    <cellStyle name="Normal 3 2 10 2 2 2 2" xfId="12447" xr:uid="{00000000-0005-0000-0000-000084300000}"/>
    <cellStyle name="Normal 3 2 10 2 2 2 2 2" xfId="12448" xr:uid="{00000000-0005-0000-0000-000085300000}"/>
    <cellStyle name="Normal 3 2 10 2 2 2 3" xfId="12449" xr:uid="{00000000-0005-0000-0000-000086300000}"/>
    <cellStyle name="Normal 3 2 10 2 2 3" xfId="12450" xr:uid="{00000000-0005-0000-0000-000087300000}"/>
    <cellStyle name="Normal 3 2 10 2 2 3 2" xfId="12451" xr:uid="{00000000-0005-0000-0000-000088300000}"/>
    <cellStyle name="Normal 3 2 10 2 2 4" xfId="12452" xr:uid="{00000000-0005-0000-0000-000089300000}"/>
    <cellStyle name="Normal 3 2 10 2 3" xfId="12453" xr:uid="{00000000-0005-0000-0000-00008A300000}"/>
    <cellStyle name="Normal 3 2 10 2 3 2" xfId="12454" xr:uid="{00000000-0005-0000-0000-00008B300000}"/>
    <cellStyle name="Normal 3 2 10 2 3 2 2" xfId="12455" xr:uid="{00000000-0005-0000-0000-00008C300000}"/>
    <cellStyle name="Normal 3 2 10 2 3 3" xfId="12456" xr:uid="{00000000-0005-0000-0000-00008D300000}"/>
    <cellStyle name="Normal 3 2 10 2 4" xfId="12457" xr:uid="{00000000-0005-0000-0000-00008E300000}"/>
    <cellStyle name="Normal 3 2 10 2 4 2" xfId="12458" xr:uid="{00000000-0005-0000-0000-00008F300000}"/>
    <cellStyle name="Normal 3 2 10 2 5" xfId="12459" xr:uid="{00000000-0005-0000-0000-000090300000}"/>
    <cellStyle name="Normal 3 2 10 3" xfId="12460" xr:uid="{00000000-0005-0000-0000-000091300000}"/>
    <cellStyle name="Normal 3 2 10 3 2" xfId="12461" xr:uid="{00000000-0005-0000-0000-000092300000}"/>
    <cellStyle name="Normal 3 2 10 3 2 2" xfId="12462" xr:uid="{00000000-0005-0000-0000-000093300000}"/>
    <cellStyle name="Normal 3 2 10 3 2 2 2" xfId="12463" xr:uid="{00000000-0005-0000-0000-000094300000}"/>
    <cellStyle name="Normal 3 2 10 3 2 3" xfId="12464" xr:uid="{00000000-0005-0000-0000-000095300000}"/>
    <cellStyle name="Normal 3 2 10 3 3" xfId="12465" xr:uid="{00000000-0005-0000-0000-000096300000}"/>
    <cellStyle name="Normal 3 2 10 3 3 2" xfId="12466" xr:uid="{00000000-0005-0000-0000-000097300000}"/>
    <cellStyle name="Normal 3 2 10 3 4" xfId="12467" xr:uid="{00000000-0005-0000-0000-000098300000}"/>
    <cellStyle name="Normal 3 2 10 4" xfId="12468" xr:uid="{00000000-0005-0000-0000-000099300000}"/>
    <cellStyle name="Normal 3 2 10 4 2" xfId="12469" xr:uid="{00000000-0005-0000-0000-00009A300000}"/>
    <cellStyle name="Normal 3 2 10 4 2 2" xfId="12470" xr:uid="{00000000-0005-0000-0000-00009B300000}"/>
    <cellStyle name="Normal 3 2 10 4 2 2 2" xfId="12471" xr:uid="{00000000-0005-0000-0000-00009C300000}"/>
    <cellStyle name="Normal 3 2 10 4 2 3" xfId="12472" xr:uid="{00000000-0005-0000-0000-00009D300000}"/>
    <cellStyle name="Normal 3 2 10 4 3" xfId="12473" xr:uid="{00000000-0005-0000-0000-00009E300000}"/>
    <cellStyle name="Normal 3 2 10 4 3 2" xfId="12474" xr:uid="{00000000-0005-0000-0000-00009F300000}"/>
    <cellStyle name="Normal 3 2 10 4 4" xfId="12475" xr:uid="{00000000-0005-0000-0000-0000A0300000}"/>
    <cellStyle name="Normal 3 2 10 5" xfId="12476" xr:uid="{00000000-0005-0000-0000-0000A1300000}"/>
    <cellStyle name="Normal 3 2 10 5 2" xfId="12477" xr:uid="{00000000-0005-0000-0000-0000A2300000}"/>
    <cellStyle name="Normal 3 2 10 5 2 2" xfId="12478" xr:uid="{00000000-0005-0000-0000-0000A3300000}"/>
    <cellStyle name="Normal 3 2 10 5 3" xfId="12479" xr:uid="{00000000-0005-0000-0000-0000A4300000}"/>
    <cellStyle name="Normal 3 2 10 6" xfId="12480" xr:uid="{00000000-0005-0000-0000-0000A5300000}"/>
    <cellStyle name="Normal 3 2 10 6 2" xfId="12481" xr:uid="{00000000-0005-0000-0000-0000A6300000}"/>
    <cellStyle name="Normal 3 2 10 7" xfId="12482" xr:uid="{00000000-0005-0000-0000-0000A7300000}"/>
    <cellStyle name="Normal 3 2 10 7 2" xfId="12483" xr:uid="{00000000-0005-0000-0000-0000A8300000}"/>
    <cellStyle name="Normal 3 2 10 8" xfId="12484" xr:uid="{00000000-0005-0000-0000-0000A9300000}"/>
    <cellStyle name="Normal 3 2 11" xfId="12485" xr:uid="{00000000-0005-0000-0000-0000AA300000}"/>
    <cellStyle name="Normal 3 2 11 2" xfId="12486" xr:uid="{00000000-0005-0000-0000-0000AB300000}"/>
    <cellStyle name="Normal 3 2 11 2 2" xfId="12487" xr:uid="{00000000-0005-0000-0000-0000AC300000}"/>
    <cellStyle name="Normal 3 2 11 2 2 2" xfId="12488" xr:uid="{00000000-0005-0000-0000-0000AD300000}"/>
    <cellStyle name="Normal 3 2 11 2 2 2 2" xfId="12489" xr:uid="{00000000-0005-0000-0000-0000AE300000}"/>
    <cellStyle name="Normal 3 2 11 2 2 2 2 2" xfId="12490" xr:uid="{00000000-0005-0000-0000-0000AF300000}"/>
    <cellStyle name="Normal 3 2 11 2 2 2 3" xfId="12491" xr:uid="{00000000-0005-0000-0000-0000B0300000}"/>
    <cellStyle name="Normal 3 2 11 2 2 3" xfId="12492" xr:uid="{00000000-0005-0000-0000-0000B1300000}"/>
    <cellStyle name="Normal 3 2 11 2 2 3 2" xfId="12493" xr:uid="{00000000-0005-0000-0000-0000B2300000}"/>
    <cellStyle name="Normal 3 2 11 2 2 4" xfId="12494" xr:uid="{00000000-0005-0000-0000-0000B3300000}"/>
    <cellStyle name="Normal 3 2 11 2 3" xfId="12495" xr:uid="{00000000-0005-0000-0000-0000B4300000}"/>
    <cellStyle name="Normal 3 2 11 2 3 2" xfId="12496" xr:uid="{00000000-0005-0000-0000-0000B5300000}"/>
    <cellStyle name="Normal 3 2 11 2 3 2 2" xfId="12497" xr:uid="{00000000-0005-0000-0000-0000B6300000}"/>
    <cellStyle name="Normal 3 2 11 2 3 3" xfId="12498" xr:uid="{00000000-0005-0000-0000-0000B7300000}"/>
    <cellStyle name="Normal 3 2 11 2 4" xfId="12499" xr:uid="{00000000-0005-0000-0000-0000B8300000}"/>
    <cellStyle name="Normal 3 2 11 2 4 2" xfId="12500" xr:uid="{00000000-0005-0000-0000-0000B9300000}"/>
    <cellStyle name="Normal 3 2 11 2 5" xfId="12501" xr:uid="{00000000-0005-0000-0000-0000BA300000}"/>
    <cellStyle name="Normal 3 2 11 3" xfId="12502" xr:uid="{00000000-0005-0000-0000-0000BB300000}"/>
    <cellStyle name="Normal 3 2 11 3 2" xfId="12503" xr:uid="{00000000-0005-0000-0000-0000BC300000}"/>
    <cellStyle name="Normal 3 2 11 3 2 2" xfId="12504" xr:uid="{00000000-0005-0000-0000-0000BD300000}"/>
    <cellStyle name="Normal 3 2 11 3 2 2 2" xfId="12505" xr:uid="{00000000-0005-0000-0000-0000BE300000}"/>
    <cellStyle name="Normal 3 2 11 3 2 3" xfId="12506" xr:uid="{00000000-0005-0000-0000-0000BF300000}"/>
    <cellStyle name="Normal 3 2 11 3 3" xfId="12507" xr:uid="{00000000-0005-0000-0000-0000C0300000}"/>
    <cellStyle name="Normal 3 2 11 3 3 2" xfId="12508" xr:uid="{00000000-0005-0000-0000-0000C1300000}"/>
    <cellStyle name="Normal 3 2 11 3 4" xfId="12509" xr:uid="{00000000-0005-0000-0000-0000C2300000}"/>
    <cellStyle name="Normal 3 2 11 4" xfId="12510" xr:uid="{00000000-0005-0000-0000-0000C3300000}"/>
    <cellStyle name="Normal 3 2 11 4 2" xfId="12511" xr:uid="{00000000-0005-0000-0000-0000C4300000}"/>
    <cellStyle name="Normal 3 2 11 4 2 2" xfId="12512" xr:uid="{00000000-0005-0000-0000-0000C5300000}"/>
    <cellStyle name="Normal 3 2 11 4 2 2 2" xfId="12513" xr:uid="{00000000-0005-0000-0000-0000C6300000}"/>
    <cellStyle name="Normal 3 2 11 4 2 3" xfId="12514" xr:uid="{00000000-0005-0000-0000-0000C7300000}"/>
    <cellStyle name="Normal 3 2 11 4 3" xfId="12515" xr:uid="{00000000-0005-0000-0000-0000C8300000}"/>
    <cellStyle name="Normal 3 2 11 4 3 2" xfId="12516" xr:uid="{00000000-0005-0000-0000-0000C9300000}"/>
    <cellStyle name="Normal 3 2 11 4 4" xfId="12517" xr:uid="{00000000-0005-0000-0000-0000CA300000}"/>
    <cellStyle name="Normal 3 2 11 5" xfId="12518" xr:uid="{00000000-0005-0000-0000-0000CB300000}"/>
    <cellStyle name="Normal 3 2 11 5 2" xfId="12519" xr:uid="{00000000-0005-0000-0000-0000CC300000}"/>
    <cellStyle name="Normal 3 2 11 5 2 2" xfId="12520" xr:uid="{00000000-0005-0000-0000-0000CD300000}"/>
    <cellStyle name="Normal 3 2 11 5 3" xfId="12521" xr:uid="{00000000-0005-0000-0000-0000CE300000}"/>
    <cellStyle name="Normal 3 2 11 6" xfId="12522" xr:uid="{00000000-0005-0000-0000-0000CF300000}"/>
    <cellStyle name="Normal 3 2 11 6 2" xfId="12523" xr:uid="{00000000-0005-0000-0000-0000D0300000}"/>
    <cellStyle name="Normal 3 2 11 7" xfId="12524" xr:uid="{00000000-0005-0000-0000-0000D1300000}"/>
    <cellStyle name="Normal 3 2 11 7 2" xfId="12525" xr:uid="{00000000-0005-0000-0000-0000D2300000}"/>
    <cellStyle name="Normal 3 2 11 8" xfId="12526" xr:uid="{00000000-0005-0000-0000-0000D3300000}"/>
    <cellStyle name="Normal 3 2 12" xfId="12527" xr:uid="{00000000-0005-0000-0000-0000D4300000}"/>
    <cellStyle name="Normal 3 2 12 2" xfId="12528" xr:uid="{00000000-0005-0000-0000-0000D5300000}"/>
    <cellStyle name="Normal 3 2 12 2 2" xfId="12529" xr:uid="{00000000-0005-0000-0000-0000D6300000}"/>
    <cellStyle name="Normal 3 2 12 2 2 2" xfId="12530" xr:uid="{00000000-0005-0000-0000-0000D7300000}"/>
    <cellStyle name="Normal 3 2 12 2 2 2 2" xfId="12531" xr:uid="{00000000-0005-0000-0000-0000D8300000}"/>
    <cellStyle name="Normal 3 2 12 2 2 2 2 2" xfId="12532" xr:uid="{00000000-0005-0000-0000-0000D9300000}"/>
    <cellStyle name="Normal 3 2 12 2 2 2 3" xfId="12533" xr:uid="{00000000-0005-0000-0000-0000DA300000}"/>
    <cellStyle name="Normal 3 2 12 2 2 3" xfId="12534" xr:uid="{00000000-0005-0000-0000-0000DB300000}"/>
    <cellStyle name="Normal 3 2 12 2 2 3 2" xfId="12535" xr:uid="{00000000-0005-0000-0000-0000DC300000}"/>
    <cellStyle name="Normal 3 2 12 2 2 4" xfId="12536" xr:uid="{00000000-0005-0000-0000-0000DD300000}"/>
    <cellStyle name="Normal 3 2 12 2 3" xfId="12537" xr:uid="{00000000-0005-0000-0000-0000DE300000}"/>
    <cellStyle name="Normal 3 2 12 2 3 2" xfId="12538" xr:uid="{00000000-0005-0000-0000-0000DF300000}"/>
    <cellStyle name="Normal 3 2 12 2 3 2 2" xfId="12539" xr:uid="{00000000-0005-0000-0000-0000E0300000}"/>
    <cellStyle name="Normal 3 2 12 2 3 3" xfId="12540" xr:uid="{00000000-0005-0000-0000-0000E1300000}"/>
    <cellStyle name="Normal 3 2 12 2 4" xfId="12541" xr:uid="{00000000-0005-0000-0000-0000E2300000}"/>
    <cellStyle name="Normal 3 2 12 2 4 2" xfId="12542" xr:uid="{00000000-0005-0000-0000-0000E3300000}"/>
    <cellStyle name="Normal 3 2 12 2 5" xfId="12543" xr:uid="{00000000-0005-0000-0000-0000E4300000}"/>
    <cellStyle name="Normal 3 2 12 3" xfId="12544" xr:uid="{00000000-0005-0000-0000-0000E5300000}"/>
    <cellStyle name="Normal 3 2 12 3 2" xfId="12545" xr:uid="{00000000-0005-0000-0000-0000E6300000}"/>
    <cellStyle name="Normal 3 2 12 3 2 2" xfId="12546" xr:uid="{00000000-0005-0000-0000-0000E7300000}"/>
    <cellStyle name="Normal 3 2 12 3 2 2 2" xfId="12547" xr:uid="{00000000-0005-0000-0000-0000E8300000}"/>
    <cellStyle name="Normal 3 2 12 3 2 3" xfId="12548" xr:uid="{00000000-0005-0000-0000-0000E9300000}"/>
    <cellStyle name="Normal 3 2 12 3 3" xfId="12549" xr:uid="{00000000-0005-0000-0000-0000EA300000}"/>
    <cellStyle name="Normal 3 2 12 3 3 2" xfId="12550" xr:uid="{00000000-0005-0000-0000-0000EB300000}"/>
    <cellStyle name="Normal 3 2 12 3 4" xfId="12551" xr:uid="{00000000-0005-0000-0000-0000EC300000}"/>
    <cellStyle name="Normal 3 2 12 4" xfId="12552" xr:uid="{00000000-0005-0000-0000-0000ED300000}"/>
    <cellStyle name="Normal 3 2 12 4 2" xfId="12553" xr:uid="{00000000-0005-0000-0000-0000EE300000}"/>
    <cellStyle name="Normal 3 2 12 4 2 2" xfId="12554" xr:uid="{00000000-0005-0000-0000-0000EF300000}"/>
    <cellStyle name="Normal 3 2 12 4 3" xfId="12555" xr:uid="{00000000-0005-0000-0000-0000F0300000}"/>
    <cellStyle name="Normal 3 2 12 5" xfId="12556" xr:uid="{00000000-0005-0000-0000-0000F1300000}"/>
    <cellStyle name="Normal 3 2 12 5 2" xfId="12557" xr:uid="{00000000-0005-0000-0000-0000F2300000}"/>
    <cellStyle name="Normal 3 2 12 6" xfId="12558" xr:uid="{00000000-0005-0000-0000-0000F3300000}"/>
    <cellStyle name="Normal 3 2 13" xfId="12559" xr:uid="{00000000-0005-0000-0000-0000F4300000}"/>
    <cellStyle name="Normal 3 2 13 2" xfId="12560" xr:uid="{00000000-0005-0000-0000-0000F5300000}"/>
    <cellStyle name="Normal 3 2 13 2 2" xfId="12561" xr:uid="{00000000-0005-0000-0000-0000F6300000}"/>
    <cellStyle name="Normal 3 2 13 2 2 2" xfId="12562" xr:uid="{00000000-0005-0000-0000-0000F7300000}"/>
    <cellStyle name="Normal 3 2 13 2 2 2 2" xfId="12563" xr:uid="{00000000-0005-0000-0000-0000F8300000}"/>
    <cellStyle name="Normal 3 2 13 2 2 2 2 2" xfId="12564" xr:uid="{00000000-0005-0000-0000-0000F9300000}"/>
    <cellStyle name="Normal 3 2 13 2 2 2 3" xfId="12565" xr:uid="{00000000-0005-0000-0000-0000FA300000}"/>
    <cellStyle name="Normal 3 2 13 2 2 3" xfId="12566" xr:uid="{00000000-0005-0000-0000-0000FB300000}"/>
    <cellStyle name="Normal 3 2 13 2 2 3 2" xfId="12567" xr:uid="{00000000-0005-0000-0000-0000FC300000}"/>
    <cellStyle name="Normal 3 2 13 2 2 4" xfId="12568" xr:uid="{00000000-0005-0000-0000-0000FD300000}"/>
    <cellStyle name="Normal 3 2 13 2 3" xfId="12569" xr:uid="{00000000-0005-0000-0000-0000FE300000}"/>
    <cellStyle name="Normal 3 2 13 2 3 2" xfId="12570" xr:uid="{00000000-0005-0000-0000-0000FF300000}"/>
    <cellStyle name="Normal 3 2 13 2 3 2 2" xfId="12571" xr:uid="{00000000-0005-0000-0000-000000310000}"/>
    <cellStyle name="Normal 3 2 13 2 3 3" xfId="12572" xr:uid="{00000000-0005-0000-0000-000001310000}"/>
    <cellStyle name="Normal 3 2 13 2 4" xfId="12573" xr:uid="{00000000-0005-0000-0000-000002310000}"/>
    <cellStyle name="Normal 3 2 13 2 4 2" xfId="12574" xr:uid="{00000000-0005-0000-0000-000003310000}"/>
    <cellStyle name="Normal 3 2 13 2 5" xfId="12575" xr:uid="{00000000-0005-0000-0000-000004310000}"/>
    <cellStyle name="Normal 3 2 13 3" xfId="12576" xr:uid="{00000000-0005-0000-0000-000005310000}"/>
    <cellStyle name="Normal 3 2 13 3 2" xfId="12577" xr:uid="{00000000-0005-0000-0000-000006310000}"/>
    <cellStyle name="Normal 3 2 13 3 2 2" xfId="12578" xr:uid="{00000000-0005-0000-0000-000007310000}"/>
    <cellStyle name="Normal 3 2 13 3 2 2 2" xfId="12579" xr:uid="{00000000-0005-0000-0000-000008310000}"/>
    <cellStyle name="Normal 3 2 13 3 2 3" xfId="12580" xr:uid="{00000000-0005-0000-0000-000009310000}"/>
    <cellStyle name="Normal 3 2 13 3 3" xfId="12581" xr:uid="{00000000-0005-0000-0000-00000A310000}"/>
    <cellStyle name="Normal 3 2 13 3 3 2" xfId="12582" xr:uid="{00000000-0005-0000-0000-00000B310000}"/>
    <cellStyle name="Normal 3 2 13 3 4" xfId="12583" xr:uid="{00000000-0005-0000-0000-00000C310000}"/>
    <cellStyle name="Normal 3 2 13 4" xfId="12584" xr:uid="{00000000-0005-0000-0000-00000D310000}"/>
    <cellStyle name="Normal 3 2 13 4 2" xfId="12585" xr:uid="{00000000-0005-0000-0000-00000E310000}"/>
    <cellStyle name="Normal 3 2 13 4 2 2" xfId="12586" xr:uid="{00000000-0005-0000-0000-00000F310000}"/>
    <cellStyle name="Normal 3 2 13 4 3" xfId="12587" xr:uid="{00000000-0005-0000-0000-000010310000}"/>
    <cellStyle name="Normal 3 2 13 5" xfId="12588" xr:uid="{00000000-0005-0000-0000-000011310000}"/>
    <cellStyle name="Normal 3 2 13 5 2" xfId="12589" xr:uid="{00000000-0005-0000-0000-000012310000}"/>
    <cellStyle name="Normal 3 2 13 6" xfId="12590" xr:uid="{00000000-0005-0000-0000-000013310000}"/>
    <cellStyle name="Normal 3 2 14" xfId="12591" xr:uid="{00000000-0005-0000-0000-000014310000}"/>
    <cellStyle name="Normal 3 2 14 2" xfId="12592" xr:uid="{00000000-0005-0000-0000-000015310000}"/>
    <cellStyle name="Normal 3 2 14 2 2" xfId="12593" xr:uid="{00000000-0005-0000-0000-000016310000}"/>
    <cellStyle name="Normal 3 2 14 2 2 2" xfId="12594" xr:uid="{00000000-0005-0000-0000-000017310000}"/>
    <cellStyle name="Normal 3 2 14 2 2 2 2" xfId="12595" xr:uid="{00000000-0005-0000-0000-000018310000}"/>
    <cellStyle name="Normal 3 2 14 2 2 3" xfId="12596" xr:uid="{00000000-0005-0000-0000-000019310000}"/>
    <cellStyle name="Normal 3 2 14 2 3" xfId="12597" xr:uid="{00000000-0005-0000-0000-00001A310000}"/>
    <cellStyle name="Normal 3 2 14 2 3 2" xfId="12598" xr:uid="{00000000-0005-0000-0000-00001B310000}"/>
    <cellStyle name="Normal 3 2 14 2 4" xfId="12599" xr:uid="{00000000-0005-0000-0000-00001C310000}"/>
    <cellStyle name="Normal 3 2 14 3" xfId="12600" xr:uid="{00000000-0005-0000-0000-00001D310000}"/>
    <cellStyle name="Normal 3 2 14 3 2" xfId="12601" xr:uid="{00000000-0005-0000-0000-00001E310000}"/>
    <cellStyle name="Normal 3 2 14 3 2 2" xfId="12602" xr:uid="{00000000-0005-0000-0000-00001F310000}"/>
    <cellStyle name="Normal 3 2 14 3 3" xfId="12603" xr:uid="{00000000-0005-0000-0000-000020310000}"/>
    <cellStyle name="Normal 3 2 14 4" xfId="12604" xr:uid="{00000000-0005-0000-0000-000021310000}"/>
    <cellStyle name="Normal 3 2 14 4 2" xfId="12605" xr:uid="{00000000-0005-0000-0000-000022310000}"/>
    <cellStyle name="Normal 3 2 14 5" xfId="12606" xr:uid="{00000000-0005-0000-0000-000023310000}"/>
    <cellStyle name="Normal 3 2 15" xfId="12607" xr:uid="{00000000-0005-0000-0000-000024310000}"/>
    <cellStyle name="Normal 3 2 15 2" xfId="12608" xr:uid="{00000000-0005-0000-0000-000025310000}"/>
    <cellStyle name="Normal 3 2 15 2 2" xfId="12609" xr:uid="{00000000-0005-0000-0000-000026310000}"/>
    <cellStyle name="Normal 3 2 15 2 2 2" xfId="12610" xr:uid="{00000000-0005-0000-0000-000027310000}"/>
    <cellStyle name="Normal 3 2 15 2 3" xfId="12611" xr:uid="{00000000-0005-0000-0000-000028310000}"/>
    <cellStyle name="Normal 3 2 15 3" xfId="12612" xr:uid="{00000000-0005-0000-0000-000029310000}"/>
    <cellStyle name="Normal 3 2 15 3 2" xfId="12613" xr:uid="{00000000-0005-0000-0000-00002A310000}"/>
    <cellStyle name="Normal 3 2 15 4" xfId="12614" xr:uid="{00000000-0005-0000-0000-00002B310000}"/>
    <cellStyle name="Normal 3 2 16" xfId="12615" xr:uid="{00000000-0005-0000-0000-00002C310000}"/>
    <cellStyle name="Normal 3 2 16 2" xfId="12616" xr:uid="{00000000-0005-0000-0000-00002D310000}"/>
    <cellStyle name="Normal 3 2 16 2 2" xfId="12617" xr:uid="{00000000-0005-0000-0000-00002E310000}"/>
    <cellStyle name="Normal 3 2 16 2 2 2" xfId="12618" xr:uid="{00000000-0005-0000-0000-00002F310000}"/>
    <cellStyle name="Normal 3 2 16 2 3" xfId="12619" xr:uid="{00000000-0005-0000-0000-000030310000}"/>
    <cellStyle name="Normal 3 2 16 3" xfId="12620" xr:uid="{00000000-0005-0000-0000-000031310000}"/>
    <cellStyle name="Normal 3 2 16 3 2" xfId="12621" xr:uid="{00000000-0005-0000-0000-000032310000}"/>
    <cellStyle name="Normal 3 2 16 4" xfId="12622" xr:uid="{00000000-0005-0000-0000-000033310000}"/>
    <cellStyle name="Normal 3 2 17" xfId="12623" xr:uid="{00000000-0005-0000-0000-000034310000}"/>
    <cellStyle name="Normal 3 2 17 2" xfId="12624" xr:uid="{00000000-0005-0000-0000-000035310000}"/>
    <cellStyle name="Normal 3 2 17 2 2" xfId="12625" xr:uid="{00000000-0005-0000-0000-000036310000}"/>
    <cellStyle name="Normal 3 2 17 2 2 2" xfId="12626" xr:uid="{00000000-0005-0000-0000-000037310000}"/>
    <cellStyle name="Normal 3 2 17 2 3" xfId="12627" xr:uid="{00000000-0005-0000-0000-000038310000}"/>
    <cellStyle name="Normal 3 2 17 3" xfId="12628" xr:uid="{00000000-0005-0000-0000-000039310000}"/>
    <cellStyle name="Normal 3 2 17 3 2" xfId="12629" xr:uid="{00000000-0005-0000-0000-00003A310000}"/>
    <cellStyle name="Normal 3 2 17 4" xfId="12630" xr:uid="{00000000-0005-0000-0000-00003B310000}"/>
    <cellStyle name="Normal 3 2 18" xfId="12631" xr:uid="{00000000-0005-0000-0000-00003C310000}"/>
    <cellStyle name="Normal 3 2 18 2" xfId="12632" xr:uid="{00000000-0005-0000-0000-00003D310000}"/>
    <cellStyle name="Normal 3 2 18 2 2" xfId="12633" xr:uid="{00000000-0005-0000-0000-00003E310000}"/>
    <cellStyle name="Normal 3 2 18 3" xfId="12634" xr:uid="{00000000-0005-0000-0000-00003F310000}"/>
    <cellStyle name="Normal 3 2 19" xfId="12635" xr:uid="{00000000-0005-0000-0000-000040310000}"/>
    <cellStyle name="Normal 3 2 19 2" xfId="12636" xr:uid="{00000000-0005-0000-0000-000041310000}"/>
    <cellStyle name="Normal 3 2 2" xfId="12637" xr:uid="{00000000-0005-0000-0000-000042310000}"/>
    <cellStyle name="Normal 3 2 2 10" xfId="12638" xr:uid="{00000000-0005-0000-0000-000043310000}"/>
    <cellStyle name="Normal 3 2 2 10 2" xfId="12639" xr:uid="{00000000-0005-0000-0000-000044310000}"/>
    <cellStyle name="Normal 3 2 2 10 2 2" xfId="12640" xr:uid="{00000000-0005-0000-0000-000045310000}"/>
    <cellStyle name="Normal 3 2 2 10 2 2 2" xfId="12641" xr:uid="{00000000-0005-0000-0000-000046310000}"/>
    <cellStyle name="Normal 3 2 2 10 2 2 2 2" xfId="12642" xr:uid="{00000000-0005-0000-0000-000047310000}"/>
    <cellStyle name="Normal 3 2 2 10 2 2 2 2 2" xfId="12643" xr:uid="{00000000-0005-0000-0000-000048310000}"/>
    <cellStyle name="Normal 3 2 2 10 2 2 2 3" xfId="12644" xr:uid="{00000000-0005-0000-0000-000049310000}"/>
    <cellStyle name="Normal 3 2 2 10 2 2 3" xfId="12645" xr:uid="{00000000-0005-0000-0000-00004A310000}"/>
    <cellStyle name="Normal 3 2 2 10 2 2 3 2" xfId="12646" xr:uid="{00000000-0005-0000-0000-00004B310000}"/>
    <cellStyle name="Normal 3 2 2 10 2 2 4" xfId="12647" xr:uid="{00000000-0005-0000-0000-00004C310000}"/>
    <cellStyle name="Normal 3 2 2 10 2 3" xfId="12648" xr:uid="{00000000-0005-0000-0000-00004D310000}"/>
    <cellStyle name="Normal 3 2 2 10 2 3 2" xfId="12649" xr:uid="{00000000-0005-0000-0000-00004E310000}"/>
    <cellStyle name="Normal 3 2 2 10 2 3 2 2" xfId="12650" xr:uid="{00000000-0005-0000-0000-00004F310000}"/>
    <cellStyle name="Normal 3 2 2 10 2 3 3" xfId="12651" xr:uid="{00000000-0005-0000-0000-000050310000}"/>
    <cellStyle name="Normal 3 2 2 10 2 4" xfId="12652" xr:uid="{00000000-0005-0000-0000-000051310000}"/>
    <cellStyle name="Normal 3 2 2 10 2 4 2" xfId="12653" xr:uid="{00000000-0005-0000-0000-000052310000}"/>
    <cellStyle name="Normal 3 2 2 10 2 5" xfId="12654" xr:uid="{00000000-0005-0000-0000-000053310000}"/>
    <cellStyle name="Normal 3 2 2 10 3" xfId="12655" xr:uid="{00000000-0005-0000-0000-000054310000}"/>
    <cellStyle name="Normal 3 2 2 10 3 2" xfId="12656" xr:uid="{00000000-0005-0000-0000-000055310000}"/>
    <cellStyle name="Normal 3 2 2 10 3 2 2" xfId="12657" xr:uid="{00000000-0005-0000-0000-000056310000}"/>
    <cellStyle name="Normal 3 2 2 10 3 2 2 2" xfId="12658" xr:uid="{00000000-0005-0000-0000-000057310000}"/>
    <cellStyle name="Normal 3 2 2 10 3 2 3" xfId="12659" xr:uid="{00000000-0005-0000-0000-000058310000}"/>
    <cellStyle name="Normal 3 2 2 10 3 3" xfId="12660" xr:uid="{00000000-0005-0000-0000-000059310000}"/>
    <cellStyle name="Normal 3 2 2 10 3 3 2" xfId="12661" xr:uid="{00000000-0005-0000-0000-00005A310000}"/>
    <cellStyle name="Normal 3 2 2 10 3 4" xfId="12662" xr:uid="{00000000-0005-0000-0000-00005B310000}"/>
    <cellStyle name="Normal 3 2 2 10 4" xfId="12663" xr:uid="{00000000-0005-0000-0000-00005C310000}"/>
    <cellStyle name="Normal 3 2 2 10 4 2" xfId="12664" xr:uid="{00000000-0005-0000-0000-00005D310000}"/>
    <cellStyle name="Normal 3 2 2 10 4 2 2" xfId="12665" xr:uid="{00000000-0005-0000-0000-00005E310000}"/>
    <cellStyle name="Normal 3 2 2 10 4 2 2 2" xfId="12666" xr:uid="{00000000-0005-0000-0000-00005F310000}"/>
    <cellStyle name="Normal 3 2 2 10 4 2 3" xfId="12667" xr:uid="{00000000-0005-0000-0000-000060310000}"/>
    <cellStyle name="Normal 3 2 2 10 4 3" xfId="12668" xr:uid="{00000000-0005-0000-0000-000061310000}"/>
    <cellStyle name="Normal 3 2 2 10 4 3 2" xfId="12669" xr:uid="{00000000-0005-0000-0000-000062310000}"/>
    <cellStyle name="Normal 3 2 2 10 4 4" xfId="12670" xr:uid="{00000000-0005-0000-0000-000063310000}"/>
    <cellStyle name="Normal 3 2 2 10 5" xfId="12671" xr:uid="{00000000-0005-0000-0000-000064310000}"/>
    <cellStyle name="Normal 3 2 2 10 5 2" xfId="12672" xr:uid="{00000000-0005-0000-0000-000065310000}"/>
    <cellStyle name="Normal 3 2 2 10 5 2 2" xfId="12673" xr:uid="{00000000-0005-0000-0000-000066310000}"/>
    <cellStyle name="Normal 3 2 2 10 5 3" xfId="12674" xr:uid="{00000000-0005-0000-0000-000067310000}"/>
    <cellStyle name="Normal 3 2 2 10 6" xfId="12675" xr:uid="{00000000-0005-0000-0000-000068310000}"/>
    <cellStyle name="Normal 3 2 2 10 6 2" xfId="12676" xr:uid="{00000000-0005-0000-0000-000069310000}"/>
    <cellStyle name="Normal 3 2 2 10 7" xfId="12677" xr:uid="{00000000-0005-0000-0000-00006A310000}"/>
    <cellStyle name="Normal 3 2 2 10 7 2" xfId="12678" xr:uid="{00000000-0005-0000-0000-00006B310000}"/>
    <cellStyle name="Normal 3 2 2 10 8" xfId="12679" xr:uid="{00000000-0005-0000-0000-00006C310000}"/>
    <cellStyle name="Normal 3 2 2 11" xfId="12680" xr:uid="{00000000-0005-0000-0000-00006D310000}"/>
    <cellStyle name="Normal 3 2 2 11 2" xfId="12681" xr:uid="{00000000-0005-0000-0000-00006E310000}"/>
    <cellStyle name="Normal 3 2 2 11 2 2" xfId="12682" xr:uid="{00000000-0005-0000-0000-00006F310000}"/>
    <cellStyle name="Normal 3 2 2 11 2 2 2" xfId="12683" xr:uid="{00000000-0005-0000-0000-000070310000}"/>
    <cellStyle name="Normal 3 2 2 11 2 2 2 2" xfId="12684" xr:uid="{00000000-0005-0000-0000-000071310000}"/>
    <cellStyle name="Normal 3 2 2 11 2 2 2 2 2" xfId="12685" xr:uid="{00000000-0005-0000-0000-000072310000}"/>
    <cellStyle name="Normal 3 2 2 11 2 2 2 3" xfId="12686" xr:uid="{00000000-0005-0000-0000-000073310000}"/>
    <cellStyle name="Normal 3 2 2 11 2 2 3" xfId="12687" xr:uid="{00000000-0005-0000-0000-000074310000}"/>
    <cellStyle name="Normal 3 2 2 11 2 2 3 2" xfId="12688" xr:uid="{00000000-0005-0000-0000-000075310000}"/>
    <cellStyle name="Normal 3 2 2 11 2 2 4" xfId="12689" xr:uid="{00000000-0005-0000-0000-000076310000}"/>
    <cellStyle name="Normal 3 2 2 11 2 3" xfId="12690" xr:uid="{00000000-0005-0000-0000-000077310000}"/>
    <cellStyle name="Normal 3 2 2 11 2 3 2" xfId="12691" xr:uid="{00000000-0005-0000-0000-000078310000}"/>
    <cellStyle name="Normal 3 2 2 11 2 3 2 2" xfId="12692" xr:uid="{00000000-0005-0000-0000-000079310000}"/>
    <cellStyle name="Normal 3 2 2 11 2 3 3" xfId="12693" xr:uid="{00000000-0005-0000-0000-00007A310000}"/>
    <cellStyle name="Normal 3 2 2 11 2 4" xfId="12694" xr:uid="{00000000-0005-0000-0000-00007B310000}"/>
    <cellStyle name="Normal 3 2 2 11 2 4 2" xfId="12695" xr:uid="{00000000-0005-0000-0000-00007C310000}"/>
    <cellStyle name="Normal 3 2 2 11 2 5" xfId="12696" xr:uid="{00000000-0005-0000-0000-00007D310000}"/>
    <cellStyle name="Normal 3 2 2 11 3" xfId="12697" xr:uid="{00000000-0005-0000-0000-00007E310000}"/>
    <cellStyle name="Normal 3 2 2 11 3 2" xfId="12698" xr:uid="{00000000-0005-0000-0000-00007F310000}"/>
    <cellStyle name="Normal 3 2 2 11 3 2 2" xfId="12699" xr:uid="{00000000-0005-0000-0000-000080310000}"/>
    <cellStyle name="Normal 3 2 2 11 3 2 2 2" xfId="12700" xr:uid="{00000000-0005-0000-0000-000081310000}"/>
    <cellStyle name="Normal 3 2 2 11 3 2 3" xfId="12701" xr:uid="{00000000-0005-0000-0000-000082310000}"/>
    <cellStyle name="Normal 3 2 2 11 3 3" xfId="12702" xr:uid="{00000000-0005-0000-0000-000083310000}"/>
    <cellStyle name="Normal 3 2 2 11 3 3 2" xfId="12703" xr:uid="{00000000-0005-0000-0000-000084310000}"/>
    <cellStyle name="Normal 3 2 2 11 3 4" xfId="12704" xr:uid="{00000000-0005-0000-0000-000085310000}"/>
    <cellStyle name="Normal 3 2 2 11 4" xfId="12705" xr:uid="{00000000-0005-0000-0000-000086310000}"/>
    <cellStyle name="Normal 3 2 2 11 4 2" xfId="12706" xr:uid="{00000000-0005-0000-0000-000087310000}"/>
    <cellStyle name="Normal 3 2 2 11 4 2 2" xfId="12707" xr:uid="{00000000-0005-0000-0000-000088310000}"/>
    <cellStyle name="Normal 3 2 2 11 4 3" xfId="12708" xr:uid="{00000000-0005-0000-0000-000089310000}"/>
    <cellStyle name="Normal 3 2 2 11 5" xfId="12709" xr:uid="{00000000-0005-0000-0000-00008A310000}"/>
    <cellStyle name="Normal 3 2 2 11 5 2" xfId="12710" xr:uid="{00000000-0005-0000-0000-00008B310000}"/>
    <cellStyle name="Normal 3 2 2 11 6" xfId="12711" xr:uid="{00000000-0005-0000-0000-00008C310000}"/>
    <cellStyle name="Normal 3 2 2 12" xfId="12712" xr:uid="{00000000-0005-0000-0000-00008D310000}"/>
    <cellStyle name="Normal 3 2 2 12 2" xfId="12713" xr:uid="{00000000-0005-0000-0000-00008E310000}"/>
    <cellStyle name="Normal 3 2 2 12 2 2" xfId="12714" xr:uid="{00000000-0005-0000-0000-00008F310000}"/>
    <cellStyle name="Normal 3 2 2 12 2 2 2" xfId="12715" xr:uid="{00000000-0005-0000-0000-000090310000}"/>
    <cellStyle name="Normal 3 2 2 12 2 2 2 2" xfId="12716" xr:uid="{00000000-0005-0000-0000-000091310000}"/>
    <cellStyle name="Normal 3 2 2 12 2 2 2 2 2" xfId="12717" xr:uid="{00000000-0005-0000-0000-000092310000}"/>
    <cellStyle name="Normal 3 2 2 12 2 2 2 3" xfId="12718" xr:uid="{00000000-0005-0000-0000-000093310000}"/>
    <cellStyle name="Normal 3 2 2 12 2 2 3" xfId="12719" xr:uid="{00000000-0005-0000-0000-000094310000}"/>
    <cellStyle name="Normal 3 2 2 12 2 2 3 2" xfId="12720" xr:uid="{00000000-0005-0000-0000-000095310000}"/>
    <cellStyle name="Normal 3 2 2 12 2 2 4" xfId="12721" xr:uid="{00000000-0005-0000-0000-000096310000}"/>
    <cellStyle name="Normal 3 2 2 12 2 3" xfId="12722" xr:uid="{00000000-0005-0000-0000-000097310000}"/>
    <cellStyle name="Normal 3 2 2 12 2 3 2" xfId="12723" xr:uid="{00000000-0005-0000-0000-000098310000}"/>
    <cellStyle name="Normal 3 2 2 12 2 3 2 2" xfId="12724" xr:uid="{00000000-0005-0000-0000-000099310000}"/>
    <cellStyle name="Normal 3 2 2 12 2 3 3" xfId="12725" xr:uid="{00000000-0005-0000-0000-00009A310000}"/>
    <cellStyle name="Normal 3 2 2 12 2 4" xfId="12726" xr:uid="{00000000-0005-0000-0000-00009B310000}"/>
    <cellStyle name="Normal 3 2 2 12 2 4 2" xfId="12727" xr:uid="{00000000-0005-0000-0000-00009C310000}"/>
    <cellStyle name="Normal 3 2 2 12 2 5" xfId="12728" xr:uid="{00000000-0005-0000-0000-00009D310000}"/>
    <cellStyle name="Normal 3 2 2 12 3" xfId="12729" xr:uid="{00000000-0005-0000-0000-00009E310000}"/>
    <cellStyle name="Normal 3 2 2 12 3 2" xfId="12730" xr:uid="{00000000-0005-0000-0000-00009F310000}"/>
    <cellStyle name="Normal 3 2 2 12 3 2 2" xfId="12731" xr:uid="{00000000-0005-0000-0000-0000A0310000}"/>
    <cellStyle name="Normal 3 2 2 12 3 2 2 2" xfId="12732" xr:uid="{00000000-0005-0000-0000-0000A1310000}"/>
    <cellStyle name="Normal 3 2 2 12 3 2 3" xfId="12733" xr:uid="{00000000-0005-0000-0000-0000A2310000}"/>
    <cellStyle name="Normal 3 2 2 12 3 3" xfId="12734" xr:uid="{00000000-0005-0000-0000-0000A3310000}"/>
    <cellStyle name="Normal 3 2 2 12 3 3 2" xfId="12735" xr:uid="{00000000-0005-0000-0000-0000A4310000}"/>
    <cellStyle name="Normal 3 2 2 12 3 4" xfId="12736" xr:uid="{00000000-0005-0000-0000-0000A5310000}"/>
    <cellStyle name="Normal 3 2 2 12 4" xfId="12737" xr:uid="{00000000-0005-0000-0000-0000A6310000}"/>
    <cellStyle name="Normal 3 2 2 12 4 2" xfId="12738" xr:uid="{00000000-0005-0000-0000-0000A7310000}"/>
    <cellStyle name="Normal 3 2 2 12 4 2 2" xfId="12739" xr:uid="{00000000-0005-0000-0000-0000A8310000}"/>
    <cellStyle name="Normal 3 2 2 12 4 3" xfId="12740" xr:uid="{00000000-0005-0000-0000-0000A9310000}"/>
    <cellStyle name="Normal 3 2 2 12 5" xfId="12741" xr:uid="{00000000-0005-0000-0000-0000AA310000}"/>
    <cellStyle name="Normal 3 2 2 12 5 2" xfId="12742" xr:uid="{00000000-0005-0000-0000-0000AB310000}"/>
    <cellStyle name="Normal 3 2 2 12 6" xfId="12743" xr:uid="{00000000-0005-0000-0000-0000AC310000}"/>
    <cellStyle name="Normal 3 2 2 13" xfId="12744" xr:uid="{00000000-0005-0000-0000-0000AD310000}"/>
    <cellStyle name="Normal 3 2 2 13 2" xfId="12745" xr:uid="{00000000-0005-0000-0000-0000AE310000}"/>
    <cellStyle name="Normal 3 2 2 13 2 2" xfId="12746" xr:uid="{00000000-0005-0000-0000-0000AF310000}"/>
    <cellStyle name="Normal 3 2 2 13 2 2 2" xfId="12747" xr:uid="{00000000-0005-0000-0000-0000B0310000}"/>
    <cellStyle name="Normal 3 2 2 13 2 2 2 2" xfId="12748" xr:uid="{00000000-0005-0000-0000-0000B1310000}"/>
    <cellStyle name="Normal 3 2 2 13 2 2 3" xfId="12749" xr:uid="{00000000-0005-0000-0000-0000B2310000}"/>
    <cellStyle name="Normal 3 2 2 13 2 3" xfId="12750" xr:uid="{00000000-0005-0000-0000-0000B3310000}"/>
    <cellStyle name="Normal 3 2 2 13 2 3 2" xfId="12751" xr:uid="{00000000-0005-0000-0000-0000B4310000}"/>
    <cellStyle name="Normal 3 2 2 13 2 4" xfId="12752" xr:uid="{00000000-0005-0000-0000-0000B5310000}"/>
    <cellStyle name="Normal 3 2 2 13 3" xfId="12753" xr:uid="{00000000-0005-0000-0000-0000B6310000}"/>
    <cellStyle name="Normal 3 2 2 13 3 2" xfId="12754" xr:uid="{00000000-0005-0000-0000-0000B7310000}"/>
    <cellStyle name="Normal 3 2 2 13 3 2 2" xfId="12755" xr:uid="{00000000-0005-0000-0000-0000B8310000}"/>
    <cellStyle name="Normal 3 2 2 13 3 3" xfId="12756" xr:uid="{00000000-0005-0000-0000-0000B9310000}"/>
    <cellStyle name="Normal 3 2 2 13 4" xfId="12757" xr:uid="{00000000-0005-0000-0000-0000BA310000}"/>
    <cellStyle name="Normal 3 2 2 13 4 2" xfId="12758" xr:uid="{00000000-0005-0000-0000-0000BB310000}"/>
    <cellStyle name="Normal 3 2 2 13 5" xfId="12759" xr:uid="{00000000-0005-0000-0000-0000BC310000}"/>
    <cellStyle name="Normal 3 2 2 14" xfId="12760" xr:uid="{00000000-0005-0000-0000-0000BD310000}"/>
    <cellStyle name="Normal 3 2 2 14 2" xfId="12761" xr:uid="{00000000-0005-0000-0000-0000BE310000}"/>
    <cellStyle name="Normal 3 2 2 14 2 2" xfId="12762" xr:uid="{00000000-0005-0000-0000-0000BF310000}"/>
    <cellStyle name="Normal 3 2 2 14 2 2 2" xfId="12763" xr:uid="{00000000-0005-0000-0000-0000C0310000}"/>
    <cellStyle name="Normal 3 2 2 14 2 3" xfId="12764" xr:uid="{00000000-0005-0000-0000-0000C1310000}"/>
    <cellStyle name="Normal 3 2 2 14 3" xfId="12765" xr:uid="{00000000-0005-0000-0000-0000C2310000}"/>
    <cellStyle name="Normal 3 2 2 14 3 2" xfId="12766" xr:uid="{00000000-0005-0000-0000-0000C3310000}"/>
    <cellStyle name="Normal 3 2 2 14 4" xfId="12767" xr:uid="{00000000-0005-0000-0000-0000C4310000}"/>
    <cellStyle name="Normal 3 2 2 15" xfId="12768" xr:uid="{00000000-0005-0000-0000-0000C5310000}"/>
    <cellStyle name="Normal 3 2 2 15 2" xfId="12769" xr:uid="{00000000-0005-0000-0000-0000C6310000}"/>
    <cellStyle name="Normal 3 2 2 15 2 2" xfId="12770" xr:uid="{00000000-0005-0000-0000-0000C7310000}"/>
    <cellStyle name="Normal 3 2 2 15 2 2 2" xfId="12771" xr:uid="{00000000-0005-0000-0000-0000C8310000}"/>
    <cellStyle name="Normal 3 2 2 15 2 3" xfId="12772" xr:uid="{00000000-0005-0000-0000-0000C9310000}"/>
    <cellStyle name="Normal 3 2 2 15 3" xfId="12773" xr:uid="{00000000-0005-0000-0000-0000CA310000}"/>
    <cellStyle name="Normal 3 2 2 15 3 2" xfId="12774" xr:uid="{00000000-0005-0000-0000-0000CB310000}"/>
    <cellStyle name="Normal 3 2 2 15 4" xfId="12775" xr:uid="{00000000-0005-0000-0000-0000CC310000}"/>
    <cellStyle name="Normal 3 2 2 16" xfId="12776" xr:uid="{00000000-0005-0000-0000-0000CD310000}"/>
    <cellStyle name="Normal 3 2 2 16 2" xfId="12777" xr:uid="{00000000-0005-0000-0000-0000CE310000}"/>
    <cellStyle name="Normal 3 2 2 16 2 2" xfId="12778" xr:uid="{00000000-0005-0000-0000-0000CF310000}"/>
    <cellStyle name="Normal 3 2 2 16 2 2 2" xfId="12779" xr:uid="{00000000-0005-0000-0000-0000D0310000}"/>
    <cellStyle name="Normal 3 2 2 16 2 3" xfId="12780" xr:uid="{00000000-0005-0000-0000-0000D1310000}"/>
    <cellStyle name="Normal 3 2 2 16 3" xfId="12781" xr:uid="{00000000-0005-0000-0000-0000D2310000}"/>
    <cellStyle name="Normal 3 2 2 16 3 2" xfId="12782" xr:uid="{00000000-0005-0000-0000-0000D3310000}"/>
    <cellStyle name="Normal 3 2 2 16 4" xfId="12783" xr:uid="{00000000-0005-0000-0000-0000D4310000}"/>
    <cellStyle name="Normal 3 2 2 17" xfId="12784" xr:uid="{00000000-0005-0000-0000-0000D5310000}"/>
    <cellStyle name="Normal 3 2 2 17 2" xfId="12785" xr:uid="{00000000-0005-0000-0000-0000D6310000}"/>
    <cellStyle name="Normal 3 2 2 17 2 2" xfId="12786" xr:uid="{00000000-0005-0000-0000-0000D7310000}"/>
    <cellStyle name="Normal 3 2 2 17 3" xfId="12787" xr:uid="{00000000-0005-0000-0000-0000D8310000}"/>
    <cellStyle name="Normal 3 2 2 18" xfId="12788" xr:uid="{00000000-0005-0000-0000-0000D9310000}"/>
    <cellStyle name="Normal 3 2 2 18 2" xfId="12789" xr:uid="{00000000-0005-0000-0000-0000DA310000}"/>
    <cellStyle name="Normal 3 2 2 19" xfId="12790" xr:uid="{00000000-0005-0000-0000-0000DB310000}"/>
    <cellStyle name="Normal 3 2 2 19 2" xfId="12791" xr:uid="{00000000-0005-0000-0000-0000DC310000}"/>
    <cellStyle name="Normal 3 2 2 2" xfId="12792" xr:uid="{00000000-0005-0000-0000-0000DD310000}"/>
    <cellStyle name="Normal 3 2 2 2 10" xfId="12793" xr:uid="{00000000-0005-0000-0000-0000DE310000}"/>
    <cellStyle name="Normal 3 2 2 2 10 2" xfId="12794" xr:uid="{00000000-0005-0000-0000-0000DF310000}"/>
    <cellStyle name="Normal 3 2 2 2 10 2 2" xfId="12795" xr:uid="{00000000-0005-0000-0000-0000E0310000}"/>
    <cellStyle name="Normal 3 2 2 2 10 2 2 2" xfId="12796" xr:uid="{00000000-0005-0000-0000-0000E1310000}"/>
    <cellStyle name="Normal 3 2 2 2 10 2 2 2 2" xfId="12797" xr:uid="{00000000-0005-0000-0000-0000E2310000}"/>
    <cellStyle name="Normal 3 2 2 2 10 2 2 2 2 2" xfId="12798" xr:uid="{00000000-0005-0000-0000-0000E3310000}"/>
    <cellStyle name="Normal 3 2 2 2 10 2 2 2 3" xfId="12799" xr:uid="{00000000-0005-0000-0000-0000E4310000}"/>
    <cellStyle name="Normal 3 2 2 2 10 2 2 3" xfId="12800" xr:uid="{00000000-0005-0000-0000-0000E5310000}"/>
    <cellStyle name="Normal 3 2 2 2 10 2 2 3 2" xfId="12801" xr:uid="{00000000-0005-0000-0000-0000E6310000}"/>
    <cellStyle name="Normal 3 2 2 2 10 2 2 4" xfId="12802" xr:uid="{00000000-0005-0000-0000-0000E7310000}"/>
    <cellStyle name="Normal 3 2 2 2 10 2 3" xfId="12803" xr:uid="{00000000-0005-0000-0000-0000E8310000}"/>
    <cellStyle name="Normal 3 2 2 2 10 2 3 2" xfId="12804" xr:uid="{00000000-0005-0000-0000-0000E9310000}"/>
    <cellStyle name="Normal 3 2 2 2 10 2 3 2 2" xfId="12805" xr:uid="{00000000-0005-0000-0000-0000EA310000}"/>
    <cellStyle name="Normal 3 2 2 2 10 2 3 3" xfId="12806" xr:uid="{00000000-0005-0000-0000-0000EB310000}"/>
    <cellStyle name="Normal 3 2 2 2 10 2 4" xfId="12807" xr:uid="{00000000-0005-0000-0000-0000EC310000}"/>
    <cellStyle name="Normal 3 2 2 2 10 2 4 2" xfId="12808" xr:uid="{00000000-0005-0000-0000-0000ED310000}"/>
    <cellStyle name="Normal 3 2 2 2 10 2 5" xfId="12809" xr:uid="{00000000-0005-0000-0000-0000EE310000}"/>
    <cellStyle name="Normal 3 2 2 2 10 3" xfId="12810" xr:uid="{00000000-0005-0000-0000-0000EF310000}"/>
    <cellStyle name="Normal 3 2 2 2 10 3 2" xfId="12811" xr:uid="{00000000-0005-0000-0000-0000F0310000}"/>
    <cellStyle name="Normal 3 2 2 2 10 3 2 2" xfId="12812" xr:uid="{00000000-0005-0000-0000-0000F1310000}"/>
    <cellStyle name="Normal 3 2 2 2 10 3 2 2 2" xfId="12813" xr:uid="{00000000-0005-0000-0000-0000F2310000}"/>
    <cellStyle name="Normal 3 2 2 2 10 3 2 3" xfId="12814" xr:uid="{00000000-0005-0000-0000-0000F3310000}"/>
    <cellStyle name="Normal 3 2 2 2 10 3 3" xfId="12815" xr:uid="{00000000-0005-0000-0000-0000F4310000}"/>
    <cellStyle name="Normal 3 2 2 2 10 3 3 2" xfId="12816" xr:uid="{00000000-0005-0000-0000-0000F5310000}"/>
    <cellStyle name="Normal 3 2 2 2 10 3 4" xfId="12817" xr:uid="{00000000-0005-0000-0000-0000F6310000}"/>
    <cellStyle name="Normal 3 2 2 2 10 4" xfId="12818" xr:uid="{00000000-0005-0000-0000-0000F7310000}"/>
    <cellStyle name="Normal 3 2 2 2 10 4 2" xfId="12819" xr:uid="{00000000-0005-0000-0000-0000F8310000}"/>
    <cellStyle name="Normal 3 2 2 2 10 4 2 2" xfId="12820" xr:uid="{00000000-0005-0000-0000-0000F9310000}"/>
    <cellStyle name="Normal 3 2 2 2 10 4 3" xfId="12821" xr:uid="{00000000-0005-0000-0000-0000FA310000}"/>
    <cellStyle name="Normal 3 2 2 2 10 5" xfId="12822" xr:uid="{00000000-0005-0000-0000-0000FB310000}"/>
    <cellStyle name="Normal 3 2 2 2 10 5 2" xfId="12823" xr:uid="{00000000-0005-0000-0000-0000FC310000}"/>
    <cellStyle name="Normal 3 2 2 2 10 6" xfId="12824" xr:uid="{00000000-0005-0000-0000-0000FD310000}"/>
    <cellStyle name="Normal 3 2 2 2 11" xfId="12825" xr:uid="{00000000-0005-0000-0000-0000FE310000}"/>
    <cellStyle name="Normal 3 2 2 2 11 2" xfId="12826" xr:uid="{00000000-0005-0000-0000-0000FF310000}"/>
    <cellStyle name="Normal 3 2 2 2 11 2 2" xfId="12827" xr:uid="{00000000-0005-0000-0000-000000320000}"/>
    <cellStyle name="Normal 3 2 2 2 11 2 2 2" xfId="12828" xr:uid="{00000000-0005-0000-0000-000001320000}"/>
    <cellStyle name="Normal 3 2 2 2 11 2 2 2 2" xfId="12829" xr:uid="{00000000-0005-0000-0000-000002320000}"/>
    <cellStyle name="Normal 3 2 2 2 11 2 2 2 2 2" xfId="12830" xr:uid="{00000000-0005-0000-0000-000003320000}"/>
    <cellStyle name="Normal 3 2 2 2 11 2 2 2 3" xfId="12831" xr:uid="{00000000-0005-0000-0000-000004320000}"/>
    <cellStyle name="Normal 3 2 2 2 11 2 2 3" xfId="12832" xr:uid="{00000000-0005-0000-0000-000005320000}"/>
    <cellStyle name="Normal 3 2 2 2 11 2 2 3 2" xfId="12833" xr:uid="{00000000-0005-0000-0000-000006320000}"/>
    <cellStyle name="Normal 3 2 2 2 11 2 2 4" xfId="12834" xr:uid="{00000000-0005-0000-0000-000007320000}"/>
    <cellStyle name="Normal 3 2 2 2 11 2 3" xfId="12835" xr:uid="{00000000-0005-0000-0000-000008320000}"/>
    <cellStyle name="Normal 3 2 2 2 11 2 3 2" xfId="12836" xr:uid="{00000000-0005-0000-0000-000009320000}"/>
    <cellStyle name="Normal 3 2 2 2 11 2 3 2 2" xfId="12837" xr:uid="{00000000-0005-0000-0000-00000A320000}"/>
    <cellStyle name="Normal 3 2 2 2 11 2 3 3" xfId="12838" xr:uid="{00000000-0005-0000-0000-00000B320000}"/>
    <cellStyle name="Normal 3 2 2 2 11 2 4" xfId="12839" xr:uid="{00000000-0005-0000-0000-00000C320000}"/>
    <cellStyle name="Normal 3 2 2 2 11 2 4 2" xfId="12840" xr:uid="{00000000-0005-0000-0000-00000D320000}"/>
    <cellStyle name="Normal 3 2 2 2 11 2 5" xfId="12841" xr:uid="{00000000-0005-0000-0000-00000E320000}"/>
    <cellStyle name="Normal 3 2 2 2 11 3" xfId="12842" xr:uid="{00000000-0005-0000-0000-00000F320000}"/>
    <cellStyle name="Normal 3 2 2 2 11 3 2" xfId="12843" xr:uid="{00000000-0005-0000-0000-000010320000}"/>
    <cellStyle name="Normal 3 2 2 2 11 3 2 2" xfId="12844" xr:uid="{00000000-0005-0000-0000-000011320000}"/>
    <cellStyle name="Normal 3 2 2 2 11 3 2 2 2" xfId="12845" xr:uid="{00000000-0005-0000-0000-000012320000}"/>
    <cellStyle name="Normal 3 2 2 2 11 3 2 3" xfId="12846" xr:uid="{00000000-0005-0000-0000-000013320000}"/>
    <cellStyle name="Normal 3 2 2 2 11 3 3" xfId="12847" xr:uid="{00000000-0005-0000-0000-000014320000}"/>
    <cellStyle name="Normal 3 2 2 2 11 3 3 2" xfId="12848" xr:uid="{00000000-0005-0000-0000-000015320000}"/>
    <cellStyle name="Normal 3 2 2 2 11 3 4" xfId="12849" xr:uid="{00000000-0005-0000-0000-000016320000}"/>
    <cellStyle name="Normal 3 2 2 2 11 4" xfId="12850" xr:uid="{00000000-0005-0000-0000-000017320000}"/>
    <cellStyle name="Normal 3 2 2 2 11 4 2" xfId="12851" xr:uid="{00000000-0005-0000-0000-000018320000}"/>
    <cellStyle name="Normal 3 2 2 2 11 4 2 2" xfId="12852" xr:uid="{00000000-0005-0000-0000-000019320000}"/>
    <cellStyle name="Normal 3 2 2 2 11 4 3" xfId="12853" xr:uid="{00000000-0005-0000-0000-00001A320000}"/>
    <cellStyle name="Normal 3 2 2 2 11 5" xfId="12854" xr:uid="{00000000-0005-0000-0000-00001B320000}"/>
    <cellStyle name="Normal 3 2 2 2 11 5 2" xfId="12855" xr:uid="{00000000-0005-0000-0000-00001C320000}"/>
    <cellStyle name="Normal 3 2 2 2 11 6" xfId="12856" xr:uid="{00000000-0005-0000-0000-00001D320000}"/>
    <cellStyle name="Normal 3 2 2 2 12" xfId="12857" xr:uid="{00000000-0005-0000-0000-00001E320000}"/>
    <cellStyle name="Normal 3 2 2 2 12 2" xfId="12858" xr:uid="{00000000-0005-0000-0000-00001F320000}"/>
    <cellStyle name="Normal 3 2 2 2 12 2 2" xfId="12859" xr:uid="{00000000-0005-0000-0000-000020320000}"/>
    <cellStyle name="Normal 3 2 2 2 12 2 2 2" xfId="12860" xr:uid="{00000000-0005-0000-0000-000021320000}"/>
    <cellStyle name="Normal 3 2 2 2 12 2 2 2 2" xfId="12861" xr:uid="{00000000-0005-0000-0000-000022320000}"/>
    <cellStyle name="Normal 3 2 2 2 12 2 2 3" xfId="12862" xr:uid="{00000000-0005-0000-0000-000023320000}"/>
    <cellStyle name="Normal 3 2 2 2 12 2 3" xfId="12863" xr:uid="{00000000-0005-0000-0000-000024320000}"/>
    <cellStyle name="Normal 3 2 2 2 12 2 3 2" xfId="12864" xr:uid="{00000000-0005-0000-0000-000025320000}"/>
    <cellStyle name="Normal 3 2 2 2 12 2 4" xfId="12865" xr:uid="{00000000-0005-0000-0000-000026320000}"/>
    <cellStyle name="Normal 3 2 2 2 12 3" xfId="12866" xr:uid="{00000000-0005-0000-0000-000027320000}"/>
    <cellStyle name="Normal 3 2 2 2 12 3 2" xfId="12867" xr:uid="{00000000-0005-0000-0000-000028320000}"/>
    <cellStyle name="Normal 3 2 2 2 12 3 2 2" xfId="12868" xr:uid="{00000000-0005-0000-0000-000029320000}"/>
    <cellStyle name="Normal 3 2 2 2 12 3 3" xfId="12869" xr:uid="{00000000-0005-0000-0000-00002A320000}"/>
    <cellStyle name="Normal 3 2 2 2 12 4" xfId="12870" xr:uid="{00000000-0005-0000-0000-00002B320000}"/>
    <cellStyle name="Normal 3 2 2 2 12 4 2" xfId="12871" xr:uid="{00000000-0005-0000-0000-00002C320000}"/>
    <cellStyle name="Normal 3 2 2 2 12 5" xfId="12872" xr:uid="{00000000-0005-0000-0000-00002D320000}"/>
    <cellStyle name="Normal 3 2 2 2 13" xfId="12873" xr:uid="{00000000-0005-0000-0000-00002E320000}"/>
    <cellStyle name="Normal 3 2 2 2 13 2" xfId="12874" xr:uid="{00000000-0005-0000-0000-00002F320000}"/>
    <cellStyle name="Normal 3 2 2 2 13 2 2" xfId="12875" xr:uid="{00000000-0005-0000-0000-000030320000}"/>
    <cellStyle name="Normal 3 2 2 2 13 2 2 2" xfId="12876" xr:uid="{00000000-0005-0000-0000-000031320000}"/>
    <cellStyle name="Normal 3 2 2 2 13 2 3" xfId="12877" xr:uid="{00000000-0005-0000-0000-000032320000}"/>
    <cellStyle name="Normal 3 2 2 2 13 3" xfId="12878" xr:uid="{00000000-0005-0000-0000-000033320000}"/>
    <cellStyle name="Normal 3 2 2 2 13 3 2" xfId="12879" xr:uid="{00000000-0005-0000-0000-000034320000}"/>
    <cellStyle name="Normal 3 2 2 2 13 4" xfId="12880" xr:uid="{00000000-0005-0000-0000-000035320000}"/>
    <cellStyle name="Normal 3 2 2 2 14" xfId="12881" xr:uid="{00000000-0005-0000-0000-000036320000}"/>
    <cellStyle name="Normal 3 2 2 2 14 2" xfId="12882" xr:uid="{00000000-0005-0000-0000-000037320000}"/>
    <cellStyle name="Normal 3 2 2 2 14 2 2" xfId="12883" xr:uid="{00000000-0005-0000-0000-000038320000}"/>
    <cellStyle name="Normal 3 2 2 2 14 2 2 2" xfId="12884" xr:uid="{00000000-0005-0000-0000-000039320000}"/>
    <cellStyle name="Normal 3 2 2 2 14 2 3" xfId="12885" xr:uid="{00000000-0005-0000-0000-00003A320000}"/>
    <cellStyle name="Normal 3 2 2 2 14 3" xfId="12886" xr:uid="{00000000-0005-0000-0000-00003B320000}"/>
    <cellStyle name="Normal 3 2 2 2 14 3 2" xfId="12887" xr:uid="{00000000-0005-0000-0000-00003C320000}"/>
    <cellStyle name="Normal 3 2 2 2 14 4" xfId="12888" xr:uid="{00000000-0005-0000-0000-00003D320000}"/>
    <cellStyle name="Normal 3 2 2 2 15" xfId="12889" xr:uid="{00000000-0005-0000-0000-00003E320000}"/>
    <cellStyle name="Normal 3 2 2 2 15 2" xfId="12890" xr:uid="{00000000-0005-0000-0000-00003F320000}"/>
    <cellStyle name="Normal 3 2 2 2 15 2 2" xfId="12891" xr:uid="{00000000-0005-0000-0000-000040320000}"/>
    <cellStyle name="Normal 3 2 2 2 15 2 2 2" xfId="12892" xr:uid="{00000000-0005-0000-0000-000041320000}"/>
    <cellStyle name="Normal 3 2 2 2 15 2 3" xfId="12893" xr:uid="{00000000-0005-0000-0000-000042320000}"/>
    <cellStyle name="Normal 3 2 2 2 15 3" xfId="12894" xr:uid="{00000000-0005-0000-0000-000043320000}"/>
    <cellStyle name="Normal 3 2 2 2 15 3 2" xfId="12895" xr:uid="{00000000-0005-0000-0000-000044320000}"/>
    <cellStyle name="Normal 3 2 2 2 15 4" xfId="12896" xr:uid="{00000000-0005-0000-0000-000045320000}"/>
    <cellStyle name="Normal 3 2 2 2 16" xfId="12897" xr:uid="{00000000-0005-0000-0000-000046320000}"/>
    <cellStyle name="Normal 3 2 2 2 16 2" xfId="12898" xr:uid="{00000000-0005-0000-0000-000047320000}"/>
    <cellStyle name="Normal 3 2 2 2 16 2 2" xfId="12899" xr:uid="{00000000-0005-0000-0000-000048320000}"/>
    <cellStyle name="Normal 3 2 2 2 16 3" xfId="12900" xr:uid="{00000000-0005-0000-0000-000049320000}"/>
    <cellStyle name="Normal 3 2 2 2 17" xfId="12901" xr:uid="{00000000-0005-0000-0000-00004A320000}"/>
    <cellStyle name="Normal 3 2 2 2 17 2" xfId="12902" xr:uid="{00000000-0005-0000-0000-00004B320000}"/>
    <cellStyle name="Normal 3 2 2 2 18" xfId="12903" xr:uid="{00000000-0005-0000-0000-00004C320000}"/>
    <cellStyle name="Normal 3 2 2 2 18 2" xfId="12904" xr:uid="{00000000-0005-0000-0000-00004D320000}"/>
    <cellStyle name="Normal 3 2 2 2 19" xfId="12905" xr:uid="{00000000-0005-0000-0000-00004E320000}"/>
    <cellStyle name="Normal 3 2 2 2 2" xfId="12906" xr:uid="{00000000-0005-0000-0000-00004F320000}"/>
    <cellStyle name="Normal 3 2 2 2 2 10" xfId="12907" xr:uid="{00000000-0005-0000-0000-000050320000}"/>
    <cellStyle name="Normal 3 2 2 2 2 10 2" xfId="12908" xr:uid="{00000000-0005-0000-0000-000051320000}"/>
    <cellStyle name="Normal 3 2 2 2 2 10 2 2" xfId="12909" xr:uid="{00000000-0005-0000-0000-000052320000}"/>
    <cellStyle name="Normal 3 2 2 2 2 10 2 2 2" xfId="12910" xr:uid="{00000000-0005-0000-0000-000053320000}"/>
    <cellStyle name="Normal 3 2 2 2 2 10 2 2 2 2" xfId="12911" xr:uid="{00000000-0005-0000-0000-000054320000}"/>
    <cellStyle name="Normal 3 2 2 2 2 10 2 2 2 2 2" xfId="12912" xr:uid="{00000000-0005-0000-0000-000055320000}"/>
    <cellStyle name="Normal 3 2 2 2 2 10 2 2 2 3" xfId="12913" xr:uid="{00000000-0005-0000-0000-000056320000}"/>
    <cellStyle name="Normal 3 2 2 2 2 10 2 2 3" xfId="12914" xr:uid="{00000000-0005-0000-0000-000057320000}"/>
    <cellStyle name="Normal 3 2 2 2 2 10 2 2 3 2" xfId="12915" xr:uid="{00000000-0005-0000-0000-000058320000}"/>
    <cellStyle name="Normal 3 2 2 2 2 10 2 2 4" xfId="12916" xr:uid="{00000000-0005-0000-0000-000059320000}"/>
    <cellStyle name="Normal 3 2 2 2 2 10 2 3" xfId="12917" xr:uid="{00000000-0005-0000-0000-00005A320000}"/>
    <cellStyle name="Normal 3 2 2 2 2 10 2 3 2" xfId="12918" xr:uid="{00000000-0005-0000-0000-00005B320000}"/>
    <cellStyle name="Normal 3 2 2 2 2 10 2 3 2 2" xfId="12919" xr:uid="{00000000-0005-0000-0000-00005C320000}"/>
    <cellStyle name="Normal 3 2 2 2 2 10 2 3 3" xfId="12920" xr:uid="{00000000-0005-0000-0000-00005D320000}"/>
    <cellStyle name="Normal 3 2 2 2 2 10 2 4" xfId="12921" xr:uid="{00000000-0005-0000-0000-00005E320000}"/>
    <cellStyle name="Normal 3 2 2 2 2 10 2 4 2" xfId="12922" xr:uid="{00000000-0005-0000-0000-00005F320000}"/>
    <cellStyle name="Normal 3 2 2 2 2 10 2 5" xfId="12923" xr:uid="{00000000-0005-0000-0000-000060320000}"/>
    <cellStyle name="Normal 3 2 2 2 2 10 3" xfId="12924" xr:uid="{00000000-0005-0000-0000-000061320000}"/>
    <cellStyle name="Normal 3 2 2 2 2 10 3 2" xfId="12925" xr:uid="{00000000-0005-0000-0000-000062320000}"/>
    <cellStyle name="Normal 3 2 2 2 2 10 3 2 2" xfId="12926" xr:uid="{00000000-0005-0000-0000-000063320000}"/>
    <cellStyle name="Normal 3 2 2 2 2 10 3 2 2 2" xfId="12927" xr:uid="{00000000-0005-0000-0000-000064320000}"/>
    <cellStyle name="Normal 3 2 2 2 2 10 3 2 3" xfId="12928" xr:uid="{00000000-0005-0000-0000-000065320000}"/>
    <cellStyle name="Normal 3 2 2 2 2 10 3 3" xfId="12929" xr:uid="{00000000-0005-0000-0000-000066320000}"/>
    <cellStyle name="Normal 3 2 2 2 2 10 3 3 2" xfId="12930" xr:uid="{00000000-0005-0000-0000-000067320000}"/>
    <cellStyle name="Normal 3 2 2 2 2 10 3 4" xfId="12931" xr:uid="{00000000-0005-0000-0000-000068320000}"/>
    <cellStyle name="Normal 3 2 2 2 2 10 4" xfId="12932" xr:uid="{00000000-0005-0000-0000-000069320000}"/>
    <cellStyle name="Normal 3 2 2 2 2 10 4 2" xfId="12933" xr:uid="{00000000-0005-0000-0000-00006A320000}"/>
    <cellStyle name="Normal 3 2 2 2 2 10 4 2 2" xfId="12934" xr:uid="{00000000-0005-0000-0000-00006B320000}"/>
    <cellStyle name="Normal 3 2 2 2 2 10 4 3" xfId="12935" xr:uid="{00000000-0005-0000-0000-00006C320000}"/>
    <cellStyle name="Normal 3 2 2 2 2 10 5" xfId="12936" xr:uid="{00000000-0005-0000-0000-00006D320000}"/>
    <cellStyle name="Normal 3 2 2 2 2 10 5 2" xfId="12937" xr:uid="{00000000-0005-0000-0000-00006E320000}"/>
    <cellStyle name="Normal 3 2 2 2 2 10 6" xfId="12938" xr:uid="{00000000-0005-0000-0000-00006F320000}"/>
    <cellStyle name="Normal 3 2 2 2 2 11" xfId="12939" xr:uid="{00000000-0005-0000-0000-000070320000}"/>
    <cellStyle name="Normal 3 2 2 2 2 11 2" xfId="12940" xr:uid="{00000000-0005-0000-0000-000071320000}"/>
    <cellStyle name="Normal 3 2 2 2 2 11 2 2" xfId="12941" xr:uid="{00000000-0005-0000-0000-000072320000}"/>
    <cellStyle name="Normal 3 2 2 2 2 11 2 2 2" xfId="12942" xr:uid="{00000000-0005-0000-0000-000073320000}"/>
    <cellStyle name="Normal 3 2 2 2 2 11 2 2 2 2" xfId="12943" xr:uid="{00000000-0005-0000-0000-000074320000}"/>
    <cellStyle name="Normal 3 2 2 2 2 11 2 2 3" xfId="12944" xr:uid="{00000000-0005-0000-0000-000075320000}"/>
    <cellStyle name="Normal 3 2 2 2 2 11 2 3" xfId="12945" xr:uid="{00000000-0005-0000-0000-000076320000}"/>
    <cellStyle name="Normal 3 2 2 2 2 11 2 3 2" xfId="12946" xr:uid="{00000000-0005-0000-0000-000077320000}"/>
    <cellStyle name="Normal 3 2 2 2 2 11 2 4" xfId="12947" xr:uid="{00000000-0005-0000-0000-000078320000}"/>
    <cellStyle name="Normal 3 2 2 2 2 11 3" xfId="12948" xr:uid="{00000000-0005-0000-0000-000079320000}"/>
    <cellStyle name="Normal 3 2 2 2 2 11 3 2" xfId="12949" xr:uid="{00000000-0005-0000-0000-00007A320000}"/>
    <cellStyle name="Normal 3 2 2 2 2 11 3 2 2" xfId="12950" xr:uid="{00000000-0005-0000-0000-00007B320000}"/>
    <cellStyle name="Normal 3 2 2 2 2 11 3 3" xfId="12951" xr:uid="{00000000-0005-0000-0000-00007C320000}"/>
    <cellStyle name="Normal 3 2 2 2 2 11 4" xfId="12952" xr:uid="{00000000-0005-0000-0000-00007D320000}"/>
    <cellStyle name="Normal 3 2 2 2 2 11 4 2" xfId="12953" xr:uid="{00000000-0005-0000-0000-00007E320000}"/>
    <cellStyle name="Normal 3 2 2 2 2 11 5" xfId="12954" xr:uid="{00000000-0005-0000-0000-00007F320000}"/>
    <cellStyle name="Normal 3 2 2 2 2 12" xfId="12955" xr:uid="{00000000-0005-0000-0000-000080320000}"/>
    <cellStyle name="Normal 3 2 2 2 2 12 2" xfId="12956" xr:uid="{00000000-0005-0000-0000-000081320000}"/>
    <cellStyle name="Normal 3 2 2 2 2 12 2 2" xfId="12957" xr:uid="{00000000-0005-0000-0000-000082320000}"/>
    <cellStyle name="Normal 3 2 2 2 2 12 2 2 2" xfId="12958" xr:uid="{00000000-0005-0000-0000-000083320000}"/>
    <cellStyle name="Normal 3 2 2 2 2 12 2 3" xfId="12959" xr:uid="{00000000-0005-0000-0000-000084320000}"/>
    <cellStyle name="Normal 3 2 2 2 2 12 3" xfId="12960" xr:uid="{00000000-0005-0000-0000-000085320000}"/>
    <cellStyle name="Normal 3 2 2 2 2 12 3 2" xfId="12961" xr:uid="{00000000-0005-0000-0000-000086320000}"/>
    <cellStyle name="Normal 3 2 2 2 2 12 4" xfId="12962" xr:uid="{00000000-0005-0000-0000-000087320000}"/>
    <cellStyle name="Normal 3 2 2 2 2 13" xfId="12963" xr:uid="{00000000-0005-0000-0000-000088320000}"/>
    <cellStyle name="Normal 3 2 2 2 2 13 2" xfId="12964" xr:uid="{00000000-0005-0000-0000-000089320000}"/>
    <cellStyle name="Normal 3 2 2 2 2 13 2 2" xfId="12965" xr:uid="{00000000-0005-0000-0000-00008A320000}"/>
    <cellStyle name="Normal 3 2 2 2 2 13 2 2 2" xfId="12966" xr:uid="{00000000-0005-0000-0000-00008B320000}"/>
    <cellStyle name="Normal 3 2 2 2 2 13 2 3" xfId="12967" xr:uid="{00000000-0005-0000-0000-00008C320000}"/>
    <cellStyle name="Normal 3 2 2 2 2 13 3" xfId="12968" xr:uid="{00000000-0005-0000-0000-00008D320000}"/>
    <cellStyle name="Normal 3 2 2 2 2 13 3 2" xfId="12969" xr:uid="{00000000-0005-0000-0000-00008E320000}"/>
    <cellStyle name="Normal 3 2 2 2 2 13 4" xfId="12970" xr:uid="{00000000-0005-0000-0000-00008F320000}"/>
    <cellStyle name="Normal 3 2 2 2 2 14" xfId="12971" xr:uid="{00000000-0005-0000-0000-000090320000}"/>
    <cellStyle name="Normal 3 2 2 2 2 14 2" xfId="12972" xr:uid="{00000000-0005-0000-0000-000091320000}"/>
    <cellStyle name="Normal 3 2 2 2 2 14 2 2" xfId="12973" xr:uid="{00000000-0005-0000-0000-000092320000}"/>
    <cellStyle name="Normal 3 2 2 2 2 14 2 2 2" xfId="12974" xr:uid="{00000000-0005-0000-0000-000093320000}"/>
    <cellStyle name="Normal 3 2 2 2 2 14 2 3" xfId="12975" xr:uid="{00000000-0005-0000-0000-000094320000}"/>
    <cellStyle name="Normal 3 2 2 2 2 14 3" xfId="12976" xr:uid="{00000000-0005-0000-0000-000095320000}"/>
    <cellStyle name="Normal 3 2 2 2 2 14 3 2" xfId="12977" xr:uid="{00000000-0005-0000-0000-000096320000}"/>
    <cellStyle name="Normal 3 2 2 2 2 14 4" xfId="12978" xr:uid="{00000000-0005-0000-0000-000097320000}"/>
    <cellStyle name="Normal 3 2 2 2 2 15" xfId="12979" xr:uid="{00000000-0005-0000-0000-000098320000}"/>
    <cellStyle name="Normal 3 2 2 2 2 15 2" xfId="12980" xr:uid="{00000000-0005-0000-0000-000099320000}"/>
    <cellStyle name="Normal 3 2 2 2 2 15 2 2" xfId="12981" xr:uid="{00000000-0005-0000-0000-00009A320000}"/>
    <cellStyle name="Normal 3 2 2 2 2 15 3" xfId="12982" xr:uid="{00000000-0005-0000-0000-00009B320000}"/>
    <cellStyle name="Normal 3 2 2 2 2 16" xfId="12983" xr:uid="{00000000-0005-0000-0000-00009C320000}"/>
    <cellStyle name="Normal 3 2 2 2 2 16 2" xfId="12984" xr:uid="{00000000-0005-0000-0000-00009D320000}"/>
    <cellStyle name="Normal 3 2 2 2 2 17" xfId="12985" xr:uid="{00000000-0005-0000-0000-00009E320000}"/>
    <cellStyle name="Normal 3 2 2 2 2 17 2" xfId="12986" xr:uid="{00000000-0005-0000-0000-00009F320000}"/>
    <cellStyle name="Normal 3 2 2 2 2 18" xfId="12987" xr:uid="{00000000-0005-0000-0000-0000A0320000}"/>
    <cellStyle name="Normal 3 2 2 2 2 2" xfId="12988" xr:uid="{00000000-0005-0000-0000-0000A1320000}"/>
    <cellStyle name="Normal 3 2 2 2 2 2 10" xfId="12989" xr:uid="{00000000-0005-0000-0000-0000A2320000}"/>
    <cellStyle name="Normal 3 2 2 2 2 2 10 2" xfId="12990" xr:uid="{00000000-0005-0000-0000-0000A3320000}"/>
    <cellStyle name="Normal 3 2 2 2 2 2 10 2 2" xfId="12991" xr:uid="{00000000-0005-0000-0000-0000A4320000}"/>
    <cellStyle name="Normal 3 2 2 2 2 2 10 2 2 2" xfId="12992" xr:uid="{00000000-0005-0000-0000-0000A5320000}"/>
    <cellStyle name="Normal 3 2 2 2 2 2 10 2 3" xfId="12993" xr:uid="{00000000-0005-0000-0000-0000A6320000}"/>
    <cellStyle name="Normal 3 2 2 2 2 2 10 3" xfId="12994" xr:uid="{00000000-0005-0000-0000-0000A7320000}"/>
    <cellStyle name="Normal 3 2 2 2 2 2 10 3 2" xfId="12995" xr:uid="{00000000-0005-0000-0000-0000A8320000}"/>
    <cellStyle name="Normal 3 2 2 2 2 2 10 4" xfId="12996" xr:uid="{00000000-0005-0000-0000-0000A9320000}"/>
    <cellStyle name="Normal 3 2 2 2 2 2 11" xfId="12997" xr:uid="{00000000-0005-0000-0000-0000AA320000}"/>
    <cellStyle name="Normal 3 2 2 2 2 2 11 2" xfId="12998" xr:uid="{00000000-0005-0000-0000-0000AB320000}"/>
    <cellStyle name="Normal 3 2 2 2 2 2 11 2 2" xfId="12999" xr:uid="{00000000-0005-0000-0000-0000AC320000}"/>
    <cellStyle name="Normal 3 2 2 2 2 2 11 2 2 2" xfId="13000" xr:uid="{00000000-0005-0000-0000-0000AD320000}"/>
    <cellStyle name="Normal 3 2 2 2 2 2 11 2 3" xfId="13001" xr:uid="{00000000-0005-0000-0000-0000AE320000}"/>
    <cellStyle name="Normal 3 2 2 2 2 2 11 3" xfId="13002" xr:uid="{00000000-0005-0000-0000-0000AF320000}"/>
    <cellStyle name="Normal 3 2 2 2 2 2 11 3 2" xfId="13003" xr:uid="{00000000-0005-0000-0000-0000B0320000}"/>
    <cellStyle name="Normal 3 2 2 2 2 2 11 4" xfId="13004" xr:uid="{00000000-0005-0000-0000-0000B1320000}"/>
    <cellStyle name="Normal 3 2 2 2 2 2 12" xfId="13005" xr:uid="{00000000-0005-0000-0000-0000B2320000}"/>
    <cellStyle name="Normal 3 2 2 2 2 2 12 2" xfId="13006" xr:uid="{00000000-0005-0000-0000-0000B3320000}"/>
    <cellStyle name="Normal 3 2 2 2 2 2 12 2 2" xfId="13007" xr:uid="{00000000-0005-0000-0000-0000B4320000}"/>
    <cellStyle name="Normal 3 2 2 2 2 2 12 2 2 2" xfId="13008" xr:uid="{00000000-0005-0000-0000-0000B5320000}"/>
    <cellStyle name="Normal 3 2 2 2 2 2 12 2 3" xfId="13009" xr:uid="{00000000-0005-0000-0000-0000B6320000}"/>
    <cellStyle name="Normal 3 2 2 2 2 2 12 3" xfId="13010" xr:uid="{00000000-0005-0000-0000-0000B7320000}"/>
    <cellStyle name="Normal 3 2 2 2 2 2 12 3 2" xfId="13011" xr:uid="{00000000-0005-0000-0000-0000B8320000}"/>
    <cellStyle name="Normal 3 2 2 2 2 2 12 4" xfId="13012" xr:uid="{00000000-0005-0000-0000-0000B9320000}"/>
    <cellStyle name="Normal 3 2 2 2 2 2 13" xfId="13013" xr:uid="{00000000-0005-0000-0000-0000BA320000}"/>
    <cellStyle name="Normal 3 2 2 2 2 2 13 2" xfId="13014" xr:uid="{00000000-0005-0000-0000-0000BB320000}"/>
    <cellStyle name="Normal 3 2 2 2 2 2 13 2 2" xfId="13015" xr:uid="{00000000-0005-0000-0000-0000BC320000}"/>
    <cellStyle name="Normal 3 2 2 2 2 2 13 3" xfId="13016" xr:uid="{00000000-0005-0000-0000-0000BD320000}"/>
    <cellStyle name="Normal 3 2 2 2 2 2 14" xfId="13017" xr:uid="{00000000-0005-0000-0000-0000BE320000}"/>
    <cellStyle name="Normal 3 2 2 2 2 2 14 2" xfId="13018" xr:uid="{00000000-0005-0000-0000-0000BF320000}"/>
    <cellStyle name="Normal 3 2 2 2 2 2 15" xfId="13019" xr:uid="{00000000-0005-0000-0000-0000C0320000}"/>
    <cellStyle name="Normal 3 2 2 2 2 2 15 2" xfId="13020" xr:uid="{00000000-0005-0000-0000-0000C1320000}"/>
    <cellStyle name="Normal 3 2 2 2 2 2 16" xfId="13021" xr:uid="{00000000-0005-0000-0000-0000C2320000}"/>
    <cellStyle name="Normal 3 2 2 2 2 2 2" xfId="13022" xr:uid="{00000000-0005-0000-0000-0000C3320000}"/>
    <cellStyle name="Normal 3 2 2 2 2 2 2 10" xfId="13023" xr:uid="{00000000-0005-0000-0000-0000C4320000}"/>
    <cellStyle name="Normal 3 2 2 2 2 2 2 2" xfId="13024" xr:uid="{00000000-0005-0000-0000-0000C5320000}"/>
    <cellStyle name="Normal 3 2 2 2 2 2 2 2 2" xfId="13025" xr:uid="{00000000-0005-0000-0000-0000C6320000}"/>
    <cellStyle name="Normal 3 2 2 2 2 2 2 2 2 2" xfId="13026" xr:uid="{00000000-0005-0000-0000-0000C7320000}"/>
    <cellStyle name="Normal 3 2 2 2 2 2 2 2 2 2 2" xfId="13027" xr:uid="{00000000-0005-0000-0000-0000C8320000}"/>
    <cellStyle name="Normal 3 2 2 2 2 2 2 2 2 2 2 2" xfId="13028" xr:uid="{00000000-0005-0000-0000-0000C9320000}"/>
    <cellStyle name="Normal 3 2 2 2 2 2 2 2 2 2 2 2 2" xfId="13029" xr:uid="{00000000-0005-0000-0000-0000CA320000}"/>
    <cellStyle name="Normal 3 2 2 2 2 2 2 2 2 2 2 2 2 2" xfId="13030" xr:uid="{00000000-0005-0000-0000-0000CB320000}"/>
    <cellStyle name="Normal 3 2 2 2 2 2 2 2 2 2 2 2 3" xfId="13031" xr:uid="{00000000-0005-0000-0000-0000CC320000}"/>
    <cellStyle name="Normal 3 2 2 2 2 2 2 2 2 2 2 3" xfId="13032" xr:uid="{00000000-0005-0000-0000-0000CD320000}"/>
    <cellStyle name="Normal 3 2 2 2 2 2 2 2 2 2 2 3 2" xfId="13033" xr:uid="{00000000-0005-0000-0000-0000CE320000}"/>
    <cellStyle name="Normal 3 2 2 2 2 2 2 2 2 2 2 4" xfId="13034" xr:uid="{00000000-0005-0000-0000-0000CF320000}"/>
    <cellStyle name="Normal 3 2 2 2 2 2 2 2 2 2 3" xfId="13035" xr:uid="{00000000-0005-0000-0000-0000D0320000}"/>
    <cellStyle name="Normal 3 2 2 2 2 2 2 2 2 2 3 2" xfId="13036" xr:uid="{00000000-0005-0000-0000-0000D1320000}"/>
    <cellStyle name="Normal 3 2 2 2 2 2 2 2 2 2 3 2 2" xfId="13037" xr:uid="{00000000-0005-0000-0000-0000D2320000}"/>
    <cellStyle name="Normal 3 2 2 2 2 2 2 2 2 2 3 3" xfId="13038" xr:uid="{00000000-0005-0000-0000-0000D3320000}"/>
    <cellStyle name="Normal 3 2 2 2 2 2 2 2 2 2 4" xfId="13039" xr:uid="{00000000-0005-0000-0000-0000D4320000}"/>
    <cellStyle name="Normal 3 2 2 2 2 2 2 2 2 2 4 2" xfId="13040" xr:uid="{00000000-0005-0000-0000-0000D5320000}"/>
    <cellStyle name="Normal 3 2 2 2 2 2 2 2 2 2 5" xfId="13041" xr:uid="{00000000-0005-0000-0000-0000D6320000}"/>
    <cellStyle name="Normal 3 2 2 2 2 2 2 2 2 3" xfId="13042" xr:uid="{00000000-0005-0000-0000-0000D7320000}"/>
    <cellStyle name="Normal 3 2 2 2 2 2 2 2 2 3 2" xfId="13043" xr:uid="{00000000-0005-0000-0000-0000D8320000}"/>
    <cellStyle name="Normal 3 2 2 2 2 2 2 2 2 3 2 2" xfId="13044" xr:uid="{00000000-0005-0000-0000-0000D9320000}"/>
    <cellStyle name="Normal 3 2 2 2 2 2 2 2 2 3 2 2 2" xfId="13045" xr:uid="{00000000-0005-0000-0000-0000DA320000}"/>
    <cellStyle name="Normal 3 2 2 2 2 2 2 2 2 3 2 3" xfId="13046" xr:uid="{00000000-0005-0000-0000-0000DB320000}"/>
    <cellStyle name="Normal 3 2 2 2 2 2 2 2 2 3 3" xfId="13047" xr:uid="{00000000-0005-0000-0000-0000DC320000}"/>
    <cellStyle name="Normal 3 2 2 2 2 2 2 2 2 3 3 2" xfId="13048" xr:uid="{00000000-0005-0000-0000-0000DD320000}"/>
    <cellStyle name="Normal 3 2 2 2 2 2 2 2 2 3 4" xfId="13049" xr:uid="{00000000-0005-0000-0000-0000DE320000}"/>
    <cellStyle name="Normal 3 2 2 2 2 2 2 2 2 4" xfId="13050" xr:uid="{00000000-0005-0000-0000-0000DF320000}"/>
    <cellStyle name="Normal 3 2 2 2 2 2 2 2 2 4 2" xfId="13051" xr:uid="{00000000-0005-0000-0000-0000E0320000}"/>
    <cellStyle name="Normal 3 2 2 2 2 2 2 2 2 4 2 2" xfId="13052" xr:uid="{00000000-0005-0000-0000-0000E1320000}"/>
    <cellStyle name="Normal 3 2 2 2 2 2 2 2 2 4 2 2 2" xfId="13053" xr:uid="{00000000-0005-0000-0000-0000E2320000}"/>
    <cellStyle name="Normal 3 2 2 2 2 2 2 2 2 4 2 3" xfId="13054" xr:uid="{00000000-0005-0000-0000-0000E3320000}"/>
    <cellStyle name="Normal 3 2 2 2 2 2 2 2 2 4 3" xfId="13055" xr:uid="{00000000-0005-0000-0000-0000E4320000}"/>
    <cellStyle name="Normal 3 2 2 2 2 2 2 2 2 4 3 2" xfId="13056" xr:uid="{00000000-0005-0000-0000-0000E5320000}"/>
    <cellStyle name="Normal 3 2 2 2 2 2 2 2 2 4 4" xfId="13057" xr:uid="{00000000-0005-0000-0000-0000E6320000}"/>
    <cellStyle name="Normal 3 2 2 2 2 2 2 2 2 5" xfId="13058" xr:uid="{00000000-0005-0000-0000-0000E7320000}"/>
    <cellStyle name="Normal 3 2 2 2 2 2 2 2 2 5 2" xfId="13059" xr:uid="{00000000-0005-0000-0000-0000E8320000}"/>
    <cellStyle name="Normal 3 2 2 2 2 2 2 2 2 5 2 2" xfId="13060" xr:uid="{00000000-0005-0000-0000-0000E9320000}"/>
    <cellStyle name="Normal 3 2 2 2 2 2 2 2 2 5 3" xfId="13061" xr:uid="{00000000-0005-0000-0000-0000EA320000}"/>
    <cellStyle name="Normal 3 2 2 2 2 2 2 2 2 6" xfId="13062" xr:uid="{00000000-0005-0000-0000-0000EB320000}"/>
    <cellStyle name="Normal 3 2 2 2 2 2 2 2 2 6 2" xfId="13063" xr:uid="{00000000-0005-0000-0000-0000EC320000}"/>
    <cellStyle name="Normal 3 2 2 2 2 2 2 2 2 7" xfId="13064" xr:uid="{00000000-0005-0000-0000-0000ED320000}"/>
    <cellStyle name="Normal 3 2 2 2 2 2 2 2 2 7 2" xfId="13065" xr:uid="{00000000-0005-0000-0000-0000EE320000}"/>
    <cellStyle name="Normal 3 2 2 2 2 2 2 2 2 8" xfId="13066" xr:uid="{00000000-0005-0000-0000-0000EF320000}"/>
    <cellStyle name="Normal 3 2 2 2 2 2 2 2 3" xfId="13067" xr:uid="{00000000-0005-0000-0000-0000F0320000}"/>
    <cellStyle name="Normal 3 2 2 2 2 2 2 2 3 2" xfId="13068" xr:uid="{00000000-0005-0000-0000-0000F1320000}"/>
    <cellStyle name="Normal 3 2 2 2 2 2 2 2 3 2 2" xfId="13069" xr:uid="{00000000-0005-0000-0000-0000F2320000}"/>
    <cellStyle name="Normal 3 2 2 2 2 2 2 2 3 2 2 2" xfId="13070" xr:uid="{00000000-0005-0000-0000-0000F3320000}"/>
    <cellStyle name="Normal 3 2 2 2 2 2 2 2 3 2 2 2 2" xfId="13071" xr:uid="{00000000-0005-0000-0000-0000F4320000}"/>
    <cellStyle name="Normal 3 2 2 2 2 2 2 2 3 2 2 3" xfId="13072" xr:uid="{00000000-0005-0000-0000-0000F5320000}"/>
    <cellStyle name="Normal 3 2 2 2 2 2 2 2 3 2 3" xfId="13073" xr:uid="{00000000-0005-0000-0000-0000F6320000}"/>
    <cellStyle name="Normal 3 2 2 2 2 2 2 2 3 2 3 2" xfId="13074" xr:uid="{00000000-0005-0000-0000-0000F7320000}"/>
    <cellStyle name="Normal 3 2 2 2 2 2 2 2 3 2 4" xfId="13075" xr:uid="{00000000-0005-0000-0000-0000F8320000}"/>
    <cellStyle name="Normal 3 2 2 2 2 2 2 2 3 3" xfId="13076" xr:uid="{00000000-0005-0000-0000-0000F9320000}"/>
    <cellStyle name="Normal 3 2 2 2 2 2 2 2 3 3 2" xfId="13077" xr:uid="{00000000-0005-0000-0000-0000FA320000}"/>
    <cellStyle name="Normal 3 2 2 2 2 2 2 2 3 3 2 2" xfId="13078" xr:uid="{00000000-0005-0000-0000-0000FB320000}"/>
    <cellStyle name="Normal 3 2 2 2 2 2 2 2 3 3 3" xfId="13079" xr:uid="{00000000-0005-0000-0000-0000FC320000}"/>
    <cellStyle name="Normal 3 2 2 2 2 2 2 2 3 4" xfId="13080" xr:uid="{00000000-0005-0000-0000-0000FD320000}"/>
    <cellStyle name="Normal 3 2 2 2 2 2 2 2 3 4 2" xfId="13081" xr:uid="{00000000-0005-0000-0000-0000FE320000}"/>
    <cellStyle name="Normal 3 2 2 2 2 2 2 2 3 5" xfId="13082" xr:uid="{00000000-0005-0000-0000-0000FF320000}"/>
    <cellStyle name="Normal 3 2 2 2 2 2 2 2 4" xfId="13083" xr:uid="{00000000-0005-0000-0000-000000330000}"/>
    <cellStyle name="Normal 3 2 2 2 2 2 2 2 4 2" xfId="13084" xr:uid="{00000000-0005-0000-0000-000001330000}"/>
    <cellStyle name="Normal 3 2 2 2 2 2 2 2 4 2 2" xfId="13085" xr:uid="{00000000-0005-0000-0000-000002330000}"/>
    <cellStyle name="Normal 3 2 2 2 2 2 2 2 4 2 2 2" xfId="13086" xr:uid="{00000000-0005-0000-0000-000003330000}"/>
    <cellStyle name="Normal 3 2 2 2 2 2 2 2 4 2 3" xfId="13087" xr:uid="{00000000-0005-0000-0000-000004330000}"/>
    <cellStyle name="Normal 3 2 2 2 2 2 2 2 4 3" xfId="13088" xr:uid="{00000000-0005-0000-0000-000005330000}"/>
    <cellStyle name="Normal 3 2 2 2 2 2 2 2 4 3 2" xfId="13089" xr:uid="{00000000-0005-0000-0000-000006330000}"/>
    <cellStyle name="Normal 3 2 2 2 2 2 2 2 4 4" xfId="13090" xr:uid="{00000000-0005-0000-0000-000007330000}"/>
    <cellStyle name="Normal 3 2 2 2 2 2 2 2 5" xfId="13091" xr:uid="{00000000-0005-0000-0000-000008330000}"/>
    <cellStyle name="Normal 3 2 2 2 2 2 2 2 5 2" xfId="13092" xr:uid="{00000000-0005-0000-0000-000009330000}"/>
    <cellStyle name="Normal 3 2 2 2 2 2 2 2 5 2 2" xfId="13093" xr:uid="{00000000-0005-0000-0000-00000A330000}"/>
    <cellStyle name="Normal 3 2 2 2 2 2 2 2 5 2 2 2" xfId="13094" xr:uid="{00000000-0005-0000-0000-00000B330000}"/>
    <cellStyle name="Normal 3 2 2 2 2 2 2 2 5 2 3" xfId="13095" xr:uid="{00000000-0005-0000-0000-00000C330000}"/>
    <cellStyle name="Normal 3 2 2 2 2 2 2 2 5 3" xfId="13096" xr:uid="{00000000-0005-0000-0000-00000D330000}"/>
    <cellStyle name="Normal 3 2 2 2 2 2 2 2 5 3 2" xfId="13097" xr:uid="{00000000-0005-0000-0000-00000E330000}"/>
    <cellStyle name="Normal 3 2 2 2 2 2 2 2 5 4" xfId="13098" xr:uid="{00000000-0005-0000-0000-00000F330000}"/>
    <cellStyle name="Normal 3 2 2 2 2 2 2 2 6" xfId="13099" xr:uid="{00000000-0005-0000-0000-000010330000}"/>
    <cellStyle name="Normal 3 2 2 2 2 2 2 2 6 2" xfId="13100" xr:uid="{00000000-0005-0000-0000-000011330000}"/>
    <cellStyle name="Normal 3 2 2 2 2 2 2 2 6 2 2" xfId="13101" xr:uid="{00000000-0005-0000-0000-000012330000}"/>
    <cellStyle name="Normal 3 2 2 2 2 2 2 2 6 3" xfId="13102" xr:uid="{00000000-0005-0000-0000-000013330000}"/>
    <cellStyle name="Normal 3 2 2 2 2 2 2 2 7" xfId="13103" xr:uid="{00000000-0005-0000-0000-000014330000}"/>
    <cellStyle name="Normal 3 2 2 2 2 2 2 2 7 2" xfId="13104" xr:uid="{00000000-0005-0000-0000-000015330000}"/>
    <cellStyle name="Normal 3 2 2 2 2 2 2 2 8" xfId="13105" xr:uid="{00000000-0005-0000-0000-000016330000}"/>
    <cellStyle name="Normal 3 2 2 2 2 2 2 2 8 2" xfId="13106" xr:uid="{00000000-0005-0000-0000-000017330000}"/>
    <cellStyle name="Normal 3 2 2 2 2 2 2 2 9" xfId="13107" xr:uid="{00000000-0005-0000-0000-000018330000}"/>
    <cellStyle name="Normal 3 2 2 2 2 2 2 3" xfId="13108" xr:uid="{00000000-0005-0000-0000-000019330000}"/>
    <cellStyle name="Normal 3 2 2 2 2 2 2 3 2" xfId="13109" xr:uid="{00000000-0005-0000-0000-00001A330000}"/>
    <cellStyle name="Normal 3 2 2 2 2 2 2 3 2 2" xfId="13110" xr:uid="{00000000-0005-0000-0000-00001B330000}"/>
    <cellStyle name="Normal 3 2 2 2 2 2 2 3 2 2 2" xfId="13111" xr:uid="{00000000-0005-0000-0000-00001C330000}"/>
    <cellStyle name="Normal 3 2 2 2 2 2 2 3 2 2 2 2" xfId="13112" xr:uid="{00000000-0005-0000-0000-00001D330000}"/>
    <cellStyle name="Normal 3 2 2 2 2 2 2 3 2 2 2 2 2" xfId="13113" xr:uid="{00000000-0005-0000-0000-00001E330000}"/>
    <cellStyle name="Normal 3 2 2 2 2 2 2 3 2 2 2 3" xfId="13114" xr:uid="{00000000-0005-0000-0000-00001F330000}"/>
    <cellStyle name="Normal 3 2 2 2 2 2 2 3 2 2 3" xfId="13115" xr:uid="{00000000-0005-0000-0000-000020330000}"/>
    <cellStyle name="Normal 3 2 2 2 2 2 2 3 2 2 3 2" xfId="13116" xr:uid="{00000000-0005-0000-0000-000021330000}"/>
    <cellStyle name="Normal 3 2 2 2 2 2 2 3 2 2 4" xfId="13117" xr:uid="{00000000-0005-0000-0000-000022330000}"/>
    <cellStyle name="Normal 3 2 2 2 2 2 2 3 2 3" xfId="13118" xr:uid="{00000000-0005-0000-0000-000023330000}"/>
    <cellStyle name="Normal 3 2 2 2 2 2 2 3 2 3 2" xfId="13119" xr:uid="{00000000-0005-0000-0000-000024330000}"/>
    <cellStyle name="Normal 3 2 2 2 2 2 2 3 2 3 2 2" xfId="13120" xr:uid="{00000000-0005-0000-0000-000025330000}"/>
    <cellStyle name="Normal 3 2 2 2 2 2 2 3 2 3 3" xfId="13121" xr:uid="{00000000-0005-0000-0000-000026330000}"/>
    <cellStyle name="Normal 3 2 2 2 2 2 2 3 2 4" xfId="13122" xr:uid="{00000000-0005-0000-0000-000027330000}"/>
    <cellStyle name="Normal 3 2 2 2 2 2 2 3 2 4 2" xfId="13123" xr:uid="{00000000-0005-0000-0000-000028330000}"/>
    <cellStyle name="Normal 3 2 2 2 2 2 2 3 2 5" xfId="13124" xr:uid="{00000000-0005-0000-0000-000029330000}"/>
    <cellStyle name="Normal 3 2 2 2 2 2 2 3 3" xfId="13125" xr:uid="{00000000-0005-0000-0000-00002A330000}"/>
    <cellStyle name="Normal 3 2 2 2 2 2 2 3 3 2" xfId="13126" xr:uid="{00000000-0005-0000-0000-00002B330000}"/>
    <cellStyle name="Normal 3 2 2 2 2 2 2 3 3 2 2" xfId="13127" xr:uid="{00000000-0005-0000-0000-00002C330000}"/>
    <cellStyle name="Normal 3 2 2 2 2 2 2 3 3 2 2 2" xfId="13128" xr:uid="{00000000-0005-0000-0000-00002D330000}"/>
    <cellStyle name="Normal 3 2 2 2 2 2 2 3 3 2 3" xfId="13129" xr:uid="{00000000-0005-0000-0000-00002E330000}"/>
    <cellStyle name="Normal 3 2 2 2 2 2 2 3 3 3" xfId="13130" xr:uid="{00000000-0005-0000-0000-00002F330000}"/>
    <cellStyle name="Normal 3 2 2 2 2 2 2 3 3 3 2" xfId="13131" xr:uid="{00000000-0005-0000-0000-000030330000}"/>
    <cellStyle name="Normal 3 2 2 2 2 2 2 3 3 4" xfId="13132" xr:uid="{00000000-0005-0000-0000-000031330000}"/>
    <cellStyle name="Normal 3 2 2 2 2 2 2 3 4" xfId="13133" xr:uid="{00000000-0005-0000-0000-000032330000}"/>
    <cellStyle name="Normal 3 2 2 2 2 2 2 3 4 2" xfId="13134" xr:uid="{00000000-0005-0000-0000-000033330000}"/>
    <cellStyle name="Normal 3 2 2 2 2 2 2 3 4 2 2" xfId="13135" xr:uid="{00000000-0005-0000-0000-000034330000}"/>
    <cellStyle name="Normal 3 2 2 2 2 2 2 3 4 2 2 2" xfId="13136" xr:uid="{00000000-0005-0000-0000-000035330000}"/>
    <cellStyle name="Normal 3 2 2 2 2 2 2 3 4 2 3" xfId="13137" xr:uid="{00000000-0005-0000-0000-000036330000}"/>
    <cellStyle name="Normal 3 2 2 2 2 2 2 3 4 3" xfId="13138" xr:uid="{00000000-0005-0000-0000-000037330000}"/>
    <cellStyle name="Normal 3 2 2 2 2 2 2 3 4 3 2" xfId="13139" xr:uid="{00000000-0005-0000-0000-000038330000}"/>
    <cellStyle name="Normal 3 2 2 2 2 2 2 3 4 4" xfId="13140" xr:uid="{00000000-0005-0000-0000-000039330000}"/>
    <cellStyle name="Normal 3 2 2 2 2 2 2 3 5" xfId="13141" xr:uid="{00000000-0005-0000-0000-00003A330000}"/>
    <cellStyle name="Normal 3 2 2 2 2 2 2 3 5 2" xfId="13142" xr:uid="{00000000-0005-0000-0000-00003B330000}"/>
    <cellStyle name="Normal 3 2 2 2 2 2 2 3 5 2 2" xfId="13143" xr:uid="{00000000-0005-0000-0000-00003C330000}"/>
    <cellStyle name="Normal 3 2 2 2 2 2 2 3 5 3" xfId="13144" xr:uid="{00000000-0005-0000-0000-00003D330000}"/>
    <cellStyle name="Normal 3 2 2 2 2 2 2 3 6" xfId="13145" xr:uid="{00000000-0005-0000-0000-00003E330000}"/>
    <cellStyle name="Normal 3 2 2 2 2 2 2 3 6 2" xfId="13146" xr:uid="{00000000-0005-0000-0000-00003F330000}"/>
    <cellStyle name="Normal 3 2 2 2 2 2 2 3 7" xfId="13147" xr:uid="{00000000-0005-0000-0000-000040330000}"/>
    <cellStyle name="Normal 3 2 2 2 2 2 2 3 7 2" xfId="13148" xr:uid="{00000000-0005-0000-0000-000041330000}"/>
    <cellStyle name="Normal 3 2 2 2 2 2 2 3 8" xfId="13149" xr:uid="{00000000-0005-0000-0000-000042330000}"/>
    <cellStyle name="Normal 3 2 2 2 2 2 2 4" xfId="13150" xr:uid="{00000000-0005-0000-0000-000043330000}"/>
    <cellStyle name="Normal 3 2 2 2 2 2 2 4 2" xfId="13151" xr:uid="{00000000-0005-0000-0000-000044330000}"/>
    <cellStyle name="Normal 3 2 2 2 2 2 2 4 2 2" xfId="13152" xr:uid="{00000000-0005-0000-0000-000045330000}"/>
    <cellStyle name="Normal 3 2 2 2 2 2 2 4 2 2 2" xfId="13153" xr:uid="{00000000-0005-0000-0000-000046330000}"/>
    <cellStyle name="Normal 3 2 2 2 2 2 2 4 2 2 2 2" xfId="13154" xr:uid="{00000000-0005-0000-0000-000047330000}"/>
    <cellStyle name="Normal 3 2 2 2 2 2 2 4 2 2 3" xfId="13155" xr:uid="{00000000-0005-0000-0000-000048330000}"/>
    <cellStyle name="Normal 3 2 2 2 2 2 2 4 2 3" xfId="13156" xr:uid="{00000000-0005-0000-0000-000049330000}"/>
    <cellStyle name="Normal 3 2 2 2 2 2 2 4 2 3 2" xfId="13157" xr:uid="{00000000-0005-0000-0000-00004A330000}"/>
    <cellStyle name="Normal 3 2 2 2 2 2 2 4 2 4" xfId="13158" xr:uid="{00000000-0005-0000-0000-00004B330000}"/>
    <cellStyle name="Normal 3 2 2 2 2 2 2 4 3" xfId="13159" xr:uid="{00000000-0005-0000-0000-00004C330000}"/>
    <cellStyle name="Normal 3 2 2 2 2 2 2 4 3 2" xfId="13160" xr:uid="{00000000-0005-0000-0000-00004D330000}"/>
    <cellStyle name="Normal 3 2 2 2 2 2 2 4 3 2 2" xfId="13161" xr:uid="{00000000-0005-0000-0000-00004E330000}"/>
    <cellStyle name="Normal 3 2 2 2 2 2 2 4 3 3" xfId="13162" xr:uid="{00000000-0005-0000-0000-00004F330000}"/>
    <cellStyle name="Normal 3 2 2 2 2 2 2 4 4" xfId="13163" xr:uid="{00000000-0005-0000-0000-000050330000}"/>
    <cellStyle name="Normal 3 2 2 2 2 2 2 4 4 2" xfId="13164" xr:uid="{00000000-0005-0000-0000-000051330000}"/>
    <cellStyle name="Normal 3 2 2 2 2 2 2 4 5" xfId="13165" xr:uid="{00000000-0005-0000-0000-000052330000}"/>
    <cellStyle name="Normal 3 2 2 2 2 2 2 5" xfId="13166" xr:uid="{00000000-0005-0000-0000-000053330000}"/>
    <cellStyle name="Normal 3 2 2 2 2 2 2 5 2" xfId="13167" xr:uid="{00000000-0005-0000-0000-000054330000}"/>
    <cellStyle name="Normal 3 2 2 2 2 2 2 5 2 2" xfId="13168" xr:uid="{00000000-0005-0000-0000-000055330000}"/>
    <cellStyle name="Normal 3 2 2 2 2 2 2 5 2 2 2" xfId="13169" xr:uid="{00000000-0005-0000-0000-000056330000}"/>
    <cellStyle name="Normal 3 2 2 2 2 2 2 5 2 3" xfId="13170" xr:uid="{00000000-0005-0000-0000-000057330000}"/>
    <cellStyle name="Normal 3 2 2 2 2 2 2 5 3" xfId="13171" xr:uid="{00000000-0005-0000-0000-000058330000}"/>
    <cellStyle name="Normal 3 2 2 2 2 2 2 5 3 2" xfId="13172" xr:uid="{00000000-0005-0000-0000-000059330000}"/>
    <cellStyle name="Normal 3 2 2 2 2 2 2 5 4" xfId="13173" xr:uid="{00000000-0005-0000-0000-00005A330000}"/>
    <cellStyle name="Normal 3 2 2 2 2 2 2 6" xfId="13174" xr:uid="{00000000-0005-0000-0000-00005B330000}"/>
    <cellStyle name="Normal 3 2 2 2 2 2 2 6 2" xfId="13175" xr:uid="{00000000-0005-0000-0000-00005C330000}"/>
    <cellStyle name="Normal 3 2 2 2 2 2 2 6 2 2" xfId="13176" xr:uid="{00000000-0005-0000-0000-00005D330000}"/>
    <cellStyle name="Normal 3 2 2 2 2 2 2 6 2 2 2" xfId="13177" xr:uid="{00000000-0005-0000-0000-00005E330000}"/>
    <cellStyle name="Normal 3 2 2 2 2 2 2 6 2 3" xfId="13178" xr:uid="{00000000-0005-0000-0000-00005F330000}"/>
    <cellStyle name="Normal 3 2 2 2 2 2 2 6 3" xfId="13179" xr:uid="{00000000-0005-0000-0000-000060330000}"/>
    <cellStyle name="Normal 3 2 2 2 2 2 2 6 3 2" xfId="13180" xr:uid="{00000000-0005-0000-0000-000061330000}"/>
    <cellStyle name="Normal 3 2 2 2 2 2 2 6 4" xfId="13181" xr:uid="{00000000-0005-0000-0000-000062330000}"/>
    <cellStyle name="Normal 3 2 2 2 2 2 2 7" xfId="13182" xr:uid="{00000000-0005-0000-0000-000063330000}"/>
    <cellStyle name="Normal 3 2 2 2 2 2 2 7 2" xfId="13183" xr:uid="{00000000-0005-0000-0000-000064330000}"/>
    <cellStyle name="Normal 3 2 2 2 2 2 2 7 2 2" xfId="13184" xr:uid="{00000000-0005-0000-0000-000065330000}"/>
    <cellStyle name="Normal 3 2 2 2 2 2 2 7 3" xfId="13185" xr:uid="{00000000-0005-0000-0000-000066330000}"/>
    <cellStyle name="Normal 3 2 2 2 2 2 2 8" xfId="13186" xr:uid="{00000000-0005-0000-0000-000067330000}"/>
    <cellStyle name="Normal 3 2 2 2 2 2 2 8 2" xfId="13187" xr:uid="{00000000-0005-0000-0000-000068330000}"/>
    <cellStyle name="Normal 3 2 2 2 2 2 2 9" xfId="13188" xr:uid="{00000000-0005-0000-0000-000069330000}"/>
    <cellStyle name="Normal 3 2 2 2 2 2 2 9 2" xfId="13189" xr:uid="{00000000-0005-0000-0000-00006A330000}"/>
    <cellStyle name="Normal 3 2 2 2 2 2 3" xfId="13190" xr:uid="{00000000-0005-0000-0000-00006B330000}"/>
    <cellStyle name="Normal 3 2 2 2 2 2 3 10" xfId="13191" xr:uid="{00000000-0005-0000-0000-00006C330000}"/>
    <cellStyle name="Normal 3 2 2 2 2 2 3 2" xfId="13192" xr:uid="{00000000-0005-0000-0000-00006D330000}"/>
    <cellStyle name="Normal 3 2 2 2 2 2 3 2 2" xfId="13193" xr:uid="{00000000-0005-0000-0000-00006E330000}"/>
    <cellStyle name="Normal 3 2 2 2 2 2 3 2 2 2" xfId="13194" xr:uid="{00000000-0005-0000-0000-00006F330000}"/>
    <cellStyle name="Normal 3 2 2 2 2 2 3 2 2 2 2" xfId="13195" xr:uid="{00000000-0005-0000-0000-000070330000}"/>
    <cellStyle name="Normal 3 2 2 2 2 2 3 2 2 2 2 2" xfId="13196" xr:uid="{00000000-0005-0000-0000-000071330000}"/>
    <cellStyle name="Normal 3 2 2 2 2 2 3 2 2 2 2 2 2" xfId="13197" xr:uid="{00000000-0005-0000-0000-000072330000}"/>
    <cellStyle name="Normal 3 2 2 2 2 2 3 2 2 2 2 2 2 2" xfId="13198" xr:uid="{00000000-0005-0000-0000-000073330000}"/>
    <cellStyle name="Normal 3 2 2 2 2 2 3 2 2 2 2 2 3" xfId="13199" xr:uid="{00000000-0005-0000-0000-000074330000}"/>
    <cellStyle name="Normal 3 2 2 2 2 2 3 2 2 2 2 3" xfId="13200" xr:uid="{00000000-0005-0000-0000-000075330000}"/>
    <cellStyle name="Normal 3 2 2 2 2 2 3 2 2 2 2 3 2" xfId="13201" xr:uid="{00000000-0005-0000-0000-000076330000}"/>
    <cellStyle name="Normal 3 2 2 2 2 2 3 2 2 2 2 4" xfId="13202" xr:uid="{00000000-0005-0000-0000-000077330000}"/>
    <cellStyle name="Normal 3 2 2 2 2 2 3 2 2 2 3" xfId="13203" xr:uid="{00000000-0005-0000-0000-000078330000}"/>
    <cellStyle name="Normal 3 2 2 2 2 2 3 2 2 2 3 2" xfId="13204" xr:uid="{00000000-0005-0000-0000-000079330000}"/>
    <cellStyle name="Normal 3 2 2 2 2 2 3 2 2 2 3 2 2" xfId="13205" xr:uid="{00000000-0005-0000-0000-00007A330000}"/>
    <cellStyle name="Normal 3 2 2 2 2 2 3 2 2 2 3 3" xfId="13206" xr:uid="{00000000-0005-0000-0000-00007B330000}"/>
    <cellStyle name="Normal 3 2 2 2 2 2 3 2 2 2 4" xfId="13207" xr:uid="{00000000-0005-0000-0000-00007C330000}"/>
    <cellStyle name="Normal 3 2 2 2 2 2 3 2 2 2 4 2" xfId="13208" xr:uid="{00000000-0005-0000-0000-00007D330000}"/>
    <cellStyle name="Normal 3 2 2 2 2 2 3 2 2 2 5" xfId="13209" xr:uid="{00000000-0005-0000-0000-00007E330000}"/>
    <cellStyle name="Normal 3 2 2 2 2 2 3 2 2 3" xfId="13210" xr:uid="{00000000-0005-0000-0000-00007F330000}"/>
    <cellStyle name="Normal 3 2 2 2 2 2 3 2 2 3 2" xfId="13211" xr:uid="{00000000-0005-0000-0000-000080330000}"/>
    <cellStyle name="Normal 3 2 2 2 2 2 3 2 2 3 2 2" xfId="13212" xr:uid="{00000000-0005-0000-0000-000081330000}"/>
    <cellStyle name="Normal 3 2 2 2 2 2 3 2 2 3 2 2 2" xfId="13213" xr:uid="{00000000-0005-0000-0000-000082330000}"/>
    <cellStyle name="Normal 3 2 2 2 2 2 3 2 2 3 2 3" xfId="13214" xr:uid="{00000000-0005-0000-0000-000083330000}"/>
    <cellStyle name="Normal 3 2 2 2 2 2 3 2 2 3 3" xfId="13215" xr:uid="{00000000-0005-0000-0000-000084330000}"/>
    <cellStyle name="Normal 3 2 2 2 2 2 3 2 2 3 3 2" xfId="13216" xr:uid="{00000000-0005-0000-0000-000085330000}"/>
    <cellStyle name="Normal 3 2 2 2 2 2 3 2 2 3 4" xfId="13217" xr:uid="{00000000-0005-0000-0000-000086330000}"/>
    <cellStyle name="Normal 3 2 2 2 2 2 3 2 2 4" xfId="13218" xr:uid="{00000000-0005-0000-0000-000087330000}"/>
    <cellStyle name="Normal 3 2 2 2 2 2 3 2 2 4 2" xfId="13219" xr:uid="{00000000-0005-0000-0000-000088330000}"/>
    <cellStyle name="Normal 3 2 2 2 2 2 3 2 2 4 2 2" xfId="13220" xr:uid="{00000000-0005-0000-0000-000089330000}"/>
    <cellStyle name="Normal 3 2 2 2 2 2 3 2 2 4 2 2 2" xfId="13221" xr:uid="{00000000-0005-0000-0000-00008A330000}"/>
    <cellStyle name="Normal 3 2 2 2 2 2 3 2 2 4 2 3" xfId="13222" xr:uid="{00000000-0005-0000-0000-00008B330000}"/>
    <cellStyle name="Normal 3 2 2 2 2 2 3 2 2 4 3" xfId="13223" xr:uid="{00000000-0005-0000-0000-00008C330000}"/>
    <cellStyle name="Normal 3 2 2 2 2 2 3 2 2 4 3 2" xfId="13224" xr:uid="{00000000-0005-0000-0000-00008D330000}"/>
    <cellStyle name="Normal 3 2 2 2 2 2 3 2 2 4 4" xfId="13225" xr:uid="{00000000-0005-0000-0000-00008E330000}"/>
    <cellStyle name="Normal 3 2 2 2 2 2 3 2 2 5" xfId="13226" xr:uid="{00000000-0005-0000-0000-00008F330000}"/>
    <cellStyle name="Normal 3 2 2 2 2 2 3 2 2 5 2" xfId="13227" xr:uid="{00000000-0005-0000-0000-000090330000}"/>
    <cellStyle name="Normal 3 2 2 2 2 2 3 2 2 5 2 2" xfId="13228" xr:uid="{00000000-0005-0000-0000-000091330000}"/>
    <cellStyle name="Normal 3 2 2 2 2 2 3 2 2 5 3" xfId="13229" xr:uid="{00000000-0005-0000-0000-000092330000}"/>
    <cellStyle name="Normal 3 2 2 2 2 2 3 2 2 6" xfId="13230" xr:uid="{00000000-0005-0000-0000-000093330000}"/>
    <cellStyle name="Normal 3 2 2 2 2 2 3 2 2 6 2" xfId="13231" xr:uid="{00000000-0005-0000-0000-000094330000}"/>
    <cellStyle name="Normal 3 2 2 2 2 2 3 2 2 7" xfId="13232" xr:uid="{00000000-0005-0000-0000-000095330000}"/>
    <cellStyle name="Normal 3 2 2 2 2 2 3 2 2 7 2" xfId="13233" xr:uid="{00000000-0005-0000-0000-000096330000}"/>
    <cellStyle name="Normal 3 2 2 2 2 2 3 2 2 8" xfId="13234" xr:uid="{00000000-0005-0000-0000-000097330000}"/>
    <cellStyle name="Normal 3 2 2 2 2 2 3 2 3" xfId="13235" xr:uid="{00000000-0005-0000-0000-000098330000}"/>
    <cellStyle name="Normal 3 2 2 2 2 2 3 2 3 2" xfId="13236" xr:uid="{00000000-0005-0000-0000-000099330000}"/>
    <cellStyle name="Normal 3 2 2 2 2 2 3 2 3 2 2" xfId="13237" xr:uid="{00000000-0005-0000-0000-00009A330000}"/>
    <cellStyle name="Normal 3 2 2 2 2 2 3 2 3 2 2 2" xfId="13238" xr:uid="{00000000-0005-0000-0000-00009B330000}"/>
    <cellStyle name="Normal 3 2 2 2 2 2 3 2 3 2 2 2 2" xfId="13239" xr:uid="{00000000-0005-0000-0000-00009C330000}"/>
    <cellStyle name="Normal 3 2 2 2 2 2 3 2 3 2 2 3" xfId="13240" xr:uid="{00000000-0005-0000-0000-00009D330000}"/>
    <cellStyle name="Normal 3 2 2 2 2 2 3 2 3 2 3" xfId="13241" xr:uid="{00000000-0005-0000-0000-00009E330000}"/>
    <cellStyle name="Normal 3 2 2 2 2 2 3 2 3 2 3 2" xfId="13242" xr:uid="{00000000-0005-0000-0000-00009F330000}"/>
    <cellStyle name="Normal 3 2 2 2 2 2 3 2 3 2 4" xfId="13243" xr:uid="{00000000-0005-0000-0000-0000A0330000}"/>
    <cellStyle name="Normal 3 2 2 2 2 2 3 2 3 3" xfId="13244" xr:uid="{00000000-0005-0000-0000-0000A1330000}"/>
    <cellStyle name="Normal 3 2 2 2 2 2 3 2 3 3 2" xfId="13245" xr:uid="{00000000-0005-0000-0000-0000A2330000}"/>
    <cellStyle name="Normal 3 2 2 2 2 2 3 2 3 3 2 2" xfId="13246" xr:uid="{00000000-0005-0000-0000-0000A3330000}"/>
    <cellStyle name="Normal 3 2 2 2 2 2 3 2 3 3 3" xfId="13247" xr:uid="{00000000-0005-0000-0000-0000A4330000}"/>
    <cellStyle name="Normal 3 2 2 2 2 2 3 2 3 4" xfId="13248" xr:uid="{00000000-0005-0000-0000-0000A5330000}"/>
    <cellStyle name="Normal 3 2 2 2 2 2 3 2 3 4 2" xfId="13249" xr:uid="{00000000-0005-0000-0000-0000A6330000}"/>
    <cellStyle name="Normal 3 2 2 2 2 2 3 2 3 5" xfId="13250" xr:uid="{00000000-0005-0000-0000-0000A7330000}"/>
    <cellStyle name="Normal 3 2 2 2 2 2 3 2 4" xfId="13251" xr:uid="{00000000-0005-0000-0000-0000A8330000}"/>
    <cellStyle name="Normal 3 2 2 2 2 2 3 2 4 2" xfId="13252" xr:uid="{00000000-0005-0000-0000-0000A9330000}"/>
    <cellStyle name="Normal 3 2 2 2 2 2 3 2 4 2 2" xfId="13253" xr:uid="{00000000-0005-0000-0000-0000AA330000}"/>
    <cellStyle name="Normal 3 2 2 2 2 2 3 2 4 2 2 2" xfId="13254" xr:uid="{00000000-0005-0000-0000-0000AB330000}"/>
    <cellStyle name="Normal 3 2 2 2 2 2 3 2 4 2 3" xfId="13255" xr:uid="{00000000-0005-0000-0000-0000AC330000}"/>
    <cellStyle name="Normal 3 2 2 2 2 2 3 2 4 3" xfId="13256" xr:uid="{00000000-0005-0000-0000-0000AD330000}"/>
    <cellStyle name="Normal 3 2 2 2 2 2 3 2 4 3 2" xfId="13257" xr:uid="{00000000-0005-0000-0000-0000AE330000}"/>
    <cellStyle name="Normal 3 2 2 2 2 2 3 2 4 4" xfId="13258" xr:uid="{00000000-0005-0000-0000-0000AF330000}"/>
    <cellStyle name="Normal 3 2 2 2 2 2 3 2 5" xfId="13259" xr:uid="{00000000-0005-0000-0000-0000B0330000}"/>
    <cellStyle name="Normal 3 2 2 2 2 2 3 2 5 2" xfId="13260" xr:uid="{00000000-0005-0000-0000-0000B1330000}"/>
    <cellStyle name="Normal 3 2 2 2 2 2 3 2 5 2 2" xfId="13261" xr:uid="{00000000-0005-0000-0000-0000B2330000}"/>
    <cellStyle name="Normal 3 2 2 2 2 2 3 2 5 2 2 2" xfId="13262" xr:uid="{00000000-0005-0000-0000-0000B3330000}"/>
    <cellStyle name="Normal 3 2 2 2 2 2 3 2 5 2 3" xfId="13263" xr:uid="{00000000-0005-0000-0000-0000B4330000}"/>
    <cellStyle name="Normal 3 2 2 2 2 2 3 2 5 3" xfId="13264" xr:uid="{00000000-0005-0000-0000-0000B5330000}"/>
    <cellStyle name="Normal 3 2 2 2 2 2 3 2 5 3 2" xfId="13265" xr:uid="{00000000-0005-0000-0000-0000B6330000}"/>
    <cellStyle name="Normal 3 2 2 2 2 2 3 2 5 4" xfId="13266" xr:uid="{00000000-0005-0000-0000-0000B7330000}"/>
    <cellStyle name="Normal 3 2 2 2 2 2 3 2 6" xfId="13267" xr:uid="{00000000-0005-0000-0000-0000B8330000}"/>
    <cellStyle name="Normal 3 2 2 2 2 2 3 2 6 2" xfId="13268" xr:uid="{00000000-0005-0000-0000-0000B9330000}"/>
    <cellStyle name="Normal 3 2 2 2 2 2 3 2 6 2 2" xfId="13269" xr:uid="{00000000-0005-0000-0000-0000BA330000}"/>
    <cellStyle name="Normal 3 2 2 2 2 2 3 2 6 3" xfId="13270" xr:uid="{00000000-0005-0000-0000-0000BB330000}"/>
    <cellStyle name="Normal 3 2 2 2 2 2 3 2 7" xfId="13271" xr:uid="{00000000-0005-0000-0000-0000BC330000}"/>
    <cellStyle name="Normal 3 2 2 2 2 2 3 2 7 2" xfId="13272" xr:uid="{00000000-0005-0000-0000-0000BD330000}"/>
    <cellStyle name="Normal 3 2 2 2 2 2 3 2 8" xfId="13273" xr:uid="{00000000-0005-0000-0000-0000BE330000}"/>
    <cellStyle name="Normal 3 2 2 2 2 2 3 2 8 2" xfId="13274" xr:uid="{00000000-0005-0000-0000-0000BF330000}"/>
    <cellStyle name="Normal 3 2 2 2 2 2 3 2 9" xfId="13275" xr:uid="{00000000-0005-0000-0000-0000C0330000}"/>
    <cellStyle name="Normal 3 2 2 2 2 2 3 3" xfId="13276" xr:uid="{00000000-0005-0000-0000-0000C1330000}"/>
    <cellStyle name="Normal 3 2 2 2 2 2 3 3 2" xfId="13277" xr:uid="{00000000-0005-0000-0000-0000C2330000}"/>
    <cellStyle name="Normal 3 2 2 2 2 2 3 3 2 2" xfId="13278" xr:uid="{00000000-0005-0000-0000-0000C3330000}"/>
    <cellStyle name="Normal 3 2 2 2 2 2 3 3 2 2 2" xfId="13279" xr:uid="{00000000-0005-0000-0000-0000C4330000}"/>
    <cellStyle name="Normal 3 2 2 2 2 2 3 3 2 2 2 2" xfId="13280" xr:uid="{00000000-0005-0000-0000-0000C5330000}"/>
    <cellStyle name="Normal 3 2 2 2 2 2 3 3 2 2 2 2 2" xfId="13281" xr:uid="{00000000-0005-0000-0000-0000C6330000}"/>
    <cellStyle name="Normal 3 2 2 2 2 2 3 3 2 2 2 3" xfId="13282" xr:uid="{00000000-0005-0000-0000-0000C7330000}"/>
    <cellStyle name="Normal 3 2 2 2 2 2 3 3 2 2 3" xfId="13283" xr:uid="{00000000-0005-0000-0000-0000C8330000}"/>
    <cellStyle name="Normal 3 2 2 2 2 2 3 3 2 2 3 2" xfId="13284" xr:uid="{00000000-0005-0000-0000-0000C9330000}"/>
    <cellStyle name="Normal 3 2 2 2 2 2 3 3 2 2 4" xfId="13285" xr:uid="{00000000-0005-0000-0000-0000CA330000}"/>
    <cellStyle name="Normal 3 2 2 2 2 2 3 3 2 3" xfId="13286" xr:uid="{00000000-0005-0000-0000-0000CB330000}"/>
    <cellStyle name="Normal 3 2 2 2 2 2 3 3 2 3 2" xfId="13287" xr:uid="{00000000-0005-0000-0000-0000CC330000}"/>
    <cellStyle name="Normal 3 2 2 2 2 2 3 3 2 3 2 2" xfId="13288" xr:uid="{00000000-0005-0000-0000-0000CD330000}"/>
    <cellStyle name="Normal 3 2 2 2 2 2 3 3 2 3 3" xfId="13289" xr:uid="{00000000-0005-0000-0000-0000CE330000}"/>
    <cellStyle name="Normal 3 2 2 2 2 2 3 3 2 4" xfId="13290" xr:uid="{00000000-0005-0000-0000-0000CF330000}"/>
    <cellStyle name="Normal 3 2 2 2 2 2 3 3 2 4 2" xfId="13291" xr:uid="{00000000-0005-0000-0000-0000D0330000}"/>
    <cellStyle name="Normal 3 2 2 2 2 2 3 3 2 5" xfId="13292" xr:uid="{00000000-0005-0000-0000-0000D1330000}"/>
    <cellStyle name="Normal 3 2 2 2 2 2 3 3 3" xfId="13293" xr:uid="{00000000-0005-0000-0000-0000D2330000}"/>
    <cellStyle name="Normal 3 2 2 2 2 2 3 3 3 2" xfId="13294" xr:uid="{00000000-0005-0000-0000-0000D3330000}"/>
    <cellStyle name="Normal 3 2 2 2 2 2 3 3 3 2 2" xfId="13295" xr:uid="{00000000-0005-0000-0000-0000D4330000}"/>
    <cellStyle name="Normal 3 2 2 2 2 2 3 3 3 2 2 2" xfId="13296" xr:uid="{00000000-0005-0000-0000-0000D5330000}"/>
    <cellStyle name="Normal 3 2 2 2 2 2 3 3 3 2 3" xfId="13297" xr:uid="{00000000-0005-0000-0000-0000D6330000}"/>
    <cellStyle name="Normal 3 2 2 2 2 2 3 3 3 3" xfId="13298" xr:uid="{00000000-0005-0000-0000-0000D7330000}"/>
    <cellStyle name="Normal 3 2 2 2 2 2 3 3 3 3 2" xfId="13299" xr:uid="{00000000-0005-0000-0000-0000D8330000}"/>
    <cellStyle name="Normal 3 2 2 2 2 2 3 3 3 4" xfId="13300" xr:uid="{00000000-0005-0000-0000-0000D9330000}"/>
    <cellStyle name="Normal 3 2 2 2 2 2 3 3 4" xfId="13301" xr:uid="{00000000-0005-0000-0000-0000DA330000}"/>
    <cellStyle name="Normal 3 2 2 2 2 2 3 3 4 2" xfId="13302" xr:uid="{00000000-0005-0000-0000-0000DB330000}"/>
    <cellStyle name="Normal 3 2 2 2 2 2 3 3 4 2 2" xfId="13303" xr:uid="{00000000-0005-0000-0000-0000DC330000}"/>
    <cellStyle name="Normal 3 2 2 2 2 2 3 3 4 2 2 2" xfId="13304" xr:uid="{00000000-0005-0000-0000-0000DD330000}"/>
    <cellStyle name="Normal 3 2 2 2 2 2 3 3 4 2 3" xfId="13305" xr:uid="{00000000-0005-0000-0000-0000DE330000}"/>
    <cellStyle name="Normal 3 2 2 2 2 2 3 3 4 3" xfId="13306" xr:uid="{00000000-0005-0000-0000-0000DF330000}"/>
    <cellStyle name="Normal 3 2 2 2 2 2 3 3 4 3 2" xfId="13307" xr:uid="{00000000-0005-0000-0000-0000E0330000}"/>
    <cellStyle name="Normal 3 2 2 2 2 2 3 3 4 4" xfId="13308" xr:uid="{00000000-0005-0000-0000-0000E1330000}"/>
    <cellStyle name="Normal 3 2 2 2 2 2 3 3 5" xfId="13309" xr:uid="{00000000-0005-0000-0000-0000E2330000}"/>
    <cellStyle name="Normal 3 2 2 2 2 2 3 3 5 2" xfId="13310" xr:uid="{00000000-0005-0000-0000-0000E3330000}"/>
    <cellStyle name="Normal 3 2 2 2 2 2 3 3 5 2 2" xfId="13311" xr:uid="{00000000-0005-0000-0000-0000E4330000}"/>
    <cellStyle name="Normal 3 2 2 2 2 2 3 3 5 3" xfId="13312" xr:uid="{00000000-0005-0000-0000-0000E5330000}"/>
    <cellStyle name="Normal 3 2 2 2 2 2 3 3 6" xfId="13313" xr:uid="{00000000-0005-0000-0000-0000E6330000}"/>
    <cellStyle name="Normal 3 2 2 2 2 2 3 3 6 2" xfId="13314" xr:uid="{00000000-0005-0000-0000-0000E7330000}"/>
    <cellStyle name="Normal 3 2 2 2 2 2 3 3 7" xfId="13315" xr:uid="{00000000-0005-0000-0000-0000E8330000}"/>
    <cellStyle name="Normal 3 2 2 2 2 2 3 3 7 2" xfId="13316" xr:uid="{00000000-0005-0000-0000-0000E9330000}"/>
    <cellStyle name="Normal 3 2 2 2 2 2 3 3 8" xfId="13317" xr:uid="{00000000-0005-0000-0000-0000EA330000}"/>
    <cellStyle name="Normal 3 2 2 2 2 2 3 4" xfId="13318" xr:uid="{00000000-0005-0000-0000-0000EB330000}"/>
    <cellStyle name="Normal 3 2 2 2 2 2 3 4 2" xfId="13319" xr:uid="{00000000-0005-0000-0000-0000EC330000}"/>
    <cellStyle name="Normal 3 2 2 2 2 2 3 4 2 2" xfId="13320" xr:uid="{00000000-0005-0000-0000-0000ED330000}"/>
    <cellStyle name="Normal 3 2 2 2 2 2 3 4 2 2 2" xfId="13321" xr:uid="{00000000-0005-0000-0000-0000EE330000}"/>
    <cellStyle name="Normal 3 2 2 2 2 2 3 4 2 2 2 2" xfId="13322" xr:uid="{00000000-0005-0000-0000-0000EF330000}"/>
    <cellStyle name="Normal 3 2 2 2 2 2 3 4 2 2 3" xfId="13323" xr:uid="{00000000-0005-0000-0000-0000F0330000}"/>
    <cellStyle name="Normal 3 2 2 2 2 2 3 4 2 3" xfId="13324" xr:uid="{00000000-0005-0000-0000-0000F1330000}"/>
    <cellStyle name="Normal 3 2 2 2 2 2 3 4 2 3 2" xfId="13325" xr:uid="{00000000-0005-0000-0000-0000F2330000}"/>
    <cellStyle name="Normal 3 2 2 2 2 2 3 4 2 4" xfId="13326" xr:uid="{00000000-0005-0000-0000-0000F3330000}"/>
    <cellStyle name="Normal 3 2 2 2 2 2 3 4 3" xfId="13327" xr:uid="{00000000-0005-0000-0000-0000F4330000}"/>
    <cellStyle name="Normal 3 2 2 2 2 2 3 4 3 2" xfId="13328" xr:uid="{00000000-0005-0000-0000-0000F5330000}"/>
    <cellStyle name="Normal 3 2 2 2 2 2 3 4 3 2 2" xfId="13329" xr:uid="{00000000-0005-0000-0000-0000F6330000}"/>
    <cellStyle name="Normal 3 2 2 2 2 2 3 4 3 3" xfId="13330" xr:uid="{00000000-0005-0000-0000-0000F7330000}"/>
    <cellStyle name="Normal 3 2 2 2 2 2 3 4 4" xfId="13331" xr:uid="{00000000-0005-0000-0000-0000F8330000}"/>
    <cellStyle name="Normal 3 2 2 2 2 2 3 4 4 2" xfId="13332" xr:uid="{00000000-0005-0000-0000-0000F9330000}"/>
    <cellStyle name="Normal 3 2 2 2 2 2 3 4 5" xfId="13333" xr:uid="{00000000-0005-0000-0000-0000FA330000}"/>
    <cellStyle name="Normal 3 2 2 2 2 2 3 5" xfId="13334" xr:uid="{00000000-0005-0000-0000-0000FB330000}"/>
    <cellStyle name="Normal 3 2 2 2 2 2 3 5 2" xfId="13335" xr:uid="{00000000-0005-0000-0000-0000FC330000}"/>
    <cellStyle name="Normal 3 2 2 2 2 2 3 5 2 2" xfId="13336" xr:uid="{00000000-0005-0000-0000-0000FD330000}"/>
    <cellStyle name="Normal 3 2 2 2 2 2 3 5 2 2 2" xfId="13337" xr:uid="{00000000-0005-0000-0000-0000FE330000}"/>
    <cellStyle name="Normal 3 2 2 2 2 2 3 5 2 3" xfId="13338" xr:uid="{00000000-0005-0000-0000-0000FF330000}"/>
    <cellStyle name="Normal 3 2 2 2 2 2 3 5 3" xfId="13339" xr:uid="{00000000-0005-0000-0000-000000340000}"/>
    <cellStyle name="Normal 3 2 2 2 2 2 3 5 3 2" xfId="13340" xr:uid="{00000000-0005-0000-0000-000001340000}"/>
    <cellStyle name="Normal 3 2 2 2 2 2 3 5 4" xfId="13341" xr:uid="{00000000-0005-0000-0000-000002340000}"/>
    <cellStyle name="Normal 3 2 2 2 2 2 3 6" xfId="13342" xr:uid="{00000000-0005-0000-0000-000003340000}"/>
    <cellStyle name="Normal 3 2 2 2 2 2 3 6 2" xfId="13343" xr:uid="{00000000-0005-0000-0000-000004340000}"/>
    <cellStyle name="Normal 3 2 2 2 2 2 3 6 2 2" xfId="13344" xr:uid="{00000000-0005-0000-0000-000005340000}"/>
    <cellStyle name="Normal 3 2 2 2 2 2 3 6 2 2 2" xfId="13345" xr:uid="{00000000-0005-0000-0000-000006340000}"/>
    <cellStyle name="Normal 3 2 2 2 2 2 3 6 2 3" xfId="13346" xr:uid="{00000000-0005-0000-0000-000007340000}"/>
    <cellStyle name="Normal 3 2 2 2 2 2 3 6 3" xfId="13347" xr:uid="{00000000-0005-0000-0000-000008340000}"/>
    <cellStyle name="Normal 3 2 2 2 2 2 3 6 3 2" xfId="13348" xr:uid="{00000000-0005-0000-0000-000009340000}"/>
    <cellStyle name="Normal 3 2 2 2 2 2 3 6 4" xfId="13349" xr:uid="{00000000-0005-0000-0000-00000A340000}"/>
    <cellStyle name="Normal 3 2 2 2 2 2 3 7" xfId="13350" xr:uid="{00000000-0005-0000-0000-00000B340000}"/>
    <cellStyle name="Normal 3 2 2 2 2 2 3 7 2" xfId="13351" xr:uid="{00000000-0005-0000-0000-00000C340000}"/>
    <cellStyle name="Normal 3 2 2 2 2 2 3 7 2 2" xfId="13352" xr:uid="{00000000-0005-0000-0000-00000D340000}"/>
    <cellStyle name="Normal 3 2 2 2 2 2 3 7 3" xfId="13353" xr:uid="{00000000-0005-0000-0000-00000E340000}"/>
    <cellStyle name="Normal 3 2 2 2 2 2 3 8" xfId="13354" xr:uid="{00000000-0005-0000-0000-00000F340000}"/>
    <cellStyle name="Normal 3 2 2 2 2 2 3 8 2" xfId="13355" xr:uid="{00000000-0005-0000-0000-000010340000}"/>
    <cellStyle name="Normal 3 2 2 2 2 2 3 9" xfId="13356" xr:uid="{00000000-0005-0000-0000-000011340000}"/>
    <cellStyle name="Normal 3 2 2 2 2 2 3 9 2" xfId="13357" xr:uid="{00000000-0005-0000-0000-000012340000}"/>
    <cellStyle name="Normal 3 2 2 2 2 2 4" xfId="13358" xr:uid="{00000000-0005-0000-0000-000013340000}"/>
    <cellStyle name="Normal 3 2 2 2 2 2 4 10" xfId="13359" xr:uid="{00000000-0005-0000-0000-000014340000}"/>
    <cellStyle name="Normal 3 2 2 2 2 2 4 2" xfId="13360" xr:uid="{00000000-0005-0000-0000-000015340000}"/>
    <cellStyle name="Normal 3 2 2 2 2 2 4 2 2" xfId="13361" xr:uid="{00000000-0005-0000-0000-000016340000}"/>
    <cellStyle name="Normal 3 2 2 2 2 2 4 2 2 2" xfId="13362" xr:uid="{00000000-0005-0000-0000-000017340000}"/>
    <cellStyle name="Normal 3 2 2 2 2 2 4 2 2 2 2" xfId="13363" xr:uid="{00000000-0005-0000-0000-000018340000}"/>
    <cellStyle name="Normal 3 2 2 2 2 2 4 2 2 2 2 2" xfId="13364" xr:uid="{00000000-0005-0000-0000-000019340000}"/>
    <cellStyle name="Normal 3 2 2 2 2 2 4 2 2 2 2 2 2" xfId="13365" xr:uid="{00000000-0005-0000-0000-00001A340000}"/>
    <cellStyle name="Normal 3 2 2 2 2 2 4 2 2 2 2 2 2 2" xfId="13366" xr:uid="{00000000-0005-0000-0000-00001B340000}"/>
    <cellStyle name="Normal 3 2 2 2 2 2 4 2 2 2 2 2 3" xfId="13367" xr:uid="{00000000-0005-0000-0000-00001C340000}"/>
    <cellStyle name="Normal 3 2 2 2 2 2 4 2 2 2 2 3" xfId="13368" xr:uid="{00000000-0005-0000-0000-00001D340000}"/>
    <cellStyle name="Normal 3 2 2 2 2 2 4 2 2 2 2 3 2" xfId="13369" xr:uid="{00000000-0005-0000-0000-00001E340000}"/>
    <cellStyle name="Normal 3 2 2 2 2 2 4 2 2 2 2 4" xfId="13370" xr:uid="{00000000-0005-0000-0000-00001F340000}"/>
    <cellStyle name="Normal 3 2 2 2 2 2 4 2 2 2 3" xfId="13371" xr:uid="{00000000-0005-0000-0000-000020340000}"/>
    <cellStyle name="Normal 3 2 2 2 2 2 4 2 2 2 3 2" xfId="13372" xr:uid="{00000000-0005-0000-0000-000021340000}"/>
    <cellStyle name="Normal 3 2 2 2 2 2 4 2 2 2 3 2 2" xfId="13373" xr:uid="{00000000-0005-0000-0000-000022340000}"/>
    <cellStyle name="Normal 3 2 2 2 2 2 4 2 2 2 3 3" xfId="13374" xr:uid="{00000000-0005-0000-0000-000023340000}"/>
    <cellStyle name="Normal 3 2 2 2 2 2 4 2 2 2 4" xfId="13375" xr:uid="{00000000-0005-0000-0000-000024340000}"/>
    <cellStyle name="Normal 3 2 2 2 2 2 4 2 2 2 4 2" xfId="13376" xr:uid="{00000000-0005-0000-0000-000025340000}"/>
    <cellStyle name="Normal 3 2 2 2 2 2 4 2 2 2 5" xfId="13377" xr:uid="{00000000-0005-0000-0000-000026340000}"/>
    <cellStyle name="Normal 3 2 2 2 2 2 4 2 2 3" xfId="13378" xr:uid="{00000000-0005-0000-0000-000027340000}"/>
    <cellStyle name="Normal 3 2 2 2 2 2 4 2 2 3 2" xfId="13379" xr:uid="{00000000-0005-0000-0000-000028340000}"/>
    <cellStyle name="Normal 3 2 2 2 2 2 4 2 2 3 2 2" xfId="13380" xr:uid="{00000000-0005-0000-0000-000029340000}"/>
    <cellStyle name="Normal 3 2 2 2 2 2 4 2 2 3 2 2 2" xfId="13381" xr:uid="{00000000-0005-0000-0000-00002A340000}"/>
    <cellStyle name="Normal 3 2 2 2 2 2 4 2 2 3 2 3" xfId="13382" xr:uid="{00000000-0005-0000-0000-00002B340000}"/>
    <cellStyle name="Normal 3 2 2 2 2 2 4 2 2 3 3" xfId="13383" xr:uid="{00000000-0005-0000-0000-00002C340000}"/>
    <cellStyle name="Normal 3 2 2 2 2 2 4 2 2 3 3 2" xfId="13384" xr:uid="{00000000-0005-0000-0000-00002D340000}"/>
    <cellStyle name="Normal 3 2 2 2 2 2 4 2 2 3 4" xfId="13385" xr:uid="{00000000-0005-0000-0000-00002E340000}"/>
    <cellStyle name="Normal 3 2 2 2 2 2 4 2 2 4" xfId="13386" xr:uid="{00000000-0005-0000-0000-00002F340000}"/>
    <cellStyle name="Normal 3 2 2 2 2 2 4 2 2 4 2" xfId="13387" xr:uid="{00000000-0005-0000-0000-000030340000}"/>
    <cellStyle name="Normal 3 2 2 2 2 2 4 2 2 4 2 2" xfId="13388" xr:uid="{00000000-0005-0000-0000-000031340000}"/>
    <cellStyle name="Normal 3 2 2 2 2 2 4 2 2 4 2 2 2" xfId="13389" xr:uid="{00000000-0005-0000-0000-000032340000}"/>
    <cellStyle name="Normal 3 2 2 2 2 2 4 2 2 4 2 3" xfId="13390" xr:uid="{00000000-0005-0000-0000-000033340000}"/>
    <cellStyle name="Normal 3 2 2 2 2 2 4 2 2 4 3" xfId="13391" xr:uid="{00000000-0005-0000-0000-000034340000}"/>
    <cellStyle name="Normal 3 2 2 2 2 2 4 2 2 4 3 2" xfId="13392" xr:uid="{00000000-0005-0000-0000-000035340000}"/>
    <cellStyle name="Normal 3 2 2 2 2 2 4 2 2 4 4" xfId="13393" xr:uid="{00000000-0005-0000-0000-000036340000}"/>
    <cellStyle name="Normal 3 2 2 2 2 2 4 2 2 5" xfId="13394" xr:uid="{00000000-0005-0000-0000-000037340000}"/>
    <cellStyle name="Normal 3 2 2 2 2 2 4 2 2 5 2" xfId="13395" xr:uid="{00000000-0005-0000-0000-000038340000}"/>
    <cellStyle name="Normal 3 2 2 2 2 2 4 2 2 5 2 2" xfId="13396" xr:uid="{00000000-0005-0000-0000-000039340000}"/>
    <cellStyle name="Normal 3 2 2 2 2 2 4 2 2 5 3" xfId="13397" xr:uid="{00000000-0005-0000-0000-00003A340000}"/>
    <cellStyle name="Normal 3 2 2 2 2 2 4 2 2 6" xfId="13398" xr:uid="{00000000-0005-0000-0000-00003B340000}"/>
    <cellStyle name="Normal 3 2 2 2 2 2 4 2 2 6 2" xfId="13399" xr:uid="{00000000-0005-0000-0000-00003C340000}"/>
    <cellStyle name="Normal 3 2 2 2 2 2 4 2 2 7" xfId="13400" xr:uid="{00000000-0005-0000-0000-00003D340000}"/>
    <cellStyle name="Normal 3 2 2 2 2 2 4 2 2 7 2" xfId="13401" xr:uid="{00000000-0005-0000-0000-00003E340000}"/>
    <cellStyle name="Normal 3 2 2 2 2 2 4 2 2 8" xfId="13402" xr:uid="{00000000-0005-0000-0000-00003F340000}"/>
    <cellStyle name="Normal 3 2 2 2 2 2 4 2 3" xfId="13403" xr:uid="{00000000-0005-0000-0000-000040340000}"/>
    <cellStyle name="Normal 3 2 2 2 2 2 4 2 3 2" xfId="13404" xr:uid="{00000000-0005-0000-0000-000041340000}"/>
    <cellStyle name="Normal 3 2 2 2 2 2 4 2 3 2 2" xfId="13405" xr:uid="{00000000-0005-0000-0000-000042340000}"/>
    <cellStyle name="Normal 3 2 2 2 2 2 4 2 3 2 2 2" xfId="13406" xr:uid="{00000000-0005-0000-0000-000043340000}"/>
    <cellStyle name="Normal 3 2 2 2 2 2 4 2 3 2 2 2 2" xfId="13407" xr:uid="{00000000-0005-0000-0000-000044340000}"/>
    <cellStyle name="Normal 3 2 2 2 2 2 4 2 3 2 2 3" xfId="13408" xr:uid="{00000000-0005-0000-0000-000045340000}"/>
    <cellStyle name="Normal 3 2 2 2 2 2 4 2 3 2 3" xfId="13409" xr:uid="{00000000-0005-0000-0000-000046340000}"/>
    <cellStyle name="Normal 3 2 2 2 2 2 4 2 3 2 3 2" xfId="13410" xr:uid="{00000000-0005-0000-0000-000047340000}"/>
    <cellStyle name="Normal 3 2 2 2 2 2 4 2 3 2 4" xfId="13411" xr:uid="{00000000-0005-0000-0000-000048340000}"/>
    <cellStyle name="Normal 3 2 2 2 2 2 4 2 3 3" xfId="13412" xr:uid="{00000000-0005-0000-0000-000049340000}"/>
    <cellStyle name="Normal 3 2 2 2 2 2 4 2 3 3 2" xfId="13413" xr:uid="{00000000-0005-0000-0000-00004A340000}"/>
    <cellStyle name="Normal 3 2 2 2 2 2 4 2 3 3 2 2" xfId="13414" xr:uid="{00000000-0005-0000-0000-00004B340000}"/>
    <cellStyle name="Normal 3 2 2 2 2 2 4 2 3 3 3" xfId="13415" xr:uid="{00000000-0005-0000-0000-00004C340000}"/>
    <cellStyle name="Normal 3 2 2 2 2 2 4 2 3 4" xfId="13416" xr:uid="{00000000-0005-0000-0000-00004D340000}"/>
    <cellStyle name="Normal 3 2 2 2 2 2 4 2 3 4 2" xfId="13417" xr:uid="{00000000-0005-0000-0000-00004E340000}"/>
    <cellStyle name="Normal 3 2 2 2 2 2 4 2 3 5" xfId="13418" xr:uid="{00000000-0005-0000-0000-00004F340000}"/>
    <cellStyle name="Normal 3 2 2 2 2 2 4 2 4" xfId="13419" xr:uid="{00000000-0005-0000-0000-000050340000}"/>
    <cellStyle name="Normal 3 2 2 2 2 2 4 2 4 2" xfId="13420" xr:uid="{00000000-0005-0000-0000-000051340000}"/>
    <cellStyle name="Normal 3 2 2 2 2 2 4 2 4 2 2" xfId="13421" xr:uid="{00000000-0005-0000-0000-000052340000}"/>
    <cellStyle name="Normal 3 2 2 2 2 2 4 2 4 2 2 2" xfId="13422" xr:uid="{00000000-0005-0000-0000-000053340000}"/>
    <cellStyle name="Normal 3 2 2 2 2 2 4 2 4 2 3" xfId="13423" xr:uid="{00000000-0005-0000-0000-000054340000}"/>
    <cellStyle name="Normal 3 2 2 2 2 2 4 2 4 3" xfId="13424" xr:uid="{00000000-0005-0000-0000-000055340000}"/>
    <cellStyle name="Normal 3 2 2 2 2 2 4 2 4 3 2" xfId="13425" xr:uid="{00000000-0005-0000-0000-000056340000}"/>
    <cellStyle name="Normal 3 2 2 2 2 2 4 2 4 4" xfId="13426" xr:uid="{00000000-0005-0000-0000-000057340000}"/>
    <cellStyle name="Normal 3 2 2 2 2 2 4 2 5" xfId="13427" xr:uid="{00000000-0005-0000-0000-000058340000}"/>
    <cellStyle name="Normal 3 2 2 2 2 2 4 2 5 2" xfId="13428" xr:uid="{00000000-0005-0000-0000-000059340000}"/>
    <cellStyle name="Normal 3 2 2 2 2 2 4 2 5 2 2" xfId="13429" xr:uid="{00000000-0005-0000-0000-00005A340000}"/>
    <cellStyle name="Normal 3 2 2 2 2 2 4 2 5 2 2 2" xfId="13430" xr:uid="{00000000-0005-0000-0000-00005B340000}"/>
    <cellStyle name="Normal 3 2 2 2 2 2 4 2 5 2 3" xfId="13431" xr:uid="{00000000-0005-0000-0000-00005C340000}"/>
    <cellStyle name="Normal 3 2 2 2 2 2 4 2 5 3" xfId="13432" xr:uid="{00000000-0005-0000-0000-00005D340000}"/>
    <cellStyle name="Normal 3 2 2 2 2 2 4 2 5 3 2" xfId="13433" xr:uid="{00000000-0005-0000-0000-00005E340000}"/>
    <cellStyle name="Normal 3 2 2 2 2 2 4 2 5 4" xfId="13434" xr:uid="{00000000-0005-0000-0000-00005F340000}"/>
    <cellStyle name="Normal 3 2 2 2 2 2 4 2 6" xfId="13435" xr:uid="{00000000-0005-0000-0000-000060340000}"/>
    <cellStyle name="Normal 3 2 2 2 2 2 4 2 6 2" xfId="13436" xr:uid="{00000000-0005-0000-0000-000061340000}"/>
    <cellStyle name="Normal 3 2 2 2 2 2 4 2 6 2 2" xfId="13437" xr:uid="{00000000-0005-0000-0000-000062340000}"/>
    <cellStyle name="Normal 3 2 2 2 2 2 4 2 6 3" xfId="13438" xr:uid="{00000000-0005-0000-0000-000063340000}"/>
    <cellStyle name="Normal 3 2 2 2 2 2 4 2 7" xfId="13439" xr:uid="{00000000-0005-0000-0000-000064340000}"/>
    <cellStyle name="Normal 3 2 2 2 2 2 4 2 7 2" xfId="13440" xr:uid="{00000000-0005-0000-0000-000065340000}"/>
    <cellStyle name="Normal 3 2 2 2 2 2 4 2 8" xfId="13441" xr:uid="{00000000-0005-0000-0000-000066340000}"/>
    <cellStyle name="Normal 3 2 2 2 2 2 4 2 8 2" xfId="13442" xr:uid="{00000000-0005-0000-0000-000067340000}"/>
    <cellStyle name="Normal 3 2 2 2 2 2 4 2 9" xfId="13443" xr:uid="{00000000-0005-0000-0000-000068340000}"/>
    <cellStyle name="Normal 3 2 2 2 2 2 4 3" xfId="13444" xr:uid="{00000000-0005-0000-0000-000069340000}"/>
    <cellStyle name="Normal 3 2 2 2 2 2 4 3 2" xfId="13445" xr:uid="{00000000-0005-0000-0000-00006A340000}"/>
    <cellStyle name="Normal 3 2 2 2 2 2 4 3 2 2" xfId="13446" xr:uid="{00000000-0005-0000-0000-00006B340000}"/>
    <cellStyle name="Normal 3 2 2 2 2 2 4 3 2 2 2" xfId="13447" xr:uid="{00000000-0005-0000-0000-00006C340000}"/>
    <cellStyle name="Normal 3 2 2 2 2 2 4 3 2 2 2 2" xfId="13448" xr:uid="{00000000-0005-0000-0000-00006D340000}"/>
    <cellStyle name="Normal 3 2 2 2 2 2 4 3 2 2 2 2 2" xfId="13449" xr:uid="{00000000-0005-0000-0000-00006E340000}"/>
    <cellStyle name="Normal 3 2 2 2 2 2 4 3 2 2 2 3" xfId="13450" xr:uid="{00000000-0005-0000-0000-00006F340000}"/>
    <cellStyle name="Normal 3 2 2 2 2 2 4 3 2 2 3" xfId="13451" xr:uid="{00000000-0005-0000-0000-000070340000}"/>
    <cellStyle name="Normal 3 2 2 2 2 2 4 3 2 2 3 2" xfId="13452" xr:uid="{00000000-0005-0000-0000-000071340000}"/>
    <cellStyle name="Normal 3 2 2 2 2 2 4 3 2 2 4" xfId="13453" xr:uid="{00000000-0005-0000-0000-000072340000}"/>
    <cellStyle name="Normal 3 2 2 2 2 2 4 3 2 3" xfId="13454" xr:uid="{00000000-0005-0000-0000-000073340000}"/>
    <cellStyle name="Normal 3 2 2 2 2 2 4 3 2 3 2" xfId="13455" xr:uid="{00000000-0005-0000-0000-000074340000}"/>
    <cellStyle name="Normal 3 2 2 2 2 2 4 3 2 3 2 2" xfId="13456" xr:uid="{00000000-0005-0000-0000-000075340000}"/>
    <cellStyle name="Normal 3 2 2 2 2 2 4 3 2 3 3" xfId="13457" xr:uid="{00000000-0005-0000-0000-000076340000}"/>
    <cellStyle name="Normal 3 2 2 2 2 2 4 3 2 4" xfId="13458" xr:uid="{00000000-0005-0000-0000-000077340000}"/>
    <cellStyle name="Normal 3 2 2 2 2 2 4 3 2 4 2" xfId="13459" xr:uid="{00000000-0005-0000-0000-000078340000}"/>
    <cellStyle name="Normal 3 2 2 2 2 2 4 3 2 5" xfId="13460" xr:uid="{00000000-0005-0000-0000-000079340000}"/>
    <cellStyle name="Normal 3 2 2 2 2 2 4 3 3" xfId="13461" xr:uid="{00000000-0005-0000-0000-00007A340000}"/>
    <cellStyle name="Normal 3 2 2 2 2 2 4 3 3 2" xfId="13462" xr:uid="{00000000-0005-0000-0000-00007B340000}"/>
    <cellStyle name="Normal 3 2 2 2 2 2 4 3 3 2 2" xfId="13463" xr:uid="{00000000-0005-0000-0000-00007C340000}"/>
    <cellStyle name="Normal 3 2 2 2 2 2 4 3 3 2 2 2" xfId="13464" xr:uid="{00000000-0005-0000-0000-00007D340000}"/>
    <cellStyle name="Normal 3 2 2 2 2 2 4 3 3 2 3" xfId="13465" xr:uid="{00000000-0005-0000-0000-00007E340000}"/>
    <cellStyle name="Normal 3 2 2 2 2 2 4 3 3 3" xfId="13466" xr:uid="{00000000-0005-0000-0000-00007F340000}"/>
    <cellStyle name="Normal 3 2 2 2 2 2 4 3 3 3 2" xfId="13467" xr:uid="{00000000-0005-0000-0000-000080340000}"/>
    <cellStyle name="Normal 3 2 2 2 2 2 4 3 3 4" xfId="13468" xr:uid="{00000000-0005-0000-0000-000081340000}"/>
    <cellStyle name="Normal 3 2 2 2 2 2 4 3 4" xfId="13469" xr:uid="{00000000-0005-0000-0000-000082340000}"/>
    <cellStyle name="Normal 3 2 2 2 2 2 4 3 4 2" xfId="13470" xr:uid="{00000000-0005-0000-0000-000083340000}"/>
    <cellStyle name="Normal 3 2 2 2 2 2 4 3 4 2 2" xfId="13471" xr:uid="{00000000-0005-0000-0000-000084340000}"/>
    <cellStyle name="Normal 3 2 2 2 2 2 4 3 4 2 2 2" xfId="13472" xr:uid="{00000000-0005-0000-0000-000085340000}"/>
    <cellStyle name="Normal 3 2 2 2 2 2 4 3 4 2 3" xfId="13473" xr:uid="{00000000-0005-0000-0000-000086340000}"/>
    <cellStyle name="Normal 3 2 2 2 2 2 4 3 4 3" xfId="13474" xr:uid="{00000000-0005-0000-0000-000087340000}"/>
    <cellStyle name="Normal 3 2 2 2 2 2 4 3 4 3 2" xfId="13475" xr:uid="{00000000-0005-0000-0000-000088340000}"/>
    <cellStyle name="Normal 3 2 2 2 2 2 4 3 4 4" xfId="13476" xr:uid="{00000000-0005-0000-0000-000089340000}"/>
    <cellStyle name="Normal 3 2 2 2 2 2 4 3 5" xfId="13477" xr:uid="{00000000-0005-0000-0000-00008A340000}"/>
    <cellStyle name="Normal 3 2 2 2 2 2 4 3 5 2" xfId="13478" xr:uid="{00000000-0005-0000-0000-00008B340000}"/>
    <cellStyle name="Normal 3 2 2 2 2 2 4 3 5 2 2" xfId="13479" xr:uid="{00000000-0005-0000-0000-00008C340000}"/>
    <cellStyle name="Normal 3 2 2 2 2 2 4 3 5 3" xfId="13480" xr:uid="{00000000-0005-0000-0000-00008D340000}"/>
    <cellStyle name="Normal 3 2 2 2 2 2 4 3 6" xfId="13481" xr:uid="{00000000-0005-0000-0000-00008E340000}"/>
    <cellStyle name="Normal 3 2 2 2 2 2 4 3 6 2" xfId="13482" xr:uid="{00000000-0005-0000-0000-00008F340000}"/>
    <cellStyle name="Normal 3 2 2 2 2 2 4 3 7" xfId="13483" xr:uid="{00000000-0005-0000-0000-000090340000}"/>
    <cellStyle name="Normal 3 2 2 2 2 2 4 3 7 2" xfId="13484" xr:uid="{00000000-0005-0000-0000-000091340000}"/>
    <cellStyle name="Normal 3 2 2 2 2 2 4 3 8" xfId="13485" xr:uid="{00000000-0005-0000-0000-000092340000}"/>
    <cellStyle name="Normal 3 2 2 2 2 2 4 4" xfId="13486" xr:uid="{00000000-0005-0000-0000-000093340000}"/>
    <cellStyle name="Normal 3 2 2 2 2 2 4 4 2" xfId="13487" xr:uid="{00000000-0005-0000-0000-000094340000}"/>
    <cellStyle name="Normal 3 2 2 2 2 2 4 4 2 2" xfId="13488" xr:uid="{00000000-0005-0000-0000-000095340000}"/>
    <cellStyle name="Normal 3 2 2 2 2 2 4 4 2 2 2" xfId="13489" xr:uid="{00000000-0005-0000-0000-000096340000}"/>
    <cellStyle name="Normal 3 2 2 2 2 2 4 4 2 2 2 2" xfId="13490" xr:uid="{00000000-0005-0000-0000-000097340000}"/>
    <cellStyle name="Normal 3 2 2 2 2 2 4 4 2 2 3" xfId="13491" xr:uid="{00000000-0005-0000-0000-000098340000}"/>
    <cellStyle name="Normal 3 2 2 2 2 2 4 4 2 3" xfId="13492" xr:uid="{00000000-0005-0000-0000-000099340000}"/>
    <cellStyle name="Normal 3 2 2 2 2 2 4 4 2 3 2" xfId="13493" xr:uid="{00000000-0005-0000-0000-00009A340000}"/>
    <cellStyle name="Normal 3 2 2 2 2 2 4 4 2 4" xfId="13494" xr:uid="{00000000-0005-0000-0000-00009B340000}"/>
    <cellStyle name="Normal 3 2 2 2 2 2 4 4 3" xfId="13495" xr:uid="{00000000-0005-0000-0000-00009C340000}"/>
    <cellStyle name="Normal 3 2 2 2 2 2 4 4 3 2" xfId="13496" xr:uid="{00000000-0005-0000-0000-00009D340000}"/>
    <cellStyle name="Normal 3 2 2 2 2 2 4 4 3 2 2" xfId="13497" xr:uid="{00000000-0005-0000-0000-00009E340000}"/>
    <cellStyle name="Normal 3 2 2 2 2 2 4 4 3 3" xfId="13498" xr:uid="{00000000-0005-0000-0000-00009F340000}"/>
    <cellStyle name="Normal 3 2 2 2 2 2 4 4 4" xfId="13499" xr:uid="{00000000-0005-0000-0000-0000A0340000}"/>
    <cellStyle name="Normal 3 2 2 2 2 2 4 4 4 2" xfId="13500" xr:uid="{00000000-0005-0000-0000-0000A1340000}"/>
    <cellStyle name="Normal 3 2 2 2 2 2 4 4 5" xfId="13501" xr:uid="{00000000-0005-0000-0000-0000A2340000}"/>
    <cellStyle name="Normal 3 2 2 2 2 2 4 5" xfId="13502" xr:uid="{00000000-0005-0000-0000-0000A3340000}"/>
    <cellStyle name="Normal 3 2 2 2 2 2 4 5 2" xfId="13503" xr:uid="{00000000-0005-0000-0000-0000A4340000}"/>
    <cellStyle name="Normal 3 2 2 2 2 2 4 5 2 2" xfId="13504" xr:uid="{00000000-0005-0000-0000-0000A5340000}"/>
    <cellStyle name="Normal 3 2 2 2 2 2 4 5 2 2 2" xfId="13505" xr:uid="{00000000-0005-0000-0000-0000A6340000}"/>
    <cellStyle name="Normal 3 2 2 2 2 2 4 5 2 3" xfId="13506" xr:uid="{00000000-0005-0000-0000-0000A7340000}"/>
    <cellStyle name="Normal 3 2 2 2 2 2 4 5 3" xfId="13507" xr:uid="{00000000-0005-0000-0000-0000A8340000}"/>
    <cellStyle name="Normal 3 2 2 2 2 2 4 5 3 2" xfId="13508" xr:uid="{00000000-0005-0000-0000-0000A9340000}"/>
    <cellStyle name="Normal 3 2 2 2 2 2 4 5 4" xfId="13509" xr:uid="{00000000-0005-0000-0000-0000AA340000}"/>
    <cellStyle name="Normal 3 2 2 2 2 2 4 6" xfId="13510" xr:uid="{00000000-0005-0000-0000-0000AB340000}"/>
    <cellStyle name="Normal 3 2 2 2 2 2 4 6 2" xfId="13511" xr:uid="{00000000-0005-0000-0000-0000AC340000}"/>
    <cellStyle name="Normal 3 2 2 2 2 2 4 6 2 2" xfId="13512" xr:uid="{00000000-0005-0000-0000-0000AD340000}"/>
    <cellStyle name="Normal 3 2 2 2 2 2 4 6 2 2 2" xfId="13513" xr:uid="{00000000-0005-0000-0000-0000AE340000}"/>
    <cellStyle name="Normal 3 2 2 2 2 2 4 6 2 3" xfId="13514" xr:uid="{00000000-0005-0000-0000-0000AF340000}"/>
    <cellStyle name="Normal 3 2 2 2 2 2 4 6 3" xfId="13515" xr:uid="{00000000-0005-0000-0000-0000B0340000}"/>
    <cellStyle name="Normal 3 2 2 2 2 2 4 6 3 2" xfId="13516" xr:uid="{00000000-0005-0000-0000-0000B1340000}"/>
    <cellStyle name="Normal 3 2 2 2 2 2 4 6 4" xfId="13517" xr:uid="{00000000-0005-0000-0000-0000B2340000}"/>
    <cellStyle name="Normal 3 2 2 2 2 2 4 7" xfId="13518" xr:uid="{00000000-0005-0000-0000-0000B3340000}"/>
    <cellStyle name="Normal 3 2 2 2 2 2 4 7 2" xfId="13519" xr:uid="{00000000-0005-0000-0000-0000B4340000}"/>
    <cellStyle name="Normal 3 2 2 2 2 2 4 7 2 2" xfId="13520" xr:uid="{00000000-0005-0000-0000-0000B5340000}"/>
    <cellStyle name="Normal 3 2 2 2 2 2 4 7 3" xfId="13521" xr:uid="{00000000-0005-0000-0000-0000B6340000}"/>
    <cellStyle name="Normal 3 2 2 2 2 2 4 8" xfId="13522" xr:uid="{00000000-0005-0000-0000-0000B7340000}"/>
    <cellStyle name="Normal 3 2 2 2 2 2 4 8 2" xfId="13523" xr:uid="{00000000-0005-0000-0000-0000B8340000}"/>
    <cellStyle name="Normal 3 2 2 2 2 2 4 9" xfId="13524" xr:uid="{00000000-0005-0000-0000-0000B9340000}"/>
    <cellStyle name="Normal 3 2 2 2 2 2 4 9 2" xfId="13525" xr:uid="{00000000-0005-0000-0000-0000BA340000}"/>
    <cellStyle name="Normal 3 2 2 2 2 2 5" xfId="13526" xr:uid="{00000000-0005-0000-0000-0000BB340000}"/>
    <cellStyle name="Normal 3 2 2 2 2 2 5 2" xfId="13527" xr:uid="{00000000-0005-0000-0000-0000BC340000}"/>
    <cellStyle name="Normal 3 2 2 2 2 2 5 2 2" xfId="13528" xr:uid="{00000000-0005-0000-0000-0000BD340000}"/>
    <cellStyle name="Normal 3 2 2 2 2 2 5 2 2 2" xfId="13529" xr:uid="{00000000-0005-0000-0000-0000BE340000}"/>
    <cellStyle name="Normal 3 2 2 2 2 2 5 2 2 2 2" xfId="13530" xr:uid="{00000000-0005-0000-0000-0000BF340000}"/>
    <cellStyle name="Normal 3 2 2 2 2 2 5 2 2 2 2 2" xfId="13531" xr:uid="{00000000-0005-0000-0000-0000C0340000}"/>
    <cellStyle name="Normal 3 2 2 2 2 2 5 2 2 2 2 2 2" xfId="13532" xr:uid="{00000000-0005-0000-0000-0000C1340000}"/>
    <cellStyle name="Normal 3 2 2 2 2 2 5 2 2 2 2 3" xfId="13533" xr:uid="{00000000-0005-0000-0000-0000C2340000}"/>
    <cellStyle name="Normal 3 2 2 2 2 2 5 2 2 2 3" xfId="13534" xr:uid="{00000000-0005-0000-0000-0000C3340000}"/>
    <cellStyle name="Normal 3 2 2 2 2 2 5 2 2 2 3 2" xfId="13535" xr:uid="{00000000-0005-0000-0000-0000C4340000}"/>
    <cellStyle name="Normal 3 2 2 2 2 2 5 2 2 2 4" xfId="13536" xr:uid="{00000000-0005-0000-0000-0000C5340000}"/>
    <cellStyle name="Normal 3 2 2 2 2 2 5 2 2 3" xfId="13537" xr:uid="{00000000-0005-0000-0000-0000C6340000}"/>
    <cellStyle name="Normal 3 2 2 2 2 2 5 2 2 3 2" xfId="13538" xr:uid="{00000000-0005-0000-0000-0000C7340000}"/>
    <cellStyle name="Normal 3 2 2 2 2 2 5 2 2 3 2 2" xfId="13539" xr:uid="{00000000-0005-0000-0000-0000C8340000}"/>
    <cellStyle name="Normal 3 2 2 2 2 2 5 2 2 3 3" xfId="13540" xr:uid="{00000000-0005-0000-0000-0000C9340000}"/>
    <cellStyle name="Normal 3 2 2 2 2 2 5 2 2 4" xfId="13541" xr:uid="{00000000-0005-0000-0000-0000CA340000}"/>
    <cellStyle name="Normal 3 2 2 2 2 2 5 2 2 4 2" xfId="13542" xr:uid="{00000000-0005-0000-0000-0000CB340000}"/>
    <cellStyle name="Normal 3 2 2 2 2 2 5 2 2 5" xfId="13543" xr:uid="{00000000-0005-0000-0000-0000CC340000}"/>
    <cellStyle name="Normal 3 2 2 2 2 2 5 2 3" xfId="13544" xr:uid="{00000000-0005-0000-0000-0000CD340000}"/>
    <cellStyle name="Normal 3 2 2 2 2 2 5 2 3 2" xfId="13545" xr:uid="{00000000-0005-0000-0000-0000CE340000}"/>
    <cellStyle name="Normal 3 2 2 2 2 2 5 2 3 2 2" xfId="13546" xr:uid="{00000000-0005-0000-0000-0000CF340000}"/>
    <cellStyle name="Normal 3 2 2 2 2 2 5 2 3 2 2 2" xfId="13547" xr:uid="{00000000-0005-0000-0000-0000D0340000}"/>
    <cellStyle name="Normal 3 2 2 2 2 2 5 2 3 2 3" xfId="13548" xr:uid="{00000000-0005-0000-0000-0000D1340000}"/>
    <cellStyle name="Normal 3 2 2 2 2 2 5 2 3 3" xfId="13549" xr:uid="{00000000-0005-0000-0000-0000D2340000}"/>
    <cellStyle name="Normal 3 2 2 2 2 2 5 2 3 3 2" xfId="13550" xr:uid="{00000000-0005-0000-0000-0000D3340000}"/>
    <cellStyle name="Normal 3 2 2 2 2 2 5 2 3 4" xfId="13551" xr:uid="{00000000-0005-0000-0000-0000D4340000}"/>
    <cellStyle name="Normal 3 2 2 2 2 2 5 2 4" xfId="13552" xr:uid="{00000000-0005-0000-0000-0000D5340000}"/>
    <cellStyle name="Normal 3 2 2 2 2 2 5 2 4 2" xfId="13553" xr:uid="{00000000-0005-0000-0000-0000D6340000}"/>
    <cellStyle name="Normal 3 2 2 2 2 2 5 2 4 2 2" xfId="13554" xr:uid="{00000000-0005-0000-0000-0000D7340000}"/>
    <cellStyle name="Normal 3 2 2 2 2 2 5 2 4 2 2 2" xfId="13555" xr:uid="{00000000-0005-0000-0000-0000D8340000}"/>
    <cellStyle name="Normal 3 2 2 2 2 2 5 2 4 2 3" xfId="13556" xr:uid="{00000000-0005-0000-0000-0000D9340000}"/>
    <cellStyle name="Normal 3 2 2 2 2 2 5 2 4 3" xfId="13557" xr:uid="{00000000-0005-0000-0000-0000DA340000}"/>
    <cellStyle name="Normal 3 2 2 2 2 2 5 2 4 3 2" xfId="13558" xr:uid="{00000000-0005-0000-0000-0000DB340000}"/>
    <cellStyle name="Normal 3 2 2 2 2 2 5 2 4 4" xfId="13559" xr:uid="{00000000-0005-0000-0000-0000DC340000}"/>
    <cellStyle name="Normal 3 2 2 2 2 2 5 2 5" xfId="13560" xr:uid="{00000000-0005-0000-0000-0000DD340000}"/>
    <cellStyle name="Normal 3 2 2 2 2 2 5 2 5 2" xfId="13561" xr:uid="{00000000-0005-0000-0000-0000DE340000}"/>
    <cellStyle name="Normal 3 2 2 2 2 2 5 2 5 2 2" xfId="13562" xr:uid="{00000000-0005-0000-0000-0000DF340000}"/>
    <cellStyle name="Normal 3 2 2 2 2 2 5 2 5 3" xfId="13563" xr:uid="{00000000-0005-0000-0000-0000E0340000}"/>
    <cellStyle name="Normal 3 2 2 2 2 2 5 2 6" xfId="13564" xr:uid="{00000000-0005-0000-0000-0000E1340000}"/>
    <cellStyle name="Normal 3 2 2 2 2 2 5 2 6 2" xfId="13565" xr:uid="{00000000-0005-0000-0000-0000E2340000}"/>
    <cellStyle name="Normal 3 2 2 2 2 2 5 2 7" xfId="13566" xr:uid="{00000000-0005-0000-0000-0000E3340000}"/>
    <cellStyle name="Normal 3 2 2 2 2 2 5 2 7 2" xfId="13567" xr:uid="{00000000-0005-0000-0000-0000E4340000}"/>
    <cellStyle name="Normal 3 2 2 2 2 2 5 2 8" xfId="13568" xr:uid="{00000000-0005-0000-0000-0000E5340000}"/>
    <cellStyle name="Normal 3 2 2 2 2 2 5 3" xfId="13569" xr:uid="{00000000-0005-0000-0000-0000E6340000}"/>
    <cellStyle name="Normal 3 2 2 2 2 2 5 3 2" xfId="13570" xr:uid="{00000000-0005-0000-0000-0000E7340000}"/>
    <cellStyle name="Normal 3 2 2 2 2 2 5 3 2 2" xfId="13571" xr:uid="{00000000-0005-0000-0000-0000E8340000}"/>
    <cellStyle name="Normal 3 2 2 2 2 2 5 3 2 2 2" xfId="13572" xr:uid="{00000000-0005-0000-0000-0000E9340000}"/>
    <cellStyle name="Normal 3 2 2 2 2 2 5 3 2 2 2 2" xfId="13573" xr:uid="{00000000-0005-0000-0000-0000EA340000}"/>
    <cellStyle name="Normal 3 2 2 2 2 2 5 3 2 2 3" xfId="13574" xr:uid="{00000000-0005-0000-0000-0000EB340000}"/>
    <cellStyle name="Normal 3 2 2 2 2 2 5 3 2 3" xfId="13575" xr:uid="{00000000-0005-0000-0000-0000EC340000}"/>
    <cellStyle name="Normal 3 2 2 2 2 2 5 3 2 3 2" xfId="13576" xr:uid="{00000000-0005-0000-0000-0000ED340000}"/>
    <cellStyle name="Normal 3 2 2 2 2 2 5 3 2 4" xfId="13577" xr:uid="{00000000-0005-0000-0000-0000EE340000}"/>
    <cellStyle name="Normal 3 2 2 2 2 2 5 3 3" xfId="13578" xr:uid="{00000000-0005-0000-0000-0000EF340000}"/>
    <cellStyle name="Normal 3 2 2 2 2 2 5 3 3 2" xfId="13579" xr:uid="{00000000-0005-0000-0000-0000F0340000}"/>
    <cellStyle name="Normal 3 2 2 2 2 2 5 3 3 2 2" xfId="13580" xr:uid="{00000000-0005-0000-0000-0000F1340000}"/>
    <cellStyle name="Normal 3 2 2 2 2 2 5 3 3 3" xfId="13581" xr:uid="{00000000-0005-0000-0000-0000F2340000}"/>
    <cellStyle name="Normal 3 2 2 2 2 2 5 3 4" xfId="13582" xr:uid="{00000000-0005-0000-0000-0000F3340000}"/>
    <cellStyle name="Normal 3 2 2 2 2 2 5 3 4 2" xfId="13583" xr:uid="{00000000-0005-0000-0000-0000F4340000}"/>
    <cellStyle name="Normal 3 2 2 2 2 2 5 3 5" xfId="13584" xr:uid="{00000000-0005-0000-0000-0000F5340000}"/>
    <cellStyle name="Normal 3 2 2 2 2 2 5 4" xfId="13585" xr:uid="{00000000-0005-0000-0000-0000F6340000}"/>
    <cellStyle name="Normal 3 2 2 2 2 2 5 4 2" xfId="13586" xr:uid="{00000000-0005-0000-0000-0000F7340000}"/>
    <cellStyle name="Normal 3 2 2 2 2 2 5 4 2 2" xfId="13587" xr:uid="{00000000-0005-0000-0000-0000F8340000}"/>
    <cellStyle name="Normal 3 2 2 2 2 2 5 4 2 2 2" xfId="13588" xr:uid="{00000000-0005-0000-0000-0000F9340000}"/>
    <cellStyle name="Normal 3 2 2 2 2 2 5 4 2 3" xfId="13589" xr:uid="{00000000-0005-0000-0000-0000FA340000}"/>
    <cellStyle name="Normal 3 2 2 2 2 2 5 4 3" xfId="13590" xr:uid="{00000000-0005-0000-0000-0000FB340000}"/>
    <cellStyle name="Normal 3 2 2 2 2 2 5 4 3 2" xfId="13591" xr:uid="{00000000-0005-0000-0000-0000FC340000}"/>
    <cellStyle name="Normal 3 2 2 2 2 2 5 4 4" xfId="13592" xr:uid="{00000000-0005-0000-0000-0000FD340000}"/>
    <cellStyle name="Normal 3 2 2 2 2 2 5 5" xfId="13593" xr:uid="{00000000-0005-0000-0000-0000FE340000}"/>
    <cellStyle name="Normal 3 2 2 2 2 2 5 5 2" xfId="13594" xr:uid="{00000000-0005-0000-0000-0000FF340000}"/>
    <cellStyle name="Normal 3 2 2 2 2 2 5 5 2 2" xfId="13595" xr:uid="{00000000-0005-0000-0000-000000350000}"/>
    <cellStyle name="Normal 3 2 2 2 2 2 5 5 2 2 2" xfId="13596" xr:uid="{00000000-0005-0000-0000-000001350000}"/>
    <cellStyle name="Normal 3 2 2 2 2 2 5 5 2 3" xfId="13597" xr:uid="{00000000-0005-0000-0000-000002350000}"/>
    <cellStyle name="Normal 3 2 2 2 2 2 5 5 3" xfId="13598" xr:uid="{00000000-0005-0000-0000-000003350000}"/>
    <cellStyle name="Normal 3 2 2 2 2 2 5 5 3 2" xfId="13599" xr:uid="{00000000-0005-0000-0000-000004350000}"/>
    <cellStyle name="Normal 3 2 2 2 2 2 5 5 4" xfId="13600" xr:uid="{00000000-0005-0000-0000-000005350000}"/>
    <cellStyle name="Normal 3 2 2 2 2 2 5 6" xfId="13601" xr:uid="{00000000-0005-0000-0000-000006350000}"/>
    <cellStyle name="Normal 3 2 2 2 2 2 5 6 2" xfId="13602" xr:uid="{00000000-0005-0000-0000-000007350000}"/>
    <cellStyle name="Normal 3 2 2 2 2 2 5 6 2 2" xfId="13603" xr:uid="{00000000-0005-0000-0000-000008350000}"/>
    <cellStyle name="Normal 3 2 2 2 2 2 5 6 3" xfId="13604" xr:uid="{00000000-0005-0000-0000-000009350000}"/>
    <cellStyle name="Normal 3 2 2 2 2 2 5 7" xfId="13605" xr:uid="{00000000-0005-0000-0000-00000A350000}"/>
    <cellStyle name="Normal 3 2 2 2 2 2 5 7 2" xfId="13606" xr:uid="{00000000-0005-0000-0000-00000B350000}"/>
    <cellStyle name="Normal 3 2 2 2 2 2 5 8" xfId="13607" xr:uid="{00000000-0005-0000-0000-00000C350000}"/>
    <cellStyle name="Normal 3 2 2 2 2 2 5 8 2" xfId="13608" xr:uid="{00000000-0005-0000-0000-00000D350000}"/>
    <cellStyle name="Normal 3 2 2 2 2 2 5 9" xfId="13609" xr:uid="{00000000-0005-0000-0000-00000E350000}"/>
    <cellStyle name="Normal 3 2 2 2 2 2 6" xfId="13610" xr:uid="{00000000-0005-0000-0000-00000F350000}"/>
    <cellStyle name="Normal 3 2 2 2 2 2 6 2" xfId="13611" xr:uid="{00000000-0005-0000-0000-000010350000}"/>
    <cellStyle name="Normal 3 2 2 2 2 2 6 2 2" xfId="13612" xr:uid="{00000000-0005-0000-0000-000011350000}"/>
    <cellStyle name="Normal 3 2 2 2 2 2 6 2 2 2" xfId="13613" xr:uid="{00000000-0005-0000-0000-000012350000}"/>
    <cellStyle name="Normal 3 2 2 2 2 2 6 2 2 2 2" xfId="13614" xr:uid="{00000000-0005-0000-0000-000013350000}"/>
    <cellStyle name="Normal 3 2 2 2 2 2 6 2 2 2 2 2" xfId="13615" xr:uid="{00000000-0005-0000-0000-000014350000}"/>
    <cellStyle name="Normal 3 2 2 2 2 2 6 2 2 2 3" xfId="13616" xr:uid="{00000000-0005-0000-0000-000015350000}"/>
    <cellStyle name="Normal 3 2 2 2 2 2 6 2 2 3" xfId="13617" xr:uid="{00000000-0005-0000-0000-000016350000}"/>
    <cellStyle name="Normal 3 2 2 2 2 2 6 2 2 3 2" xfId="13618" xr:uid="{00000000-0005-0000-0000-000017350000}"/>
    <cellStyle name="Normal 3 2 2 2 2 2 6 2 2 4" xfId="13619" xr:uid="{00000000-0005-0000-0000-000018350000}"/>
    <cellStyle name="Normal 3 2 2 2 2 2 6 2 3" xfId="13620" xr:uid="{00000000-0005-0000-0000-000019350000}"/>
    <cellStyle name="Normal 3 2 2 2 2 2 6 2 3 2" xfId="13621" xr:uid="{00000000-0005-0000-0000-00001A350000}"/>
    <cellStyle name="Normal 3 2 2 2 2 2 6 2 3 2 2" xfId="13622" xr:uid="{00000000-0005-0000-0000-00001B350000}"/>
    <cellStyle name="Normal 3 2 2 2 2 2 6 2 3 3" xfId="13623" xr:uid="{00000000-0005-0000-0000-00001C350000}"/>
    <cellStyle name="Normal 3 2 2 2 2 2 6 2 4" xfId="13624" xr:uid="{00000000-0005-0000-0000-00001D350000}"/>
    <cellStyle name="Normal 3 2 2 2 2 2 6 2 4 2" xfId="13625" xr:uid="{00000000-0005-0000-0000-00001E350000}"/>
    <cellStyle name="Normal 3 2 2 2 2 2 6 2 5" xfId="13626" xr:uid="{00000000-0005-0000-0000-00001F350000}"/>
    <cellStyle name="Normal 3 2 2 2 2 2 6 3" xfId="13627" xr:uid="{00000000-0005-0000-0000-000020350000}"/>
    <cellStyle name="Normal 3 2 2 2 2 2 6 3 2" xfId="13628" xr:uid="{00000000-0005-0000-0000-000021350000}"/>
    <cellStyle name="Normal 3 2 2 2 2 2 6 3 2 2" xfId="13629" xr:uid="{00000000-0005-0000-0000-000022350000}"/>
    <cellStyle name="Normal 3 2 2 2 2 2 6 3 2 2 2" xfId="13630" xr:uid="{00000000-0005-0000-0000-000023350000}"/>
    <cellStyle name="Normal 3 2 2 2 2 2 6 3 2 3" xfId="13631" xr:uid="{00000000-0005-0000-0000-000024350000}"/>
    <cellStyle name="Normal 3 2 2 2 2 2 6 3 3" xfId="13632" xr:uid="{00000000-0005-0000-0000-000025350000}"/>
    <cellStyle name="Normal 3 2 2 2 2 2 6 3 3 2" xfId="13633" xr:uid="{00000000-0005-0000-0000-000026350000}"/>
    <cellStyle name="Normal 3 2 2 2 2 2 6 3 4" xfId="13634" xr:uid="{00000000-0005-0000-0000-000027350000}"/>
    <cellStyle name="Normal 3 2 2 2 2 2 6 4" xfId="13635" xr:uid="{00000000-0005-0000-0000-000028350000}"/>
    <cellStyle name="Normal 3 2 2 2 2 2 6 4 2" xfId="13636" xr:uid="{00000000-0005-0000-0000-000029350000}"/>
    <cellStyle name="Normal 3 2 2 2 2 2 6 4 2 2" xfId="13637" xr:uid="{00000000-0005-0000-0000-00002A350000}"/>
    <cellStyle name="Normal 3 2 2 2 2 2 6 4 2 2 2" xfId="13638" xr:uid="{00000000-0005-0000-0000-00002B350000}"/>
    <cellStyle name="Normal 3 2 2 2 2 2 6 4 2 3" xfId="13639" xr:uid="{00000000-0005-0000-0000-00002C350000}"/>
    <cellStyle name="Normal 3 2 2 2 2 2 6 4 3" xfId="13640" xr:uid="{00000000-0005-0000-0000-00002D350000}"/>
    <cellStyle name="Normal 3 2 2 2 2 2 6 4 3 2" xfId="13641" xr:uid="{00000000-0005-0000-0000-00002E350000}"/>
    <cellStyle name="Normal 3 2 2 2 2 2 6 4 4" xfId="13642" xr:uid="{00000000-0005-0000-0000-00002F350000}"/>
    <cellStyle name="Normal 3 2 2 2 2 2 6 5" xfId="13643" xr:uid="{00000000-0005-0000-0000-000030350000}"/>
    <cellStyle name="Normal 3 2 2 2 2 2 6 5 2" xfId="13644" xr:uid="{00000000-0005-0000-0000-000031350000}"/>
    <cellStyle name="Normal 3 2 2 2 2 2 6 5 2 2" xfId="13645" xr:uid="{00000000-0005-0000-0000-000032350000}"/>
    <cellStyle name="Normal 3 2 2 2 2 2 6 5 3" xfId="13646" xr:uid="{00000000-0005-0000-0000-000033350000}"/>
    <cellStyle name="Normal 3 2 2 2 2 2 6 6" xfId="13647" xr:uid="{00000000-0005-0000-0000-000034350000}"/>
    <cellStyle name="Normal 3 2 2 2 2 2 6 6 2" xfId="13648" xr:uid="{00000000-0005-0000-0000-000035350000}"/>
    <cellStyle name="Normal 3 2 2 2 2 2 6 7" xfId="13649" xr:uid="{00000000-0005-0000-0000-000036350000}"/>
    <cellStyle name="Normal 3 2 2 2 2 2 6 7 2" xfId="13650" xr:uid="{00000000-0005-0000-0000-000037350000}"/>
    <cellStyle name="Normal 3 2 2 2 2 2 6 8" xfId="13651" xr:uid="{00000000-0005-0000-0000-000038350000}"/>
    <cellStyle name="Normal 3 2 2 2 2 2 7" xfId="13652" xr:uid="{00000000-0005-0000-0000-000039350000}"/>
    <cellStyle name="Normal 3 2 2 2 2 2 7 2" xfId="13653" xr:uid="{00000000-0005-0000-0000-00003A350000}"/>
    <cellStyle name="Normal 3 2 2 2 2 2 7 2 2" xfId="13654" xr:uid="{00000000-0005-0000-0000-00003B350000}"/>
    <cellStyle name="Normal 3 2 2 2 2 2 7 2 2 2" xfId="13655" xr:uid="{00000000-0005-0000-0000-00003C350000}"/>
    <cellStyle name="Normal 3 2 2 2 2 2 7 2 2 2 2" xfId="13656" xr:uid="{00000000-0005-0000-0000-00003D350000}"/>
    <cellStyle name="Normal 3 2 2 2 2 2 7 2 2 2 2 2" xfId="13657" xr:uid="{00000000-0005-0000-0000-00003E350000}"/>
    <cellStyle name="Normal 3 2 2 2 2 2 7 2 2 2 3" xfId="13658" xr:uid="{00000000-0005-0000-0000-00003F350000}"/>
    <cellStyle name="Normal 3 2 2 2 2 2 7 2 2 3" xfId="13659" xr:uid="{00000000-0005-0000-0000-000040350000}"/>
    <cellStyle name="Normal 3 2 2 2 2 2 7 2 2 3 2" xfId="13660" xr:uid="{00000000-0005-0000-0000-000041350000}"/>
    <cellStyle name="Normal 3 2 2 2 2 2 7 2 2 4" xfId="13661" xr:uid="{00000000-0005-0000-0000-000042350000}"/>
    <cellStyle name="Normal 3 2 2 2 2 2 7 2 3" xfId="13662" xr:uid="{00000000-0005-0000-0000-000043350000}"/>
    <cellStyle name="Normal 3 2 2 2 2 2 7 2 3 2" xfId="13663" xr:uid="{00000000-0005-0000-0000-000044350000}"/>
    <cellStyle name="Normal 3 2 2 2 2 2 7 2 3 2 2" xfId="13664" xr:uid="{00000000-0005-0000-0000-000045350000}"/>
    <cellStyle name="Normal 3 2 2 2 2 2 7 2 3 3" xfId="13665" xr:uid="{00000000-0005-0000-0000-000046350000}"/>
    <cellStyle name="Normal 3 2 2 2 2 2 7 2 4" xfId="13666" xr:uid="{00000000-0005-0000-0000-000047350000}"/>
    <cellStyle name="Normal 3 2 2 2 2 2 7 2 4 2" xfId="13667" xr:uid="{00000000-0005-0000-0000-000048350000}"/>
    <cellStyle name="Normal 3 2 2 2 2 2 7 2 5" xfId="13668" xr:uid="{00000000-0005-0000-0000-000049350000}"/>
    <cellStyle name="Normal 3 2 2 2 2 2 7 3" xfId="13669" xr:uid="{00000000-0005-0000-0000-00004A350000}"/>
    <cellStyle name="Normal 3 2 2 2 2 2 7 3 2" xfId="13670" xr:uid="{00000000-0005-0000-0000-00004B350000}"/>
    <cellStyle name="Normal 3 2 2 2 2 2 7 3 2 2" xfId="13671" xr:uid="{00000000-0005-0000-0000-00004C350000}"/>
    <cellStyle name="Normal 3 2 2 2 2 2 7 3 2 2 2" xfId="13672" xr:uid="{00000000-0005-0000-0000-00004D350000}"/>
    <cellStyle name="Normal 3 2 2 2 2 2 7 3 2 3" xfId="13673" xr:uid="{00000000-0005-0000-0000-00004E350000}"/>
    <cellStyle name="Normal 3 2 2 2 2 2 7 3 3" xfId="13674" xr:uid="{00000000-0005-0000-0000-00004F350000}"/>
    <cellStyle name="Normal 3 2 2 2 2 2 7 3 3 2" xfId="13675" xr:uid="{00000000-0005-0000-0000-000050350000}"/>
    <cellStyle name="Normal 3 2 2 2 2 2 7 3 4" xfId="13676" xr:uid="{00000000-0005-0000-0000-000051350000}"/>
    <cellStyle name="Normal 3 2 2 2 2 2 7 4" xfId="13677" xr:uid="{00000000-0005-0000-0000-000052350000}"/>
    <cellStyle name="Normal 3 2 2 2 2 2 7 4 2" xfId="13678" xr:uid="{00000000-0005-0000-0000-000053350000}"/>
    <cellStyle name="Normal 3 2 2 2 2 2 7 4 2 2" xfId="13679" xr:uid="{00000000-0005-0000-0000-000054350000}"/>
    <cellStyle name="Normal 3 2 2 2 2 2 7 4 3" xfId="13680" xr:uid="{00000000-0005-0000-0000-000055350000}"/>
    <cellStyle name="Normal 3 2 2 2 2 2 7 5" xfId="13681" xr:uid="{00000000-0005-0000-0000-000056350000}"/>
    <cellStyle name="Normal 3 2 2 2 2 2 7 5 2" xfId="13682" xr:uid="{00000000-0005-0000-0000-000057350000}"/>
    <cellStyle name="Normal 3 2 2 2 2 2 7 6" xfId="13683" xr:uid="{00000000-0005-0000-0000-000058350000}"/>
    <cellStyle name="Normal 3 2 2 2 2 2 8" xfId="13684" xr:uid="{00000000-0005-0000-0000-000059350000}"/>
    <cellStyle name="Normal 3 2 2 2 2 2 8 2" xfId="13685" xr:uid="{00000000-0005-0000-0000-00005A350000}"/>
    <cellStyle name="Normal 3 2 2 2 2 2 8 2 2" xfId="13686" xr:uid="{00000000-0005-0000-0000-00005B350000}"/>
    <cellStyle name="Normal 3 2 2 2 2 2 8 2 2 2" xfId="13687" xr:uid="{00000000-0005-0000-0000-00005C350000}"/>
    <cellStyle name="Normal 3 2 2 2 2 2 8 2 2 2 2" xfId="13688" xr:uid="{00000000-0005-0000-0000-00005D350000}"/>
    <cellStyle name="Normal 3 2 2 2 2 2 8 2 2 2 2 2" xfId="13689" xr:uid="{00000000-0005-0000-0000-00005E350000}"/>
    <cellStyle name="Normal 3 2 2 2 2 2 8 2 2 2 3" xfId="13690" xr:uid="{00000000-0005-0000-0000-00005F350000}"/>
    <cellStyle name="Normal 3 2 2 2 2 2 8 2 2 3" xfId="13691" xr:uid="{00000000-0005-0000-0000-000060350000}"/>
    <cellStyle name="Normal 3 2 2 2 2 2 8 2 2 3 2" xfId="13692" xr:uid="{00000000-0005-0000-0000-000061350000}"/>
    <cellStyle name="Normal 3 2 2 2 2 2 8 2 2 4" xfId="13693" xr:uid="{00000000-0005-0000-0000-000062350000}"/>
    <cellStyle name="Normal 3 2 2 2 2 2 8 2 3" xfId="13694" xr:uid="{00000000-0005-0000-0000-000063350000}"/>
    <cellStyle name="Normal 3 2 2 2 2 2 8 2 3 2" xfId="13695" xr:uid="{00000000-0005-0000-0000-000064350000}"/>
    <cellStyle name="Normal 3 2 2 2 2 2 8 2 3 2 2" xfId="13696" xr:uid="{00000000-0005-0000-0000-000065350000}"/>
    <cellStyle name="Normal 3 2 2 2 2 2 8 2 3 3" xfId="13697" xr:uid="{00000000-0005-0000-0000-000066350000}"/>
    <cellStyle name="Normal 3 2 2 2 2 2 8 2 4" xfId="13698" xr:uid="{00000000-0005-0000-0000-000067350000}"/>
    <cellStyle name="Normal 3 2 2 2 2 2 8 2 4 2" xfId="13699" xr:uid="{00000000-0005-0000-0000-000068350000}"/>
    <cellStyle name="Normal 3 2 2 2 2 2 8 2 5" xfId="13700" xr:uid="{00000000-0005-0000-0000-000069350000}"/>
    <cellStyle name="Normal 3 2 2 2 2 2 8 3" xfId="13701" xr:uid="{00000000-0005-0000-0000-00006A350000}"/>
    <cellStyle name="Normal 3 2 2 2 2 2 8 3 2" xfId="13702" xr:uid="{00000000-0005-0000-0000-00006B350000}"/>
    <cellStyle name="Normal 3 2 2 2 2 2 8 3 2 2" xfId="13703" xr:uid="{00000000-0005-0000-0000-00006C350000}"/>
    <cellStyle name="Normal 3 2 2 2 2 2 8 3 2 2 2" xfId="13704" xr:uid="{00000000-0005-0000-0000-00006D350000}"/>
    <cellStyle name="Normal 3 2 2 2 2 2 8 3 2 3" xfId="13705" xr:uid="{00000000-0005-0000-0000-00006E350000}"/>
    <cellStyle name="Normal 3 2 2 2 2 2 8 3 3" xfId="13706" xr:uid="{00000000-0005-0000-0000-00006F350000}"/>
    <cellStyle name="Normal 3 2 2 2 2 2 8 3 3 2" xfId="13707" xr:uid="{00000000-0005-0000-0000-000070350000}"/>
    <cellStyle name="Normal 3 2 2 2 2 2 8 3 4" xfId="13708" xr:uid="{00000000-0005-0000-0000-000071350000}"/>
    <cellStyle name="Normal 3 2 2 2 2 2 8 4" xfId="13709" xr:uid="{00000000-0005-0000-0000-000072350000}"/>
    <cellStyle name="Normal 3 2 2 2 2 2 8 4 2" xfId="13710" xr:uid="{00000000-0005-0000-0000-000073350000}"/>
    <cellStyle name="Normal 3 2 2 2 2 2 8 4 2 2" xfId="13711" xr:uid="{00000000-0005-0000-0000-000074350000}"/>
    <cellStyle name="Normal 3 2 2 2 2 2 8 4 3" xfId="13712" xr:uid="{00000000-0005-0000-0000-000075350000}"/>
    <cellStyle name="Normal 3 2 2 2 2 2 8 5" xfId="13713" xr:uid="{00000000-0005-0000-0000-000076350000}"/>
    <cellStyle name="Normal 3 2 2 2 2 2 8 5 2" xfId="13714" xr:uid="{00000000-0005-0000-0000-000077350000}"/>
    <cellStyle name="Normal 3 2 2 2 2 2 8 6" xfId="13715" xr:uid="{00000000-0005-0000-0000-000078350000}"/>
    <cellStyle name="Normal 3 2 2 2 2 2 9" xfId="13716" xr:uid="{00000000-0005-0000-0000-000079350000}"/>
    <cellStyle name="Normal 3 2 2 2 2 2 9 2" xfId="13717" xr:uid="{00000000-0005-0000-0000-00007A350000}"/>
    <cellStyle name="Normal 3 2 2 2 2 2 9 2 2" xfId="13718" xr:uid="{00000000-0005-0000-0000-00007B350000}"/>
    <cellStyle name="Normal 3 2 2 2 2 2 9 2 2 2" xfId="13719" xr:uid="{00000000-0005-0000-0000-00007C350000}"/>
    <cellStyle name="Normal 3 2 2 2 2 2 9 2 2 2 2" xfId="13720" xr:uid="{00000000-0005-0000-0000-00007D350000}"/>
    <cellStyle name="Normal 3 2 2 2 2 2 9 2 2 3" xfId="13721" xr:uid="{00000000-0005-0000-0000-00007E350000}"/>
    <cellStyle name="Normal 3 2 2 2 2 2 9 2 3" xfId="13722" xr:uid="{00000000-0005-0000-0000-00007F350000}"/>
    <cellStyle name="Normal 3 2 2 2 2 2 9 2 3 2" xfId="13723" xr:uid="{00000000-0005-0000-0000-000080350000}"/>
    <cellStyle name="Normal 3 2 2 2 2 2 9 2 4" xfId="13724" xr:uid="{00000000-0005-0000-0000-000081350000}"/>
    <cellStyle name="Normal 3 2 2 2 2 2 9 3" xfId="13725" xr:uid="{00000000-0005-0000-0000-000082350000}"/>
    <cellStyle name="Normal 3 2 2 2 2 2 9 3 2" xfId="13726" xr:uid="{00000000-0005-0000-0000-000083350000}"/>
    <cellStyle name="Normal 3 2 2 2 2 2 9 3 2 2" xfId="13727" xr:uid="{00000000-0005-0000-0000-000084350000}"/>
    <cellStyle name="Normal 3 2 2 2 2 2 9 3 3" xfId="13728" xr:uid="{00000000-0005-0000-0000-000085350000}"/>
    <cellStyle name="Normal 3 2 2 2 2 2 9 4" xfId="13729" xr:uid="{00000000-0005-0000-0000-000086350000}"/>
    <cellStyle name="Normal 3 2 2 2 2 2 9 4 2" xfId="13730" xr:uid="{00000000-0005-0000-0000-000087350000}"/>
    <cellStyle name="Normal 3 2 2 2 2 2 9 5" xfId="13731" xr:uid="{00000000-0005-0000-0000-000088350000}"/>
    <cellStyle name="Normal 3 2 2 2 2 3" xfId="13732" xr:uid="{00000000-0005-0000-0000-000089350000}"/>
    <cellStyle name="Normal 3 2 2 2 2 3 10" xfId="13733" xr:uid="{00000000-0005-0000-0000-00008A350000}"/>
    <cellStyle name="Normal 3 2 2 2 2 3 2" xfId="13734" xr:uid="{00000000-0005-0000-0000-00008B350000}"/>
    <cellStyle name="Normal 3 2 2 2 2 3 2 2" xfId="13735" xr:uid="{00000000-0005-0000-0000-00008C350000}"/>
    <cellStyle name="Normal 3 2 2 2 2 3 2 2 2" xfId="13736" xr:uid="{00000000-0005-0000-0000-00008D350000}"/>
    <cellStyle name="Normal 3 2 2 2 2 3 2 2 2 2" xfId="13737" xr:uid="{00000000-0005-0000-0000-00008E350000}"/>
    <cellStyle name="Normal 3 2 2 2 2 3 2 2 2 2 2" xfId="13738" xr:uid="{00000000-0005-0000-0000-00008F350000}"/>
    <cellStyle name="Normal 3 2 2 2 2 3 2 2 2 2 2 2" xfId="13739" xr:uid="{00000000-0005-0000-0000-000090350000}"/>
    <cellStyle name="Normal 3 2 2 2 2 3 2 2 2 2 2 2 2" xfId="13740" xr:uid="{00000000-0005-0000-0000-000091350000}"/>
    <cellStyle name="Normal 3 2 2 2 2 3 2 2 2 2 2 3" xfId="13741" xr:uid="{00000000-0005-0000-0000-000092350000}"/>
    <cellStyle name="Normal 3 2 2 2 2 3 2 2 2 2 3" xfId="13742" xr:uid="{00000000-0005-0000-0000-000093350000}"/>
    <cellStyle name="Normal 3 2 2 2 2 3 2 2 2 2 3 2" xfId="13743" xr:uid="{00000000-0005-0000-0000-000094350000}"/>
    <cellStyle name="Normal 3 2 2 2 2 3 2 2 2 2 4" xfId="13744" xr:uid="{00000000-0005-0000-0000-000095350000}"/>
    <cellStyle name="Normal 3 2 2 2 2 3 2 2 2 3" xfId="13745" xr:uid="{00000000-0005-0000-0000-000096350000}"/>
    <cellStyle name="Normal 3 2 2 2 2 3 2 2 2 3 2" xfId="13746" xr:uid="{00000000-0005-0000-0000-000097350000}"/>
    <cellStyle name="Normal 3 2 2 2 2 3 2 2 2 3 2 2" xfId="13747" xr:uid="{00000000-0005-0000-0000-000098350000}"/>
    <cellStyle name="Normal 3 2 2 2 2 3 2 2 2 3 3" xfId="13748" xr:uid="{00000000-0005-0000-0000-000099350000}"/>
    <cellStyle name="Normal 3 2 2 2 2 3 2 2 2 4" xfId="13749" xr:uid="{00000000-0005-0000-0000-00009A350000}"/>
    <cellStyle name="Normal 3 2 2 2 2 3 2 2 2 4 2" xfId="13750" xr:uid="{00000000-0005-0000-0000-00009B350000}"/>
    <cellStyle name="Normal 3 2 2 2 2 3 2 2 2 5" xfId="13751" xr:uid="{00000000-0005-0000-0000-00009C350000}"/>
    <cellStyle name="Normal 3 2 2 2 2 3 2 2 3" xfId="13752" xr:uid="{00000000-0005-0000-0000-00009D350000}"/>
    <cellStyle name="Normal 3 2 2 2 2 3 2 2 3 2" xfId="13753" xr:uid="{00000000-0005-0000-0000-00009E350000}"/>
    <cellStyle name="Normal 3 2 2 2 2 3 2 2 3 2 2" xfId="13754" xr:uid="{00000000-0005-0000-0000-00009F350000}"/>
    <cellStyle name="Normal 3 2 2 2 2 3 2 2 3 2 2 2" xfId="13755" xr:uid="{00000000-0005-0000-0000-0000A0350000}"/>
    <cellStyle name="Normal 3 2 2 2 2 3 2 2 3 2 3" xfId="13756" xr:uid="{00000000-0005-0000-0000-0000A1350000}"/>
    <cellStyle name="Normal 3 2 2 2 2 3 2 2 3 3" xfId="13757" xr:uid="{00000000-0005-0000-0000-0000A2350000}"/>
    <cellStyle name="Normal 3 2 2 2 2 3 2 2 3 3 2" xfId="13758" xr:uid="{00000000-0005-0000-0000-0000A3350000}"/>
    <cellStyle name="Normal 3 2 2 2 2 3 2 2 3 4" xfId="13759" xr:uid="{00000000-0005-0000-0000-0000A4350000}"/>
    <cellStyle name="Normal 3 2 2 2 2 3 2 2 4" xfId="13760" xr:uid="{00000000-0005-0000-0000-0000A5350000}"/>
    <cellStyle name="Normal 3 2 2 2 2 3 2 2 4 2" xfId="13761" xr:uid="{00000000-0005-0000-0000-0000A6350000}"/>
    <cellStyle name="Normal 3 2 2 2 2 3 2 2 4 2 2" xfId="13762" xr:uid="{00000000-0005-0000-0000-0000A7350000}"/>
    <cellStyle name="Normal 3 2 2 2 2 3 2 2 4 2 2 2" xfId="13763" xr:uid="{00000000-0005-0000-0000-0000A8350000}"/>
    <cellStyle name="Normal 3 2 2 2 2 3 2 2 4 2 3" xfId="13764" xr:uid="{00000000-0005-0000-0000-0000A9350000}"/>
    <cellStyle name="Normal 3 2 2 2 2 3 2 2 4 3" xfId="13765" xr:uid="{00000000-0005-0000-0000-0000AA350000}"/>
    <cellStyle name="Normal 3 2 2 2 2 3 2 2 4 3 2" xfId="13766" xr:uid="{00000000-0005-0000-0000-0000AB350000}"/>
    <cellStyle name="Normal 3 2 2 2 2 3 2 2 4 4" xfId="13767" xr:uid="{00000000-0005-0000-0000-0000AC350000}"/>
    <cellStyle name="Normal 3 2 2 2 2 3 2 2 5" xfId="13768" xr:uid="{00000000-0005-0000-0000-0000AD350000}"/>
    <cellStyle name="Normal 3 2 2 2 2 3 2 2 5 2" xfId="13769" xr:uid="{00000000-0005-0000-0000-0000AE350000}"/>
    <cellStyle name="Normal 3 2 2 2 2 3 2 2 5 2 2" xfId="13770" xr:uid="{00000000-0005-0000-0000-0000AF350000}"/>
    <cellStyle name="Normal 3 2 2 2 2 3 2 2 5 3" xfId="13771" xr:uid="{00000000-0005-0000-0000-0000B0350000}"/>
    <cellStyle name="Normal 3 2 2 2 2 3 2 2 6" xfId="13772" xr:uid="{00000000-0005-0000-0000-0000B1350000}"/>
    <cellStyle name="Normal 3 2 2 2 2 3 2 2 6 2" xfId="13773" xr:uid="{00000000-0005-0000-0000-0000B2350000}"/>
    <cellStyle name="Normal 3 2 2 2 2 3 2 2 7" xfId="13774" xr:uid="{00000000-0005-0000-0000-0000B3350000}"/>
    <cellStyle name="Normal 3 2 2 2 2 3 2 2 7 2" xfId="13775" xr:uid="{00000000-0005-0000-0000-0000B4350000}"/>
    <cellStyle name="Normal 3 2 2 2 2 3 2 2 8" xfId="13776" xr:uid="{00000000-0005-0000-0000-0000B5350000}"/>
    <cellStyle name="Normal 3 2 2 2 2 3 2 3" xfId="13777" xr:uid="{00000000-0005-0000-0000-0000B6350000}"/>
    <cellStyle name="Normal 3 2 2 2 2 3 2 3 2" xfId="13778" xr:uid="{00000000-0005-0000-0000-0000B7350000}"/>
    <cellStyle name="Normal 3 2 2 2 2 3 2 3 2 2" xfId="13779" xr:uid="{00000000-0005-0000-0000-0000B8350000}"/>
    <cellStyle name="Normal 3 2 2 2 2 3 2 3 2 2 2" xfId="13780" xr:uid="{00000000-0005-0000-0000-0000B9350000}"/>
    <cellStyle name="Normal 3 2 2 2 2 3 2 3 2 2 2 2" xfId="13781" xr:uid="{00000000-0005-0000-0000-0000BA350000}"/>
    <cellStyle name="Normal 3 2 2 2 2 3 2 3 2 2 3" xfId="13782" xr:uid="{00000000-0005-0000-0000-0000BB350000}"/>
    <cellStyle name="Normal 3 2 2 2 2 3 2 3 2 3" xfId="13783" xr:uid="{00000000-0005-0000-0000-0000BC350000}"/>
    <cellStyle name="Normal 3 2 2 2 2 3 2 3 2 3 2" xfId="13784" xr:uid="{00000000-0005-0000-0000-0000BD350000}"/>
    <cellStyle name="Normal 3 2 2 2 2 3 2 3 2 4" xfId="13785" xr:uid="{00000000-0005-0000-0000-0000BE350000}"/>
    <cellStyle name="Normal 3 2 2 2 2 3 2 3 3" xfId="13786" xr:uid="{00000000-0005-0000-0000-0000BF350000}"/>
    <cellStyle name="Normal 3 2 2 2 2 3 2 3 3 2" xfId="13787" xr:uid="{00000000-0005-0000-0000-0000C0350000}"/>
    <cellStyle name="Normal 3 2 2 2 2 3 2 3 3 2 2" xfId="13788" xr:uid="{00000000-0005-0000-0000-0000C1350000}"/>
    <cellStyle name="Normal 3 2 2 2 2 3 2 3 3 3" xfId="13789" xr:uid="{00000000-0005-0000-0000-0000C2350000}"/>
    <cellStyle name="Normal 3 2 2 2 2 3 2 3 4" xfId="13790" xr:uid="{00000000-0005-0000-0000-0000C3350000}"/>
    <cellStyle name="Normal 3 2 2 2 2 3 2 3 4 2" xfId="13791" xr:uid="{00000000-0005-0000-0000-0000C4350000}"/>
    <cellStyle name="Normal 3 2 2 2 2 3 2 3 5" xfId="13792" xr:uid="{00000000-0005-0000-0000-0000C5350000}"/>
    <cellStyle name="Normal 3 2 2 2 2 3 2 4" xfId="13793" xr:uid="{00000000-0005-0000-0000-0000C6350000}"/>
    <cellStyle name="Normal 3 2 2 2 2 3 2 4 2" xfId="13794" xr:uid="{00000000-0005-0000-0000-0000C7350000}"/>
    <cellStyle name="Normal 3 2 2 2 2 3 2 4 2 2" xfId="13795" xr:uid="{00000000-0005-0000-0000-0000C8350000}"/>
    <cellStyle name="Normal 3 2 2 2 2 3 2 4 2 2 2" xfId="13796" xr:uid="{00000000-0005-0000-0000-0000C9350000}"/>
    <cellStyle name="Normal 3 2 2 2 2 3 2 4 2 3" xfId="13797" xr:uid="{00000000-0005-0000-0000-0000CA350000}"/>
    <cellStyle name="Normal 3 2 2 2 2 3 2 4 3" xfId="13798" xr:uid="{00000000-0005-0000-0000-0000CB350000}"/>
    <cellStyle name="Normal 3 2 2 2 2 3 2 4 3 2" xfId="13799" xr:uid="{00000000-0005-0000-0000-0000CC350000}"/>
    <cellStyle name="Normal 3 2 2 2 2 3 2 4 4" xfId="13800" xr:uid="{00000000-0005-0000-0000-0000CD350000}"/>
    <cellStyle name="Normal 3 2 2 2 2 3 2 5" xfId="13801" xr:uid="{00000000-0005-0000-0000-0000CE350000}"/>
    <cellStyle name="Normal 3 2 2 2 2 3 2 5 2" xfId="13802" xr:uid="{00000000-0005-0000-0000-0000CF350000}"/>
    <cellStyle name="Normal 3 2 2 2 2 3 2 5 2 2" xfId="13803" xr:uid="{00000000-0005-0000-0000-0000D0350000}"/>
    <cellStyle name="Normal 3 2 2 2 2 3 2 5 2 2 2" xfId="13804" xr:uid="{00000000-0005-0000-0000-0000D1350000}"/>
    <cellStyle name="Normal 3 2 2 2 2 3 2 5 2 3" xfId="13805" xr:uid="{00000000-0005-0000-0000-0000D2350000}"/>
    <cellStyle name="Normal 3 2 2 2 2 3 2 5 3" xfId="13806" xr:uid="{00000000-0005-0000-0000-0000D3350000}"/>
    <cellStyle name="Normal 3 2 2 2 2 3 2 5 3 2" xfId="13807" xr:uid="{00000000-0005-0000-0000-0000D4350000}"/>
    <cellStyle name="Normal 3 2 2 2 2 3 2 5 4" xfId="13808" xr:uid="{00000000-0005-0000-0000-0000D5350000}"/>
    <cellStyle name="Normal 3 2 2 2 2 3 2 6" xfId="13809" xr:uid="{00000000-0005-0000-0000-0000D6350000}"/>
    <cellStyle name="Normal 3 2 2 2 2 3 2 6 2" xfId="13810" xr:uid="{00000000-0005-0000-0000-0000D7350000}"/>
    <cellStyle name="Normal 3 2 2 2 2 3 2 6 2 2" xfId="13811" xr:uid="{00000000-0005-0000-0000-0000D8350000}"/>
    <cellStyle name="Normal 3 2 2 2 2 3 2 6 3" xfId="13812" xr:uid="{00000000-0005-0000-0000-0000D9350000}"/>
    <cellStyle name="Normal 3 2 2 2 2 3 2 7" xfId="13813" xr:uid="{00000000-0005-0000-0000-0000DA350000}"/>
    <cellStyle name="Normal 3 2 2 2 2 3 2 7 2" xfId="13814" xr:uid="{00000000-0005-0000-0000-0000DB350000}"/>
    <cellStyle name="Normal 3 2 2 2 2 3 2 8" xfId="13815" xr:uid="{00000000-0005-0000-0000-0000DC350000}"/>
    <cellStyle name="Normal 3 2 2 2 2 3 2 8 2" xfId="13816" xr:uid="{00000000-0005-0000-0000-0000DD350000}"/>
    <cellStyle name="Normal 3 2 2 2 2 3 2 9" xfId="13817" xr:uid="{00000000-0005-0000-0000-0000DE350000}"/>
    <cellStyle name="Normal 3 2 2 2 2 3 3" xfId="13818" xr:uid="{00000000-0005-0000-0000-0000DF350000}"/>
    <cellStyle name="Normal 3 2 2 2 2 3 3 2" xfId="13819" xr:uid="{00000000-0005-0000-0000-0000E0350000}"/>
    <cellStyle name="Normal 3 2 2 2 2 3 3 2 2" xfId="13820" xr:uid="{00000000-0005-0000-0000-0000E1350000}"/>
    <cellStyle name="Normal 3 2 2 2 2 3 3 2 2 2" xfId="13821" xr:uid="{00000000-0005-0000-0000-0000E2350000}"/>
    <cellStyle name="Normal 3 2 2 2 2 3 3 2 2 2 2" xfId="13822" xr:uid="{00000000-0005-0000-0000-0000E3350000}"/>
    <cellStyle name="Normal 3 2 2 2 2 3 3 2 2 2 2 2" xfId="13823" xr:uid="{00000000-0005-0000-0000-0000E4350000}"/>
    <cellStyle name="Normal 3 2 2 2 2 3 3 2 2 2 3" xfId="13824" xr:uid="{00000000-0005-0000-0000-0000E5350000}"/>
    <cellStyle name="Normal 3 2 2 2 2 3 3 2 2 3" xfId="13825" xr:uid="{00000000-0005-0000-0000-0000E6350000}"/>
    <cellStyle name="Normal 3 2 2 2 2 3 3 2 2 3 2" xfId="13826" xr:uid="{00000000-0005-0000-0000-0000E7350000}"/>
    <cellStyle name="Normal 3 2 2 2 2 3 3 2 2 4" xfId="13827" xr:uid="{00000000-0005-0000-0000-0000E8350000}"/>
    <cellStyle name="Normal 3 2 2 2 2 3 3 2 3" xfId="13828" xr:uid="{00000000-0005-0000-0000-0000E9350000}"/>
    <cellStyle name="Normal 3 2 2 2 2 3 3 2 3 2" xfId="13829" xr:uid="{00000000-0005-0000-0000-0000EA350000}"/>
    <cellStyle name="Normal 3 2 2 2 2 3 3 2 3 2 2" xfId="13830" xr:uid="{00000000-0005-0000-0000-0000EB350000}"/>
    <cellStyle name="Normal 3 2 2 2 2 3 3 2 3 3" xfId="13831" xr:uid="{00000000-0005-0000-0000-0000EC350000}"/>
    <cellStyle name="Normal 3 2 2 2 2 3 3 2 4" xfId="13832" xr:uid="{00000000-0005-0000-0000-0000ED350000}"/>
    <cellStyle name="Normal 3 2 2 2 2 3 3 2 4 2" xfId="13833" xr:uid="{00000000-0005-0000-0000-0000EE350000}"/>
    <cellStyle name="Normal 3 2 2 2 2 3 3 2 5" xfId="13834" xr:uid="{00000000-0005-0000-0000-0000EF350000}"/>
    <cellStyle name="Normal 3 2 2 2 2 3 3 3" xfId="13835" xr:uid="{00000000-0005-0000-0000-0000F0350000}"/>
    <cellStyle name="Normal 3 2 2 2 2 3 3 3 2" xfId="13836" xr:uid="{00000000-0005-0000-0000-0000F1350000}"/>
    <cellStyle name="Normal 3 2 2 2 2 3 3 3 2 2" xfId="13837" xr:uid="{00000000-0005-0000-0000-0000F2350000}"/>
    <cellStyle name="Normal 3 2 2 2 2 3 3 3 2 2 2" xfId="13838" xr:uid="{00000000-0005-0000-0000-0000F3350000}"/>
    <cellStyle name="Normal 3 2 2 2 2 3 3 3 2 3" xfId="13839" xr:uid="{00000000-0005-0000-0000-0000F4350000}"/>
    <cellStyle name="Normal 3 2 2 2 2 3 3 3 3" xfId="13840" xr:uid="{00000000-0005-0000-0000-0000F5350000}"/>
    <cellStyle name="Normal 3 2 2 2 2 3 3 3 3 2" xfId="13841" xr:uid="{00000000-0005-0000-0000-0000F6350000}"/>
    <cellStyle name="Normal 3 2 2 2 2 3 3 3 4" xfId="13842" xr:uid="{00000000-0005-0000-0000-0000F7350000}"/>
    <cellStyle name="Normal 3 2 2 2 2 3 3 4" xfId="13843" xr:uid="{00000000-0005-0000-0000-0000F8350000}"/>
    <cellStyle name="Normal 3 2 2 2 2 3 3 4 2" xfId="13844" xr:uid="{00000000-0005-0000-0000-0000F9350000}"/>
    <cellStyle name="Normal 3 2 2 2 2 3 3 4 2 2" xfId="13845" xr:uid="{00000000-0005-0000-0000-0000FA350000}"/>
    <cellStyle name="Normal 3 2 2 2 2 3 3 4 2 2 2" xfId="13846" xr:uid="{00000000-0005-0000-0000-0000FB350000}"/>
    <cellStyle name="Normal 3 2 2 2 2 3 3 4 2 3" xfId="13847" xr:uid="{00000000-0005-0000-0000-0000FC350000}"/>
    <cellStyle name="Normal 3 2 2 2 2 3 3 4 3" xfId="13848" xr:uid="{00000000-0005-0000-0000-0000FD350000}"/>
    <cellStyle name="Normal 3 2 2 2 2 3 3 4 3 2" xfId="13849" xr:uid="{00000000-0005-0000-0000-0000FE350000}"/>
    <cellStyle name="Normal 3 2 2 2 2 3 3 4 4" xfId="13850" xr:uid="{00000000-0005-0000-0000-0000FF350000}"/>
    <cellStyle name="Normal 3 2 2 2 2 3 3 5" xfId="13851" xr:uid="{00000000-0005-0000-0000-000000360000}"/>
    <cellStyle name="Normal 3 2 2 2 2 3 3 5 2" xfId="13852" xr:uid="{00000000-0005-0000-0000-000001360000}"/>
    <cellStyle name="Normal 3 2 2 2 2 3 3 5 2 2" xfId="13853" xr:uid="{00000000-0005-0000-0000-000002360000}"/>
    <cellStyle name="Normal 3 2 2 2 2 3 3 5 3" xfId="13854" xr:uid="{00000000-0005-0000-0000-000003360000}"/>
    <cellStyle name="Normal 3 2 2 2 2 3 3 6" xfId="13855" xr:uid="{00000000-0005-0000-0000-000004360000}"/>
    <cellStyle name="Normal 3 2 2 2 2 3 3 6 2" xfId="13856" xr:uid="{00000000-0005-0000-0000-000005360000}"/>
    <cellStyle name="Normal 3 2 2 2 2 3 3 7" xfId="13857" xr:uid="{00000000-0005-0000-0000-000006360000}"/>
    <cellStyle name="Normal 3 2 2 2 2 3 3 7 2" xfId="13858" xr:uid="{00000000-0005-0000-0000-000007360000}"/>
    <cellStyle name="Normal 3 2 2 2 2 3 3 8" xfId="13859" xr:uid="{00000000-0005-0000-0000-000008360000}"/>
    <cellStyle name="Normal 3 2 2 2 2 3 4" xfId="13860" xr:uid="{00000000-0005-0000-0000-000009360000}"/>
    <cellStyle name="Normal 3 2 2 2 2 3 4 2" xfId="13861" xr:uid="{00000000-0005-0000-0000-00000A360000}"/>
    <cellStyle name="Normal 3 2 2 2 2 3 4 2 2" xfId="13862" xr:uid="{00000000-0005-0000-0000-00000B360000}"/>
    <cellStyle name="Normal 3 2 2 2 2 3 4 2 2 2" xfId="13863" xr:uid="{00000000-0005-0000-0000-00000C360000}"/>
    <cellStyle name="Normal 3 2 2 2 2 3 4 2 2 2 2" xfId="13864" xr:uid="{00000000-0005-0000-0000-00000D360000}"/>
    <cellStyle name="Normal 3 2 2 2 2 3 4 2 2 3" xfId="13865" xr:uid="{00000000-0005-0000-0000-00000E360000}"/>
    <cellStyle name="Normal 3 2 2 2 2 3 4 2 3" xfId="13866" xr:uid="{00000000-0005-0000-0000-00000F360000}"/>
    <cellStyle name="Normal 3 2 2 2 2 3 4 2 3 2" xfId="13867" xr:uid="{00000000-0005-0000-0000-000010360000}"/>
    <cellStyle name="Normal 3 2 2 2 2 3 4 2 4" xfId="13868" xr:uid="{00000000-0005-0000-0000-000011360000}"/>
    <cellStyle name="Normal 3 2 2 2 2 3 4 3" xfId="13869" xr:uid="{00000000-0005-0000-0000-000012360000}"/>
    <cellStyle name="Normal 3 2 2 2 2 3 4 3 2" xfId="13870" xr:uid="{00000000-0005-0000-0000-000013360000}"/>
    <cellStyle name="Normal 3 2 2 2 2 3 4 3 2 2" xfId="13871" xr:uid="{00000000-0005-0000-0000-000014360000}"/>
    <cellStyle name="Normal 3 2 2 2 2 3 4 3 3" xfId="13872" xr:uid="{00000000-0005-0000-0000-000015360000}"/>
    <cellStyle name="Normal 3 2 2 2 2 3 4 4" xfId="13873" xr:uid="{00000000-0005-0000-0000-000016360000}"/>
    <cellStyle name="Normal 3 2 2 2 2 3 4 4 2" xfId="13874" xr:uid="{00000000-0005-0000-0000-000017360000}"/>
    <cellStyle name="Normal 3 2 2 2 2 3 4 5" xfId="13875" xr:uid="{00000000-0005-0000-0000-000018360000}"/>
    <cellStyle name="Normal 3 2 2 2 2 3 5" xfId="13876" xr:uid="{00000000-0005-0000-0000-000019360000}"/>
    <cellStyle name="Normal 3 2 2 2 2 3 5 2" xfId="13877" xr:uid="{00000000-0005-0000-0000-00001A360000}"/>
    <cellStyle name="Normal 3 2 2 2 2 3 5 2 2" xfId="13878" xr:uid="{00000000-0005-0000-0000-00001B360000}"/>
    <cellStyle name="Normal 3 2 2 2 2 3 5 2 2 2" xfId="13879" xr:uid="{00000000-0005-0000-0000-00001C360000}"/>
    <cellStyle name="Normal 3 2 2 2 2 3 5 2 3" xfId="13880" xr:uid="{00000000-0005-0000-0000-00001D360000}"/>
    <cellStyle name="Normal 3 2 2 2 2 3 5 3" xfId="13881" xr:uid="{00000000-0005-0000-0000-00001E360000}"/>
    <cellStyle name="Normal 3 2 2 2 2 3 5 3 2" xfId="13882" xr:uid="{00000000-0005-0000-0000-00001F360000}"/>
    <cellStyle name="Normal 3 2 2 2 2 3 5 4" xfId="13883" xr:uid="{00000000-0005-0000-0000-000020360000}"/>
    <cellStyle name="Normal 3 2 2 2 2 3 6" xfId="13884" xr:uid="{00000000-0005-0000-0000-000021360000}"/>
    <cellStyle name="Normal 3 2 2 2 2 3 6 2" xfId="13885" xr:uid="{00000000-0005-0000-0000-000022360000}"/>
    <cellStyle name="Normal 3 2 2 2 2 3 6 2 2" xfId="13886" xr:uid="{00000000-0005-0000-0000-000023360000}"/>
    <cellStyle name="Normal 3 2 2 2 2 3 6 2 2 2" xfId="13887" xr:uid="{00000000-0005-0000-0000-000024360000}"/>
    <cellStyle name="Normal 3 2 2 2 2 3 6 2 3" xfId="13888" xr:uid="{00000000-0005-0000-0000-000025360000}"/>
    <cellStyle name="Normal 3 2 2 2 2 3 6 3" xfId="13889" xr:uid="{00000000-0005-0000-0000-000026360000}"/>
    <cellStyle name="Normal 3 2 2 2 2 3 6 3 2" xfId="13890" xr:uid="{00000000-0005-0000-0000-000027360000}"/>
    <cellStyle name="Normal 3 2 2 2 2 3 6 4" xfId="13891" xr:uid="{00000000-0005-0000-0000-000028360000}"/>
    <cellStyle name="Normal 3 2 2 2 2 3 7" xfId="13892" xr:uid="{00000000-0005-0000-0000-000029360000}"/>
    <cellStyle name="Normal 3 2 2 2 2 3 7 2" xfId="13893" xr:uid="{00000000-0005-0000-0000-00002A360000}"/>
    <cellStyle name="Normal 3 2 2 2 2 3 7 2 2" xfId="13894" xr:uid="{00000000-0005-0000-0000-00002B360000}"/>
    <cellStyle name="Normal 3 2 2 2 2 3 7 3" xfId="13895" xr:uid="{00000000-0005-0000-0000-00002C360000}"/>
    <cellStyle name="Normal 3 2 2 2 2 3 8" xfId="13896" xr:uid="{00000000-0005-0000-0000-00002D360000}"/>
    <cellStyle name="Normal 3 2 2 2 2 3 8 2" xfId="13897" xr:uid="{00000000-0005-0000-0000-00002E360000}"/>
    <cellStyle name="Normal 3 2 2 2 2 3 9" xfId="13898" xr:uid="{00000000-0005-0000-0000-00002F360000}"/>
    <cellStyle name="Normal 3 2 2 2 2 3 9 2" xfId="13899" xr:uid="{00000000-0005-0000-0000-000030360000}"/>
    <cellStyle name="Normal 3 2 2 2 2 4" xfId="13900" xr:uid="{00000000-0005-0000-0000-000031360000}"/>
    <cellStyle name="Normal 3 2 2 2 2 4 10" xfId="13901" xr:uid="{00000000-0005-0000-0000-000032360000}"/>
    <cellStyle name="Normal 3 2 2 2 2 4 2" xfId="13902" xr:uid="{00000000-0005-0000-0000-000033360000}"/>
    <cellStyle name="Normal 3 2 2 2 2 4 2 2" xfId="13903" xr:uid="{00000000-0005-0000-0000-000034360000}"/>
    <cellStyle name="Normal 3 2 2 2 2 4 2 2 2" xfId="13904" xr:uid="{00000000-0005-0000-0000-000035360000}"/>
    <cellStyle name="Normal 3 2 2 2 2 4 2 2 2 2" xfId="13905" xr:uid="{00000000-0005-0000-0000-000036360000}"/>
    <cellStyle name="Normal 3 2 2 2 2 4 2 2 2 2 2" xfId="13906" xr:uid="{00000000-0005-0000-0000-000037360000}"/>
    <cellStyle name="Normal 3 2 2 2 2 4 2 2 2 2 2 2" xfId="13907" xr:uid="{00000000-0005-0000-0000-000038360000}"/>
    <cellStyle name="Normal 3 2 2 2 2 4 2 2 2 2 2 2 2" xfId="13908" xr:uid="{00000000-0005-0000-0000-000039360000}"/>
    <cellStyle name="Normal 3 2 2 2 2 4 2 2 2 2 2 3" xfId="13909" xr:uid="{00000000-0005-0000-0000-00003A360000}"/>
    <cellStyle name="Normal 3 2 2 2 2 4 2 2 2 2 3" xfId="13910" xr:uid="{00000000-0005-0000-0000-00003B360000}"/>
    <cellStyle name="Normal 3 2 2 2 2 4 2 2 2 2 3 2" xfId="13911" xr:uid="{00000000-0005-0000-0000-00003C360000}"/>
    <cellStyle name="Normal 3 2 2 2 2 4 2 2 2 2 4" xfId="13912" xr:uid="{00000000-0005-0000-0000-00003D360000}"/>
    <cellStyle name="Normal 3 2 2 2 2 4 2 2 2 3" xfId="13913" xr:uid="{00000000-0005-0000-0000-00003E360000}"/>
    <cellStyle name="Normal 3 2 2 2 2 4 2 2 2 3 2" xfId="13914" xr:uid="{00000000-0005-0000-0000-00003F360000}"/>
    <cellStyle name="Normal 3 2 2 2 2 4 2 2 2 3 2 2" xfId="13915" xr:uid="{00000000-0005-0000-0000-000040360000}"/>
    <cellStyle name="Normal 3 2 2 2 2 4 2 2 2 3 3" xfId="13916" xr:uid="{00000000-0005-0000-0000-000041360000}"/>
    <cellStyle name="Normal 3 2 2 2 2 4 2 2 2 4" xfId="13917" xr:uid="{00000000-0005-0000-0000-000042360000}"/>
    <cellStyle name="Normal 3 2 2 2 2 4 2 2 2 4 2" xfId="13918" xr:uid="{00000000-0005-0000-0000-000043360000}"/>
    <cellStyle name="Normal 3 2 2 2 2 4 2 2 2 5" xfId="13919" xr:uid="{00000000-0005-0000-0000-000044360000}"/>
    <cellStyle name="Normal 3 2 2 2 2 4 2 2 3" xfId="13920" xr:uid="{00000000-0005-0000-0000-000045360000}"/>
    <cellStyle name="Normal 3 2 2 2 2 4 2 2 3 2" xfId="13921" xr:uid="{00000000-0005-0000-0000-000046360000}"/>
    <cellStyle name="Normal 3 2 2 2 2 4 2 2 3 2 2" xfId="13922" xr:uid="{00000000-0005-0000-0000-000047360000}"/>
    <cellStyle name="Normal 3 2 2 2 2 4 2 2 3 2 2 2" xfId="13923" xr:uid="{00000000-0005-0000-0000-000048360000}"/>
    <cellStyle name="Normal 3 2 2 2 2 4 2 2 3 2 3" xfId="13924" xr:uid="{00000000-0005-0000-0000-000049360000}"/>
    <cellStyle name="Normal 3 2 2 2 2 4 2 2 3 3" xfId="13925" xr:uid="{00000000-0005-0000-0000-00004A360000}"/>
    <cellStyle name="Normal 3 2 2 2 2 4 2 2 3 3 2" xfId="13926" xr:uid="{00000000-0005-0000-0000-00004B360000}"/>
    <cellStyle name="Normal 3 2 2 2 2 4 2 2 3 4" xfId="13927" xr:uid="{00000000-0005-0000-0000-00004C360000}"/>
    <cellStyle name="Normal 3 2 2 2 2 4 2 2 4" xfId="13928" xr:uid="{00000000-0005-0000-0000-00004D360000}"/>
    <cellStyle name="Normal 3 2 2 2 2 4 2 2 4 2" xfId="13929" xr:uid="{00000000-0005-0000-0000-00004E360000}"/>
    <cellStyle name="Normal 3 2 2 2 2 4 2 2 4 2 2" xfId="13930" xr:uid="{00000000-0005-0000-0000-00004F360000}"/>
    <cellStyle name="Normal 3 2 2 2 2 4 2 2 4 2 2 2" xfId="13931" xr:uid="{00000000-0005-0000-0000-000050360000}"/>
    <cellStyle name="Normal 3 2 2 2 2 4 2 2 4 2 3" xfId="13932" xr:uid="{00000000-0005-0000-0000-000051360000}"/>
    <cellStyle name="Normal 3 2 2 2 2 4 2 2 4 3" xfId="13933" xr:uid="{00000000-0005-0000-0000-000052360000}"/>
    <cellStyle name="Normal 3 2 2 2 2 4 2 2 4 3 2" xfId="13934" xr:uid="{00000000-0005-0000-0000-000053360000}"/>
    <cellStyle name="Normal 3 2 2 2 2 4 2 2 4 4" xfId="13935" xr:uid="{00000000-0005-0000-0000-000054360000}"/>
    <cellStyle name="Normal 3 2 2 2 2 4 2 2 5" xfId="13936" xr:uid="{00000000-0005-0000-0000-000055360000}"/>
    <cellStyle name="Normal 3 2 2 2 2 4 2 2 5 2" xfId="13937" xr:uid="{00000000-0005-0000-0000-000056360000}"/>
    <cellStyle name="Normal 3 2 2 2 2 4 2 2 5 2 2" xfId="13938" xr:uid="{00000000-0005-0000-0000-000057360000}"/>
    <cellStyle name="Normal 3 2 2 2 2 4 2 2 5 3" xfId="13939" xr:uid="{00000000-0005-0000-0000-000058360000}"/>
    <cellStyle name="Normal 3 2 2 2 2 4 2 2 6" xfId="13940" xr:uid="{00000000-0005-0000-0000-000059360000}"/>
    <cellStyle name="Normal 3 2 2 2 2 4 2 2 6 2" xfId="13941" xr:uid="{00000000-0005-0000-0000-00005A360000}"/>
    <cellStyle name="Normal 3 2 2 2 2 4 2 2 7" xfId="13942" xr:uid="{00000000-0005-0000-0000-00005B360000}"/>
    <cellStyle name="Normal 3 2 2 2 2 4 2 2 7 2" xfId="13943" xr:uid="{00000000-0005-0000-0000-00005C360000}"/>
    <cellStyle name="Normal 3 2 2 2 2 4 2 2 8" xfId="13944" xr:uid="{00000000-0005-0000-0000-00005D360000}"/>
    <cellStyle name="Normal 3 2 2 2 2 4 2 3" xfId="13945" xr:uid="{00000000-0005-0000-0000-00005E360000}"/>
    <cellStyle name="Normal 3 2 2 2 2 4 2 3 2" xfId="13946" xr:uid="{00000000-0005-0000-0000-00005F360000}"/>
    <cellStyle name="Normal 3 2 2 2 2 4 2 3 2 2" xfId="13947" xr:uid="{00000000-0005-0000-0000-000060360000}"/>
    <cellStyle name="Normal 3 2 2 2 2 4 2 3 2 2 2" xfId="13948" xr:uid="{00000000-0005-0000-0000-000061360000}"/>
    <cellStyle name="Normal 3 2 2 2 2 4 2 3 2 2 2 2" xfId="13949" xr:uid="{00000000-0005-0000-0000-000062360000}"/>
    <cellStyle name="Normal 3 2 2 2 2 4 2 3 2 2 3" xfId="13950" xr:uid="{00000000-0005-0000-0000-000063360000}"/>
    <cellStyle name="Normal 3 2 2 2 2 4 2 3 2 3" xfId="13951" xr:uid="{00000000-0005-0000-0000-000064360000}"/>
    <cellStyle name="Normal 3 2 2 2 2 4 2 3 2 3 2" xfId="13952" xr:uid="{00000000-0005-0000-0000-000065360000}"/>
    <cellStyle name="Normal 3 2 2 2 2 4 2 3 2 4" xfId="13953" xr:uid="{00000000-0005-0000-0000-000066360000}"/>
    <cellStyle name="Normal 3 2 2 2 2 4 2 3 3" xfId="13954" xr:uid="{00000000-0005-0000-0000-000067360000}"/>
    <cellStyle name="Normal 3 2 2 2 2 4 2 3 3 2" xfId="13955" xr:uid="{00000000-0005-0000-0000-000068360000}"/>
    <cellStyle name="Normal 3 2 2 2 2 4 2 3 3 2 2" xfId="13956" xr:uid="{00000000-0005-0000-0000-000069360000}"/>
    <cellStyle name="Normal 3 2 2 2 2 4 2 3 3 3" xfId="13957" xr:uid="{00000000-0005-0000-0000-00006A360000}"/>
    <cellStyle name="Normal 3 2 2 2 2 4 2 3 4" xfId="13958" xr:uid="{00000000-0005-0000-0000-00006B360000}"/>
    <cellStyle name="Normal 3 2 2 2 2 4 2 3 4 2" xfId="13959" xr:uid="{00000000-0005-0000-0000-00006C360000}"/>
    <cellStyle name="Normal 3 2 2 2 2 4 2 3 5" xfId="13960" xr:uid="{00000000-0005-0000-0000-00006D360000}"/>
    <cellStyle name="Normal 3 2 2 2 2 4 2 4" xfId="13961" xr:uid="{00000000-0005-0000-0000-00006E360000}"/>
    <cellStyle name="Normal 3 2 2 2 2 4 2 4 2" xfId="13962" xr:uid="{00000000-0005-0000-0000-00006F360000}"/>
    <cellStyle name="Normal 3 2 2 2 2 4 2 4 2 2" xfId="13963" xr:uid="{00000000-0005-0000-0000-000070360000}"/>
    <cellStyle name="Normal 3 2 2 2 2 4 2 4 2 2 2" xfId="13964" xr:uid="{00000000-0005-0000-0000-000071360000}"/>
    <cellStyle name="Normal 3 2 2 2 2 4 2 4 2 3" xfId="13965" xr:uid="{00000000-0005-0000-0000-000072360000}"/>
    <cellStyle name="Normal 3 2 2 2 2 4 2 4 3" xfId="13966" xr:uid="{00000000-0005-0000-0000-000073360000}"/>
    <cellStyle name="Normal 3 2 2 2 2 4 2 4 3 2" xfId="13967" xr:uid="{00000000-0005-0000-0000-000074360000}"/>
    <cellStyle name="Normal 3 2 2 2 2 4 2 4 4" xfId="13968" xr:uid="{00000000-0005-0000-0000-000075360000}"/>
    <cellStyle name="Normal 3 2 2 2 2 4 2 5" xfId="13969" xr:uid="{00000000-0005-0000-0000-000076360000}"/>
    <cellStyle name="Normal 3 2 2 2 2 4 2 5 2" xfId="13970" xr:uid="{00000000-0005-0000-0000-000077360000}"/>
    <cellStyle name="Normal 3 2 2 2 2 4 2 5 2 2" xfId="13971" xr:uid="{00000000-0005-0000-0000-000078360000}"/>
    <cellStyle name="Normal 3 2 2 2 2 4 2 5 2 2 2" xfId="13972" xr:uid="{00000000-0005-0000-0000-000079360000}"/>
    <cellStyle name="Normal 3 2 2 2 2 4 2 5 2 3" xfId="13973" xr:uid="{00000000-0005-0000-0000-00007A360000}"/>
    <cellStyle name="Normal 3 2 2 2 2 4 2 5 3" xfId="13974" xr:uid="{00000000-0005-0000-0000-00007B360000}"/>
    <cellStyle name="Normal 3 2 2 2 2 4 2 5 3 2" xfId="13975" xr:uid="{00000000-0005-0000-0000-00007C360000}"/>
    <cellStyle name="Normal 3 2 2 2 2 4 2 5 4" xfId="13976" xr:uid="{00000000-0005-0000-0000-00007D360000}"/>
    <cellStyle name="Normal 3 2 2 2 2 4 2 6" xfId="13977" xr:uid="{00000000-0005-0000-0000-00007E360000}"/>
    <cellStyle name="Normal 3 2 2 2 2 4 2 6 2" xfId="13978" xr:uid="{00000000-0005-0000-0000-00007F360000}"/>
    <cellStyle name="Normal 3 2 2 2 2 4 2 6 2 2" xfId="13979" xr:uid="{00000000-0005-0000-0000-000080360000}"/>
    <cellStyle name="Normal 3 2 2 2 2 4 2 6 3" xfId="13980" xr:uid="{00000000-0005-0000-0000-000081360000}"/>
    <cellStyle name="Normal 3 2 2 2 2 4 2 7" xfId="13981" xr:uid="{00000000-0005-0000-0000-000082360000}"/>
    <cellStyle name="Normal 3 2 2 2 2 4 2 7 2" xfId="13982" xr:uid="{00000000-0005-0000-0000-000083360000}"/>
    <cellStyle name="Normal 3 2 2 2 2 4 2 8" xfId="13983" xr:uid="{00000000-0005-0000-0000-000084360000}"/>
    <cellStyle name="Normal 3 2 2 2 2 4 2 8 2" xfId="13984" xr:uid="{00000000-0005-0000-0000-000085360000}"/>
    <cellStyle name="Normal 3 2 2 2 2 4 2 9" xfId="13985" xr:uid="{00000000-0005-0000-0000-000086360000}"/>
    <cellStyle name="Normal 3 2 2 2 2 4 3" xfId="13986" xr:uid="{00000000-0005-0000-0000-000087360000}"/>
    <cellStyle name="Normal 3 2 2 2 2 4 3 2" xfId="13987" xr:uid="{00000000-0005-0000-0000-000088360000}"/>
    <cellStyle name="Normal 3 2 2 2 2 4 3 2 2" xfId="13988" xr:uid="{00000000-0005-0000-0000-000089360000}"/>
    <cellStyle name="Normal 3 2 2 2 2 4 3 2 2 2" xfId="13989" xr:uid="{00000000-0005-0000-0000-00008A360000}"/>
    <cellStyle name="Normal 3 2 2 2 2 4 3 2 2 2 2" xfId="13990" xr:uid="{00000000-0005-0000-0000-00008B360000}"/>
    <cellStyle name="Normal 3 2 2 2 2 4 3 2 2 2 2 2" xfId="13991" xr:uid="{00000000-0005-0000-0000-00008C360000}"/>
    <cellStyle name="Normal 3 2 2 2 2 4 3 2 2 2 3" xfId="13992" xr:uid="{00000000-0005-0000-0000-00008D360000}"/>
    <cellStyle name="Normal 3 2 2 2 2 4 3 2 2 3" xfId="13993" xr:uid="{00000000-0005-0000-0000-00008E360000}"/>
    <cellStyle name="Normal 3 2 2 2 2 4 3 2 2 3 2" xfId="13994" xr:uid="{00000000-0005-0000-0000-00008F360000}"/>
    <cellStyle name="Normal 3 2 2 2 2 4 3 2 2 4" xfId="13995" xr:uid="{00000000-0005-0000-0000-000090360000}"/>
    <cellStyle name="Normal 3 2 2 2 2 4 3 2 3" xfId="13996" xr:uid="{00000000-0005-0000-0000-000091360000}"/>
    <cellStyle name="Normal 3 2 2 2 2 4 3 2 3 2" xfId="13997" xr:uid="{00000000-0005-0000-0000-000092360000}"/>
    <cellStyle name="Normal 3 2 2 2 2 4 3 2 3 2 2" xfId="13998" xr:uid="{00000000-0005-0000-0000-000093360000}"/>
    <cellStyle name="Normal 3 2 2 2 2 4 3 2 3 3" xfId="13999" xr:uid="{00000000-0005-0000-0000-000094360000}"/>
    <cellStyle name="Normal 3 2 2 2 2 4 3 2 4" xfId="14000" xr:uid="{00000000-0005-0000-0000-000095360000}"/>
    <cellStyle name="Normal 3 2 2 2 2 4 3 2 4 2" xfId="14001" xr:uid="{00000000-0005-0000-0000-000096360000}"/>
    <cellStyle name="Normal 3 2 2 2 2 4 3 2 5" xfId="14002" xr:uid="{00000000-0005-0000-0000-000097360000}"/>
    <cellStyle name="Normal 3 2 2 2 2 4 3 3" xfId="14003" xr:uid="{00000000-0005-0000-0000-000098360000}"/>
    <cellStyle name="Normal 3 2 2 2 2 4 3 3 2" xfId="14004" xr:uid="{00000000-0005-0000-0000-000099360000}"/>
    <cellStyle name="Normal 3 2 2 2 2 4 3 3 2 2" xfId="14005" xr:uid="{00000000-0005-0000-0000-00009A360000}"/>
    <cellStyle name="Normal 3 2 2 2 2 4 3 3 2 2 2" xfId="14006" xr:uid="{00000000-0005-0000-0000-00009B360000}"/>
    <cellStyle name="Normal 3 2 2 2 2 4 3 3 2 3" xfId="14007" xr:uid="{00000000-0005-0000-0000-00009C360000}"/>
    <cellStyle name="Normal 3 2 2 2 2 4 3 3 3" xfId="14008" xr:uid="{00000000-0005-0000-0000-00009D360000}"/>
    <cellStyle name="Normal 3 2 2 2 2 4 3 3 3 2" xfId="14009" xr:uid="{00000000-0005-0000-0000-00009E360000}"/>
    <cellStyle name="Normal 3 2 2 2 2 4 3 3 4" xfId="14010" xr:uid="{00000000-0005-0000-0000-00009F360000}"/>
    <cellStyle name="Normal 3 2 2 2 2 4 3 4" xfId="14011" xr:uid="{00000000-0005-0000-0000-0000A0360000}"/>
    <cellStyle name="Normal 3 2 2 2 2 4 3 4 2" xfId="14012" xr:uid="{00000000-0005-0000-0000-0000A1360000}"/>
    <cellStyle name="Normal 3 2 2 2 2 4 3 4 2 2" xfId="14013" xr:uid="{00000000-0005-0000-0000-0000A2360000}"/>
    <cellStyle name="Normal 3 2 2 2 2 4 3 4 2 2 2" xfId="14014" xr:uid="{00000000-0005-0000-0000-0000A3360000}"/>
    <cellStyle name="Normal 3 2 2 2 2 4 3 4 2 3" xfId="14015" xr:uid="{00000000-0005-0000-0000-0000A4360000}"/>
    <cellStyle name="Normal 3 2 2 2 2 4 3 4 3" xfId="14016" xr:uid="{00000000-0005-0000-0000-0000A5360000}"/>
    <cellStyle name="Normal 3 2 2 2 2 4 3 4 3 2" xfId="14017" xr:uid="{00000000-0005-0000-0000-0000A6360000}"/>
    <cellStyle name="Normal 3 2 2 2 2 4 3 4 4" xfId="14018" xr:uid="{00000000-0005-0000-0000-0000A7360000}"/>
    <cellStyle name="Normal 3 2 2 2 2 4 3 5" xfId="14019" xr:uid="{00000000-0005-0000-0000-0000A8360000}"/>
    <cellStyle name="Normal 3 2 2 2 2 4 3 5 2" xfId="14020" xr:uid="{00000000-0005-0000-0000-0000A9360000}"/>
    <cellStyle name="Normal 3 2 2 2 2 4 3 5 2 2" xfId="14021" xr:uid="{00000000-0005-0000-0000-0000AA360000}"/>
    <cellStyle name="Normal 3 2 2 2 2 4 3 5 3" xfId="14022" xr:uid="{00000000-0005-0000-0000-0000AB360000}"/>
    <cellStyle name="Normal 3 2 2 2 2 4 3 6" xfId="14023" xr:uid="{00000000-0005-0000-0000-0000AC360000}"/>
    <cellStyle name="Normal 3 2 2 2 2 4 3 6 2" xfId="14024" xr:uid="{00000000-0005-0000-0000-0000AD360000}"/>
    <cellStyle name="Normal 3 2 2 2 2 4 3 7" xfId="14025" xr:uid="{00000000-0005-0000-0000-0000AE360000}"/>
    <cellStyle name="Normal 3 2 2 2 2 4 3 7 2" xfId="14026" xr:uid="{00000000-0005-0000-0000-0000AF360000}"/>
    <cellStyle name="Normal 3 2 2 2 2 4 3 8" xfId="14027" xr:uid="{00000000-0005-0000-0000-0000B0360000}"/>
    <cellStyle name="Normal 3 2 2 2 2 4 4" xfId="14028" xr:uid="{00000000-0005-0000-0000-0000B1360000}"/>
    <cellStyle name="Normal 3 2 2 2 2 4 4 2" xfId="14029" xr:uid="{00000000-0005-0000-0000-0000B2360000}"/>
    <cellStyle name="Normal 3 2 2 2 2 4 4 2 2" xfId="14030" xr:uid="{00000000-0005-0000-0000-0000B3360000}"/>
    <cellStyle name="Normal 3 2 2 2 2 4 4 2 2 2" xfId="14031" xr:uid="{00000000-0005-0000-0000-0000B4360000}"/>
    <cellStyle name="Normal 3 2 2 2 2 4 4 2 2 2 2" xfId="14032" xr:uid="{00000000-0005-0000-0000-0000B5360000}"/>
    <cellStyle name="Normal 3 2 2 2 2 4 4 2 2 3" xfId="14033" xr:uid="{00000000-0005-0000-0000-0000B6360000}"/>
    <cellStyle name="Normal 3 2 2 2 2 4 4 2 3" xfId="14034" xr:uid="{00000000-0005-0000-0000-0000B7360000}"/>
    <cellStyle name="Normal 3 2 2 2 2 4 4 2 3 2" xfId="14035" xr:uid="{00000000-0005-0000-0000-0000B8360000}"/>
    <cellStyle name="Normal 3 2 2 2 2 4 4 2 4" xfId="14036" xr:uid="{00000000-0005-0000-0000-0000B9360000}"/>
    <cellStyle name="Normal 3 2 2 2 2 4 4 3" xfId="14037" xr:uid="{00000000-0005-0000-0000-0000BA360000}"/>
    <cellStyle name="Normal 3 2 2 2 2 4 4 3 2" xfId="14038" xr:uid="{00000000-0005-0000-0000-0000BB360000}"/>
    <cellStyle name="Normal 3 2 2 2 2 4 4 3 2 2" xfId="14039" xr:uid="{00000000-0005-0000-0000-0000BC360000}"/>
    <cellStyle name="Normal 3 2 2 2 2 4 4 3 3" xfId="14040" xr:uid="{00000000-0005-0000-0000-0000BD360000}"/>
    <cellStyle name="Normal 3 2 2 2 2 4 4 4" xfId="14041" xr:uid="{00000000-0005-0000-0000-0000BE360000}"/>
    <cellStyle name="Normal 3 2 2 2 2 4 4 4 2" xfId="14042" xr:uid="{00000000-0005-0000-0000-0000BF360000}"/>
    <cellStyle name="Normal 3 2 2 2 2 4 4 5" xfId="14043" xr:uid="{00000000-0005-0000-0000-0000C0360000}"/>
    <cellStyle name="Normal 3 2 2 2 2 4 5" xfId="14044" xr:uid="{00000000-0005-0000-0000-0000C1360000}"/>
    <cellStyle name="Normal 3 2 2 2 2 4 5 2" xfId="14045" xr:uid="{00000000-0005-0000-0000-0000C2360000}"/>
    <cellStyle name="Normal 3 2 2 2 2 4 5 2 2" xfId="14046" xr:uid="{00000000-0005-0000-0000-0000C3360000}"/>
    <cellStyle name="Normal 3 2 2 2 2 4 5 2 2 2" xfId="14047" xr:uid="{00000000-0005-0000-0000-0000C4360000}"/>
    <cellStyle name="Normal 3 2 2 2 2 4 5 2 3" xfId="14048" xr:uid="{00000000-0005-0000-0000-0000C5360000}"/>
    <cellStyle name="Normal 3 2 2 2 2 4 5 3" xfId="14049" xr:uid="{00000000-0005-0000-0000-0000C6360000}"/>
    <cellStyle name="Normal 3 2 2 2 2 4 5 3 2" xfId="14050" xr:uid="{00000000-0005-0000-0000-0000C7360000}"/>
    <cellStyle name="Normal 3 2 2 2 2 4 5 4" xfId="14051" xr:uid="{00000000-0005-0000-0000-0000C8360000}"/>
    <cellStyle name="Normal 3 2 2 2 2 4 6" xfId="14052" xr:uid="{00000000-0005-0000-0000-0000C9360000}"/>
    <cellStyle name="Normal 3 2 2 2 2 4 6 2" xfId="14053" xr:uid="{00000000-0005-0000-0000-0000CA360000}"/>
    <cellStyle name="Normal 3 2 2 2 2 4 6 2 2" xfId="14054" xr:uid="{00000000-0005-0000-0000-0000CB360000}"/>
    <cellStyle name="Normal 3 2 2 2 2 4 6 2 2 2" xfId="14055" xr:uid="{00000000-0005-0000-0000-0000CC360000}"/>
    <cellStyle name="Normal 3 2 2 2 2 4 6 2 3" xfId="14056" xr:uid="{00000000-0005-0000-0000-0000CD360000}"/>
    <cellStyle name="Normal 3 2 2 2 2 4 6 3" xfId="14057" xr:uid="{00000000-0005-0000-0000-0000CE360000}"/>
    <cellStyle name="Normal 3 2 2 2 2 4 6 3 2" xfId="14058" xr:uid="{00000000-0005-0000-0000-0000CF360000}"/>
    <cellStyle name="Normal 3 2 2 2 2 4 6 4" xfId="14059" xr:uid="{00000000-0005-0000-0000-0000D0360000}"/>
    <cellStyle name="Normal 3 2 2 2 2 4 7" xfId="14060" xr:uid="{00000000-0005-0000-0000-0000D1360000}"/>
    <cellStyle name="Normal 3 2 2 2 2 4 7 2" xfId="14061" xr:uid="{00000000-0005-0000-0000-0000D2360000}"/>
    <cellStyle name="Normal 3 2 2 2 2 4 7 2 2" xfId="14062" xr:uid="{00000000-0005-0000-0000-0000D3360000}"/>
    <cellStyle name="Normal 3 2 2 2 2 4 7 3" xfId="14063" xr:uid="{00000000-0005-0000-0000-0000D4360000}"/>
    <cellStyle name="Normal 3 2 2 2 2 4 8" xfId="14064" xr:uid="{00000000-0005-0000-0000-0000D5360000}"/>
    <cellStyle name="Normal 3 2 2 2 2 4 8 2" xfId="14065" xr:uid="{00000000-0005-0000-0000-0000D6360000}"/>
    <cellStyle name="Normal 3 2 2 2 2 4 9" xfId="14066" xr:uid="{00000000-0005-0000-0000-0000D7360000}"/>
    <cellStyle name="Normal 3 2 2 2 2 4 9 2" xfId="14067" xr:uid="{00000000-0005-0000-0000-0000D8360000}"/>
    <cellStyle name="Normal 3 2 2 2 2 5" xfId="14068" xr:uid="{00000000-0005-0000-0000-0000D9360000}"/>
    <cellStyle name="Normal 3 2 2 2 2 5 10" xfId="14069" xr:uid="{00000000-0005-0000-0000-0000DA360000}"/>
    <cellStyle name="Normal 3 2 2 2 2 5 2" xfId="14070" xr:uid="{00000000-0005-0000-0000-0000DB360000}"/>
    <cellStyle name="Normal 3 2 2 2 2 5 2 2" xfId="14071" xr:uid="{00000000-0005-0000-0000-0000DC360000}"/>
    <cellStyle name="Normal 3 2 2 2 2 5 2 2 2" xfId="14072" xr:uid="{00000000-0005-0000-0000-0000DD360000}"/>
    <cellStyle name="Normal 3 2 2 2 2 5 2 2 2 2" xfId="14073" xr:uid="{00000000-0005-0000-0000-0000DE360000}"/>
    <cellStyle name="Normal 3 2 2 2 2 5 2 2 2 2 2" xfId="14074" xr:uid="{00000000-0005-0000-0000-0000DF360000}"/>
    <cellStyle name="Normal 3 2 2 2 2 5 2 2 2 2 2 2" xfId="14075" xr:uid="{00000000-0005-0000-0000-0000E0360000}"/>
    <cellStyle name="Normal 3 2 2 2 2 5 2 2 2 2 2 2 2" xfId="14076" xr:uid="{00000000-0005-0000-0000-0000E1360000}"/>
    <cellStyle name="Normal 3 2 2 2 2 5 2 2 2 2 2 3" xfId="14077" xr:uid="{00000000-0005-0000-0000-0000E2360000}"/>
    <cellStyle name="Normal 3 2 2 2 2 5 2 2 2 2 3" xfId="14078" xr:uid="{00000000-0005-0000-0000-0000E3360000}"/>
    <cellStyle name="Normal 3 2 2 2 2 5 2 2 2 2 3 2" xfId="14079" xr:uid="{00000000-0005-0000-0000-0000E4360000}"/>
    <cellStyle name="Normal 3 2 2 2 2 5 2 2 2 2 4" xfId="14080" xr:uid="{00000000-0005-0000-0000-0000E5360000}"/>
    <cellStyle name="Normal 3 2 2 2 2 5 2 2 2 3" xfId="14081" xr:uid="{00000000-0005-0000-0000-0000E6360000}"/>
    <cellStyle name="Normal 3 2 2 2 2 5 2 2 2 3 2" xfId="14082" xr:uid="{00000000-0005-0000-0000-0000E7360000}"/>
    <cellStyle name="Normal 3 2 2 2 2 5 2 2 2 3 2 2" xfId="14083" xr:uid="{00000000-0005-0000-0000-0000E8360000}"/>
    <cellStyle name="Normal 3 2 2 2 2 5 2 2 2 3 3" xfId="14084" xr:uid="{00000000-0005-0000-0000-0000E9360000}"/>
    <cellStyle name="Normal 3 2 2 2 2 5 2 2 2 4" xfId="14085" xr:uid="{00000000-0005-0000-0000-0000EA360000}"/>
    <cellStyle name="Normal 3 2 2 2 2 5 2 2 2 4 2" xfId="14086" xr:uid="{00000000-0005-0000-0000-0000EB360000}"/>
    <cellStyle name="Normal 3 2 2 2 2 5 2 2 2 5" xfId="14087" xr:uid="{00000000-0005-0000-0000-0000EC360000}"/>
    <cellStyle name="Normal 3 2 2 2 2 5 2 2 3" xfId="14088" xr:uid="{00000000-0005-0000-0000-0000ED360000}"/>
    <cellStyle name="Normal 3 2 2 2 2 5 2 2 3 2" xfId="14089" xr:uid="{00000000-0005-0000-0000-0000EE360000}"/>
    <cellStyle name="Normal 3 2 2 2 2 5 2 2 3 2 2" xfId="14090" xr:uid="{00000000-0005-0000-0000-0000EF360000}"/>
    <cellStyle name="Normal 3 2 2 2 2 5 2 2 3 2 2 2" xfId="14091" xr:uid="{00000000-0005-0000-0000-0000F0360000}"/>
    <cellStyle name="Normal 3 2 2 2 2 5 2 2 3 2 3" xfId="14092" xr:uid="{00000000-0005-0000-0000-0000F1360000}"/>
    <cellStyle name="Normal 3 2 2 2 2 5 2 2 3 3" xfId="14093" xr:uid="{00000000-0005-0000-0000-0000F2360000}"/>
    <cellStyle name="Normal 3 2 2 2 2 5 2 2 3 3 2" xfId="14094" xr:uid="{00000000-0005-0000-0000-0000F3360000}"/>
    <cellStyle name="Normal 3 2 2 2 2 5 2 2 3 4" xfId="14095" xr:uid="{00000000-0005-0000-0000-0000F4360000}"/>
    <cellStyle name="Normal 3 2 2 2 2 5 2 2 4" xfId="14096" xr:uid="{00000000-0005-0000-0000-0000F5360000}"/>
    <cellStyle name="Normal 3 2 2 2 2 5 2 2 4 2" xfId="14097" xr:uid="{00000000-0005-0000-0000-0000F6360000}"/>
    <cellStyle name="Normal 3 2 2 2 2 5 2 2 4 2 2" xfId="14098" xr:uid="{00000000-0005-0000-0000-0000F7360000}"/>
    <cellStyle name="Normal 3 2 2 2 2 5 2 2 4 2 2 2" xfId="14099" xr:uid="{00000000-0005-0000-0000-0000F8360000}"/>
    <cellStyle name="Normal 3 2 2 2 2 5 2 2 4 2 3" xfId="14100" xr:uid="{00000000-0005-0000-0000-0000F9360000}"/>
    <cellStyle name="Normal 3 2 2 2 2 5 2 2 4 3" xfId="14101" xr:uid="{00000000-0005-0000-0000-0000FA360000}"/>
    <cellStyle name="Normal 3 2 2 2 2 5 2 2 4 3 2" xfId="14102" xr:uid="{00000000-0005-0000-0000-0000FB360000}"/>
    <cellStyle name="Normal 3 2 2 2 2 5 2 2 4 4" xfId="14103" xr:uid="{00000000-0005-0000-0000-0000FC360000}"/>
    <cellStyle name="Normal 3 2 2 2 2 5 2 2 5" xfId="14104" xr:uid="{00000000-0005-0000-0000-0000FD360000}"/>
    <cellStyle name="Normal 3 2 2 2 2 5 2 2 5 2" xfId="14105" xr:uid="{00000000-0005-0000-0000-0000FE360000}"/>
    <cellStyle name="Normal 3 2 2 2 2 5 2 2 5 2 2" xfId="14106" xr:uid="{00000000-0005-0000-0000-0000FF360000}"/>
    <cellStyle name="Normal 3 2 2 2 2 5 2 2 5 3" xfId="14107" xr:uid="{00000000-0005-0000-0000-000000370000}"/>
    <cellStyle name="Normal 3 2 2 2 2 5 2 2 6" xfId="14108" xr:uid="{00000000-0005-0000-0000-000001370000}"/>
    <cellStyle name="Normal 3 2 2 2 2 5 2 2 6 2" xfId="14109" xr:uid="{00000000-0005-0000-0000-000002370000}"/>
    <cellStyle name="Normal 3 2 2 2 2 5 2 2 7" xfId="14110" xr:uid="{00000000-0005-0000-0000-000003370000}"/>
    <cellStyle name="Normal 3 2 2 2 2 5 2 2 7 2" xfId="14111" xr:uid="{00000000-0005-0000-0000-000004370000}"/>
    <cellStyle name="Normal 3 2 2 2 2 5 2 2 8" xfId="14112" xr:uid="{00000000-0005-0000-0000-000005370000}"/>
    <cellStyle name="Normal 3 2 2 2 2 5 2 3" xfId="14113" xr:uid="{00000000-0005-0000-0000-000006370000}"/>
    <cellStyle name="Normal 3 2 2 2 2 5 2 3 2" xfId="14114" xr:uid="{00000000-0005-0000-0000-000007370000}"/>
    <cellStyle name="Normal 3 2 2 2 2 5 2 3 2 2" xfId="14115" xr:uid="{00000000-0005-0000-0000-000008370000}"/>
    <cellStyle name="Normal 3 2 2 2 2 5 2 3 2 2 2" xfId="14116" xr:uid="{00000000-0005-0000-0000-000009370000}"/>
    <cellStyle name="Normal 3 2 2 2 2 5 2 3 2 2 2 2" xfId="14117" xr:uid="{00000000-0005-0000-0000-00000A370000}"/>
    <cellStyle name="Normal 3 2 2 2 2 5 2 3 2 2 3" xfId="14118" xr:uid="{00000000-0005-0000-0000-00000B370000}"/>
    <cellStyle name="Normal 3 2 2 2 2 5 2 3 2 3" xfId="14119" xr:uid="{00000000-0005-0000-0000-00000C370000}"/>
    <cellStyle name="Normal 3 2 2 2 2 5 2 3 2 3 2" xfId="14120" xr:uid="{00000000-0005-0000-0000-00000D370000}"/>
    <cellStyle name="Normal 3 2 2 2 2 5 2 3 2 4" xfId="14121" xr:uid="{00000000-0005-0000-0000-00000E370000}"/>
    <cellStyle name="Normal 3 2 2 2 2 5 2 3 3" xfId="14122" xr:uid="{00000000-0005-0000-0000-00000F370000}"/>
    <cellStyle name="Normal 3 2 2 2 2 5 2 3 3 2" xfId="14123" xr:uid="{00000000-0005-0000-0000-000010370000}"/>
    <cellStyle name="Normal 3 2 2 2 2 5 2 3 3 2 2" xfId="14124" xr:uid="{00000000-0005-0000-0000-000011370000}"/>
    <cellStyle name="Normal 3 2 2 2 2 5 2 3 3 3" xfId="14125" xr:uid="{00000000-0005-0000-0000-000012370000}"/>
    <cellStyle name="Normal 3 2 2 2 2 5 2 3 4" xfId="14126" xr:uid="{00000000-0005-0000-0000-000013370000}"/>
    <cellStyle name="Normal 3 2 2 2 2 5 2 3 4 2" xfId="14127" xr:uid="{00000000-0005-0000-0000-000014370000}"/>
    <cellStyle name="Normal 3 2 2 2 2 5 2 3 5" xfId="14128" xr:uid="{00000000-0005-0000-0000-000015370000}"/>
    <cellStyle name="Normal 3 2 2 2 2 5 2 4" xfId="14129" xr:uid="{00000000-0005-0000-0000-000016370000}"/>
    <cellStyle name="Normal 3 2 2 2 2 5 2 4 2" xfId="14130" xr:uid="{00000000-0005-0000-0000-000017370000}"/>
    <cellStyle name="Normal 3 2 2 2 2 5 2 4 2 2" xfId="14131" xr:uid="{00000000-0005-0000-0000-000018370000}"/>
    <cellStyle name="Normal 3 2 2 2 2 5 2 4 2 2 2" xfId="14132" xr:uid="{00000000-0005-0000-0000-000019370000}"/>
    <cellStyle name="Normal 3 2 2 2 2 5 2 4 2 3" xfId="14133" xr:uid="{00000000-0005-0000-0000-00001A370000}"/>
    <cellStyle name="Normal 3 2 2 2 2 5 2 4 3" xfId="14134" xr:uid="{00000000-0005-0000-0000-00001B370000}"/>
    <cellStyle name="Normal 3 2 2 2 2 5 2 4 3 2" xfId="14135" xr:uid="{00000000-0005-0000-0000-00001C370000}"/>
    <cellStyle name="Normal 3 2 2 2 2 5 2 4 4" xfId="14136" xr:uid="{00000000-0005-0000-0000-00001D370000}"/>
    <cellStyle name="Normal 3 2 2 2 2 5 2 5" xfId="14137" xr:uid="{00000000-0005-0000-0000-00001E370000}"/>
    <cellStyle name="Normal 3 2 2 2 2 5 2 5 2" xfId="14138" xr:uid="{00000000-0005-0000-0000-00001F370000}"/>
    <cellStyle name="Normal 3 2 2 2 2 5 2 5 2 2" xfId="14139" xr:uid="{00000000-0005-0000-0000-000020370000}"/>
    <cellStyle name="Normal 3 2 2 2 2 5 2 5 2 2 2" xfId="14140" xr:uid="{00000000-0005-0000-0000-000021370000}"/>
    <cellStyle name="Normal 3 2 2 2 2 5 2 5 2 3" xfId="14141" xr:uid="{00000000-0005-0000-0000-000022370000}"/>
    <cellStyle name="Normal 3 2 2 2 2 5 2 5 3" xfId="14142" xr:uid="{00000000-0005-0000-0000-000023370000}"/>
    <cellStyle name="Normal 3 2 2 2 2 5 2 5 3 2" xfId="14143" xr:uid="{00000000-0005-0000-0000-000024370000}"/>
    <cellStyle name="Normal 3 2 2 2 2 5 2 5 4" xfId="14144" xr:uid="{00000000-0005-0000-0000-000025370000}"/>
    <cellStyle name="Normal 3 2 2 2 2 5 2 6" xfId="14145" xr:uid="{00000000-0005-0000-0000-000026370000}"/>
    <cellStyle name="Normal 3 2 2 2 2 5 2 6 2" xfId="14146" xr:uid="{00000000-0005-0000-0000-000027370000}"/>
    <cellStyle name="Normal 3 2 2 2 2 5 2 6 2 2" xfId="14147" xr:uid="{00000000-0005-0000-0000-000028370000}"/>
    <cellStyle name="Normal 3 2 2 2 2 5 2 6 3" xfId="14148" xr:uid="{00000000-0005-0000-0000-000029370000}"/>
    <cellStyle name="Normal 3 2 2 2 2 5 2 7" xfId="14149" xr:uid="{00000000-0005-0000-0000-00002A370000}"/>
    <cellStyle name="Normal 3 2 2 2 2 5 2 7 2" xfId="14150" xr:uid="{00000000-0005-0000-0000-00002B370000}"/>
    <cellStyle name="Normal 3 2 2 2 2 5 2 8" xfId="14151" xr:uid="{00000000-0005-0000-0000-00002C370000}"/>
    <cellStyle name="Normal 3 2 2 2 2 5 2 8 2" xfId="14152" xr:uid="{00000000-0005-0000-0000-00002D370000}"/>
    <cellStyle name="Normal 3 2 2 2 2 5 2 9" xfId="14153" xr:uid="{00000000-0005-0000-0000-00002E370000}"/>
    <cellStyle name="Normal 3 2 2 2 2 5 3" xfId="14154" xr:uid="{00000000-0005-0000-0000-00002F370000}"/>
    <cellStyle name="Normal 3 2 2 2 2 5 3 2" xfId="14155" xr:uid="{00000000-0005-0000-0000-000030370000}"/>
    <cellStyle name="Normal 3 2 2 2 2 5 3 2 2" xfId="14156" xr:uid="{00000000-0005-0000-0000-000031370000}"/>
    <cellStyle name="Normal 3 2 2 2 2 5 3 2 2 2" xfId="14157" xr:uid="{00000000-0005-0000-0000-000032370000}"/>
    <cellStyle name="Normal 3 2 2 2 2 5 3 2 2 2 2" xfId="14158" xr:uid="{00000000-0005-0000-0000-000033370000}"/>
    <cellStyle name="Normal 3 2 2 2 2 5 3 2 2 2 2 2" xfId="14159" xr:uid="{00000000-0005-0000-0000-000034370000}"/>
    <cellStyle name="Normal 3 2 2 2 2 5 3 2 2 2 3" xfId="14160" xr:uid="{00000000-0005-0000-0000-000035370000}"/>
    <cellStyle name="Normal 3 2 2 2 2 5 3 2 2 3" xfId="14161" xr:uid="{00000000-0005-0000-0000-000036370000}"/>
    <cellStyle name="Normal 3 2 2 2 2 5 3 2 2 3 2" xfId="14162" xr:uid="{00000000-0005-0000-0000-000037370000}"/>
    <cellStyle name="Normal 3 2 2 2 2 5 3 2 2 4" xfId="14163" xr:uid="{00000000-0005-0000-0000-000038370000}"/>
    <cellStyle name="Normal 3 2 2 2 2 5 3 2 3" xfId="14164" xr:uid="{00000000-0005-0000-0000-000039370000}"/>
    <cellStyle name="Normal 3 2 2 2 2 5 3 2 3 2" xfId="14165" xr:uid="{00000000-0005-0000-0000-00003A370000}"/>
    <cellStyle name="Normal 3 2 2 2 2 5 3 2 3 2 2" xfId="14166" xr:uid="{00000000-0005-0000-0000-00003B370000}"/>
    <cellStyle name="Normal 3 2 2 2 2 5 3 2 3 3" xfId="14167" xr:uid="{00000000-0005-0000-0000-00003C370000}"/>
    <cellStyle name="Normal 3 2 2 2 2 5 3 2 4" xfId="14168" xr:uid="{00000000-0005-0000-0000-00003D370000}"/>
    <cellStyle name="Normal 3 2 2 2 2 5 3 2 4 2" xfId="14169" xr:uid="{00000000-0005-0000-0000-00003E370000}"/>
    <cellStyle name="Normal 3 2 2 2 2 5 3 2 5" xfId="14170" xr:uid="{00000000-0005-0000-0000-00003F370000}"/>
    <cellStyle name="Normal 3 2 2 2 2 5 3 3" xfId="14171" xr:uid="{00000000-0005-0000-0000-000040370000}"/>
    <cellStyle name="Normal 3 2 2 2 2 5 3 3 2" xfId="14172" xr:uid="{00000000-0005-0000-0000-000041370000}"/>
    <cellStyle name="Normal 3 2 2 2 2 5 3 3 2 2" xfId="14173" xr:uid="{00000000-0005-0000-0000-000042370000}"/>
    <cellStyle name="Normal 3 2 2 2 2 5 3 3 2 2 2" xfId="14174" xr:uid="{00000000-0005-0000-0000-000043370000}"/>
    <cellStyle name="Normal 3 2 2 2 2 5 3 3 2 3" xfId="14175" xr:uid="{00000000-0005-0000-0000-000044370000}"/>
    <cellStyle name="Normal 3 2 2 2 2 5 3 3 3" xfId="14176" xr:uid="{00000000-0005-0000-0000-000045370000}"/>
    <cellStyle name="Normal 3 2 2 2 2 5 3 3 3 2" xfId="14177" xr:uid="{00000000-0005-0000-0000-000046370000}"/>
    <cellStyle name="Normal 3 2 2 2 2 5 3 3 4" xfId="14178" xr:uid="{00000000-0005-0000-0000-000047370000}"/>
    <cellStyle name="Normal 3 2 2 2 2 5 3 4" xfId="14179" xr:uid="{00000000-0005-0000-0000-000048370000}"/>
    <cellStyle name="Normal 3 2 2 2 2 5 3 4 2" xfId="14180" xr:uid="{00000000-0005-0000-0000-000049370000}"/>
    <cellStyle name="Normal 3 2 2 2 2 5 3 4 2 2" xfId="14181" xr:uid="{00000000-0005-0000-0000-00004A370000}"/>
    <cellStyle name="Normal 3 2 2 2 2 5 3 4 2 2 2" xfId="14182" xr:uid="{00000000-0005-0000-0000-00004B370000}"/>
    <cellStyle name="Normal 3 2 2 2 2 5 3 4 2 3" xfId="14183" xr:uid="{00000000-0005-0000-0000-00004C370000}"/>
    <cellStyle name="Normal 3 2 2 2 2 5 3 4 3" xfId="14184" xr:uid="{00000000-0005-0000-0000-00004D370000}"/>
    <cellStyle name="Normal 3 2 2 2 2 5 3 4 3 2" xfId="14185" xr:uid="{00000000-0005-0000-0000-00004E370000}"/>
    <cellStyle name="Normal 3 2 2 2 2 5 3 4 4" xfId="14186" xr:uid="{00000000-0005-0000-0000-00004F370000}"/>
    <cellStyle name="Normal 3 2 2 2 2 5 3 5" xfId="14187" xr:uid="{00000000-0005-0000-0000-000050370000}"/>
    <cellStyle name="Normal 3 2 2 2 2 5 3 5 2" xfId="14188" xr:uid="{00000000-0005-0000-0000-000051370000}"/>
    <cellStyle name="Normal 3 2 2 2 2 5 3 5 2 2" xfId="14189" xr:uid="{00000000-0005-0000-0000-000052370000}"/>
    <cellStyle name="Normal 3 2 2 2 2 5 3 5 3" xfId="14190" xr:uid="{00000000-0005-0000-0000-000053370000}"/>
    <cellStyle name="Normal 3 2 2 2 2 5 3 6" xfId="14191" xr:uid="{00000000-0005-0000-0000-000054370000}"/>
    <cellStyle name="Normal 3 2 2 2 2 5 3 6 2" xfId="14192" xr:uid="{00000000-0005-0000-0000-000055370000}"/>
    <cellStyle name="Normal 3 2 2 2 2 5 3 7" xfId="14193" xr:uid="{00000000-0005-0000-0000-000056370000}"/>
    <cellStyle name="Normal 3 2 2 2 2 5 3 7 2" xfId="14194" xr:uid="{00000000-0005-0000-0000-000057370000}"/>
    <cellStyle name="Normal 3 2 2 2 2 5 3 8" xfId="14195" xr:uid="{00000000-0005-0000-0000-000058370000}"/>
    <cellStyle name="Normal 3 2 2 2 2 5 4" xfId="14196" xr:uid="{00000000-0005-0000-0000-000059370000}"/>
    <cellStyle name="Normal 3 2 2 2 2 5 4 2" xfId="14197" xr:uid="{00000000-0005-0000-0000-00005A370000}"/>
    <cellStyle name="Normal 3 2 2 2 2 5 4 2 2" xfId="14198" xr:uid="{00000000-0005-0000-0000-00005B370000}"/>
    <cellStyle name="Normal 3 2 2 2 2 5 4 2 2 2" xfId="14199" xr:uid="{00000000-0005-0000-0000-00005C370000}"/>
    <cellStyle name="Normal 3 2 2 2 2 5 4 2 2 2 2" xfId="14200" xr:uid="{00000000-0005-0000-0000-00005D370000}"/>
    <cellStyle name="Normal 3 2 2 2 2 5 4 2 2 3" xfId="14201" xr:uid="{00000000-0005-0000-0000-00005E370000}"/>
    <cellStyle name="Normal 3 2 2 2 2 5 4 2 3" xfId="14202" xr:uid="{00000000-0005-0000-0000-00005F370000}"/>
    <cellStyle name="Normal 3 2 2 2 2 5 4 2 3 2" xfId="14203" xr:uid="{00000000-0005-0000-0000-000060370000}"/>
    <cellStyle name="Normal 3 2 2 2 2 5 4 2 4" xfId="14204" xr:uid="{00000000-0005-0000-0000-000061370000}"/>
    <cellStyle name="Normal 3 2 2 2 2 5 4 3" xfId="14205" xr:uid="{00000000-0005-0000-0000-000062370000}"/>
    <cellStyle name="Normal 3 2 2 2 2 5 4 3 2" xfId="14206" xr:uid="{00000000-0005-0000-0000-000063370000}"/>
    <cellStyle name="Normal 3 2 2 2 2 5 4 3 2 2" xfId="14207" xr:uid="{00000000-0005-0000-0000-000064370000}"/>
    <cellStyle name="Normal 3 2 2 2 2 5 4 3 3" xfId="14208" xr:uid="{00000000-0005-0000-0000-000065370000}"/>
    <cellStyle name="Normal 3 2 2 2 2 5 4 4" xfId="14209" xr:uid="{00000000-0005-0000-0000-000066370000}"/>
    <cellStyle name="Normal 3 2 2 2 2 5 4 4 2" xfId="14210" xr:uid="{00000000-0005-0000-0000-000067370000}"/>
    <cellStyle name="Normal 3 2 2 2 2 5 4 5" xfId="14211" xr:uid="{00000000-0005-0000-0000-000068370000}"/>
    <cellStyle name="Normal 3 2 2 2 2 5 5" xfId="14212" xr:uid="{00000000-0005-0000-0000-000069370000}"/>
    <cellStyle name="Normal 3 2 2 2 2 5 5 2" xfId="14213" xr:uid="{00000000-0005-0000-0000-00006A370000}"/>
    <cellStyle name="Normal 3 2 2 2 2 5 5 2 2" xfId="14214" xr:uid="{00000000-0005-0000-0000-00006B370000}"/>
    <cellStyle name="Normal 3 2 2 2 2 5 5 2 2 2" xfId="14215" xr:uid="{00000000-0005-0000-0000-00006C370000}"/>
    <cellStyle name="Normal 3 2 2 2 2 5 5 2 3" xfId="14216" xr:uid="{00000000-0005-0000-0000-00006D370000}"/>
    <cellStyle name="Normal 3 2 2 2 2 5 5 3" xfId="14217" xr:uid="{00000000-0005-0000-0000-00006E370000}"/>
    <cellStyle name="Normal 3 2 2 2 2 5 5 3 2" xfId="14218" xr:uid="{00000000-0005-0000-0000-00006F370000}"/>
    <cellStyle name="Normal 3 2 2 2 2 5 5 4" xfId="14219" xr:uid="{00000000-0005-0000-0000-000070370000}"/>
    <cellStyle name="Normal 3 2 2 2 2 5 6" xfId="14220" xr:uid="{00000000-0005-0000-0000-000071370000}"/>
    <cellStyle name="Normal 3 2 2 2 2 5 6 2" xfId="14221" xr:uid="{00000000-0005-0000-0000-000072370000}"/>
    <cellStyle name="Normal 3 2 2 2 2 5 6 2 2" xfId="14222" xr:uid="{00000000-0005-0000-0000-000073370000}"/>
    <cellStyle name="Normal 3 2 2 2 2 5 6 2 2 2" xfId="14223" xr:uid="{00000000-0005-0000-0000-000074370000}"/>
    <cellStyle name="Normal 3 2 2 2 2 5 6 2 3" xfId="14224" xr:uid="{00000000-0005-0000-0000-000075370000}"/>
    <cellStyle name="Normal 3 2 2 2 2 5 6 3" xfId="14225" xr:uid="{00000000-0005-0000-0000-000076370000}"/>
    <cellStyle name="Normal 3 2 2 2 2 5 6 3 2" xfId="14226" xr:uid="{00000000-0005-0000-0000-000077370000}"/>
    <cellStyle name="Normal 3 2 2 2 2 5 6 4" xfId="14227" xr:uid="{00000000-0005-0000-0000-000078370000}"/>
    <cellStyle name="Normal 3 2 2 2 2 5 7" xfId="14228" xr:uid="{00000000-0005-0000-0000-000079370000}"/>
    <cellStyle name="Normal 3 2 2 2 2 5 7 2" xfId="14229" xr:uid="{00000000-0005-0000-0000-00007A370000}"/>
    <cellStyle name="Normal 3 2 2 2 2 5 7 2 2" xfId="14230" xr:uid="{00000000-0005-0000-0000-00007B370000}"/>
    <cellStyle name="Normal 3 2 2 2 2 5 7 3" xfId="14231" xr:uid="{00000000-0005-0000-0000-00007C370000}"/>
    <cellStyle name="Normal 3 2 2 2 2 5 8" xfId="14232" xr:uid="{00000000-0005-0000-0000-00007D370000}"/>
    <cellStyle name="Normal 3 2 2 2 2 5 8 2" xfId="14233" xr:uid="{00000000-0005-0000-0000-00007E370000}"/>
    <cellStyle name="Normal 3 2 2 2 2 5 9" xfId="14234" xr:uid="{00000000-0005-0000-0000-00007F370000}"/>
    <cellStyle name="Normal 3 2 2 2 2 5 9 2" xfId="14235" xr:uid="{00000000-0005-0000-0000-000080370000}"/>
    <cellStyle name="Normal 3 2 2 2 2 6" xfId="14236" xr:uid="{00000000-0005-0000-0000-000081370000}"/>
    <cellStyle name="Normal 3 2 2 2 2 6 2" xfId="14237" xr:uid="{00000000-0005-0000-0000-000082370000}"/>
    <cellStyle name="Normal 3 2 2 2 2 6 2 2" xfId="14238" xr:uid="{00000000-0005-0000-0000-000083370000}"/>
    <cellStyle name="Normal 3 2 2 2 2 6 2 2 2" xfId="14239" xr:uid="{00000000-0005-0000-0000-000084370000}"/>
    <cellStyle name="Normal 3 2 2 2 2 6 2 2 2 2" xfId="14240" xr:uid="{00000000-0005-0000-0000-000085370000}"/>
    <cellStyle name="Normal 3 2 2 2 2 6 2 2 2 2 2" xfId="14241" xr:uid="{00000000-0005-0000-0000-000086370000}"/>
    <cellStyle name="Normal 3 2 2 2 2 6 2 2 2 2 2 2" xfId="14242" xr:uid="{00000000-0005-0000-0000-000087370000}"/>
    <cellStyle name="Normal 3 2 2 2 2 6 2 2 2 2 3" xfId="14243" xr:uid="{00000000-0005-0000-0000-000088370000}"/>
    <cellStyle name="Normal 3 2 2 2 2 6 2 2 2 3" xfId="14244" xr:uid="{00000000-0005-0000-0000-000089370000}"/>
    <cellStyle name="Normal 3 2 2 2 2 6 2 2 2 3 2" xfId="14245" xr:uid="{00000000-0005-0000-0000-00008A370000}"/>
    <cellStyle name="Normal 3 2 2 2 2 6 2 2 2 4" xfId="14246" xr:uid="{00000000-0005-0000-0000-00008B370000}"/>
    <cellStyle name="Normal 3 2 2 2 2 6 2 2 3" xfId="14247" xr:uid="{00000000-0005-0000-0000-00008C370000}"/>
    <cellStyle name="Normal 3 2 2 2 2 6 2 2 3 2" xfId="14248" xr:uid="{00000000-0005-0000-0000-00008D370000}"/>
    <cellStyle name="Normal 3 2 2 2 2 6 2 2 3 2 2" xfId="14249" xr:uid="{00000000-0005-0000-0000-00008E370000}"/>
    <cellStyle name="Normal 3 2 2 2 2 6 2 2 3 3" xfId="14250" xr:uid="{00000000-0005-0000-0000-00008F370000}"/>
    <cellStyle name="Normal 3 2 2 2 2 6 2 2 4" xfId="14251" xr:uid="{00000000-0005-0000-0000-000090370000}"/>
    <cellStyle name="Normal 3 2 2 2 2 6 2 2 4 2" xfId="14252" xr:uid="{00000000-0005-0000-0000-000091370000}"/>
    <cellStyle name="Normal 3 2 2 2 2 6 2 2 5" xfId="14253" xr:uid="{00000000-0005-0000-0000-000092370000}"/>
    <cellStyle name="Normal 3 2 2 2 2 6 2 3" xfId="14254" xr:uid="{00000000-0005-0000-0000-000093370000}"/>
    <cellStyle name="Normal 3 2 2 2 2 6 2 3 2" xfId="14255" xr:uid="{00000000-0005-0000-0000-000094370000}"/>
    <cellStyle name="Normal 3 2 2 2 2 6 2 3 2 2" xfId="14256" xr:uid="{00000000-0005-0000-0000-000095370000}"/>
    <cellStyle name="Normal 3 2 2 2 2 6 2 3 2 2 2" xfId="14257" xr:uid="{00000000-0005-0000-0000-000096370000}"/>
    <cellStyle name="Normal 3 2 2 2 2 6 2 3 2 3" xfId="14258" xr:uid="{00000000-0005-0000-0000-000097370000}"/>
    <cellStyle name="Normal 3 2 2 2 2 6 2 3 3" xfId="14259" xr:uid="{00000000-0005-0000-0000-000098370000}"/>
    <cellStyle name="Normal 3 2 2 2 2 6 2 3 3 2" xfId="14260" xr:uid="{00000000-0005-0000-0000-000099370000}"/>
    <cellStyle name="Normal 3 2 2 2 2 6 2 3 4" xfId="14261" xr:uid="{00000000-0005-0000-0000-00009A370000}"/>
    <cellStyle name="Normal 3 2 2 2 2 6 2 4" xfId="14262" xr:uid="{00000000-0005-0000-0000-00009B370000}"/>
    <cellStyle name="Normal 3 2 2 2 2 6 2 4 2" xfId="14263" xr:uid="{00000000-0005-0000-0000-00009C370000}"/>
    <cellStyle name="Normal 3 2 2 2 2 6 2 4 2 2" xfId="14264" xr:uid="{00000000-0005-0000-0000-00009D370000}"/>
    <cellStyle name="Normal 3 2 2 2 2 6 2 4 2 2 2" xfId="14265" xr:uid="{00000000-0005-0000-0000-00009E370000}"/>
    <cellStyle name="Normal 3 2 2 2 2 6 2 4 2 3" xfId="14266" xr:uid="{00000000-0005-0000-0000-00009F370000}"/>
    <cellStyle name="Normal 3 2 2 2 2 6 2 4 3" xfId="14267" xr:uid="{00000000-0005-0000-0000-0000A0370000}"/>
    <cellStyle name="Normal 3 2 2 2 2 6 2 4 3 2" xfId="14268" xr:uid="{00000000-0005-0000-0000-0000A1370000}"/>
    <cellStyle name="Normal 3 2 2 2 2 6 2 4 4" xfId="14269" xr:uid="{00000000-0005-0000-0000-0000A2370000}"/>
    <cellStyle name="Normal 3 2 2 2 2 6 2 5" xfId="14270" xr:uid="{00000000-0005-0000-0000-0000A3370000}"/>
    <cellStyle name="Normal 3 2 2 2 2 6 2 5 2" xfId="14271" xr:uid="{00000000-0005-0000-0000-0000A4370000}"/>
    <cellStyle name="Normal 3 2 2 2 2 6 2 5 2 2" xfId="14272" xr:uid="{00000000-0005-0000-0000-0000A5370000}"/>
    <cellStyle name="Normal 3 2 2 2 2 6 2 5 3" xfId="14273" xr:uid="{00000000-0005-0000-0000-0000A6370000}"/>
    <cellStyle name="Normal 3 2 2 2 2 6 2 6" xfId="14274" xr:uid="{00000000-0005-0000-0000-0000A7370000}"/>
    <cellStyle name="Normal 3 2 2 2 2 6 2 6 2" xfId="14275" xr:uid="{00000000-0005-0000-0000-0000A8370000}"/>
    <cellStyle name="Normal 3 2 2 2 2 6 2 7" xfId="14276" xr:uid="{00000000-0005-0000-0000-0000A9370000}"/>
    <cellStyle name="Normal 3 2 2 2 2 6 2 7 2" xfId="14277" xr:uid="{00000000-0005-0000-0000-0000AA370000}"/>
    <cellStyle name="Normal 3 2 2 2 2 6 2 8" xfId="14278" xr:uid="{00000000-0005-0000-0000-0000AB370000}"/>
    <cellStyle name="Normal 3 2 2 2 2 6 3" xfId="14279" xr:uid="{00000000-0005-0000-0000-0000AC370000}"/>
    <cellStyle name="Normal 3 2 2 2 2 6 3 2" xfId="14280" xr:uid="{00000000-0005-0000-0000-0000AD370000}"/>
    <cellStyle name="Normal 3 2 2 2 2 6 3 2 2" xfId="14281" xr:uid="{00000000-0005-0000-0000-0000AE370000}"/>
    <cellStyle name="Normal 3 2 2 2 2 6 3 2 2 2" xfId="14282" xr:uid="{00000000-0005-0000-0000-0000AF370000}"/>
    <cellStyle name="Normal 3 2 2 2 2 6 3 2 2 2 2" xfId="14283" xr:uid="{00000000-0005-0000-0000-0000B0370000}"/>
    <cellStyle name="Normal 3 2 2 2 2 6 3 2 2 3" xfId="14284" xr:uid="{00000000-0005-0000-0000-0000B1370000}"/>
    <cellStyle name="Normal 3 2 2 2 2 6 3 2 3" xfId="14285" xr:uid="{00000000-0005-0000-0000-0000B2370000}"/>
    <cellStyle name="Normal 3 2 2 2 2 6 3 2 3 2" xfId="14286" xr:uid="{00000000-0005-0000-0000-0000B3370000}"/>
    <cellStyle name="Normal 3 2 2 2 2 6 3 2 4" xfId="14287" xr:uid="{00000000-0005-0000-0000-0000B4370000}"/>
    <cellStyle name="Normal 3 2 2 2 2 6 3 3" xfId="14288" xr:uid="{00000000-0005-0000-0000-0000B5370000}"/>
    <cellStyle name="Normal 3 2 2 2 2 6 3 3 2" xfId="14289" xr:uid="{00000000-0005-0000-0000-0000B6370000}"/>
    <cellStyle name="Normal 3 2 2 2 2 6 3 3 2 2" xfId="14290" xr:uid="{00000000-0005-0000-0000-0000B7370000}"/>
    <cellStyle name="Normal 3 2 2 2 2 6 3 3 3" xfId="14291" xr:uid="{00000000-0005-0000-0000-0000B8370000}"/>
    <cellStyle name="Normal 3 2 2 2 2 6 3 4" xfId="14292" xr:uid="{00000000-0005-0000-0000-0000B9370000}"/>
    <cellStyle name="Normal 3 2 2 2 2 6 3 4 2" xfId="14293" xr:uid="{00000000-0005-0000-0000-0000BA370000}"/>
    <cellStyle name="Normal 3 2 2 2 2 6 3 5" xfId="14294" xr:uid="{00000000-0005-0000-0000-0000BB370000}"/>
    <cellStyle name="Normal 3 2 2 2 2 6 4" xfId="14295" xr:uid="{00000000-0005-0000-0000-0000BC370000}"/>
    <cellStyle name="Normal 3 2 2 2 2 6 4 2" xfId="14296" xr:uid="{00000000-0005-0000-0000-0000BD370000}"/>
    <cellStyle name="Normal 3 2 2 2 2 6 4 2 2" xfId="14297" xr:uid="{00000000-0005-0000-0000-0000BE370000}"/>
    <cellStyle name="Normal 3 2 2 2 2 6 4 2 2 2" xfId="14298" xr:uid="{00000000-0005-0000-0000-0000BF370000}"/>
    <cellStyle name="Normal 3 2 2 2 2 6 4 2 3" xfId="14299" xr:uid="{00000000-0005-0000-0000-0000C0370000}"/>
    <cellStyle name="Normal 3 2 2 2 2 6 4 3" xfId="14300" xr:uid="{00000000-0005-0000-0000-0000C1370000}"/>
    <cellStyle name="Normal 3 2 2 2 2 6 4 3 2" xfId="14301" xr:uid="{00000000-0005-0000-0000-0000C2370000}"/>
    <cellStyle name="Normal 3 2 2 2 2 6 4 4" xfId="14302" xr:uid="{00000000-0005-0000-0000-0000C3370000}"/>
    <cellStyle name="Normal 3 2 2 2 2 6 5" xfId="14303" xr:uid="{00000000-0005-0000-0000-0000C4370000}"/>
    <cellStyle name="Normal 3 2 2 2 2 6 5 2" xfId="14304" xr:uid="{00000000-0005-0000-0000-0000C5370000}"/>
    <cellStyle name="Normal 3 2 2 2 2 6 5 2 2" xfId="14305" xr:uid="{00000000-0005-0000-0000-0000C6370000}"/>
    <cellStyle name="Normal 3 2 2 2 2 6 5 2 2 2" xfId="14306" xr:uid="{00000000-0005-0000-0000-0000C7370000}"/>
    <cellStyle name="Normal 3 2 2 2 2 6 5 2 3" xfId="14307" xr:uid="{00000000-0005-0000-0000-0000C8370000}"/>
    <cellStyle name="Normal 3 2 2 2 2 6 5 3" xfId="14308" xr:uid="{00000000-0005-0000-0000-0000C9370000}"/>
    <cellStyle name="Normal 3 2 2 2 2 6 5 3 2" xfId="14309" xr:uid="{00000000-0005-0000-0000-0000CA370000}"/>
    <cellStyle name="Normal 3 2 2 2 2 6 5 4" xfId="14310" xr:uid="{00000000-0005-0000-0000-0000CB370000}"/>
    <cellStyle name="Normal 3 2 2 2 2 6 6" xfId="14311" xr:uid="{00000000-0005-0000-0000-0000CC370000}"/>
    <cellStyle name="Normal 3 2 2 2 2 6 6 2" xfId="14312" xr:uid="{00000000-0005-0000-0000-0000CD370000}"/>
    <cellStyle name="Normal 3 2 2 2 2 6 6 2 2" xfId="14313" xr:uid="{00000000-0005-0000-0000-0000CE370000}"/>
    <cellStyle name="Normal 3 2 2 2 2 6 6 3" xfId="14314" xr:uid="{00000000-0005-0000-0000-0000CF370000}"/>
    <cellStyle name="Normal 3 2 2 2 2 6 7" xfId="14315" xr:uid="{00000000-0005-0000-0000-0000D0370000}"/>
    <cellStyle name="Normal 3 2 2 2 2 6 7 2" xfId="14316" xr:uid="{00000000-0005-0000-0000-0000D1370000}"/>
    <cellStyle name="Normal 3 2 2 2 2 6 8" xfId="14317" xr:uid="{00000000-0005-0000-0000-0000D2370000}"/>
    <cellStyle name="Normal 3 2 2 2 2 6 8 2" xfId="14318" xr:uid="{00000000-0005-0000-0000-0000D3370000}"/>
    <cellStyle name="Normal 3 2 2 2 2 6 9" xfId="14319" xr:uid="{00000000-0005-0000-0000-0000D4370000}"/>
    <cellStyle name="Normal 3 2 2 2 2 7" xfId="14320" xr:uid="{00000000-0005-0000-0000-0000D5370000}"/>
    <cellStyle name="Normal 3 2 2 2 2 7 2" xfId="14321" xr:uid="{00000000-0005-0000-0000-0000D6370000}"/>
    <cellStyle name="Normal 3 2 2 2 2 7 2 2" xfId="14322" xr:uid="{00000000-0005-0000-0000-0000D7370000}"/>
    <cellStyle name="Normal 3 2 2 2 2 7 2 2 2" xfId="14323" xr:uid="{00000000-0005-0000-0000-0000D8370000}"/>
    <cellStyle name="Normal 3 2 2 2 2 7 2 2 2 2" xfId="14324" xr:uid="{00000000-0005-0000-0000-0000D9370000}"/>
    <cellStyle name="Normal 3 2 2 2 2 7 2 2 2 2 2" xfId="14325" xr:uid="{00000000-0005-0000-0000-0000DA370000}"/>
    <cellStyle name="Normal 3 2 2 2 2 7 2 2 2 3" xfId="14326" xr:uid="{00000000-0005-0000-0000-0000DB370000}"/>
    <cellStyle name="Normal 3 2 2 2 2 7 2 2 3" xfId="14327" xr:uid="{00000000-0005-0000-0000-0000DC370000}"/>
    <cellStyle name="Normal 3 2 2 2 2 7 2 2 3 2" xfId="14328" xr:uid="{00000000-0005-0000-0000-0000DD370000}"/>
    <cellStyle name="Normal 3 2 2 2 2 7 2 2 4" xfId="14329" xr:uid="{00000000-0005-0000-0000-0000DE370000}"/>
    <cellStyle name="Normal 3 2 2 2 2 7 2 3" xfId="14330" xr:uid="{00000000-0005-0000-0000-0000DF370000}"/>
    <cellStyle name="Normal 3 2 2 2 2 7 2 3 2" xfId="14331" xr:uid="{00000000-0005-0000-0000-0000E0370000}"/>
    <cellStyle name="Normal 3 2 2 2 2 7 2 3 2 2" xfId="14332" xr:uid="{00000000-0005-0000-0000-0000E1370000}"/>
    <cellStyle name="Normal 3 2 2 2 2 7 2 3 3" xfId="14333" xr:uid="{00000000-0005-0000-0000-0000E2370000}"/>
    <cellStyle name="Normal 3 2 2 2 2 7 2 4" xfId="14334" xr:uid="{00000000-0005-0000-0000-0000E3370000}"/>
    <cellStyle name="Normal 3 2 2 2 2 7 2 4 2" xfId="14335" xr:uid="{00000000-0005-0000-0000-0000E4370000}"/>
    <cellStyle name="Normal 3 2 2 2 2 7 2 5" xfId="14336" xr:uid="{00000000-0005-0000-0000-0000E5370000}"/>
    <cellStyle name="Normal 3 2 2 2 2 7 3" xfId="14337" xr:uid="{00000000-0005-0000-0000-0000E6370000}"/>
    <cellStyle name="Normal 3 2 2 2 2 7 3 2" xfId="14338" xr:uid="{00000000-0005-0000-0000-0000E7370000}"/>
    <cellStyle name="Normal 3 2 2 2 2 7 3 2 2" xfId="14339" xr:uid="{00000000-0005-0000-0000-0000E8370000}"/>
    <cellStyle name="Normal 3 2 2 2 2 7 3 2 2 2" xfId="14340" xr:uid="{00000000-0005-0000-0000-0000E9370000}"/>
    <cellStyle name="Normal 3 2 2 2 2 7 3 2 3" xfId="14341" xr:uid="{00000000-0005-0000-0000-0000EA370000}"/>
    <cellStyle name="Normal 3 2 2 2 2 7 3 3" xfId="14342" xr:uid="{00000000-0005-0000-0000-0000EB370000}"/>
    <cellStyle name="Normal 3 2 2 2 2 7 3 3 2" xfId="14343" xr:uid="{00000000-0005-0000-0000-0000EC370000}"/>
    <cellStyle name="Normal 3 2 2 2 2 7 3 4" xfId="14344" xr:uid="{00000000-0005-0000-0000-0000ED370000}"/>
    <cellStyle name="Normal 3 2 2 2 2 7 4" xfId="14345" xr:uid="{00000000-0005-0000-0000-0000EE370000}"/>
    <cellStyle name="Normal 3 2 2 2 2 7 4 2" xfId="14346" xr:uid="{00000000-0005-0000-0000-0000EF370000}"/>
    <cellStyle name="Normal 3 2 2 2 2 7 4 2 2" xfId="14347" xr:uid="{00000000-0005-0000-0000-0000F0370000}"/>
    <cellStyle name="Normal 3 2 2 2 2 7 4 2 2 2" xfId="14348" xr:uid="{00000000-0005-0000-0000-0000F1370000}"/>
    <cellStyle name="Normal 3 2 2 2 2 7 4 2 3" xfId="14349" xr:uid="{00000000-0005-0000-0000-0000F2370000}"/>
    <cellStyle name="Normal 3 2 2 2 2 7 4 3" xfId="14350" xr:uid="{00000000-0005-0000-0000-0000F3370000}"/>
    <cellStyle name="Normal 3 2 2 2 2 7 4 3 2" xfId="14351" xr:uid="{00000000-0005-0000-0000-0000F4370000}"/>
    <cellStyle name="Normal 3 2 2 2 2 7 4 4" xfId="14352" xr:uid="{00000000-0005-0000-0000-0000F5370000}"/>
    <cellStyle name="Normal 3 2 2 2 2 7 5" xfId="14353" xr:uid="{00000000-0005-0000-0000-0000F6370000}"/>
    <cellStyle name="Normal 3 2 2 2 2 7 5 2" xfId="14354" xr:uid="{00000000-0005-0000-0000-0000F7370000}"/>
    <cellStyle name="Normal 3 2 2 2 2 7 5 2 2" xfId="14355" xr:uid="{00000000-0005-0000-0000-0000F8370000}"/>
    <cellStyle name="Normal 3 2 2 2 2 7 5 3" xfId="14356" xr:uid="{00000000-0005-0000-0000-0000F9370000}"/>
    <cellStyle name="Normal 3 2 2 2 2 7 6" xfId="14357" xr:uid="{00000000-0005-0000-0000-0000FA370000}"/>
    <cellStyle name="Normal 3 2 2 2 2 7 6 2" xfId="14358" xr:uid="{00000000-0005-0000-0000-0000FB370000}"/>
    <cellStyle name="Normal 3 2 2 2 2 7 7" xfId="14359" xr:uid="{00000000-0005-0000-0000-0000FC370000}"/>
    <cellStyle name="Normal 3 2 2 2 2 7 7 2" xfId="14360" xr:uid="{00000000-0005-0000-0000-0000FD370000}"/>
    <cellStyle name="Normal 3 2 2 2 2 7 8" xfId="14361" xr:uid="{00000000-0005-0000-0000-0000FE370000}"/>
    <cellStyle name="Normal 3 2 2 2 2 8" xfId="14362" xr:uid="{00000000-0005-0000-0000-0000FF370000}"/>
    <cellStyle name="Normal 3 2 2 2 2 8 2" xfId="14363" xr:uid="{00000000-0005-0000-0000-000000380000}"/>
    <cellStyle name="Normal 3 2 2 2 2 8 2 2" xfId="14364" xr:uid="{00000000-0005-0000-0000-000001380000}"/>
    <cellStyle name="Normal 3 2 2 2 2 8 2 2 2" xfId="14365" xr:uid="{00000000-0005-0000-0000-000002380000}"/>
    <cellStyle name="Normal 3 2 2 2 2 8 2 2 2 2" xfId="14366" xr:uid="{00000000-0005-0000-0000-000003380000}"/>
    <cellStyle name="Normal 3 2 2 2 2 8 2 2 2 2 2" xfId="14367" xr:uid="{00000000-0005-0000-0000-000004380000}"/>
    <cellStyle name="Normal 3 2 2 2 2 8 2 2 2 3" xfId="14368" xr:uid="{00000000-0005-0000-0000-000005380000}"/>
    <cellStyle name="Normal 3 2 2 2 2 8 2 2 3" xfId="14369" xr:uid="{00000000-0005-0000-0000-000006380000}"/>
    <cellStyle name="Normal 3 2 2 2 2 8 2 2 3 2" xfId="14370" xr:uid="{00000000-0005-0000-0000-000007380000}"/>
    <cellStyle name="Normal 3 2 2 2 2 8 2 2 4" xfId="14371" xr:uid="{00000000-0005-0000-0000-000008380000}"/>
    <cellStyle name="Normal 3 2 2 2 2 8 2 3" xfId="14372" xr:uid="{00000000-0005-0000-0000-000009380000}"/>
    <cellStyle name="Normal 3 2 2 2 2 8 2 3 2" xfId="14373" xr:uid="{00000000-0005-0000-0000-00000A380000}"/>
    <cellStyle name="Normal 3 2 2 2 2 8 2 3 2 2" xfId="14374" xr:uid="{00000000-0005-0000-0000-00000B380000}"/>
    <cellStyle name="Normal 3 2 2 2 2 8 2 3 3" xfId="14375" xr:uid="{00000000-0005-0000-0000-00000C380000}"/>
    <cellStyle name="Normal 3 2 2 2 2 8 2 4" xfId="14376" xr:uid="{00000000-0005-0000-0000-00000D380000}"/>
    <cellStyle name="Normal 3 2 2 2 2 8 2 4 2" xfId="14377" xr:uid="{00000000-0005-0000-0000-00000E380000}"/>
    <cellStyle name="Normal 3 2 2 2 2 8 2 5" xfId="14378" xr:uid="{00000000-0005-0000-0000-00000F380000}"/>
    <cellStyle name="Normal 3 2 2 2 2 8 3" xfId="14379" xr:uid="{00000000-0005-0000-0000-000010380000}"/>
    <cellStyle name="Normal 3 2 2 2 2 8 3 2" xfId="14380" xr:uid="{00000000-0005-0000-0000-000011380000}"/>
    <cellStyle name="Normal 3 2 2 2 2 8 3 2 2" xfId="14381" xr:uid="{00000000-0005-0000-0000-000012380000}"/>
    <cellStyle name="Normal 3 2 2 2 2 8 3 2 2 2" xfId="14382" xr:uid="{00000000-0005-0000-0000-000013380000}"/>
    <cellStyle name="Normal 3 2 2 2 2 8 3 2 3" xfId="14383" xr:uid="{00000000-0005-0000-0000-000014380000}"/>
    <cellStyle name="Normal 3 2 2 2 2 8 3 3" xfId="14384" xr:uid="{00000000-0005-0000-0000-000015380000}"/>
    <cellStyle name="Normal 3 2 2 2 2 8 3 3 2" xfId="14385" xr:uid="{00000000-0005-0000-0000-000016380000}"/>
    <cellStyle name="Normal 3 2 2 2 2 8 3 4" xfId="14386" xr:uid="{00000000-0005-0000-0000-000017380000}"/>
    <cellStyle name="Normal 3 2 2 2 2 8 4" xfId="14387" xr:uid="{00000000-0005-0000-0000-000018380000}"/>
    <cellStyle name="Normal 3 2 2 2 2 8 4 2" xfId="14388" xr:uid="{00000000-0005-0000-0000-000019380000}"/>
    <cellStyle name="Normal 3 2 2 2 2 8 4 2 2" xfId="14389" xr:uid="{00000000-0005-0000-0000-00001A380000}"/>
    <cellStyle name="Normal 3 2 2 2 2 8 4 2 2 2" xfId="14390" xr:uid="{00000000-0005-0000-0000-00001B380000}"/>
    <cellStyle name="Normal 3 2 2 2 2 8 4 2 3" xfId="14391" xr:uid="{00000000-0005-0000-0000-00001C380000}"/>
    <cellStyle name="Normal 3 2 2 2 2 8 4 3" xfId="14392" xr:uid="{00000000-0005-0000-0000-00001D380000}"/>
    <cellStyle name="Normal 3 2 2 2 2 8 4 3 2" xfId="14393" xr:uid="{00000000-0005-0000-0000-00001E380000}"/>
    <cellStyle name="Normal 3 2 2 2 2 8 4 4" xfId="14394" xr:uid="{00000000-0005-0000-0000-00001F380000}"/>
    <cellStyle name="Normal 3 2 2 2 2 8 5" xfId="14395" xr:uid="{00000000-0005-0000-0000-000020380000}"/>
    <cellStyle name="Normal 3 2 2 2 2 8 5 2" xfId="14396" xr:uid="{00000000-0005-0000-0000-000021380000}"/>
    <cellStyle name="Normal 3 2 2 2 2 8 5 2 2" xfId="14397" xr:uid="{00000000-0005-0000-0000-000022380000}"/>
    <cellStyle name="Normal 3 2 2 2 2 8 5 3" xfId="14398" xr:uid="{00000000-0005-0000-0000-000023380000}"/>
    <cellStyle name="Normal 3 2 2 2 2 8 6" xfId="14399" xr:uid="{00000000-0005-0000-0000-000024380000}"/>
    <cellStyle name="Normal 3 2 2 2 2 8 6 2" xfId="14400" xr:uid="{00000000-0005-0000-0000-000025380000}"/>
    <cellStyle name="Normal 3 2 2 2 2 8 7" xfId="14401" xr:uid="{00000000-0005-0000-0000-000026380000}"/>
    <cellStyle name="Normal 3 2 2 2 2 8 7 2" xfId="14402" xr:uid="{00000000-0005-0000-0000-000027380000}"/>
    <cellStyle name="Normal 3 2 2 2 2 8 8" xfId="14403" xr:uid="{00000000-0005-0000-0000-000028380000}"/>
    <cellStyle name="Normal 3 2 2 2 2 9" xfId="14404" xr:uid="{00000000-0005-0000-0000-000029380000}"/>
    <cellStyle name="Normal 3 2 2 2 2 9 2" xfId="14405" xr:uid="{00000000-0005-0000-0000-00002A380000}"/>
    <cellStyle name="Normal 3 2 2 2 2 9 2 2" xfId="14406" xr:uid="{00000000-0005-0000-0000-00002B380000}"/>
    <cellStyle name="Normal 3 2 2 2 2 9 2 2 2" xfId="14407" xr:uid="{00000000-0005-0000-0000-00002C380000}"/>
    <cellStyle name="Normal 3 2 2 2 2 9 2 2 2 2" xfId="14408" xr:uid="{00000000-0005-0000-0000-00002D380000}"/>
    <cellStyle name="Normal 3 2 2 2 2 9 2 2 2 2 2" xfId="14409" xr:uid="{00000000-0005-0000-0000-00002E380000}"/>
    <cellStyle name="Normal 3 2 2 2 2 9 2 2 2 3" xfId="14410" xr:uid="{00000000-0005-0000-0000-00002F380000}"/>
    <cellStyle name="Normal 3 2 2 2 2 9 2 2 3" xfId="14411" xr:uid="{00000000-0005-0000-0000-000030380000}"/>
    <cellStyle name="Normal 3 2 2 2 2 9 2 2 3 2" xfId="14412" xr:uid="{00000000-0005-0000-0000-000031380000}"/>
    <cellStyle name="Normal 3 2 2 2 2 9 2 2 4" xfId="14413" xr:uid="{00000000-0005-0000-0000-000032380000}"/>
    <cellStyle name="Normal 3 2 2 2 2 9 2 3" xfId="14414" xr:uid="{00000000-0005-0000-0000-000033380000}"/>
    <cellStyle name="Normal 3 2 2 2 2 9 2 3 2" xfId="14415" xr:uid="{00000000-0005-0000-0000-000034380000}"/>
    <cellStyle name="Normal 3 2 2 2 2 9 2 3 2 2" xfId="14416" xr:uid="{00000000-0005-0000-0000-000035380000}"/>
    <cellStyle name="Normal 3 2 2 2 2 9 2 3 3" xfId="14417" xr:uid="{00000000-0005-0000-0000-000036380000}"/>
    <cellStyle name="Normal 3 2 2 2 2 9 2 4" xfId="14418" xr:uid="{00000000-0005-0000-0000-000037380000}"/>
    <cellStyle name="Normal 3 2 2 2 2 9 2 4 2" xfId="14419" xr:uid="{00000000-0005-0000-0000-000038380000}"/>
    <cellStyle name="Normal 3 2 2 2 2 9 2 5" xfId="14420" xr:uid="{00000000-0005-0000-0000-000039380000}"/>
    <cellStyle name="Normal 3 2 2 2 2 9 3" xfId="14421" xr:uid="{00000000-0005-0000-0000-00003A380000}"/>
    <cellStyle name="Normal 3 2 2 2 2 9 3 2" xfId="14422" xr:uid="{00000000-0005-0000-0000-00003B380000}"/>
    <cellStyle name="Normal 3 2 2 2 2 9 3 2 2" xfId="14423" xr:uid="{00000000-0005-0000-0000-00003C380000}"/>
    <cellStyle name="Normal 3 2 2 2 2 9 3 2 2 2" xfId="14424" xr:uid="{00000000-0005-0000-0000-00003D380000}"/>
    <cellStyle name="Normal 3 2 2 2 2 9 3 2 3" xfId="14425" xr:uid="{00000000-0005-0000-0000-00003E380000}"/>
    <cellStyle name="Normal 3 2 2 2 2 9 3 3" xfId="14426" xr:uid="{00000000-0005-0000-0000-00003F380000}"/>
    <cellStyle name="Normal 3 2 2 2 2 9 3 3 2" xfId="14427" xr:uid="{00000000-0005-0000-0000-000040380000}"/>
    <cellStyle name="Normal 3 2 2 2 2 9 3 4" xfId="14428" xr:uid="{00000000-0005-0000-0000-000041380000}"/>
    <cellStyle name="Normal 3 2 2 2 2 9 4" xfId="14429" xr:uid="{00000000-0005-0000-0000-000042380000}"/>
    <cellStyle name="Normal 3 2 2 2 2 9 4 2" xfId="14430" xr:uid="{00000000-0005-0000-0000-000043380000}"/>
    <cellStyle name="Normal 3 2 2 2 2 9 4 2 2" xfId="14431" xr:uid="{00000000-0005-0000-0000-000044380000}"/>
    <cellStyle name="Normal 3 2 2 2 2 9 4 3" xfId="14432" xr:uid="{00000000-0005-0000-0000-000045380000}"/>
    <cellStyle name="Normal 3 2 2 2 2 9 5" xfId="14433" xr:uid="{00000000-0005-0000-0000-000046380000}"/>
    <cellStyle name="Normal 3 2 2 2 2 9 5 2" xfId="14434" xr:uid="{00000000-0005-0000-0000-000047380000}"/>
    <cellStyle name="Normal 3 2 2 2 2 9 6" xfId="14435" xr:uid="{00000000-0005-0000-0000-000048380000}"/>
    <cellStyle name="Normal 3 2 2 2 3" xfId="14436" xr:uid="{00000000-0005-0000-0000-000049380000}"/>
    <cellStyle name="Normal 3 2 2 2 3 10" xfId="14437" xr:uid="{00000000-0005-0000-0000-00004A380000}"/>
    <cellStyle name="Normal 3 2 2 2 3 10 2" xfId="14438" xr:uid="{00000000-0005-0000-0000-00004B380000}"/>
    <cellStyle name="Normal 3 2 2 2 3 10 2 2" xfId="14439" xr:uid="{00000000-0005-0000-0000-00004C380000}"/>
    <cellStyle name="Normal 3 2 2 2 3 10 2 2 2" xfId="14440" xr:uid="{00000000-0005-0000-0000-00004D380000}"/>
    <cellStyle name="Normal 3 2 2 2 3 10 2 3" xfId="14441" xr:uid="{00000000-0005-0000-0000-00004E380000}"/>
    <cellStyle name="Normal 3 2 2 2 3 10 3" xfId="14442" xr:uid="{00000000-0005-0000-0000-00004F380000}"/>
    <cellStyle name="Normal 3 2 2 2 3 10 3 2" xfId="14443" xr:uid="{00000000-0005-0000-0000-000050380000}"/>
    <cellStyle name="Normal 3 2 2 2 3 10 4" xfId="14444" xr:uid="{00000000-0005-0000-0000-000051380000}"/>
    <cellStyle name="Normal 3 2 2 2 3 11" xfId="14445" xr:uid="{00000000-0005-0000-0000-000052380000}"/>
    <cellStyle name="Normal 3 2 2 2 3 11 2" xfId="14446" xr:uid="{00000000-0005-0000-0000-000053380000}"/>
    <cellStyle name="Normal 3 2 2 2 3 11 2 2" xfId="14447" xr:uid="{00000000-0005-0000-0000-000054380000}"/>
    <cellStyle name="Normal 3 2 2 2 3 11 2 2 2" xfId="14448" xr:uid="{00000000-0005-0000-0000-000055380000}"/>
    <cellStyle name="Normal 3 2 2 2 3 11 2 3" xfId="14449" xr:uid="{00000000-0005-0000-0000-000056380000}"/>
    <cellStyle name="Normal 3 2 2 2 3 11 3" xfId="14450" xr:uid="{00000000-0005-0000-0000-000057380000}"/>
    <cellStyle name="Normal 3 2 2 2 3 11 3 2" xfId="14451" xr:uid="{00000000-0005-0000-0000-000058380000}"/>
    <cellStyle name="Normal 3 2 2 2 3 11 4" xfId="14452" xr:uid="{00000000-0005-0000-0000-000059380000}"/>
    <cellStyle name="Normal 3 2 2 2 3 12" xfId="14453" xr:uid="{00000000-0005-0000-0000-00005A380000}"/>
    <cellStyle name="Normal 3 2 2 2 3 12 2" xfId="14454" xr:uid="{00000000-0005-0000-0000-00005B380000}"/>
    <cellStyle name="Normal 3 2 2 2 3 12 2 2" xfId="14455" xr:uid="{00000000-0005-0000-0000-00005C380000}"/>
    <cellStyle name="Normal 3 2 2 2 3 12 2 2 2" xfId="14456" xr:uid="{00000000-0005-0000-0000-00005D380000}"/>
    <cellStyle name="Normal 3 2 2 2 3 12 2 3" xfId="14457" xr:uid="{00000000-0005-0000-0000-00005E380000}"/>
    <cellStyle name="Normal 3 2 2 2 3 12 3" xfId="14458" xr:uid="{00000000-0005-0000-0000-00005F380000}"/>
    <cellStyle name="Normal 3 2 2 2 3 12 3 2" xfId="14459" xr:uid="{00000000-0005-0000-0000-000060380000}"/>
    <cellStyle name="Normal 3 2 2 2 3 12 4" xfId="14460" xr:uid="{00000000-0005-0000-0000-000061380000}"/>
    <cellStyle name="Normal 3 2 2 2 3 13" xfId="14461" xr:uid="{00000000-0005-0000-0000-000062380000}"/>
    <cellStyle name="Normal 3 2 2 2 3 13 2" xfId="14462" xr:uid="{00000000-0005-0000-0000-000063380000}"/>
    <cellStyle name="Normal 3 2 2 2 3 13 2 2" xfId="14463" xr:uid="{00000000-0005-0000-0000-000064380000}"/>
    <cellStyle name="Normal 3 2 2 2 3 13 3" xfId="14464" xr:uid="{00000000-0005-0000-0000-000065380000}"/>
    <cellStyle name="Normal 3 2 2 2 3 14" xfId="14465" xr:uid="{00000000-0005-0000-0000-000066380000}"/>
    <cellStyle name="Normal 3 2 2 2 3 14 2" xfId="14466" xr:uid="{00000000-0005-0000-0000-000067380000}"/>
    <cellStyle name="Normal 3 2 2 2 3 15" xfId="14467" xr:uid="{00000000-0005-0000-0000-000068380000}"/>
    <cellStyle name="Normal 3 2 2 2 3 15 2" xfId="14468" xr:uid="{00000000-0005-0000-0000-000069380000}"/>
    <cellStyle name="Normal 3 2 2 2 3 16" xfId="14469" xr:uid="{00000000-0005-0000-0000-00006A380000}"/>
    <cellStyle name="Normal 3 2 2 2 3 2" xfId="14470" xr:uid="{00000000-0005-0000-0000-00006B380000}"/>
    <cellStyle name="Normal 3 2 2 2 3 2 10" xfId="14471" xr:uid="{00000000-0005-0000-0000-00006C380000}"/>
    <cellStyle name="Normal 3 2 2 2 3 2 2" xfId="14472" xr:uid="{00000000-0005-0000-0000-00006D380000}"/>
    <cellStyle name="Normal 3 2 2 2 3 2 2 2" xfId="14473" xr:uid="{00000000-0005-0000-0000-00006E380000}"/>
    <cellStyle name="Normal 3 2 2 2 3 2 2 2 2" xfId="14474" xr:uid="{00000000-0005-0000-0000-00006F380000}"/>
    <cellStyle name="Normal 3 2 2 2 3 2 2 2 2 2" xfId="14475" xr:uid="{00000000-0005-0000-0000-000070380000}"/>
    <cellStyle name="Normal 3 2 2 2 3 2 2 2 2 2 2" xfId="14476" xr:uid="{00000000-0005-0000-0000-000071380000}"/>
    <cellStyle name="Normal 3 2 2 2 3 2 2 2 2 2 2 2" xfId="14477" xr:uid="{00000000-0005-0000-0000-000072380000}"/>
    <cellStyle name="Normal 3 2 2 2 3 2 2 2 2 2 2 2 2" xfId="14478" xr:uid="{00000000-0005-0000-0000-000073380000}"/>
    <cellStyle name="Normal 3 2 2 2 3 2 2 2 2 2 2 3" xfId="14479" xr:uid="{00000000-0005-0000-0000-000074380000}"/>
    <cellStyle name="Normal 3 2 2 2 3 2 2 2 2 2 3" xfId="14480" xr:uid="{00000000-0005-0000-0000-000075380000}"/>
    <cellStyle name="Normal 3 2 2 2 3 2 2 2 2 2 3 2" xfId="14481" xr:uid="{00000000-0005-0000-0000-000076380000}"/>
    <cellStyle name="Normal 3 2 2 2 3 2 2 2 2 2 4" xfId="14482" xr:uid="{00000000-0005-0000-0000-000077380000}"/>
    <cellStyle name="Normal 3 2 2 2 3 2 2 2 2 3" xfId="14483" xr:uid="{00000000-0005-0000-0000-000078380000}"/>
    <cellStyle name="Normal 3 2 2 2 3 2 2 2 2 3 2" xfId="14484" xr:uid="{00000000-0005-0000-0000-000079380000}"/>
    <cellStyle name="Normal 3 2 2 2 3 2 2 2 2 3 2 2" xfId="14485" xr:uid="{00000000-0005-0000-0000-00007A380000}"/>
    <cellStyle name="Normal 3 2 2 2 3 2 2 2 2 3 3" xfId="14486" xr:uid="{00000000-0005-0000-0000-00007B380000}"/>
    <cellStyle name="Normal 3 2 2 2 3 2 2 2 2 4" xfId="14487" xr:uid="{00000000-0005-0000-0000-00007C380000}"/>
    <cellStyle name="Normal 3 2 2 2 3 2 2 2 2 4 2" xfId="14488" xr:uid="{00000000-0005-0000-0000-00007D380000}"/>
    <cellStyle name="Normal 3 2 2 2 3 2 2 2 2 5" xfId="14489" xr:uid="{00000000-0005-0000-0000-00007E380000}"/>
    <cellStyle name="Normal 3 2 2 2 3 2 2 2 3" xfId="14490" xr:uid="{00000000-0005-0000-0000-00007F380000}"/>
    <cellStyle name="Normal 3 2 2 2 3 2 2 2 3 2" xfId="14491" xr:uid="{00000000-0005-0000-0000-000080380000}"/>
    <cellStyle name="Normal 3 2 2 2 3 2 2 2 3 2 2" xfId="14492" xr:uid="{00000000-0005-0000-0000-000081380000}"/>
    <cellStyle name="Normal 3 2 2 2 3 2 2 2 3 2 2 2" xfId="14493" xr:uid="{00000000-0005-0000-0000-000082380000}"/>
    <cellStyle name="Normal 3 2 2 2 3 2 2 2 3 2 3" xfId="14494" xr:uid="{00000000-0005-0000-0000-000083380000}"/>
    <cellStyle name="Normal 3 2 2 2 3 2 2 2 3 3" xfId="14495" xr:uid="{00000000-0005-0000-0000-000084380000}"/>
    <cellStyle name="Normal 3 2 2 2 3 2 2 2 3 3 2" xfId="14496" xr:uid="{00000000-0005-0000-0000-000085380000}"/>
    <cellStyle name="Normal 3 2 2 2 3 2 2 2 3 4" xfId="14497" xr:uid="{00000000-0005-0000-0000-000086380000}"/>
    <cellStyle name="Normal 3 2 2 2 3 2 2 2 4" xfId="14498" xr:uid="{00000000-0005-0000-0000-000087380000}"/>
    <cellStyle name="Normal 3 2 2 2 3 2 2 2 4 2" xfId="14499" xr:uid="{00000000-0005-0000-0000-000088380000}"/>
    <cellStyle name="Normal 3 2 2 2 3 2 2 2 4 2 2" xfId="14500" xr:uid="{00000000-0005-0000-0000-000089380000}"/>
    <cellStyle name="Normal 3 2 2 2 3 2 2 2 4 2 2 2" xfId="14501" xr:uid="{00000000-0005-0000-0000-00008A380000}"/>
    <cellStyle name="Normal 3 2 2 2 3 2 2 2 4 2 3" xfId="14502" xr:uid="{00000000-0005-0000-0000-00008B380000}"/>
    <cellStyle name="Normal 3 2 2 2 3 2 2 2 4 3" xfId="14503" xr:uid="{00000000-0005-0000-0000-00008C380000}"/>
    <cellStyle name="Normal 3 2 2 2 3 2 2 2 4 3 2" xfId="14504" xr:uid="{00000000-0005-0000-0000-00008D380000}"/>
    <cellStyle name="Normal 3 2 2 2 3 2 2 2 4 4" xfId="14505" xr:uid="{00000000-0005-0000-0000-00008E380000}"/>
    <cellStyle name="Normal 3 2 2 2 3 2 2 2 5" xfId="14506" xr:uid="{00000000-0005-0000-0000-00008F380000}"/>
    <cellStyle name="Normal 3 2 2 2 3 2 2 2 5 2" xfId="14507" xr:uid="{00000000-0005-0000-0000-000090380000}"/>
    <cellStyle name="Normal 3 2 2 2 3 2 2 2 5 2 2" xfId="14508" xr:uid="{00000000-0005-0000-0000-000091380000}"/>
    <cellStyle name="Normal 3 2 2 2 3 2 2 2 5 3" xfId="14509" xr:uid="{00000000-0005-0000-0000-000092380000}"/>
    <cellStyle name="Normal 3 2 2 2 3 2 2 2 6" xfId="14510" xr:uid="{00000000-0005-0000-0000-000093380000}"/>
    <cellStyle name="Normal 3 2 2 2 3 2 2 2 6 2" xfId="14511" xr:uid="{00000000-0005-0000-0000-000094380000}"/>
    <cellStyle name="Normal 3 2 2 2 3 2 2 2 7" xfId="14512" xr:uid="{00000000-0005-0000-0000-000095380000}"/>
    <cellStyle name="Normal 3 2 2 2 3 2 2 2 7 2" xfId="14513" xr:uid="{00000000-0005-0000-0000-000096380000}"/>
    <cellStyle name="Normal 3 2 2 2 3 2 2 2 8" xfId="14514" xr:uid="{00000000-0005-0000-0000-000097380000}"/>
    <cellStyle name="Normal 3 2 2 2 3 2 2 3" xfId="14515" xr:uid="{00000000-0005-0000-0000-000098380000}"/>
    <cellStyle name="Normal 3 2 2 2 3 2 2 3 2" xfId="14516" xr:uid="{00000000-0005-0000-0000-000099380000}"/>
    <cellStyle name="Normal 3 2 2 2 3 2 2 3 2 2" xfId="14517" xr:uid="{00000000-0005-0000-0000-00009A380000}"/>
    <cellStyle name="Normal 3 2 2 2 3 2 2 3 2 2 2" xfId="14518" xr:uid="{00000000-0005-0000-0000-00009B380000}"/>
    <cellStyle name="Normal 3 2 2 2 3 2 2 3 2 2 2 2" xfId="14519" xr:uid="{00000000-0005-0000-0000-00009C380000}"/>
    <cellStyle name="Normal 3 2 2 2 3 2 2 3 2 2 3" xfId="14520" xr:uid="{00000000-0005-0000-0000-00009D380000}"/>
    <cellStyle name="Normal 3 2 2 2 3 2 2 3 2 3" xfId="14521" xr:uid="{00000000-0005-0000-0000-00009E380000}"/>
    <cellStyle name="Normal 3 2 2 2 3 2 2 3 2 3 2" xfId="14522" xr:uid="{00000000-0005-0000-0000-00009F380000}"/>
    <cellStyle name="Normal 3 2 2 2 3 2 2 3 2 4" xfId="14523" xr:uid="{00000000-0005-0000-0000-0000A0380000}"/>
    <cellStyle name="Normal 3 2 2 2 3 2 2 3 3" xfId="14524" xr:uid="{00000000-0005-0000-0000-0000A1380000}"/>
    <cellStyle name="Normal 3 2 2 2 3 2 2 3 3 2" xfId="14525" xr:uid="{00000000-0005-0000-0000-0000A2380000}"/>
    <cellStyle name="Normal 3 2 2 2 3 2 2 3 3 2 2" xfId="14526" xr:uid="{00000000-0005-0000-0000-0000A3380000}"/>
    <cellStyle name="Normal 3 2 2 2 3 2 2 3 3 3" xfId="14527" xr:uid="{00000000-0005-0000-0000-0000A4380000}"/>
    <cellStyle name="Normal 3 2 2 2 3 2 2 3 4" xfId="14528" xr:uid="{00000000-0005-0000-0000-0000A5380000}"/>
    <cellStyle name="Normal 3 2 2 2 3 2 2 3 4 2" xfId="14529" xr:uid="{00000000-0005-0000-0000-0000A6380000}"/>
    <cellStyle name="Normal 3 2 2 2 3 2 2 3 5" xfId="14530" xr:uid="{00000000-0005-0000-0000-0000A7380000}"/>
    <cellStyle name="Normal 3 2 2 2 3 2 2 4" xfId="14531" xr:uid="{00000000-0005-0000-0000-0000A8380000}"/>
    <cellStyle name="Normal 3 2 2 2 3 2 2 4 2" xfId="14532" xr:uid="{00000000-0005-0000-0000-0000A9380000}"/>
    <cellStyle name="Normal 3 2 2 2 3 2 2 4 2 2" xfId="14533" xr:uid="{00000000-0005-0000-0000-0000AA380000}"/>
    <cellStyle name="Normal 3 2 2 2 3 2 2 4 2 2 2" xfId="14534" xr:uid="{00000000-0005-0000-0000-0000AB380000}"/>
    <cellStyle name="Normal 3 2 2 2 3 2 2 4 2 3" xfId="14535" xr:uid="{00000000-0005-0000-0000-0000AC380000}"/>
    <cellStyle name="Normal 3 2 2 2 3 2 2 4 3" xfId="14536" xr:uid="{00000000-0005-0000-0000-0000AD380000}"/>
    <cellStyle name="Normal 3 2 2 2 3 2 2 4 3 2" xfId="14537" xr:uid="{00000000-0005-0000-0000-0000AE380000}"/>
    <cellStyle name="Normal 3 2 2 2 3 2 2 4 4" xfId="14538" xr:uid="{00000000-0005-0000-0000-0000AF380000}"/>
    <cellStyle name="Normal 3 2 2 2 3 2 2 5" xfId="14539" xr:uid="{00000000-0005-0000-0000-0000B0380000}"/>
    <cellStyle name="Normal 3 2 2 2 3 2 2 5 2" xfId="14540" xr:uid="{00000000-0005-0000-0000-0000B1380000}"/>
    <cellStyle name="Normal 3 2 2 2 3 2 2 5 2 2" xfId="14541" xr:uid="{00000000-0005-0000-0000-0000B2380000}"/>
    <cellStyle name="Normal 3 2 2 2 3 2 2 5 2 2 2" xfId="14542" xr:uid="{00000000-0005-0000-0000-0000B3380000}"/>
    <cellStyle name="Normal 3 2 2 2 3 2 2 5 2 3" xfId="14543" xr:uid="{00000000-0005-0000-0000-0000B4380000}"/>
    <cellStyle name="Normal 3 2 2 2 3 2 2 5 3" xfId="14544" xr:uid="{00000000-0005-0000-0000-0000B5380000}"/>
    <cellStyle name="Normal 3 2 2 2 3 2 2 5 3 2" xfId="14545" xr:uid="{00000000-0005-0000-0000-0000B6380000}"/>
    <cellStyle name="Normal 3 2 2 2 3 2 2 5 4" xfId="14546" xr:uid="{00000000-0005-0000-0000-0000B7380000}"/>
    <cellStyle name="Normal 3 2 2 2 3 2 2 6" xfId="14547" xr:uid="{00000000-0005-0000-0000-0000B8380000}"/>
    <cellStyle name="Normal 3 2 2 2 3 2 2 6 2" xfId="14548" xr:uid="{00000000-0005-0000-0000-0000B9380000}"/>
    <cellStyle name="Normal 3 2 2 2 3 2 2 6 2 2" xfId="14549" xr:uid="{00000000-0005-0000-0000-0000BA380000}"/>
    <cellStyle name="Normal 3 2 2 2 3 2 2 6 3" xfId="14550" xr:uid="{00000000-0005-0000-0000-0000BB380000}"/>
    <cellStyle name="Normal 3 2 2 2 3 2 2 7" xfId="14551" xr:uid="{00000000-0005-0000-0000-0000BC380000}"/>
    <cellStyle name="Normal 3 2 2 2 3 2 2 7 2" xfId="14552" xr:uid="{00000000-0005-0000-0000-0000BD380000}"/>
    <cellStyle name="Normal 3 2 2 2 3 2 2 8" xfId="14553" xr:uid="{00000000-0005-0000-0000-0000BE380000}"/>
    <cellStyle name="Normal 3 2 2 2 3 2 2 8 2" xfId="14554" xr:uid="{00000000-0005-0000-0000-0000BF380000}"/>
    <cellStyle name="Normal 3 2 2 2 3 2 2 9" xfId="14555" xr:uid="{00000000-0005-0000-0000-0000C0380000}"/>
    <cellStyle name="Normal 3 2 2 2 3 2 3" xfId="14556" xr:uid="{00000000-0005-0000-0000-0000C1380000}"/>
    <cellStyle name="Normal 3 2 2 2 3 2 3 2" xfId="14557" xr:uid="{00000000-0005-0000-0000-0000C2380000}"/>
    <cellStyle name="Normal 3 2 2 2 3 2 3 2 2" xfId="14558" xr:uid="{00000000-0005-0000-0000-0000C3380000}"/>
    <cellStyle name="Normal 3 2 2 2 3 2 3 2 2 2" xfId="14559" xr:uid="{00000000-0005-0000-0000-0000C4380000}"/>
    <cellStyle name="Normal 3 2 2 2 3 2 3 2 2 2 2" xfId="14560" xr:uid="{00000000-0005-0000-0000-0000C5380000}"/>
    <cellStyle name="Normal 3 2 2 2 3 2 3 2 2 2 2 2" xfId="14561" xr:uid="{00000000-0005-0000-0000-0000C6380000}"/>
    <cellStyle name="Normal 3 2 2 2 3 2 3 2 2 2 3" xfId="14562" xr:uid="{00000000-0005-0000-0000-0000C7380000}"/>
    <cellStyle name="Normal 3 2 2 2 3 2 3 2 2 3" xfId="14563" xr:uid="{00000000-0005-0000-0000-0000C8380000}"/>
    <cellStyle name="Normal 3 2 2 2 3 2 3 2 2 3 2" xfId="14564" xr:uid="{00000000-0005-0000-0000-0000C9380000}"/>
    <cellStyle name="Normal 3 2 2 2 3 2 3 2 2 4" xfId="14565" xr:uid="{00000000-0005-0000-0000-0000CA380000}"/>
    <cellStyle name="Normal 3 2 2 2 3 2 3 2 3" xfId="14566" xr:uid="{00000000-0005-0000-0000-0000CB380000}"/>
    <cellStyle name="Normal 3 2 2 2 3 2 3 2 3 2" xfId="14567" xr:uid="{00000000-0005-0000-0000-0000CC380000}"/>
    <cellStyle name="Normal 3 2 2 2 3 2 3 2 3 2 2" xfId="14568" xr:uid="{00000000-0005-0000-0000-0000CD380000}"/>
    <cellStyle name="Normal 3 2 2 2 3 2 3 2 3 3" xfId="14569" xr:uid="{00000000-0005-0000-0000-0000CE380000}"/>
    <cellStyle name="Normal 3 2 2 2 3 2 3 2 4" xfId="14570" xr:uid="{00000000-0005-0000-0000-0000CF380000}"/>
    <cellStyle name="Normal 3 2 2 2 3 2 3 2 4 2" xfId="14571" xr:uid="{00000000-0005-0000-0000-0000D0380000}"/>
    <cellStyle name="Normal 3 2 2 2 3 2 3 2 5" xfId="14572" xr:uid="{00000000-0005-0000-0000-0000D1380000}"/>
    <cellStyle name="Normal 3 2 2 2 3 2 3 3" xfId="14573" xr:uid="{00000000-0005-0000-0000-0000D2380000}"/>
    <cellStyle name="Normal 3 2 2 2 3 2 3 3 2" xfId="14574" xr:uid="{00000000-0005-0000-0000-0000D3380000}"/>
    <cellStyle name="Normal 3 2 2 2 3 2 3 3 2 2" xfId="14575" xr:uid="{00000000-0005-0000-0000-0000D4380000}"/>
    <cellStyle name="Normal 3 2 2 2 3 2 3 3 2 2 2" xfId="14576" xr:uid="{00000000-0005-0000-0000-0000D5380000}"/>
    <cellStyle name="Normal 3 2 2 2 3 2 3 3 2 3" xfId="14577" xr:uid="{00000000-0005-0000-0000-0000D6380000}"/>
    <cellStyle name="Normal 3 2 2 2 3 2 3 3 3" xfId="14578" xr:uid="{00000000-0005-0000-0000-0000D7380000}"/>
    <cellStyle name="Normal 3 2 2 2 3 2 3 3 3 2" xfId="14579" xr:uid="{00000000-0005-0000-0000-0000D8380000}"/>
    <cellStyle name="Normal 3 2 2 2 3 2 3 3 4" xfId="14580" xr:uid="{00000000-0005-0000-0000-0000D9380000}"/>
    <cellStyle name="Normal 3 2 2 2 3 2 3 4" xfId="14581" xr:uid="{00000000-0005-0000-0000-0000DA380000}"/>
    <cellStyle name="Normal 3 2 2 2 3 2 3 4 2" xfId="14582" xr:uid="{00000000-0005-0000-0000-0000DB380000}"/>
    <cellStyle name="Normal 3 2 2 2 3 2 3 4 2 2" xfId="14583" xr:uid="{00000000-0005-0000-0000-0000DC380000}"/>
    <cellStyle name="Normal 3 2 2 2 3 2 3 4 2 2 2" xfId="14584" xr:uid="{00000000-0005-0000-0000-0000DD380000}"/>
    <cellStyle name="Normal 3 2 2 2 3 2 3 4 2 3" xfId="14585" xr:uid="{00000000-0005-0000-0000-0000DE380000}"/>
    <cellStyle name="Normal 3 2 2 2 3 2 3 4 3" xfId="14586" xr:uid="{00000000-0005-0000-0000-0000DF380000}"/>
    <cellStyle name="Normal 3 2 2 2 3 2 3 4 3 2" xfId="14587" xr:uid="{00000000-0005-0000-0000-0000E0380000}"/>
    <cellStyle name="Normal 3 2 2 2 3 2 3 4 4" xfId="14588" xr:uid="{00000000-0005-0000-0000-0000E1380000}"/>
    <cellStyle name="Normal 3 2 2 2 3 2 3 5" xfId="14589" xr:uid="{00000000-0005-0000-0000-0000E2380000}"/>
    <cellStyle name="Normal 3 2 2 2 3 2 3 5 2" xfId="14590" xr:uid="{00000000-0005-0000-0000-0000E3380000}"/>
    <cellStyle name="Normal 3 2 2 2 3 2 3 5 2 2" xfId="14591" xr:uid="{00000000-0005-0000-0000-0000E4380000}"/>
    <cellStyle name="Normal 3 2 2 2 3 2 3 5 3" xfId="14592" xr:uid="{00000000-0005-0000-0000-0000E5380000}"/>
    <cellStyle name="Normal 3 2 2 2 3 2 3 6" xfId="14593" xr:uid="{00000000-0005-0000-0000-0000E6380000}"/>
    <cellStyle name="Normal 3 2 2 2 3 2 3 6 2" xfId="14594" xr:uid="{00000000-0005-0000-0000-0000E7380000}"/>
    <cellStyle name="Normal 3 2 2 2 3 2 3 7" xfId="14595" xr:uid="{00000000-0005-0000-0000-0000E8380000}"/>
    <cellStyle name="Normal 3 2 2 2 3 2 3 7 2" xfId="14596" xr:uid="{00000000-0005-0000-0000-0000E9380000}"/>
    <cellStyle name="Normal 3 2 2 2 3 2 3 8" xfId="14597" xr:uid="{00000000-0005-0000-0000-0000EA380000}"/>
    <cellStyle name="Normal 3 2 2 2 3 2 4" xfId="14598" xr:uid="{00000000-0005-0000-0000-0000EB380000}"/>
    <cellStyle name="Normal 3 2 2 2 3 2 4 2" xfId="14599" xr:uid="{00000000-0005-0000-0000-0000EC380000}"/>
    <cellStyle name="Normal 3 2 2 2 3 2 4 2 2" xfId="14600" xr:uid="{00000000-0005-0000-0000-0000ED380000}"/>
    <cellStyle name="Normal 3 2 2 2 3 2 4 2 2 2" xfId="14601" xr:uid="{00000000-0005-0000-0000-0000EE380000}"/>
    <cellStyle name="Normal 3 2 2 2 3 2 4 2 2 2 2" xfId="14602" xr:uid="{00000000-0005-0000-0000-0000EF380000}"/>
    <cellStyle name="Normal 3 2 2 2 3 2 4 2 2 3" xfId="14603" xr:uid="{00000000-0005-0000-0000-0000F0380000}"/>
    <cellStyle name="Normal 3 2 2 2 3 2 4 2 3" xfId="14604" xr:uid="{00000000-0005-0000-0000-0000F1380000}"/>
    <cellStyle name="Normal 3 2 2 2 3 2 4 2 3 2" xfId="14605" xr:uid="{00000000-0005-0000-0000-0000F2380000}"/>
    <cellStyle name="Normal 3 2 2 2 3 2 4 2 4" xfId="14606" xr:uid="{00000000-0005-0000-0000-0000F3380000}"/>
    <cellStyle name="Normal 3 2 2 2 3 2 4 3" xfId="14607" xr:uid="{00000000-0005-0000-0000-0000F4380000}"/>
    <cellStyle name="Normal 3 2 2 2 3 2 4 3 2" xfId="14608" xr:uid="{00000000-0005-0000-0000-0000F5380000}"/>
    <cellStyle name="Normal 3 2 2 2 3 2 4 3 2 2" xfId="14609" xr:uid="{00000000-0005-0000-0000-0000F6380000}"/>
    <cellStyle name="Normal 3 2 2 2 3 2 4 3 3" xfId="14610" xr:uid="{00000000-0005-0000-0000-0000F7380000}"/>
    <cellStyle name="Normal 3 2 2 2 3 2 4 4" xfId="14611" xr:uid="{00000000-0005-0000-0000-0000F8380000}"/>
    <cellStyle name="Normal 3 2 2 2 3 2 4 4 2" xfId="14612" xr:uid="{00000000-0005-0000-0000-0000F9380000}"/>
    <cellStyle name="Normal 3 2 2 2 3 2 4 5" xfId="14613" xr:uid="{00000000-0005-0000-0000-0000FA380000}"/>
    <cellStyle name="Normal 3 2 2 2 3 2 5" xfId="14614" xr:uid="{00000000-0005-0000-0000-0000FB380000}"/>
    <cellStyle name="Normal 3 2 2 2 3 2 5 2" xfId="14615" xr:uid="{00000000-0005-0000-0000-0000FC380000}"/>
    <cellStyle name="Normal 3 2 2 2 3 2 5 2 2" xfId="14616" xr:uid="{00000000-0005-0000-0000-0000FD380000}"/>
    <cellStyle name="Normal 3 2 2 2 3 2 5 2 2 2" xfId="14617" xr:uid="{00000000-0005-0000-0000-0000FE380000}"/>
    <cellStyle name="Normal 3 2 2 2 3 2 5 2 3" xfId="14618" xr:uid="{00000000-0005-0000-0000-0000FF380000}"/>
    <cellStyle name="Normal 3 2 2 2 3 2 5 3" xfId="14619" xr:uid="{00000000-0005-0000-0000-000000390000}"/>
    <cellStyle name="Normal 3 2 2 2 3 2 5 3 2" xfId="14620" xr:uid="{00000000-0005-0000-0000-000001390000}"/>
    <cellStyle name="Normal 3 2 2 2 3 2 5 4" xfId="14621" xr:uid="{00000000-0005-0000-0000-000002390000}"/>
    <cellStyle name="Normal 3 2 2 2 3 2 6" xfId="14622" xr:uid="{00000000-0005-0000-0000-000003390000}"/>
    <cellStyle name="Normal 3 2 2 2 3 2 6 2" xfId="14623" xr:uid="{00000000-0005-0000-0000-000004390000}"/>
    <cellStyle name="Normal 3 2 2 2 3 2 6 2 2" xfId="14624" xr:uid="{00000000-0005-0000-0000-000005390000}"/>
    <cellStyle name="Normal 3 2 2 2 3 2 6 2 2 2" xfId="14625" xr:uid="{00000000-0005-0000-0000-000006390000}"/>
    <cellStyle name="Normal 3 2 2 2 3 2 6 2 3" xfId="14626" xr:uid="{00000000-0005-0000-0000-000007390000}"/>
    <cellStyle name="Normal 3 2 2 2 3 2 6 3" xfId="14627" xr:uid="{00000000-0005-0000-0000-000008390000}"/>
    <cellStyle name="Normal 3 2 2 2 3 2 6 3 2" xfId="14628" xr:uid="{00000000-0005-0000-0000-000009390000}"/>
    <cellStyle name="Normal 3 2 2 2 3 2 6 4" xfId="14629" xr:uid="{00000000-0005-0000-0000-00000A390000}"/>
    <cellStyle name="Normal 3 2 2 2 3 2 7" xfId="14630" xr:uid="{00000000-0005-0000-0000-00000B390000}"/>
    <cellStyle name="Normal 3 2 2 2 3 2 7 2" xfId="14631" xr:uid="{00000000-0005-0000-0000-00000C390000}"/>
    <cellStyle name="Normal 3 2 2 2 3 2 7 2 2" xfId="14632" xr:uid="{00000000-0005-0000-0000-00000D390000}"/>
    <cellStyle name="Normal 3 2 2 2 3 2 7 3" xfId="14633" xr:uid="{00000000-0005-0000-0000-00000E390000}"/>
    <cellStyle name="Normal 3 2 2 2 3 2 8" xfId="14634" xr:uid="{00000000-0005-0000-0000-00000F390000}"/>
    <cellStyle name="Normal 3 2 2 2 3 2 8 2" xfId="14635" xr:uid="{00000000-0005-0000-0000-000010390000}"/>
    <cellStyle name="Normal 3 2 2 2 3 2 9" xfId="14636" xr:uid="{00000000-0005-0000-0000-000011390000}"/>
    <cellStyle name="Normal 3 2 2 2 3 2 9 2" xfId="14637" xr:uid="{00000000-0005-0000-0000-000012390000}"/>
    <cellStyle name="Normal 3 2 2 2 3 3" xfId="14638" xr:uid="{00000000-0005-0000-0000-000013390000}"/>
    <cellStyle name="Normal 3 2 2 2 3 3 10" xfId="14639" xr:uid="{00000000-0005-0000-0000-000014390000}"/>
    <cellStyle name="Normal 3 2 2 2 3 3 2" xfId="14640" xr:uid="{00000000-0005-0000-0000-000015390000}"/>
    <cellStyle name="Normal 3 2 2 2 3 3 2 2" xfId="14641" xr:uid="{00000000-0005-0000-0000-000016390000}"/>
    <cellStyle name="Normal 3 2 2 2 3 3 2 2 2" xfId="14642" xr:uid="{00000000-0005-0000-0000-000017390000}"/>
    <cellStyle name="Normal 3 2 2 2 3 3 2 2 2 2" xfId="14643" xr:uid="{00000000-0005-0000-0000-000018390000}"/>
    <cellStyle name="Normal 3 2 2 2 3 3 2 2 2 2 2" xfId="14644" xr:uid="{00000000-0005-0000-0000-000019390000}"/>
    <cellStyle name="Normal 3 2 2 2 3 3 2 2 2 2 2 2" xfId="14645" xr:uid="{00000000-0005-0000-0000-00001A390000}"/>
    <cellStyle name="Normal 3 2 2 2 3 3 2 2 2 2 2 2 2" xfId="14646" xr:uid="{00000000-0005-0000-0000-00001B390000}"/>
    <cellStyle name="Normal 3 2 2 2 3 3 2 2 2 2 2 3" xfId="14647" xr:uid="{00000000-0005-0000-0000-00001C390000}"/>
    <cellStyle name="Normal 3 2 2 2 3 3 2 2 2 2 3" xfId="14648" xr:uid="{00000000-0005-0000-0000-00001D390000}"/>
    <cellStyle name="Normal 3 2 2 2 3 3 2 2 2 2 3 2" xfId="14649" xr:uid="{00000000-0005-0000-0000-00001E390000}"/>
    <cellStyle name="Normal 3 2 2 2 3 3 2 2 2 2 4" xfId="14650" xr:uid="{00000000-0005-0000-0000-00001F390000}"/>
    <cellStyle name="Normal 3 2 2 2 3 3 2 2 2 3" xfId="14651" xr:uid="{00000000-0005-0000-0000-000020390000}"/>
    <cellStyle name="Normal 3 2 2 2 3 3 2 2 2 3 2" xfId="14652" xr:uid="{00000000-0005-0000-0000-000021390000}"/>
    <cellStyle name="Normal 3 2 2 2 3 3 2 2 2 3 2 2" xfId="14653" xr:uid="{00000000-0005-0000-0000-000022390000}"/>
    <cellStyle name="Normal 3 2 2 2 3 3 2 2 2 3 3" xfId="14654" xr:uid="{00000000-0005-0000-0000-000023390000}"/>
    <cellStyle name="Normal 3 2 2 2 3 3 2 2 2 4" xfId="14655" xr:uid="{00000000-0005-0000-0000-000024390000}"/>
    <cellStyle name="Normal 3 2 2 2 3 3 2 2 2 4 2" xfId="14656" xr:uid="{00000000-0005-0000-0000-000025390000}"/>
    <cellStyle name="Normal 3 2 2 2 3 3 2 2 2 5" xfId="14657" xr:uid="{00000000-0005-0000-0000-000026390000}"/>
    <cellStyle name="Normal 3 2 2 2 3 3 2 2 3" xfId="14658" xr:uid="{00000000-0005-0000-0000-000027390000}"/>
    <cellStyle name="Normal 3 2 2 2 3 3 2 2 3 2" xfId="14659" xr:uid="{00000000-0005-0000-0000-000028390000}"/>
    <cellStyle name="Normal 3 2 2 2 3 3 2 2 3 2 2" xfId="14660" xr:uid="{00000000-0005-0000-0000-000029390000}"/>
    <cellStyle name="Normal 3 2 2 2 3 3 2 2 3 2 2 2" xfId="14661" xr:uid="{00000000-0005-0000-0000-00002A390000}"/>
    <cellStyle name="Normal 3 2 2 2 3 3 2 2 3 2 3" xfId="14662" xr:uid="{00000000-0005-0000-0000-00002B390000}"/>
    <cellStyle name="Normal 3 2 2 2 3 3 2 2 3 3" xfId="14663" xr:uid="{00000000-0005-0000-0000-00002C390000}"/>
    <cellStyle name="Normal 3 2 2 2 3 3 2 2 3 3 2" xfId="14664" xr:uid="{00000000-0005-0000-0000-00002D390000}"/>
    <cellStyle name="Normal 3 2 2 2 3 3 2 2 3 4" xfId="14665" xr:uid="{00000000-0005-0000-0000-00002E390000}"/>
    <cellStyle name="Normal 3 2 2 2 3 3 2 2 4" xfId="14666" xr:uid="{00000000-0005-0000-0000-00002F390000}"/>
    <cellStyle name="Normal 3 2 2 2 3 3 2 2 4 2" xfId="14667" xr:uid="{00000000-0005-0000-0000-000030390000}"/>
    <cellStyle name="Normal 3 2 2 2 3 3 2 2 4 2 2" xfId="14668" xr:uid="{00000000-0005-0000-0000-000031390000}"/>
    <cellStyle name="Normal 3 2 2 2 3 3 2 2 4 2 2 2" xfId="14669" xr:uid="{00000000-0005-0000-0000-000032390000}"/>
    <cellStyle name="Normal 3 2 2 2 3 3 2 2 4 2 3" xfId="14670" xr:uid="{00000000-0005-0000-0000-000033390000}"/>
    <cellStyle name="Normal 3 2 2 2 3 3 2 2 4 3" xfId="14671" xr:uid="{00000000-0005-0000-0000-000034390000}"/>
    <cellStyle name="Normal 3 2 2 2 3 3 2 2 4 3 2" xfId="14672" xr:uid="{00000000-0005-0000-0000-000035390000}"/>
    <cellStyle name="Normal 3 2 2 2 3 3 2 2 4 4" xfId="14673" xr:uid="{00000000-0005-0000-0000-000036390000}"/>
    <cellStyle name="Normal 3 2 2 2 3 3 2 2 5" xfId="14674" xr:uid="{00000000-0005-0000-0000-000037390000}"/>
    <cellStyle name="Normal 3 2 2 2 3 3 2 2 5 2" xfId="14675" xr:uid="{00000000-0005-0000-0000-000038390000}"/>
    <cellStyle name="Normal 3 2 2 2 3 3 2 2 5 2 2" xfId="14676" xr:uid="{00000000-0005-0000-0000-000039390000}"/>
    <cellStyle name="Normal 3 2 2 2 3 3 2 2 5 3" xfId="14677" xr:uid="{00000000-0005-0000-0000-00003A390000}"/>
    <cellStyle name="Normal 3 2 2 2 3 3 2 2 6" xfId="14678" xr:uid="{00000000-0005-0000-0000-00003B390000}"/>
    <cellStyle name="Normal 3 2 2 2 3 3 2 2 6 2" xfId="14679" xr:uid="{00000000-0005-0000-0000-00003C390000}"/>
    <cellStyle name="Normal 3 2 2 2 3 3 2 2 7" xfId="14680" xr:uid="{00000000-0005-0000-0000-00003D390000}"/>
    <cellStyle name="Normal 3 2 2 2 3 3 2 2 7 2" xfId="14681" xr:uid="{00000000-0005-0000-0000-00003E390000}"/>
    <cellStyle name="Normal 3 2 2 2 3 3 2 2 8" xfId="14682" xr:uid="{00000000-0005-0000-0000-00003F390000}"/>
    <cellStyle name="Normal 3 2 2 2 3 3 2 3" xfId="14683" xr:uid="{00000000-0005-0000-0000-000040390000}"/>
    <cellStyle name="Normal 3 2 2 2 3 3 2 3 2" xfId="14684" xr:uid="{00000000-0005-0000-0000-000041390000}"/>
    <cellStyle name="Normal 3 2 2 2 3 3 2 3 2 2" xfId="14685" xr:uid="{00000000-0005-0000-0000-000042390000}"/>
    <cellStyle name="Normal 3 2 2 2 3 3 2 3 2 2 2" xfId="14686" xr:uid="{00000000-0005-0000-0000-000043390000}"/>
    <cellStyle name="Normal 3 2 2 2 3 3 2 3 2 2 2 2" xfId="14687" xr:uid="{00000000-0005-0000-0000-000044390000}"/>
    <cellStyle name="Normal 3 2 2 2 3 3 2 3 2 2 3" xfId="14688" xr:uid="{00000000-0005-0000-0000-000045390000}"/>
    <cellStyle name="Normal 3 2 2 2 3 3 2 3 2 3" xfId="14689" xr:uid="{00000000-0005-0000-0000-000046390000}"/>
    <cellStyle name="Normal 3 2 2 2 3 3 2 3 2 3 2" xfId="14690" xr:uid="{00000000-0005-0000-0000-000047390000}"/>
    <cellStyle name="Normal 3 2 2 2 3 3 2 3 2 4" xfId="14691" xr:uid="{00000000-0005-0000-0000-000048390000}"/>
    <cellStyle name="Normal 3 2 2 2 3 3 2 3 3" xfId="14692" xr:uid="{00000000-0005-0000-0000-000049390000}"/>
    <cellStyle name="Normal 3 2 2 2 3 3 2 3 3 2" xfId="14693" xr:uid="{00000000-0005-0000-0000-00004A390000}"/>
    <cellStyle name="Normal 3 2 2 2 3 3 2 3 3 2 2" xfId="14694" xr:uid="{00000000-0005-0000-0000-00004B390000}"/>
    <cellStyle name="Normal 3 2 2 2 3 3 2 3 3 3" xfId="14695" xr:uid="{00000000-0005-0000-0000-00004C390000}"/>
    <cellStyle name="Normal 3 2 2 2 3 3 2 3 4" xfId="14696" xr:uid="{00000000-0005-0000-0000-00004D390000}"/>
    <cellStyle name="Normal 3 2 2 2 3 3 2 3 4 2" xfId="14697" xr:uid="{00000000-0005-0000-0000-00004E390000}"/>
    <cellStyle name="Normal 3 2 2 2 3 3 2 3 5" xfId="14698" xr:uid="{00000000-0005-0000-0000-00004F390000}"/>
    <cellStyle name="Normal 3 2 2 2 3 3 2 4" xfId="14699" xr:uid="{00000000-0005-0000-0000-000050390000}"/>
    <cellStyle name="Normal 3 2 2 2 3 3 2 4 2" xfId="14700" xr:uid="{00000000-0005-0000-0000-000051390000}"/>
    <cellStyle name="Normal 3 2 2 2 3 3 2 4 2 2" xfId="14701" xr:uid="{00000000-0005-0000-0000-000052390000}"/>
    <cellStyle name="Normal 3 2 2 2 3 3 2 4 2 2 2" xfId="14702" xr:uid="{00000000-0005-0000-0000-000053390000}"/>
    <cellStyle name="Normal 3 2 2 2 3 3 2 4 2 3" xfId="14703" xr:uid="{00000000-0005-0000-0000-000054390000}"/>
    <cellStyle name="Normal 3 2 2 2 3 3 2 4 3" xfId="14704" xr:uid="{00000000-0005-0000-0000-000055390000}"/>
    <cellStyle name="Normal 3 2 2 2 3 3 2 4 3 2" xfId="14705" xr:uid="{00000000-0005-0000-0000-000056390000}"/>
    <cellStyle name="Normal 3 2 2 2 3 3 2 4 4" xfId="14706" xr:uid="{00000000-0005-0000-0000-000057390000}"/>
    <cellStyle name="Normal 3 2 2 2 3 3 2 5" xfId="14707" xr:uid="{00000000-0005-0000-0000-000058390000}"/>
    <cellStyle name="Normal 3 2 2 2 3 3 2 5 2" xfId="14708" xr:uid="{00000000-0005-0000-0000-000059390000}"/>
    <cellStyle name="Normal 3 2 2 2 3 3 2 5 2 2" xfId="14709" xr:uid="{00000000-0005-0000-0000-00005A390000}"/>
    <cellStyle name="Normal 3 2 2 2 3 3 2 5 2 2 2" xfId="14710" xr:uid="{00000000-0005-0000-0000-00005B390000}"/>
    <cellStyle name="Normal 3 2 2 2 3 3 2 5 2 3" xfId="14711" xr:uid="{00000000-0005-0000-0000-00005C390000}"/>
    <cellStyle name="Normal 3 2 2 2 3 3 2 5 3" xfId="14712" xr:uid="{00000000-0005-0000-0000-00005D390000}"/>
    <cellStyle name="Normal 3 2 2 2 3 3 2 5 3 2" xfId="14713" xr:uid="{00000000-0005-0000-0000-00005E390000}"/>
    <cellStyle name="Normal 3 2 2 2 3 3 2 5 4" xfId="14714" xr:uid="{00000000-0005-0000-0000-00005F390000}"/>
    <cellStyle name="Normal 3 2 2 2 3 3 2 6" xfId="14715" xr:uid="{00000000-0005-0000-0000-000060390000}"/>
    <cellStyle name="Normal 3 2 2 2 3 3 2 6 2" xfId="14716" xr:uid="{00000000-0005-0000-0000-000061390000}"/>
    <cellStyle name="Normal 3 2 2 2 3 3 2 6 2 2" xfId="14717" xr:uid="{00000000-0005-0000-0000-000062390000}"/>
    <cellStyle name="Normal 3 2 2 2 3 3 2 6 3" xfId="14718" xr:uid="{00000000-0005-0000-0000-000063390000}"/>
    <cellStyle name="Normal 3 2 2 2 3 3 2 7" xfId="14719" xr:uid="{00000000-0005-0000-0000-000064390000}"/>
    <cellStyle name="Normal 3 2 2 2 3 3 2 7 2" xfId="14720" xr:uid="{00000000-0005-0000-0000-000065390000}"/>
    <cellStyle name="Normal 3 2 2 2 3 3 2 8" xfId="14721" xr:uid="{00000000-0005-0000-0000-000066390000}"/>
    <cellStyle name="Normal 3 2 2 2 3 3 2 8 2" xfId="14722" xr:uid="{00000000-0005-0000-0000-000067390000}"/>
    <cellStyle name="Normal 3 2 2 2 3 3 2 9" xfId="14723" xr:uid="{00000000-0005-0000-0000-000068390000}"/>
    <cellStyle name="Normal 3 2 2 2 3 3 3" xfId="14724" xr:uid="{00000000-0005-0000-0000-000069390000}"/>
    <cellStyle name="Normal 3 2 2 2 3 3 3 2" xfId="14725" xr:uid="{00000000-0005-0000-0000-00006A390000}"/>
    <cellStyle name="Normal 3 2 2 2 3 3 3 2 2" xfId="14726" xr:uid="{00000000-0005-0000-0000-00006B390000}"/>
    <cellStyle name="Normal 3 2 2 2 3 3 3 2 2 2" xfId="14727" xr:uid="{00000000-0005-0000-0000-00006C390000}"/>
    <cellStyle name="Normal 3 2 2 2 3 3 3 2 2 2 2" xfId="14728" xr:uid="{00000000-0005-0000-0000-00006D390000}"/>
    <cellStyle name="Normal 3 2 2 2 3 3 3 2 2 2 2 2" xfId="14729" xr:uid="{00000000-0005-0000-0000-00006E390000}"/>
    <cellStyle name="Normal 3 2 2 2 3 3 3 2 2 2 3" xfId="14730" xr:uid="{00000000-0005-0000-0000-00006F390000}"/>
    <cellStyle name="Normal 3 2 2 2 3 3 3 2 2 3" xfId="14731" xr:uid="{00000000-0005-0000-0000-000070390000}"/>
    <cellStyle name="Normal 3 2 2 2 3 3 3 2 2 3 2" xfId="14732" xr:uid="{00000000-0005-0000-0000-000071390000}"/>
    <cellStyle name="Normal 3 2 2 2 3 3 3 2 2 4" xfId="14733" xr:uid="{00000000-0005-0000-0000-000072390000}"/>
    <cellStyle name="Normal 3 2 2 2 3 3 3 2 3" xfId="14734" xr:uid="{00000000-0005-0000-0000-000073390000}"/>
    <cellStyle name="Normal 3 2 2 2 3 3 3 2 3 2" xfId="14735" xr:uid="{00000000-0005-0000-0000-000074390000}"/>
    <cellStyle name="Normal 3 2 2 2 3 3 3 2 3 2 2" xfId="14736" xr:uid="{00000000-0005-0000-0000-000075390000}"/>
    <cellStyle name="Normal 3 2 2 2 3 3 3 2 3 3" xfId="14737" xr:uid="{00000000-0005-0000-0000-000076390000}"/>
    <cellStyle name="Normal 3 2 2 2 3 3 3 2 4" xfId="14738" xr:uid="{00000000-0005-0000-0000-000077390000}"/>
    <cellStyle name="Normal 3 2 2 2 3 3 3 2 4 2" xfId="14739" xr:uid="{00000000-0005-0000-0000-000078390000}"/>
    <cellStyle name="Normal 3 2 2 2 3 3 3 2 5" xfId="14740" xr:uid="{00000000-0005-0000-0000-000079390000}"/>
    <cellStyle name="Normal 3 2 2 2 3 3 3 3" xfId="14741" xr:uid="{00000000-0005-0000-0000-00007A390000}"/>
    <cellStyle name="Normal 3 2 2 2 3 3 3 3 2" xfId="14742" xr:uid="{00000000-0005-0000-0000-00007B390000}"/>
    <cellStyle name="Normal 3 2 2 2 3 3 3 3 2 2" xfId="14743" xr:uid="{00000000-0005-0000-0000-00007C390000}"/>
    <cellStyle name="Normal 3 2 2 2 3 3 3 3 2 2 2" xfId="14744" xr:uid="{00000000-0005-0000-0000-00007D390000}"/>
    <cellStyle name="Normal 3 2 2 2 3 3 3 3 2 3" xfId="14745" xr:uid="{00000000-0005-0000-0000-00007E390000}"/>
    <cellStyle name="Normal 3 2 2 2 3 3 3 3 3" xfId="14746" xr:uid="{00000000-0005-0000-0000-00007F390000}"/>
    <cellStyle name="Normal 3 2 2 2 3 3 3 3 3 2" xfId="14747" xr:uid="{00000000-0005-0000-0000-000080390000}"/>
    <cellStyle name="Normal 3 2 2 2 3 3 3 3 4" xfId="14748" xr:uid="{00000000-0005-0000-0000-000081390000}"/>
    <cellStyle name="Normal 3 2 2 2 3 3 3 4" xfId="14749" xr:uid="{00000000-0005-0000-0000-000082390000}"/>
    <cellStyle name="Normal 3 2 2 2 3 3 3 4 2" xfId="14750" xr:uid="{00000000-0005-0000-0000-000083390000}"/>
    <cellStyle name="Normal 3 2 2 2 3 3 3 4 2 2" xfId="14751" xr:uid="{00000000-0005-0000-0000-000084390000}"/>
    <cellStyle name="Normal 3 2 2 2 3 3 3 4 2 2 2" xfId="14752" xr:uid="{00000000-0005-0000-0000-000085390000}"/>
    <cellStyle name="Normal 3 2 2 2 3 3 3 4 2 3" xfId="14753" xr:uid="{00000000-0005-0000-0000-000086390000}"/>
    <cellStyle name="Normal 3 2 2 2 3 3 3 4 3" xfId="14754" xr:uid="{00000000-0005-0000-0000-000087390000}"/>
    <cellStyle name="Normal 3 2 2 2 3 3 3 4 3 2" xfId="14755" xr:uid="{00000000-0005-0000-0000-000088390000}"/>
    <cellStyle name="Normal 3 2 2 2 3 3 3 4 4" xfId="14756" xr:uid="{00000000-0005-0000-0000-000089390000}"/>
    <cellStyle name="Normal 3 2 2 2 3 3 3 5" xfId="14757" xr:uid="{00000000-0005-0000-0000-00008A390000}"/>
    <cellStyle name="Normal 3 2 2 2 3 3 3 5 2" xfId="14758" xr:uid="{00000000-0005-0000-0000-00008B390000}"/>
    <cellStyle name="Normal 3 2 2 2 3 3 3 5 2 2" xfId="14759" xr:uid="{00000000-0005-0000-0000-00008C390000}"/>
    <cellStyle name="Normal 3 2 2 2 3 3 3 5 3" xfId="14760" xr:uid="{00000000-0005-0000-0000-00008D390000}"/>
    <cellStyle name="Normal 3 2 2 2 3 3 3 6" xfId="14761" xr:uid="{00000000-0005-0000-0000-00008E390000}"/>
    <cellStyle name="Normal 3 2 2 2 3 3 3 6 2" xfId="14762" xr:uid="{00000000-0005-0000-0000-00008F390000}"/>
    <cellStyle name="Normal 3 2 2 2 3 3 3 7" xfId="14763" xr:uid="{00000000-0005-0000-0000-000090390000}"/>
    <cellStyle name="Normal 3 2 2 2 3 3 3 7 2" xfId="14764" xr:uid="{00000000-0005-0000-0000-000091390000}"/>
    <cellStyle name="Normal 3 2 2 2 3 3 3 8" xfId="14765" xr:uid="{00000000-0005-0000-0000-000092390000}"/>
    <cellStyle name="Normal 3 2 2 2 3 3 4" xfId="14766" xr:uid="{00000000-0005-0000-0000-000093390000}"/>
    <cellStyle name="Normal 3 2 2 2 3 3 4 2" xfId="14767" xr:uid="{00000000-0005-0000-0000-000094390000}"/>
    <cellStyle name="Normal 3 2 2 2 3 3 4 2 2" xfId="14768" xr:uid="{00000000-0005-0000-0000-000095390000}"/>
    <cellStyle name="Normal 3 2 2 2 3 3 4 2 2 2" xfId="14769" xr:uid="{00000000-0005-0000-0000-000096390000}"/>
    <cellStyle name="Normal 3 2 2 2 3 3 4 2 2 2 2" xfId="14770" xr:uid="{00000000-0005-0000-0000-000097390000}"/>
    <cellStyle name="Normal 3 2 2 2 3 3 4 2 2 3" xfId="14771" xr:uid="{00000000-0005-0000-0000-000098390000}"/>
    <cellStyle name="Normal 3 2 2 2 3 3 4 2 3" xfId="14772" xr:uid="{00000000-0005-0000-0000-000099390000}"/>
    <cellStyle name="Normal 3 2 2 2 3 3 4 2 3 2" xfId="14773" xr:uid="{00000000-0005-0000-0000-00009A390000}"/>
    <cellStyle name="Normal 3 2 2 2 3 3 4 2 4" xfId="14774" xr:uid="{00000000-0005-0000-0000-00009B390000}"/>
    <cellStyle name="Normal 3 2 2 2 3 3 4 3" xfId="14775" xr:uid="{00000000-0005-0000-0000-00009C390000}"/>
    <cellStyle name="Normal 3 2 2 2 3 3 4 3 2" xfId="14776" xr:uid="{00000000-0005-0000-0000-00009D390000}"/>
    <cellStyle name="Normal 3 2 2 2 3 3 4 3 2 2" xfId="14777" xr:uid="{00000000-0005-0000-0000-00009E390000}"/>
    <cellStyle name="Normal 3 2 2 2 3 3 4 3 3" xfId="14778" xr:uid="{00000000-0005-0000-0000-00009F390000}"/>
    <cellStyle name="Normal 3 2 2 2 3 3 4 4" xfId="14779" xr:uid="{00000000-0005-0000-0000-0000A0390000}"/>
    <cellStyle name="Normal 3 2 2 2 3 3 4 4 2" xfId="14780" xr:uid="{00000000-0005-0000-0000-0000A1390000}"/>
    <cellStyle name="Normal 3 2 2 2 3 3 4 5" xfId="14781" xr:uid="{00000000-0005-0000-0000-0000A2390000}"/>
    <cellStyle name="Normal 3 2 2 2 3 3 5" xfId="14782" xr:uid="{00000000-0005-0000-0000-0000A3390000}"/>
    <cellStyle name="Normal 3 2 2 2 3 3 5 2" xfId="14783" xr:uid="{00000000-0005-0000-0000-0000A4390000}"/>
    <cellStyle name="Normal 3 2 2 2 3 3 5 2 2" xfId="14784" xr:uid="{00000000-0005-0000-0000-0000A5390000}"/>
    <cellStyle name="Normal 3 2 2 2 3 3 5 2 2 2" xfId="14785" xr:uid="{00000000-0005-0000-0000-0000A6390000}"/>
    <cellStyle name="Normal 3 2 2 2 3 3 5 2 3" xfId="14786" xr:uid="{00000000-0005-0000-0000-0000A7390000}"/>
    <cellStyle name="Normal 3 2 2 2 3 3 5 3" xfId="14787" xr:uid="{00000000-0005-0000-0000-0000A8390000}"/>
    <cellStyle name="Normal 3 2 2 2 3 3 5 3 2" xfId="14788" xr:uid="{00000000-0005-0000-0000-0000A9390000}"/>
    <cellStyle name="Normal 3 2 2 2 3 3 5 4" xfId="14789" xr:uid="{00000000-0005-0000-0000-0000AA390000}"/>
    <cellStyle name="Normal 3 2 2 2 3 3 6" xfId="14790" xr:uid="{00000000-0005-0000-0000-0000AB390000}"/>
    <cellStyle name="Normal 3 2 2 2 3 3 6 2" xfId="14791" xr:uid="{00000000-0005-0000-0000-0000AC390000}"/>
    <cellStyle name="Normal 3 2 2 2 3 3 6 2 2" xfId="14792" xr:uid="{00000000-0005-0000-0000-0000AD390000}"/>
    <cellStyle name="Normal 3 2 2 2 3 3 6 2 2 2" xfId="14793" xr:uid="{00000000-0005-0000-0000-0000AE390000}"/>
    <cellStyle name="Normal 3 2 2 2 3 3 6 2 3" xfId="14794" xr:uid="{00000000-0005-0000-0000-0000AF390000}"/>
    <cellStyle name="Normal 3 2 2 2 3 3 6 3" xfId="14795" xr:uid="{00000000-0005-0000-0000-0000B0390000}"/>
    <cellStyle name="Normal 3 2 2 2 3 3 6 3 2" xfId="14796" xr:uid="{00000000-0005-0000-0000-0000B1390000}"/>
    <cellStyle name="Normal 3 2 2 2 3 3 6 4" xfId="14797" xr:uid="{00000000-0005-0000-0000-0000B2390000}"/>
    <cellStyle name="Normal 3 2 2 2 3 3 7" xfId="14798" xr:uid="{00000000-0005-0000-0000-0000B3390000}"/>
    <cellStyle name="Normal 3 2 2 2 3 3 7 2" xfId="14799" xr:uid="{00000000-0005-0000-0000-0000B4390000}"/>
    <cellStyle name="Normal 3 2 2 2 3 3 7 2 2" xfId="14800" xr:uid="{00000000-0005-0000-0000-0000B5390000}"/>
    <cellStyle name="Normal 3 2 2 2 3 3 7 3" xfId="14801" xr:uid="{00000000-0005-0000-0000-0000B6390000}"/>
    <cellStyle name="Normal 3 2 2 2 3 3 8" xfId="14802" xr:uid="{00000000-0005-0000-0000-0000B7390000}"/>
    <cellStyle name="Normal 3 2 2 2 3 3 8 2" xfId="14803" xr:uid="{00000000-0005-0000-0000-0000B8390000}"/>
    <cellStyle name="Normal 3 2 2 2 3 3 9" xfId="14804" xr:uid="{00000000-0005-0000-0000-0000B9390000}"/>
    <cellStyle name="Normal 3 2 2 2 3 3 9 2" xfId="14805" xr:uid="{00000000-0005-0000-0000-0000BA390000}"/>
    <cellStyle name="Normal 3 2 2 2 3 4" xfId="14806" xr:uid="{00000000-0005-0000-0000-0000BB390000}"/>
    <cellStyle name="Normal 3 2 2 2 3 4 10" xfId="14807" xr:uid="{00000000-0005-0000-0000-0000BC390000}"/>
    <cellStyle name="Normal 3 2 2 2 3 4 2" xfId="14808" xr:uid="{00000000-0005-0000-0000-0000BD390000}"/>
    <cellStyle name="Normal 3 2 2 2 3 4 2 2" xfId="14809" xr:uid="{00000000-0005-0000-0000-0000BE390000}"/>
    <cellStyle name="Normal 3 2 2 2 3 4 2 2 2" xfId="14810" xr:uid="{00000000-0005-0000-0000-0000BF390000}"/>
    <cellStyle name="Normal 3 2 2 2 3 4 2 2 2 2" xfId="14811" xr:uid="{00000000-0005-0000-0000-0000C0390000}"/>
    <cellStyle name="Normal 3 2 2 2 3 4 2 2 2 2 2" xfId="14812" xr:uid="{00000000-0005-0000-0000-0000C1390000}"/>
    <cellStyle name="Normal 3 2 2 2 3 4 2 2 2 2 2 2" xfId="14813" xr:uid="{00000000-0005-0000-0000-0000C2390000}"/>
    <cellStyle name="Normal 3 2 2 2 3 4 2 2 2 2 2 2 2" xfId="14814" xr:uid="{00000000-0005-0000-0000-0000C3390000}"/>
    <cellStyle name="Normal 3 2 2 2 3 4 2 2 2 2 2 3" xfId="14815" xr:uid="{00000000-0005-0000-0000-0000C4390000}"/>
    <cellStyle name="Normal 3 2 2 2 3 4 2 2 2 2 3" xfId="14816" xr:uid="{00000000-0005-0000-0000-0000C5390000}"/>
    <cellStyle name="Normal 3 2 2 2 3 4 2 2 2 2 3 2" xfId="14817" xr:uid="{00000000-0005-0000-0000-0000C6390000}"/>
    <cellStyle name="Normal 3 2 2 2 3 4 2 2 2 2 4" xfId="14818" xr:uid="{00000000-0005-0000-0000-0000C7390000}"/>
    <cellStyle name="Normal 3 2 2 2 3 4 2 2 2 3" xfId="14819" xr:uid="{00000000-0005-0000-0000-0000C8390000}"/>
    <cellStyle name="Normal 3 2 2 2 3 4 2 2 2 3 2" xfId="14820" xr:uid="{00000000-0005-0000-0000-0000C9390000}"/>
    <cellStyle name="Normal 3 2 2 2 3 4 2 2 2 3 2 2" xfId="14821" xr:uid="{00000000-0005-0000-0000-0000CA390000}"/>
    <cellStyle name="Normal 3 2 2 2 3 4 2 2 2 3 3" xfId="14822" xr:uid="{00000000-0005-0000-0000-0000CB390000}"/>
    <cellStyle name="Normal 3 2 2 2 3 4 2 2 2 4" xfId="14823" xr:uid="{00000000-0005-0000-0000-0000CC390000}"/>
    <cellStyle name="Normal 3 2 2 2 3 4 2 2 2 4 2" xfId="14824" xr:uid="{00000000-0005-0000-0000-0000CD390000}"/>
    <cellStyle name="Normal 3 2 2 2 3 4 2 2 2 5" xfId="14825" xr:uid="{00000000-0005-0000-0000-0000CE390000}"/>
    <cellStyle name="Normal 3 2 2 2 3 4 2 2 3" xfId="14826" xr:uid="{00000000-0005-0000-0000-0000CF390000}"/>
    <cellStyle name="Normal 3 2 2 2 3 4 2 2 3 2" xfId="14827" xr:uid="{00000000-0005-0000-0000-0000D0390000}"/>
    <cellStyle name="Normal 3 2 2 2 3 4 2 2 3 2 2" xfId="14828" xr:uid="{00000000-0005-0000-0000-0000D1390000}"/>
    <cellStyle name="Normal 3 2 2 2 3 4 2 2 3 2 2 2" xfId="14829" xr:uid="{00000000-0005-0000-0000-0000D2390000}"/>
    <cellStyle name="Normal 3 2 2 2 3 4 2 2 3 2 3" xfId="14830" xr:uid="{00000000-0005-0000-0000-0000D3390000}"/>
    <cellStyle name="Normal 3 2 2 2 3 4 2 2 3 3" xfId="14831" xr:uid="{00000000-0005-0000-0000-0000D4390000}"/>
    <cellStyle name="Normal 3 2 2 2 3 4 2 2 3 3 2" xfId="14832" xr:uid="{00000000-0005-0000-0000-0000D5390000}"/>
    <cellStyle name="Normal 3 2 2 2 3 4 2 2 3 4" xfId="14833" xr:uid="{00000000-0005-0000-0000-0000D6390000}"/>
    <cellStyle name="Normal 3 2 2 2 3 4 2 2 4" xfId="14834" xr:uid="{00000000-0005-0000-0000-0000D7390000}"/>
    <cellStyle name="Normal 3 2 2 2 3 4 2 2 4 2" xfId="14835" xr:uid="{00000000-0005-0000-0000-0000D8390000}"/>
    <cellStyle name="Normal 3 2 2 2 3 4 2 2 4 2 2" xfId="14836" xr:uid="{00000000-0005-0000-0000-0000D9390000}"/>
    <cellStyle name="Normal 3 2 2 2 3 4 2 2 4 2 2 2" xfId="14837" xr:uid="{00000000-0005-0000-0000-0000DA390000}"/>
    <cellStyle name="Normal 3 2 2 2 3 4 2 2 4 2 3" xfId="14838" xr:uid="{00000000-0005-0000-0000-0000DB390000}"/>
    <cellStyle name="Normal 3 2 2 2 3 4 2 2 4 3" xfId="14839" xr:uid="{00000000-0005-0000-0000-0000DC390000}"/>
    <cellStyle name="Normal 3 2 2 2 3 4 2 2 4 3 2" xfId="14840" xr:uid="{00000000-0005-0000-0000-0000DD390000}"/>
    <cellStyle name="Normal 3 2 2 2 3 4 2 2 4 4" xfId="14841" xr:uid="{00000000-0005-0000-0000-0000DE390000}"/>
    <cellStyle name="Normal 3 2 2 2 3 4 2 2 5" xfId="14842" xr:uid="{00000000-0005-0000-0000-0000DF390000}"/>
    <cellStyle name="Normal 3 2 2 2 3 4 2 2 5 2" xfId="14843" xr:uid="{00000000-0005-0000-0000-0000E0390000}"/>
    <cellStyle name="Normal 3 2 2 2 3 4 2 2 5 2 2" xfId="14844" xr:uid="{00000000-0005-0000-0000-0000E1390000}"/>
    <cellStyle name="Normal 3 2 2 2 3 4 2 2 5 3" xfId="14845" xr:uid="{00000000-0005-0000-0000-0000E2390000}"/>
    <cellStyle name="Normal 3 2 2 2 3 4 2 2 6" xfId="14846" xr:uid="{00000000-0005-0000-0000-0000E3390000}"/>
    <cellStyle name="Normal 3 2 2 2 3 4 2 2 6 2" xfId="14847" xr:uid="{00000000-0005-0000-0000-0000E4390000}"/>
    <cellStyle name="Normal 3 2 2 2 3 4 2 2 7" xfId="14848" xr:uid="{00000000-0005-0000-0000-0000E5390000}"/>
    <cellStyle name="Normal 3 2 2 2 3 4 2 2 7 2" xfId="14849" xr:uid="{00000000-0005-0000-0000-0000E6390000}"/>
    <cellStyle name="Normal 3 2 2 2 3 4 2 2 8" xfId="14850" xr:uid="{00000000-0005-0000-0000-0000E7390000}"/>
    <cellStyle name="Normal 3 2 2 2 3 4 2 3" xfId="14851" xr:uid="{00000000-0005-0000-0000-0000E8390000}"/>
    <cellStyle name="Normal 3 2 2 2 3 4 2 3 2" xfId="14852" xr:uid="{00000000-0005-0000-0000-0000E9390000}"/>
    <cellStyle name="Normal 3 2 2 2 3 4 2 3 2 2" xfId="14853" xr:uid="{00000000-0005-0000-0000-0000EA390000}"/>
    <cellStyle name="Normal 3 2 2 2 3 4 2 3 2 2 2" xfId="14854" xr:uid="{00000000-0005-0000-0000-0000EB390000}"/>
    <cellStyle name="Normal 3 2 2 2 3 4 2 3 2 2 2 2" xfId="14855" xr:uid="{00000000-0005-0000-0000-0000EC390000}"/>
    <cellStyle name="Normal 3 2 2 2 3 4 2 3 2 2 3" xfId="14856" xr:uid="{00000000-0005-0000-0000-0000ED390000}"/>
    <cellStyle name="Normal 3 2 2 2 3 4 2 3 2 3" xfId="14857" xr:uid="{00000000-0005-0000-0000-0000EE390000}"/>
    <cellStyle name="Normal 3 2 2 2 3 4 2 3 2 3 2" xfId="14858" xr:uid="{00000000-0005-0000-0000-0000EF390000}"/>
    <cellStyle name="Normal 3 2 2 2 3 4 2 3 2 4" xfId="14859" xr:uid="{00000000-0005-0000-0000-0000F0390000}"/>
    <cellStyle name="Normal 3 2 2 2 3 4 2 3 3" xfId="14860" xr:uid="{00000000-0005-0000-0000-0000F1390000}"/>
    <cellStyle name="Normal 3 2 2 2 3 4 2 3 3 2" xfId="14861" xr:uid="{00000000-0005-0000-0000-0000F2390000}"/>
    <cellStyle name="Normal 3 2 2 2 3 4 2 3 3 2 2" xfId="14862" xr:uid="{00000000-0005-0000-0000-0000F3390000}"/>
    <cellStyle name="Normal 3 2 2 2 3 4 2 3 3 3" xfId="14863" xr:uid="{00000000-0005-0000-0000-0000F4390000}"/>
    <cellStyle name="Normal 3 2 2 2 3 4 2 3 4" xfId="14864" xr:uid="{00000000-0005-0000-0000-0000F5390000}"/>
    <cellStyle name="Normal 3 2 2 2 3 4 2 3 4 2" xfId="14865" xr:uid="{00000000-0005-0000-0000-0000F6390000}"/>
    <cellStyle name="Normal 3 2 2 2 3 4 2 3 5" xfId="14866" xr:uid="{00000000-0005-0000-0000-0000F7390000}"/>
    <cellStyle name="Normal 3 2 2 2 3 4 2 4" xfId="14867" xr:uid="{00000000-0005-0000-0000-0000F8390000}"/>
    <cellStyle name="Normal 3 2 2 2 3 4 2 4 2" xfId="14868" xr:uid="{00000000-0005-0000-0000-0000F9390000}"/>
    <cellStyle name="Normal 3 2 2 2 3 4 2 4 2 2" xfId="14869" xr:uid="{00000000-0005-0000-0000-0000FA390000}"/>
    <cellStyle name="Normal 3 2 2 2 3 4 2 4 2 2 2" xfId="14870" xr:uid="{00000000-0005-0000-0000-0000FB390000}"/>
    <cellStyle name="Normal 3 2 2 2 3 4 2 4 2 3" xfId="14871" xr:uid="{00000000-0005-0000-0000-0000FC390000}"/>
    <cellStyle name="Normal 3 2 2 2 3 4 2 4 3" xfId="14872" xr:uid="{00000000-0005-0000-0000-0000FD390000}"/>
    <cellStyle name="Normal 3 2 2 2 3 4 2 4 3 2" xfId="14873" xr:uid="{00000000-0005-0000-0000-0000FE390000}"/>
    <cellStyle name="Normal 3 2 2 2 3 4 2 4 4" xfId="14874" xr:uid="{00000000-0005-0000-0000-0000FF390000}"/>
    <cellStyle name="Normal 3 2 2 2 3 4 2 5" xfId="14875" xr:uid="{00000000-0005-0000-0000-0000003A0000}"/>
    <cellStyle name="Normal 3 2 2 2 3 4 2 5 2" xfId="14876" xr:uid="{00000000-0005-0000-0000-0000013A0000}"/>
    <cellStyle name="Normal 3 2 2 2 3 4 2 5 2 2" xfId="14877" xr:uid="{00000000-0005-0000-0000-0000023A0000}"/>
    <cellStyle name="Normal 3 2 2 2 3 4 2 5 2 2 2" xfId="14878" xr:uid="{00000000-0005-0000-0000-0000033A0000}"/>
    <cellStyle name="Normal 3 2 2 2 3 4 2 5 2 3" xfId="14879" xr:uid="{00000000-0005-0000-0000-0000043A0000}"/>
    <cellStyle name="Normal 3 2 2 2 3 4 2 5 3" xfId="14880" xr:uid="{00000000-0005-0000-0000-0000053A0000}"/>
    <cellStyle name="Normal 3 2 2 2 3 4 2 5 3 2" xfId="14881" xr:uid="{00000000-0005-0000-0000-0000063A0000}"/>
    <cellStyle name="Normal 3 2 2 2 3 4 2 5 4" xfId="14882" xr:uid="{00000000-0005-0000-0000-0000073A0000}"/>
    <cellStyle name="Normal 3 2 2 2 3 4 2 6" xfId="14883" xr:uid="{00000000-0005-0000-0000-0000083A0000}"/>
    <cellStyle name="Normal 3 2 2 2 3 4 2 6 2" xfId="14884" xr:uid="{00000000-0005-0000-0000-0000093A0000}"/>
    <cellStyle name="Normal 3 2 2 2 3 4 2 6 2 2" xfId="14885" xr:uid="{00000000-0005-0000-0000-00000A3A0000}"/>
    <cellStyle name="Normal 3 2 2 2 3 4 2 6 3" xfId="14886" xr:uid="{00000000-0005-0000-0000-00000B3A0000}"/>
    <cellStyle name="Normal 3 2 2 2 3 4 2 7" xfId="14887" xr:uid="{00000000-0005-0000-0000-00000C3A0000}"/>
    <cellStyle name="Normal 3 2 2 2 3 4 2 7 2" xfId="14888" xr:uid="{00000000-0005-0000-0000-00000D3A0000}"/>
    <cellStyle name="Normal 3 2 2 2 3 4 2 8" xfId="14889" xr:uid="{00000000-0005-0000-0000-00000E3A0000}"/>
    <cellStyle name="Normal 3 2 2 2 3 4 2 8 2" xfId="14890" xr:uid="{00000000-0005-0000-0000-00000F3A0000}"/>
    <cellStyle name="Normal 3 2 2 2 3 4 2 9" xfId="14891" xr:uid="{00000000-0005-0000-0000-0000103A0000}"/>
    <cellStyle name="Normal 3 2 2 2 3 4 3" xfId="14892" xr:uid="{00000000-0005-0000-0000-0000113A0000}"/>
    <cellStyle name="Normal 3 2 2 2 3 4 3 2" xfId="14893" xr:uid="{00000000-0005-0000-0000-0000123A0000}"/>
    <cellStyle name="Normal 3 2 2 2 3 4 3 2 2" xfId="14894" xr:uid="{00000000-0005-0000-0000-0000133A0000}"/>
    <cellStyle name="Normal 3 2 2 2 3 4 3 2 2 2" xfId="14895" xr:uid="{00000000-0005-0000-0000-0000143A0000}"/>
    <cellStyle name="Normal 3 2 2 2 3 4 3 2 2 2 2" xfId="14896" xr:uid="{00000000-0005-0000-0000-0000153A0000}"/>
    <cellStyle name="Normal 3 2 2 2 3 4 3 2 2 2 2 2" xfId="14897" xr:uid="{00000000-0005-0000-0000-0000163A0000}"/>
    <cellStyle name="Normal 3 2 2 2 3 4 3 2 2 2 3" xfId="14898" xr:uid="{00000000-0005-0000-0000-0000173A0000}"/>
    <cellStyle name="Normal 3 2 2 2 3 4 3 2 2 3" xfId="14899" xr:uid="{00000000-0005-0000-0000-0000183A0000}"/>
    <cellStyle name="Normal 3 2 2 2 3 4 3 2 2 3 2" xfId="14900" xr:uid="{00000000-0005-0000-0000-0000193A0000}"/>
    <cellStyle name="Normal 3 2 2 2 3 4 3 2 2 4" xfId="14901" xr:uid="{00000000-0005-0000-0000-00001A3A0000}"/>
    <cellStyle name="Normal 3 2 2 2 3 4 3 2 3" xfId="14902" xr:uid="{00000000-0005-0000-0000-00001B3A0000}"/>
    <cellStyle name="Normal 3 2 2 2 3 4 3 2 3 2" xfId="14903" xr:uid="{00000000-0005-0000-0000-00001C3A0000}"/>
    <cellStyle name="Normal 3 2 2 2 3 4 3 2 3 2 2" xfId="14904" xr:uid="{00000000-0005-0000-0000-00001D3A0000}"/>
    <cellStyle name="Normal 3 2 2 2 3 4 3 2 3 3" xfId="14905" xr:uid="{00000000-0005-0000-0000-00001E3A0000}"/>
    <cellStyle name="Normal 3 2 2 2 3 4 3 2 4" xfId="14906" xr:uid="{00000000-0005-0000-0000-00001F3A0000}"/>
    <cellStyle name="Normal 3 2 2 2 3 4 3 2 4 2" xfId="14907" xr:uid="{00000000-0005-0000-0000-0000203A0000}"/>
    <cellStyle name="Normal 3 2 2 2 3 4 3 2 5" xfId="14908" xr:uid="{00000000-0005-0000-0000-0000213A0000}"/>
    <cellStyle name="Normal 3 2 2 2 3 4 3 3" xfId="14909" xr:uid="{00000000-0005-0000-0000-0000223A0000}"/>
    <cellStyle name="Normal 3 2 2 2 3 4 3 3 2" xfId="14910" xr:uid="{00000000-0005-0000-0000-0000233A0000}"/>
    <cellStyle name="Normal 3 2 2 2 3 4 3 3 2 2" xfId="14911" xr:uid="{00000000-0005-0000-0000-0000243A0000}"/>
    <cellStyle name="Normal 3 2 2 2 3 4 3 3 2 2 2" xfId="14912" xr:uid="{00000000-0005-0000-0000-0000253A0000}"/>
    <cellStyle name="Normal 3 2 2 2 3 4 3 3 2 3" xfId="14913" xr:uid="{00000000-0005-0000-0000-0000263A0000}"/>
    <cellStyle name="Normal 3 2 2 2 3 4 3 3 3" xfId="14914" xr:uid="{00000000-0005-0000-0000-0000273A0000}"/>
    <cellStyle name="Normal 3 2 2 2 3 4 3 3 3 2" xfId="14915" xr:uid="{00000000-0005-0000-0000-0000283A0000}"/>
    <cellStyle name="Normal 3 2 2 2 3 4 3 3 4" xfId="14916" xr:uid="{00000000-0005-0000-0000-0000293A0000}"/>
    <cellStyle name="Normal 3 2 2 2 3 4 3 4" xfId="14917" xr:uid="{00000000-0005-0000-0000-00002A3A0000}"/>
    <cellStyle name="Normal 3 2 2 2 3 4 3 4 2" xfId="14918" xr:uid="{00000000-0005-0000-0000-00002B3A0000}"/>
    <cellStyle name="Normal 3 2 2 2 3 4 3 4 2 2" xfId="14919" xr:uid="{00000000-0005-0000-0000-00002C3A0000}"/>
    <cellStyle name="Normal 3 2 2 2 3 4 3 4 2 2 2" xfId="14920" xr:uid="{00000000-0005-0000-0000-00002D3A0000}"/>
    <cellStyle name="Normal 3 2 2 2 3 4 3 4 2 3" xfId="14921" xr:uid="{00000000-0005-0000-0000-00002E3A0000}"/>
    <cellStyle name="Normal 3 2 2 2 3 4 3 4 3" xfId="14922" xr:uid="{00000000-0005-0000-0000-00002F3A0000}"/>
    <cellStyle name="Normal 3 2 2 2 3 4 3 4 3 2" xfId="14923" xr:uid="{00000000-0005-0000-0000-0000303A0000}"/>
    <cellStyle name="Normal 3 2 2 2 3 4 3 4 4" xfId="14924" xr:uid="{00000000-0005-0000-0000-0000313A0000}"/>
    <cellStyle name="Normal 3 2 2 2 3 4 3 5" xfId="14925" xr:uid="{00000000-0005-0000-0000-0000323A0000}"/>
    <cellStyle name="Normal 3 2 2 2 3 4 3 5 2" xfId="14926" xr:uid="{00000000-0005-0000-0000-0000333A0000}"/>
    <cellStyle name="Normal 3 2 2 2 3 4 3 5 2 2" xfId="14927" xr:uid="{00000000-0005-0000-0000-0000343A0000}"/>
    <cellStyle name="Normal 3 2 2 2 3 4 3 5 3" xfId="14928" xr:uid="{00000000-0005-0000-0000-0000353A0000}"/>
    <cellStyle name="Normal 3 2 2 2 3 4 3 6" xfId="14929" xr:uid="{00000000-0005-0000-0000-0000363A0000}"/>
    <cellStyle name="Normal 3 2 2 2 3 4 3 6 2" xfId="14930" xr:uid="{00000000-0005-0000-0000-0000373A0000}"/>
    <cellStyle name="Normal 3 2 2 2 3 4 3 7" xfId="14931" xr:uid="{00000000-0005-0000-0000-0000383A0000}"/>
    <cellStyle name="Normal 3 2 2 2 3 4 3 7 2" xfId="14932" xr:uid="{00000000-0005-0000-0000-0000393A0000}"/>
    <cellStyle name="Normal 3 2 2 2 3 4 3 8" xfId="14933" xr:uid="{00000000-0005-0000-0000-00003A3A0000}"/>
    <cellStyle name="Normal 3 2 2 2 3 4 4" xfId="14934" xr:uid="{00000000-0005-0000-0000-00003B3A0000}"/>
    <cellStyle name="Normal 3 2 2 2 3 4 4 2" xfId="14935" xr:uid="{00000000-0005-0000-0000-00003C3A0000}"/>
    <cellStyle name="Normal 3 2 2 2 3 4 4 2 2" xfId="14936" xr:uid="{00000000-0005-0000-0000-00003D3A0000}"/>
    <cellStyle name="Normal 3 2 2 2 3 4 4 2 2 2" xfId="14937" xr:uid="{00000000-0005-0000-0000-00003E3A0000}"/>
    <cellStyle name="Normal 3 2 2 2 3 4 4 2 2 2 2" xfId="14938" xr:uid="{00000000-0005-0000-0000-00003F3A0000}"/>
    <cellStyle name="Normal 3 2 2 2 3 4 4 2 2 3" xfId="14939" xr:uid="{00000000-0005-0000-0000-0000403A0000}"/>
    <cellStyle name="Normal 3 2 2 2 3 4 4 2 3" xfId="14940" xr:uid="{00000000-0005-0000-0000-0000413A0000}"/>
    <cellStyle name="Normal 3 2 2 2 3 4 4 2 3 2" xfId="14941" xr:uid="{00000000-0005-0000-0000-0000423A0000}"/>
    <cellStyle name="Normal 3 2 2 2 3 4 4 2 4" xfId="14942" xr:uid="{00000000-0005-0000-0000-0000433A0000}"/>
    <cellStyle name="Normal 3 2 2 2 3 4 4 3" xfId="14943" xr:uid="{00000000-0005-0000-0000-0000443A0000}"/>
    <cellStyle name="Normal 3 2 2 2 3 4 4 3 2" xfId="14944" xr:uid="{00000000-0005-0000-0000-0000453A0000}"/>
    <cellStyle name="Normal 3 2 2 2 3 4 4 3 2 2" xfId="14945" xr:uid="{00000000-0005-0000-0000-0000463A0000}"/>
    <cellStyle name="Normal 3 2 2 2 3 4 4 3 3" xfId="14946" xr:uid="{00000000-0005-0000-0000-0000473A0000}"/>
    <cellStyle name="Normal 3 2 2 2 3 4 4 4" xfId="14947" xr:uid="{00000000-0005-0000-0000-0000483A0000}"/>
    <cellStyle name="Normal 3 2 2 2 3 4 4 4 2" xfId="14948" xr:uid="{00000000-0005-0000-0000-0000493A0000}"/>
    <cellStyle name="Normal 3 2 2 2 3 4 4 5" xfId="14949" xr:uid="{00000000-0005-0000-0000-00004A3A0000}"/>
    <cellStyle name="Normal 3 2 2 2 3 4 5" xfId="14950" xr:uid="{00000000-0005-0000-0000-00004B3A0000}"/>
    <cellStyle name="Normal 3 2 2 2 3 4 5 2" xfId="14951" xr:uid="{00000000-0005-0000-0000-00004C3A0000}"/>
    <cellStyle name="Normal 3 2 2 2 3 4 5 2 2" xfId="14952" xr:uid="{00000000-0005-0000-0000-00004D3A0000}"/>
    <cellStyle name="Normal 3 2 2 2 3 4 5 2 2 2" xfId="14953" xr:uid="{00000000-0005-0000-0000-00004E3A0000}"/>
    <cellStyle name="Normal 3 2 2 2 3 4 5 2 3" xfId="14954" xr:uid="{00000000-0005-0000-0000-00004F3A0000}"/>
    <cellStyle name="Normal 3 2 2 2 3 4 5 3" xfId="14955" xr:uid="{00000000-0005-0000-0000-0000503A0000}"/>
    <cellStyle name="Normal 3 2 2 2 3 4 5 3 2" xfId="14956" xr:uid="{00000000-0005-0000-0000-0000513A0000}"/>
    <cellStyle name="Normal 3 2 2 2 3 4 5 4" xfId="14957" xr:uid="{00000000-0005-0000-0000-0000523A0000}"/>
    <cellStyle name="Normal 3 2 2 2 3 4 6" xfId="14958" xr:uid="{00000000-0005-0000-0000-0000533A0000}"/>
    <cellStyle name="Normal 3 2 2 2 3 4 6 2" xfId="14959" xr:uid="{00000000-0005-0000-0000-0000543A0000}"/>
    <cellStyle name="Normal 3 2 2 2 3 4 6 2 2" xfId="14960" xr:uid="{00000000-0005-0000-0000-0000553A0000}"/>
    <cellStyle name="Normal 3 2 2 2 3 4 6 2 2 2" xfId="14961" xr:uid="{00000000-0005-0000-0000-0000563A0000}"/>
    <cellStyle name="Normal 3 2 2 2 3 4 6 2 3" xfId="14962" xr:uid="{00000000-0005-0000-0000-0000573A0000}"/>
    <cellStyle name="Normal 3 2 2 2 3 4 6 3" xfId="14963" xr:uid="{00000000-0005-0000-0000-0000583A0000}"/>
    <cellStyle name="Normal 3 2 2 2 3 4 6 3 2" xfId="14964" xr:uid="{00000000-0005-0000-0000-0000593A0000}"/>
    <cellStyle name="Normal 3 2 2 2 3 4 6 4" xfId="14965" xr:uid="{00000000-0005-0000-0000-00005A3A0000}"/>
    <cellStyle name="Normal 3 2 2 2 3 4 7" xfId="14966" xr:uid="{00000000-0005-0000-0000-00005B3A0000}"/>
    <cellStyle name="Normal 3 2 2 2 3 4 7 2" xfId="14967" xr:uid="{00000000-0005-0000-0000-00005C3A0000}"/>
    <cellStyle name="Normal 3 2 2 2 3 4 7 2 2" xfId="14968" xr:uid="{00000000-0005-0000-0000-00005D3A0000}"/>
    <cellStyle name="Normal 3 2 2 2 3 4 7 3" xfId="14969" xr:uid="{00000000-0005-0000-0000-00005E3A0000}"/>
    <cellStyle name="Normal 3 2 2 2 3 4 8" xfId="14970" xr:uid="{00000000-0005-0000-0000-00005F3A0000}"/>
    <cellStyle name="Normal 3 2 2 2 3 4 8 2" xfId="14971" xr:uid="{00000000-0005-0000-0000-0000603A0000}"/>
    <cellStyle name="Normal 3 2 2 2 3 4 9" xfId="14972" xr:uid="{00000000-0005-0000-0000-0000613A0000}"/>
    <cellStyle name="Normal 3 2 2 2 3 4 9 2" xfId="14973" xr:uid="{00000000-0005-0000-0000-0000623A0000}"/>
    <cellStyle name="Normal 3 2 2 2 3 5" xfId="14974" xr:uid="{00000000-0005-0000-0000-0000633A0000}"/>
    <cellStyle name="Normal 3 2 2 2 3 5 2" xfId="14975" xr:uid="{00000000-0005-0000-0000-0000643A0000}"/>
    <cellStyle name="Normal 3 2 2 2 3 5 2 2" xfId="14976" xr:uid="{00000000-0005-0000-0000-0000653A0000}"/>
    <cellStyle name="Normal 3 2 2 2 3 5 2 2 2" xfId="14977" xr:uid="{00000000-0005-0000-0000-0000663A0000}"/>
    <cellStyle name="Normal 3 2 2 2 3 5 2 2 2 2" xfId="14978" xr:uid="{00000000-0005-0000-0000-0000673A0000}"/>
    <cellStyle name="Normal 3 2 2 2 3 5 2 2 2 2 2" xfId="14979" xr:uid="{00000000-0005-0000-0000-0000683A0000}"/>
    <cellStyle name="Normal 3 2 2 2 3 5 2 2 2 2 2 2" xfId="14980" xr:uid="{00000000-0005-0000-0000-0000693A0000}"/>
    <cellStyle name="Normal 3 2 2 2 3 5 2 2 2 2 3" xfId="14981" xr:uid="{00000000-0005-0000-0000-00006A3A0000}"/>
    <cellStyle name="Normal 3 2 2 2 3 5 2 2 2 3" xfId="14982" xr:uid="{00000000-0005-0000-0000-00006B3A0000}"/>
    <cellStyle name="Normal 3 2 2 2 3 5 2 2 2 3 2" xfId="14983" xr:uid="{00000000-0005-0000-0000-00006C3A0000}"/>
    <cellStyle name="Normal 3 2 2 2 3 5 2 2 2 4" xfId="14984" xr:uid="{00000000-0005-0000-0000-00006D3A0000}"/>
    <cellStyle name="Normal 3 2 2 2 3 5 2 2 3" xfId="14985" xr:uid="{00000000-0005-0000-0000-00006E3A0000}"/>
    <cellStyle name="Normal 3 2 2 2 3 5 2 2 3 2" xfId="14986" xr:uid="{00000000-0005-0000-0000-00006F3A0000}"/>
    <cellStyle name="Normal 3 2 2 2 3 5 2 2 3 2 2" xfId="14987" xr:uid="{00000000-0005-0000-0000-0000703A0000}"/>
    <cellStyle name="Normal 3 2 2 2 3 5 2 2 3 3" xfId="14988" xr:uid="{00000000-0005-0000-0000-0000713A0000}"/>
    <cellStyle name="Normal 3 2 2 2 3 5 2 2 4" xfId="14989" xr:uid="{00000000-0005-0000-0000-0000723A0000}"/>
    <cellStyle name="Normal 3 2 2 2 3 5 2 2 4 2" xfId="14990" xr:uid="{00000000-0005-0000-0000-0000733A0000}"/>
    <cellStyle name="Normal 3 2 2 2 3 5 2 2 5" xfId="14991" xr:uid="{00000000-0005-0000-0000-0000743A0000}"/>
    <cellStyle name="Normal 3 2 2 2 3 5 2 3" xfId="14992" xr:uid="{00000000-0005-0000-0000-0000753A0000}"/>
    <cellStyle name="Normal 3 2 2 2 3 5 2 3 2" xfId="14993" xr:uid="{00000000-0005-0000-0000-0000763A0000}"/>
    <cellStyle name="Normal 3 2 2 2 3 5 2 3 2 2" xfId="14994" xr:uid="{00000000-0005-0000-0000-0000773A0000}"/>
    <cellStyle name="Normal 3 2 2 2 3 5 2 3 2 2 2" xfId="14995" xr:uid="{00000000-0005-0000-0000-0000783A0000}"/>
    <cellStyle name="Normal 3 2 2 2 3 5 2 3 2 3" xfId="14996" xr:uid="{00000000-0005-0000-0000-0000793A0000}"/>
    <cellStyle name="Normal 3 2 2 2 3 5 2 3 3" xfId="14997" xr:uid="{00000000-0005-0000-0000-00007A3A0000}"/>
    <cellStyle name="Normal 3 2 2 2 3 5 2 3 3 2" xfId="14998" xr:uid="{00000000-0005-0000-0000-00007B3A0000}"/>
    <cellStyle name="Normal 3 2 2 2 3 5 2 3 4" xfId="14999" xr:uid="{00000000-0005-0000-0000-00007C3A0000}"/>
    <cellStyle name="Normal 3 2 2 2 3 5 2 4" xfId="15000" xr:uid="{00000000-0005-0000-0000-00007D3A0000}"/>
    <cellStyle name="Normal 3 2 2 2 3 5 2 4 2" xfId="15001" xr:uid="{00000000-0005-0000-0000-00007E3A0000}"/>
    <cellStyle name="Normal 3 2 2 2 3 5 2 4 2 2" xfId="15002" xr:uid="{00000000-0005-0000-0000-00007F3A0000}"/>
    <cellStyle name="Normal 3 2 2 2 3 5 2 4 2 2 2" xfId="15003" xr:uid="{00000000-0005-0000-0000-0000803A0000}"/>
    <cellStyle name="Normal 3 2 2 2 3 5 2 4 2 3" xfId="15004" xr:uid="{00000000-0005-0000-0000-0000813A0000}"/>
    <cellStyle name="Normal 3 2 2 2 3 5 2 4 3" xfId="15005" xr:uid="{00000000-0005-0000-0000-0000823A0000}"/>
    <cellStyle name="Normal 3 2 2 2 3 5 2 4 3 2" xfId="15006" xr:uid="{00000000-0005-0000-0000-0000833A0000}"/>
    <cellStyle name="Normal 3 2 2 2 3 5 2 4 4" xfId="15007" xr:uid="{00000000-0005-0000-0000-0000843A0000}"/>
    <cellStyle name="Normal 3 2 2 2 3 5 2 5" xfId="15008" xr:uid="{00000000-0005-0000-0000-0000853A0000}"/>
    <cellStyle name="Normal 3 2 2 2 3 5 2 5 2" xfId="15009" xr:uid="{00000000-0005-0000-0000-0000863A0000}"/>
    <cellStyle name="Normal 3 2 2 2 3 5 2 5 2 2" xfId="15010" xr:uid="{00000000-0005-0000-0000-0000873A0000}"/>
    <cellStyle name="Normal 3 2 2 2 3 5 2 5 3" xfId="15011" xr:uid="{00000000-0005-0000-0000-0000883A0000}"/>
    <cellStyle name="Normal 3 2 2 2 3 5 2 6" xfId="15012" xr:uid="{00000000-0005-0000-0000-0000893A0000}"/>
    <cellStyle name="Normal 3 2 2 2 3 5 2 6 2" xfId="15013" xr:uid="{00000000-0005-0000-0000-00008A3A0000}"/>
    <cellStyle name="Normal 3 2 2 2 3 5 2 7" xfId="15014" xr:uid="{00000000-0005-0000-0000-00008B3A0000}"/>
    <cellStyle name="Normal 3 2 2 2 3 5 2 7 2" xfId="15015" xr:uid="{00000000-0005-0000-0000-00008C3A0000}"/>
    <cellStyle name="Normal 3 2 2 2 3 5 2 8" xfId="15016" xr:uid="{00000000-0005-0000-0000-00008D3A0000}"/>
    <cellStyle name="Normal 3 2 2 2 3 5 3" xfId="15017" xr:uid="{00000000-0005-0000-0000-00008E3A0000}"/>
    <cellStyle name="Normal 3 2 2 2 3 5 3 2" xfId="15018" xr:uid="{00000000-0005-0000-0000-00008F3A0000}"/>
    <cellStyle name="Normal 3 2 2 2 3 5 3 2 2" xfId="15019" xr:uid="{00000000-0005-0000-0000-0000903A0000}"/>
    <cellStyle name="Normal 3 2 2 2 3 5 3 2 2 2" xfId="15020" xr:uid="{00000000-0005-0000-0000-0000913A0000}"/>
    <cellStyle name="Normal 3 2 2 2 3 5 3 2 2 2 2" xfId="15021" xr:uid="{00000000-0005-0000-0000-0000923A0000}"/>
    <cellStyle name="Normal 3 2 2 2 3 5 3 2 2 3" xfId="15022" xr:uid="{00000000-0005-0000-0000-0000933A0000}"/>
    <cellStyle name="Normal 3 2 2 2 3 5 3 2 3" xfId="15023" xr:uid="{00000000-0005-0000-0000-0000943A0000}"/>
    <cellStyle name="Normal 3 2 2 2 3 5 3 2 3 2" xfId="15024" xr:uid="{00000000-0005-0000-0000-0000953A0000}"/>
    <cellStyle name="Normal 3 2 2 2 3 5 3 2 4" xfId="15025" xr:uid="{00000000-0005-0000-0000-0000963A0000}"/>
    <cellStyle name="Normal 3 2 2 2 3 5 3 3" xfId="15026" xr:uid="{00000000-0005-0000-0000-0000973A0000}"/>
    <cellStyle name="Normal 3 2 2 2 3 5 3 3 2" xfId="15027" xr:uid="{00000000-0005-0000-0000-0000983A0000}"/>
    <cellStyle name="Normal 3 2 2 2 3 5 3 3 2 2" xfId="15028" xr:uid="{00000000-0005-0000-0000-0000993A0000}"/>
    <cellStyle name="Normal 3 2 2 2 3 5 3 3 3" xfId="15029" xr:uid="{00000000-0005-0000-0000-00009A3A0000}"/>
    <cellStyle name="Normal 3 2 2 2 3 5 3 4" xfId="15030" xr:uid="{00000000-0005-0000-0000-00009B3A0000}"/>
    <cellStyle name="Normal 3 2 2 2 3 5 3 4 2" xfId="15031" xr:uid="{00000000-0005-0000-0000-00009C3A0000}"/>
    <cellStyle name="Normal 3 2 2 2 3 5 3 5" xfId="15032" xr:uid="{00000000-0005-0000-0000-00009D3A0000}"/>
    <cellStyle name="Normal 3 2 2 2 3 5 4" xfId="15033" xr:uid="{00000000-0005-0000-0000-00009E3A0000}"/>
    <cellStyle name="Normal 3 2 2 2 3 5 4 2" xfId="15034" xr:uid="{00000000-0005-0000-0000-00009F3A0000}"/>
    <cellStyle name="Normal 3 2 2 2 3 5 4 2 2" xfId="15035" xr:uid="{00000000-0005-0000-0000-0000A03A0000}"/>
    <cellStyle name="Normal 3 2 2 2 3 5 4 2 2 2" xfId="15036" xr:uid="{00000000-0005-0000-0000-0000A13A0000}"/>
    <cellStyle name="Normal 3 2 2 2 3 5 4 2 3" xfId="15037" xr:uid="{00000000-0005-0000-0000-0000A23A0000}"/>
    <cellStyle name="Normal 3 2 2 2 3 5 4 3" xfId="15038" xr:uid="{00000000-0005-0000-0000-0000A33A0000}"/>
    <cellStyle name="Normal 3 2 2 2 3 5 4 3 2" xfId="15039" xr:uid="{00000000-0005-0000-0000-0000A43A0000}"/>
    <cellStyle name="Normal 3 2 2 2 3 5 4 4" xfId="15040" xr:uid="{00000000-0005-0000-0000-0000A53A0000}"/>
    <cellStyle name="Normal 3 2 2 2 3 5 5" xfId="15041" xr:uid="{00000000-0005-0000-0000-0000A63A0000}"/>
    <cellStyle name="Normal 3 2 2 2 3 5 5 2" xfId="15042" xr:uid="{00000000-0005-0000-0000-0000A73A0000}"/>
    <cellStyle name="Normal 3 2 2 2 3 5 5 2 2" xfId="15043" xr:uid="{00000000-0005-0000-0000-0000A83A0000}"/>
    <cellStyle name="Normal 3 2 2 2 3 5 5 2 2 2" xfId="15044" xr:uid="{00000000-0005-0000-0000-0000A93A0000}"/>
    <cellStyle name="Normal 3 2 2 2 3 5 5 2 3" xfId="15045" xr:uid="{00000000-0005-0000-0000-0000AA3A0000}"/>
    <cellStyle name="Normal 3 2 2 2 3 5 5 3" xfId="15046" xr:uid="{00000000-0005-0000-0000-0000AB3A0000}"/>
    <cellStyle name="Normal 3 2 2 2 3 5 5 3 2" xfId="15047" xr:uid="{00000000-0005-0000-0000-0000AC3A0000}"/>
    <cellStyle name="Normal 3 2 2 2 3 5 5 4" xfId="15048" xr:uid="{00000000-0005-0000-0000-0000AD3A0000}"/>
    <cellStyle name="Normal 3 2 2 2 3 5 6" xfId="15049" xr:uid="{00000000-0005-0000-0000-0000AE3A0000}"/>
    <cellStyle name="Normal 3 2 2 2 3 5 6 2" xfId="15050" xr:uid="{00000000-0005-0000-0000-0000AF3A0000}"/>
    <cellStyle name="Normal 3 2 2 2 3 5 6 2 2" xfId="15051" xr:uid="{00000000-0005-0000-0000-0000B03A0000}"/>
    <cellStyle name="Normal 3 2 2 2 3 5 6 3" xfId="15052" xr:uid="{00000000-0005-0000-0000-0000B13A0000}"/>
    <cellStyle name="Normal 3 2 2 2 3 5 7" xfId="15053" xr:uid="{00000000-0005-0000-0000-0000B23A0000}"/>
    <cellStyle name="Normal 3 2 2 2 3 5 7 2" xfId="15054" xr:uid="{00000000-0005-0000-0000-0000B33A0000}"/>
    <cellStyle name="Normal 3 2 2 2 3 5 8" xfId="15055" xr:uid="{00000000-0005-0000-0000-0000B43A0000}"/>
    <cellStyle name="Normal 3 2 2 2 3 5 8 2" xfId="15056" xr:uid="{00000000-0005-0000-0000-0000B53A0000}"/>
    <cellStyle name="Normal 3 2 2 2 3 5 9" xfId="15057" xr:uid="{00000000-0005-0000-0000-0000B63A0000}"/>
    <cellStyle name="Normal 3 2 2 2 3 6" xfId="15058" xr:uid="{00000000-0005-0000-0000-0000B73A0000}"/>
    <cellStyle name="Normal 3 2 2 2 3 6 2" xfId="15059" xr:uid="{00000000-0005-0000-0000-0000B83A0000}"/>
    <cellStyle name="Normal 3 2 2 2 3 6 2 2" xfId="15060" xr:uid="{00000000-0005-0000-0000-0000B93A0000}"/>
    <cellStyle name="Normal 3 2 2 2 3 6 2 2 2" xfId="15061" xr:uid="{00000000-0005-0000-0000-0000BA3A0000}"/>
    <cellStyle name="Normal 3 2 2 2 3 6 2 2 2 2" xfId="15062" xr:uid="{00000000-0005-0000-0000-0000BB3A0000}"/>
    <cellStyle name="Normal 3 2 2 2 3 6 2 2 2 2 2" xfId="15063" xr:uid="{00000000-0005-0000-0000-0000BC3A0000}"/>
    <cellStyle name="Normal 3 2 2 2 3 6 2 2 2 3" xfId="15064" xr:uid="{00000000-0005-0000-0000-0000BD3A0000}"/>
    <cellStyle name="Normal 3 2 2 2 3 6 2 2 3" xfId="15065" xr:uid="{00000000-0005-0000-0000-0000BE3A0000}"/>
    <cellStyle name="Normal 3 2 2 2 3 6 2 2 3 2" xfId="15066" xr:uid="{00000000-0005-0000-0000-0000BF3A0000}"/>
    <cellStyle name="Normal 3 2 2 2 3 6 2 2 4" xfId="15067" xr:uid="{00000000-0005-0000-0000-0000C03A0000}"/>
    <cellStyle name="Normal 3 2 2 2 3 6 2 3" xfId="15068" xr:uid="{00000000-0005-0000-0000-0000C13A0000}"/>
    <cellStyle name="Normal 3 2 2 2 3 6 2 3 2" xfId="15069" xr:uid="{00000000-0005-0000-0000-0000C23A0000}"/>
    <cellStyle name="Normal 3 2 2 2 3 6 2 3 2 2" xfId="15070" xr:uid="{00000000-0005-0000-0000-0000C33A0000}"/>
    <cellStyle name="Normal 3 2 2 2 3 6 2 3 3" xfId="15071" xr:uid="{00000000-0005-0000-0000-0000C43A0000}"/>
    <cellStyle name="Normal 3 2 2 2 3 6 2 4" xfId="15072" xr:uid="{00000000-0005-0000-0000-0000C53A0000}"/>
    <cellStyle name="Normal 3 2 2 2 3 6 2 4 2" xfId="15073" xr:uid="{00000000-0005-0000-0000-0000C63A0000}"/>
    <cellStyle name="Normal 3 2 2 2 3 6 2 5" xfId="15074" xr:uid="{00000000-0005-0000-0000-0000C73A0000}"/>
    <cellStyle name="Normal 3 2 2 2 3 6 3" xfId="15075" xr:uid="{00000000-0005-0000-0000-0000C83A0000}"/>
    <cellStyle name="Normal 3 2 2 2 3 6 3 2" xfId="15076" xr:uid="{00000000-0005-0000-0000-0000C93A0000}"/>
    <cellStyle name="Normal 3 2 2 2 3 6 3 2 2" xfId="15077" xr:uid="{00000000-0005-0000-0000-0000CA3A0000}"/>
    <cellStyle name="Normal 3 2 2 2 3 6 3 2 2 2" xfId="15078" xr:uid="{00000000-0005-0000-0000-0000CB3A0000}"/>
    <cellStyle name="Normal 3 2 2 2 3 6 3 2 3" xfId="15079" xr:uid="{00000000-0005-0000-0000-0000CC3A0000}"/>
    <cellStyle name="Normal 3 2 2 2 3 6 3 3" xfId="15080" xr:uid="{00000000-0005-0000-0000-0000CD3A0000}"/>
    <cellStyle name="Normal 3 2 2 2 3 6 3 3 2" xfId="15081" xr:uid="{00000000-0005-0000-0000-0000CE3A0000}"/>
    <cellStyle name="Normal 3 2 2 2 3 6 3 4" xfId="15082" xr:uid="{00000000-0005-0000-0000-0000CF3A0000}"/>
    <cellStyle name="Normal 3 2 2 2 3 6 4" xfId="15083" xr:uid="{00000000-0005-0000-0000-0000D03A0000}"/>
    <cellStyle name="Normal 3 2 2 2 3 6 4 2" xfId="15084" xr:uid="{00000000-0005-0000-0000-0000D13A0000}"/>
    <cellStyle name="Normal 3 2 2 2 3 6 4 2 2" xfId="15085" xr:uid="{00000000-0005-0000-0000-0000D23A0000}"/>
    <cellStyle name="Normal 3 2 2 2 3 6 4 2 2 2" xfId="15086" xr:uid="{00000000-0005-0000-0000-0000D33A0000}"/>
    <cellStyle name="Normal 3 2 2 2 3 6 4 2 3" xfId="15087" xr:uid="{00000000-0005-0000-0000-0000D43A0000}"/>
    <cellStyle name="Normal 3 2 2 2 3 6 4 3" xfId="15088" xr:uid="{00000000-0005-0000-0000-0000D53A0000}"/>
    <cellStyle name="Normal 3 2 2 2 3 6 4 3 2" xfId="15089" xr:uid="{00000000-0005-0000-0000-0000D63A0000}"/>
    <cellStyle name="Normal 3 2 2 2 3 6 4 4" xfId="15090" xr:uid="{00000000-0005-0000-0000-0000D73A0000}"/>
    <cellStyle name="Normal 3 2 2 2 3 6 5" xfId="15091" xr:uid="{00000000-0005-0000-0000-0000D83A0000}"/>
    <cellStyle name="Normal 3 2 2 2 3 6 5 2" xfId="15092" xr:uid="{00000000-0005-0000-0000-0000D93A0000}"/>
    <cellStyle name="Normal 3 2 2 2 3 6 5 2 2" xfId="15093" xr:uid="{00000000-0005-0000-0000-0000DA3A0000}"/>
    <cellStyle name="Normal 3 2 2 2 3 6 5 3" xfId="15094" xr:uid="{00000000-0005-0000-0000-0000DB3A0000}"/>
    <cellStyle name="Normal 3 2 2 2 3 6 6" xfId="15095" xr:uid="{00000000-0005-0000-0000-0000DC3A0000}"/>
    <cellStyle name="Normal 3 2 2 2 3 6 6 2" xfId="15096" xr:uid="{00000000-0005-0000-0000-0000DD3A0000}"/>
    <cellStyle name="Normal 3 2 2 2 3 6 7" xfId="15097" xr:uid="{00000000-0005-0000-0000-0000DE3A0000}"/>
    <cellStyle name="Normal 3 2 2 2 3 6 7 2" xfId="15098" xr:uid="{00000000-0005-0000-0000-0000DF3A0000}"/>
    <cellStyle name="Normal 3 2 2 2 3 6 8" xfId="15099" xr:uid="{00000000-0005-0000-0000-0000E03A0000}"/>
    <cellStyle name="Normal 3 2 2 2 3 7" xfId="15100" xr:uid="{00000000-0005-0000-0000-0000E13A0000}"/>
    <cellStyle name="Normal 3 2 2 2 3 7 2" xfId="15101" xr:uid="{00000000-0005-0000-0000-0000E23A0000}"/>
    <cellStyle name="Normal 3 2 2 2 3 7 2 2" xfId="15102" xr:uid="{00000000-0005-0000-0000-0000E33A0000}"/>
    <cellStyle name="Normal 3 2 2 2 3 7 2 2 2" xfId="15103" xr:uid="{00000000-0005-0000-0000-0000E43A0000}"/>
    <cellStyle name="Normal 3 2 2 2 3 7 2 2 2 2" xfId="15104" xr:uid="{00000000-0005-0000-0000-0000E53A0000}"/>
    <cellStyle name="Normal 3 2 2 2 3 7 2 2 2 2 2" xfId="15105" xr:uid="{00000000-0005-0000-0000-0000E63A0000}"/>
    <cellStyle name="Normal 3 2 2 2 3 7 2 2 2 3" xfId="15106" xr:uid="{00000000-0005-0000-0000-0000E73A0000}"/>
    <cellStyle name="Normal 3 2 2 2 3 7 2 2 3" xfId="15107" xr:uid="{00000000-0005-0000-0000-0000E83A0000}"/>
    <cellStyle name="Normal 3 2 2 2 3 7 2 2 3 2" xfId="15108" xr:uid="{00000000-0005-0000-0000-0000E93A0000}"/>
    <cellStyle name="Normal 3 2 2 2 3 7 2 2 4" xfId="15109" xr:uid="{00000000-0005-0000-0000-0000EA3A0000}"/>
    <cellStyle name="Normal 3 2 2 2 3 7 2 3" xfId="15110" xr:uid="{00000000-0005-0000-0000-0000EB3A0000}"/>
    <cellStyle name="Normal 3 2 2 2 3 7 2 3 2" xfId="15111" xr:uid="{00000000-0005-0000-0000-0000EC3A0000}"/>
    <cellStyle name="Normal 3 2 2 2 3 7 2 3 2 2" xfId="15112" xr:uid="{00000000-0005-0000-0000-0000ED3A0000}"/>
    <cellStyle name="Normal 3 2 2 2 3 7 2 3 3" xfId="15113" xr:uid="{00000000-0005-0000-0000-0000EE3A0000}"/>
    <cellStyle name="Normal 3 2 2 2 3 7 2 4" xfId="15114" xr:uid="{00000000-0005-0000-0000-0000EF3A0000}"/>
    <cellStyle name="Normal 3 2 2 2 3 7 2 4 2" xfId="15115" xr:uid="{00000000-0005-0000-0000-0000F03A0000}"/>
    <cellStyle name="Normal 3 2 2 2 3 7 2 5" xfId="15116" xr:uid="{00000000-0005-0000-0000-0000F13A0000}"/>
    <cellStyle name="Normal 3 2 2 2 3 7 3" xfId="15117" xr:uid="{00000000-0005-0000-0000-0000F23A0000}"/>
    <cellStyle name="Normal 3 2 2 2 3 7 3 2" xfId="15118" xr:uid="{00000000-0005-0000-0000-0000F33A0000}"/>
    <cellStyle name="Normal 3 2 2 2 3 7 3 2 2" xfId="15119" xr:uid="{00000000-0005-0000-0000-0000F43A0000}"/>
    <cellStyle name="Normal 3 2 2 2 3 7 3 2 2 2" xfId="15120" xr:uid="{00000000-0005-0000-0000-0000F53A0000}"/>
    <cellStyle name="Normal 3 2 2 2 3 7 3 2 3" xfId="15121" xr:uid="{00000000-0005-0000-0000-0000F63A0000}"/>
    <cellStyle name="Normal 3 2 2 2 3 7 3 3" xfId="15122" xr:uid="{00000000-0005-0000-0000-0000F73A0000}"/>
    <cellStyle name="Normal 3 2 2 2 3 7 3 3 2" xfId="15123" xr:uid="{00000000-0005-0000-0000-0000F83A0000}"/>
    <cellStyle name="Normal 3 2 2 2 3 7 3 4" xfId="15124" xr:uid="{00000000-0005-0000-0000-0000F93A0000}"/>
    <cellStyle name="Normal 3 2 2 2 3 7 4" xfId="15125" xr:uid="{00000000-0005-0000-0000-0000FA3A0000}"/>
    <cellStyle name="Normal 3 2 2 2 3 7 4 2" xfId="15126" xr:uid="{00000000-0005-0000-0000-0000FB3A0000}"/>
    <cellStyle name="Normal 3 2 2 2 3 7 4 2 2" xfId="15127" xr:uid="{00000000-0005-0000-0000-0000FC3A0000}"/>
    <cellStyle name="Normal 3 2 2 2 3 7 4 3" xfId="15128" xr:uid="{00000000-0005-0000-0000-0000FD3A0000}"/>
    <cellStyle name="Normal 3 2 2 2 3 7 5" xfId="15129" xr:uid="{00000000-0005-0000-0000-0000FE3A0000}"/>
    <cellStyle name="Normal 3 2 2 2 3 7 5 2" xfId="15130" xr:uid="{00000000-0005-0000-0000-0000FF3A0000}"/>
    <cellStyle name="Normal 3 2 2 2 3 7 6" xfId="15131" xr:uid="{00000000-0005-0000-0000-0000003B0000}"/>
    <cellStyle name="Normal 3 2 2 2 3 8" xfId="15132" xr:uid="{00000000-0005-0000-0000-0000013B0000}"/>
    <cellStyle name="Normal 3 2 2 2 3 8 2" xfId="15133" xr:uid="{00000000-0005-0000-0000-0000023B0000}"/>
    <cellStyle name="Normal 3 2 2 2 3 8 2 2" xfId="15134" xr:uid="{00000000-0005-0000-0000-0000033B0000}"/>
    <cellStyle name="Normal 3 2 2 2 3 8 2 2 2" xfId="15135" xr:uid="{00000000-0005-0000-0000-0000043B0000}"/>
    <cellStyle name="Normal 3 2 2 2 3 8 2 2 2 2" xfId="15136" xr:uid="{00000000-0005-0000-0000-0000053B0000}"/>
    <cellStyle name="Normal 3 2 2 2 3 8 2 2 2 2 2" xfId="15137" xr:uid="{00000000-0005-0000-0000-0000063B0000}"/>
    <cellStyle name="Normal 3 2 2 2 3 8 2 2 2 3" xfId="15138" xr:uid="{00000000-0005-0000-0000-0000073B0000}"/>
    <cellStyle name="Normal 3 2 2 2 3 8 2 2 3" xfId="15139" xr:uid="{00000000-0005-0000-0000-0000083B0000}"/>
    <cellStyle name="Normal 3 2 2 2 3 8 2 2 3 2" xfId="15140" xr:uid="{00000000-0005-0000-0000-0000093B0000}"/>
    <cellStyle name="Normal 3 2 2 2 3 8 2 2 4" xfId="15141" xr:uid="{00000000-0005-0000-0000-00000A3B0000}"/>
    <cellStyle name="Normal 3 2 2 2 3 8 2 3" xfId="15142" xr:uid="{00000000-0005-0000-0000-00000B3B0000}"/>
    <cellStyle name="Normal 3 2 2 2 3 8 2 3 2" xfId="15143" xr:uid="{00000000-0005-0000-0000-00000C3B0000}"/>
    <cellStyle name="Normal 3 2 2 2 3 8 2 3 2 2" xfId="15144" xr:uid="{00000000-0005-0000-0000-00000D3B0000}"/>
    <cellStyle name="Normal 3 2 2 2 3 8 2 3 3" xfId="15145" xr:uid="{00000000-0005-0000-0000-00000E3B0000}"/>
    <cellStyle name="Normal 3 2 2 2 3 8 2 4" xfId="15146" xr:uid="{00000000-0005-0000-0000-00000F3B0000}"/>
    <cellStyle name="Normal 3 2 2 2 3 8 2 4 2" xfId="15147" xr:uid="{00000000-0005-0000-0000-0000103B0000}"/>
    <cellStyle name="Normal 3 2 2 2 3 8 2 5" xfId="15148" xr:uid="{00000000-0005-0000-0000-0000113B0000}"/>
    <cellStyle name="Normal 3 2 2 2 3 8 3" xfId="15149" xr:uid="{00000000-0005-0000-0000-0000123B0000}"/>
    <cellStyle name="Normal 3 2 2 2 3 8 3 2" xfId="15150" xr:uid="{00000000-0005-0000-0000-0000133B0000}"/>
    <cellStyle name="Normal 3 2 2 2 3 8 3 2 2" xfId="15151" xr:uid="{00000000-0005-0000-0000-0000143B0000}"/>
    <cellStyle name="Normal 3 2 2 2 3 8 3 2 2 2" xfId="15152" xr:uid="{00000000-0005-0000-0000-0000153B0000}"/>
    <cellStyle name="Normal 3 2 2 2 3 8 3 2 3" xfId="15153" xr:uid="{00000000-0005-0000-0000-0000163B0000}"/>
    <cellStyle name="Normal 3 2 2 2 3 8 3 3" xfId="15154" xr:uid="{00000000-0005-0000-0000-0000173B0000}"/>
    <cellStyle name="Normal 3 2 2 2 3 8 3 3 2" xfId="15155" xr:uid="{00000000-0005-0000-0000-0000183B0000}"/>
    <cellStyle name="Normal 3 2 2 2 3 8 3 4" xfId="15156" xr:uid="{00000000-0005-0000-0000-0000193B0000}"/>
    <cellStyle name="Normal 3 2 2 2 3 8 4" xfId="15157" xr:uid="{00000000-0005-0000-0000-00001A3B0000}"/>
    <cellStyle name="Normal 3 2 2 2 3 8 4 2" xfId="15158" xr:uid="{00000000-0005-0000-0000-00001B3B0000}"/>
    <cellStyle name="Normal 3 2 2 2 3 8 4 2 2" xfId="15159" xr:uid="{00000000-0005-0000-0000-00001C3B0000}"/>
    <cellStyle name="Normal 3 2 2 2 3 8 4 3" xfId="15160" xr:uid="{00000000-0005-0000-0000-00001D3B0000}"/>
    <cellStyle name="Normal 3 2 2 2 3 8 5" xfId="15161" xr:uid="{00000000-0005-0000-0000-00001E3B0000}"/>
    <cellStyle name="Normal 3 2 2 2 3 8 5 2" xfId="15162" xr:uid="{00000000-0005-0000-0000-00001F3B0000}"/>
    <cellStyle name="Normal 3 2 2 2 3 8 6" xfId="15163" xr:uid="{00000000-0005-0000-0000-0000203B0000}"/>
    <cellStyle name="Normal 3 2 2 2 3 9" xfId="15164" xr:uid="{00000000-0005-0000-0000-0000213B0000}"/>
    <cellStyle name="Normal 3 2 2 2 3 9 2" xfId="15165" xr:uid="{00000000-0005-0000-0000-0000223B0000}"/>
    <cellStyle name="Normal 3 2 2 2 3 9 2 2" xfId="15166" xr:uid="{00000000-0005-0000-0000-0000233B0000}"/>
    <cellStyle name="Normal 3 2 2 2 3 9 2 2 2" xfId="15167" xr:uid="{00000000-0005-0000-0000-0000243B0000}"/>
    <cellStyle name="Normal 3 2 2 2 3 9 2 2 2 2" xfId="15168" xr:uid="{00000000-0005-0000-0000-0000253B0000}"/>
    <cellStyle name="Normal 3 2 2 2 3 9 2 2 3" xfId="15169" xr:uid="{00000000-0005-0000-0000-0000263B0000}"/>
    <cellStyle name="Normal 3 2 2 2 3 9 2 3" xfId="15170" xr:uid="{00000000-0005-0000-0000-0000273B0000}"/>
    <cellStyle name="Normal 3 2 2 2 3 9 2 3 2" xfId="15171" xr:uid="{00000000-0005-0000-0000-0000283B0000}"/>
    <cellStyle name="Normal 3 2 2 2 3 9 2 4" xfId="15172" xr:uid="{00000000-0005-0000-0000-0000293B0000}"/>
    <cellStyle name="Normal 3 2 2 2 3 9 3" xfId="15173" xr:uid="{00000000-0005-0000-0000-00002A3B0000}"/>
    <cellStyle name="Normal 3 2 2 2 3 9 3 2" xfId="15174" xr:uid="{00000000-0005-0000-0000-00002B3B0000}"/>
    <cellStyle name="Normal 3 2 2 2 3 9 3 2 2" xfId="15175" xr:uid="{00000000-0005-0000-0000-00002C3B0000}"/>
    <cellStyle name="Normal 3 2 2 2 3 9 3 3" xfId="15176" xr:uid="{00000000-0005-0000-0000-00002D3B0000}"/>
    <cellStyle name="Normal 3 2 2 2 3 9 4" xfId="15177" xr:uid="{00000000-0005-0000-0000-00002E3B0000}"/>
    <cellStyle name="Normal 3 2 2 2 3 9 4 2" xfId="15178" xr:uid="{00000000-0005-0000-0000-00002F3B0000}"/>
    <cellStyle name="Normal 3 2 2 2 3 9 5" xfId="15179" xr:uid="{00000000-0005-0000-0000-0000303B0000}"/>
    <cellStyle name="Normal 3 2 2 2 4" xfId="15180" xr:uid="{00000000-0005-0000-0000-0000313B0000}"/>
    <cellStyle name="Normal 3 2 2 2 4 10" xfId="15181" xr:uid="{00000000-0005-0000-0000-0000323B0000}"/>
    <cellStyle name="Normal 3 2 2 2 4 2" xfId="15182" xr:uid="{00000000-0005-0000-0000-0000333B0000}"/>
    <cellStyle name="Normal 3 2 2 2 4 2 2" xfId="15183" xr:uid="{00000000-0005-0000-0000-0000343B0000}"/>
    <cellStyle name="Normal 3 2 2 2 4 2 2 2" xfId="15184" xr:uid="{00000000-0005-0000-0000-0000353B0000}"/>
    <cellStyle name="Normal 3 2 2 2 4 2 2 2 2" xfId="15185" xr:uid="{00000000-0005-0000-0000-0000363B0000}"/>
    <cellStyle name="Normal 3 2 2 2 4 2 2 2 2 2" xfId="15186" xr:uid="{00000000-0005-0000-0000-0000373B0000}"/>
    <cellStyle name="Normal 3 2 2 2 4 2 2 2 2 2 2" xfId="15187" xr:uid="{00000000-0005-0000-0000-0000383B0000}"/>
    <cellStyle name="Normal 3 2 2 2 4 2 2 2 2 2 2 2" xfId="15188" xr:uid="{00000000-0005-0000-0000-0000393B0000}"/>
    <cellStyle name="Normal 3 2 2 2 4 2 2 2 2 2 3" xfId="15189" xr:uid="{00000000-0005-0000-0000-00003A3B0000}"/>
    <cellStyle name="Normal 3 2 2 2 4 2 2 2 2 3" xfId="15190" xr:uid="{00000000-0005-0000-0000-00003B3B0000}"/>
    <cellStyle name="Normal 3 2 2 2 4 2 2 2 2 3 2" xfId="15191" xr:uid="{00000000-0005-0000-0000-00003C3B0000}"/>
    <cellStyle name="Normal 3 2 2 2 4 2 2 2 2 4" xfId="15192" xr:uid="{00000000-0005-0000-0000-00003D3B0000}"/>
    <cellStyle name="Normal 3 2 2 2 4 2 2 2 3" xfId="15193" xr:uid="{00000000-0005-0000-0000-00003E3B0000}"/>
    <cellStyle name="Normal 3 2 2 2 4 2 2 2 3 2" xfId="15194" xr:uid="{00000000-0005-0000-0000-00003F3B0000}"/>
    <cellStyle name="Normal 3 2 2 2 4 2 2 2 3 2 2" xfId="15195" xr:uid="{00000000-0005-0000-0000-0000403B0000}"/>
    <cellStyle name="Normal 3 2 2 2 4 2 2 2 3 3" xfId="15196" xr:uid="{00000000-0005-0000-0000-0000413B0000}"/>
    <cellStyle name="Normal 3 2 2 2 4 2 2 2 4" xfId="15197" xr:uid="{00000000-0005-0000-0000-0000423B0000}"/>
    <cellStyle name="Normal 3 2 2 2 4 2 2 2 4 2" xfId="15198" xr:uid="{00000000-0005-0000-0000-0000433B0000}"/>
    <cellStyle name="Normal 3 2 2 2 4 2 2 2 5" xfId="15199" xr:uid="{00000000-0005-0000-0000-0000443B0000}"/>
    <cellStyle name="Normal 3 2 2 2 4 2 2 3" xfId="15200" xr:uid="{00000000-0005-0000-0000-0000453B0000}"/>
    <cellStyle name="Normal 3 2 2 2 4 2 2 3 2" xfId="15201" xr:uid="{00000000-0005-0000-0000-0000463B0000}"/>
    <cellStyle name="Normal 3 2 2 2 4 2 2 3 2 2" xfId="15202" xr:uid="{00000000-0005-0000-0000-0000473B0000}"/>
    <cellStyle name="Normal 3 2 2 2 4 2 2 3 2 2 2" xfId="15203" xr:uid="{00000000-0005-0000-0000-0000483B0000}"/>
    <cellStyle name="Normal 3 2 2 2 4 2 2 3 2 3" xfId="15204" xr:uid="{00000000-0005-0000-0000-0000493B0000}"/>
    <cellStyle name="Normal 3 2 2 2 4 2 2 3 3" xfId="15205" xr:uid="{00000000-0005-0000-0000-00004A3B0000}"/>
    <cellStyle name="Normal 3 2 2 2 4 2 2 3 3 2" xfId="15206" xr:uid="{00000000-0005-0000-0000-00004B3B0000}"/>
    <cellStyle name="Normal 3 2 2 2 4 2 2 3 4" xfId="15207" xr:uid="{00000000-0005-0000-0000-00004C3B0000}"/>
    <cellStyle name="Normal 3 2 2 2 4 2 2 4" xfId="15208" xr:uid="{00000000-0005-0000-0000-00004D3B0000}"/>
    <cellStyle name="Normal 3 2 2 2 4 2 2 4 2" xfId="15209" xr:uid="{00000000-0005-0000-0000-00004E3B0000}"/>
    <cellStyle name="Normal 3 2 2 2 4 2 2 4 2 2" xfId="15210" xr:uid="{00000000-0005-0000-0000-00004F3B0000}"/>
    <cellStyle name="Normal 3 2 2 2 4 2 2 4 2 2 2" xfId="15211" xr:uid="{00000000-0005-0000-0000-0000503B0000}"/>
    <cellStyle name="Normal 3 2 2 2 4 2 2 4 2 3" xfId="15212" xr:uid="{00000000-0005-0000-0000-0000513B0000}"/>
    <cellStyle name="Normal 3 2 2 2 4 2 2 4 3" xfId="15213" xr:uid="{00000000-0005-0000-0000-0000523B0000}"/>
    <cellStyle name="Normal 3 2 2 2 4 2 2 4 3 2" xfId="15214" xr:uid="{00000000-0005-0000-0000-0000533B0000}"/>
    <cellStyle name="Normal 3 2 2 2 4 2 2 4 4" xfId="15215" xr:uid="{00000000-0005-0000-0000-0000543B0000}"/>
    <cellStyle name="Normal 3 2 2 2 4 2 2 5" xfId="15216" xr:uid="{00000000-0005-0000-0000-0000553B0000}"/>
    <cellStyle name="Normal 3 2 2 2 4 2 2 5 2" xfId="15217" xr:uid="{00000000-0005-0000-0000-0000563B0000}"/>
    <cellStyle name="Normal 3 2 2 2 4 2 2 5 2 2" xfId="15218" xr:uid="{00000000-0005-0000-0000-0000573B0000}"/>
    <cellStyle name="Normal 3 2 2 2 4 2 2 5 3" xfId="15219" xr:uid="{00000000-0005-0000-0000-0000583B0000}"/>
    <cellStyle name="Normal 3 2 2 2 4 2 2 6" xfId="15220" xr:uid="{00000000-0005-0000-0000-0000593B0000}"/>
    <cellStyle name="Normal 3 2 2 2 4 2 2 6 2" xfId="15221" xr:uid="{00000000-0005-0000-0000-00005A3B0000}"/>
    <cellStyle name="Normal 3 2 2 2 4 2 2 7" xfId="15222" xr:uid="{00000000-0005-0000-0000-00005B3B0000}"/>
    <cellStyle name="Normal 3 2 2 2 4 2 2 7 2" xfId="15223" xr:uid="{00000000-0005-0000-0000-00005C3B0000}"/>
    <cellStyle name="Normal 3 2 2 2 4 2 2 8" xfId="15224" xr:uid="{00000000-0005-0000-0000-00005D3B0000}"/>
    <cellStyle name="Normal 3 2 2 2 4 2 3" xfId="15225" xr:uid="{00000000-0005-0000-0000-00005E3B0000}"/>
    <cellStyle name="Normal 3 2 2 2 4 2 3 2" xfId="15226" xr:uid="{00000000-0005-0000-0000-00005F3B0000}"/>
    <cellStyle name="Normal 3 2 2 2 4 2 3 2 2" xfId="15227" xr:uid="{00000000-0005-0000-0000-0000603B0000}"/>
    <cellStyle name="Normal 3 2 2 2 4 2 3 2 2 2" xfId="15228" xr:uid="{00000000-0005-0000-0000-0000613B0000}"/>
    <cellStyle name="Normal 3 2 2 2 4 2 3 2 2 2 2" xfId="15229" xr:uid="{00000000-0005-0000-0000-0000623B0000}"/>
    <cellStyle name="Normal 3 2 2 2 4 2 3 2 2 3" xfId="15230" xr:uid="{00000000-0005-0000-0000-0000633B0000}"/>
    <cellStyle name="Normal 3 2 2 2 4 2 3 2 3" xfId="15231" xr:uid="{00000000-0005-0000-0000-0000643B0000}"/>
    <cellStyle name="Normal 3 2 2 2 4 2 3 2 3 2" xfId="15232" xr:uid="{00000000-0005-0000-0000-0000653B0000}"/>
    <cellStyle name="Normal 3 2 2 2 4 2 3 2 4" xfId="15233" xr:uid="{00000000-0005-0000-0000-0000663B0000}"/>
    <cellStyle name="Normal 3 2 2 2 4 2 3 3" xfId="15234" xr:uid="{00000000-0005-0000-0000-0000673B0000}"/>
    <cellStyle name="Normal 3 2 2 2 4 2 3 3 2" xfId="15235" xr:uid="{00000000-0005-0000-0000-0000683B0000}"/>
    <cellStyle name="Normal 3 2 2 2 4 2 3 3 2 2" xfId="15236" xr:uid="{00000000-0005-0000-0000-0000693B0000}"/>
    <cellStyle name="Normal 3 2 2 2 4 2 3 3 3" xfId="15237" xr:uid="{00000000-0005-0000-0000-00006A3B0000}"/>
    <cellStyle name="Normal 3 2 2 2 4 2 3 4" xfId="15238" xr:uid="{00000000-0005-0000-0000-00006B3B0000}"/>
    <cellStyle name="Normal 3 2 2 2 4 2 3 4 2" xfId="15239" xr:uid="{00000000-0005-0000-0000-00006C3B0000}"/>
    <cellStyle name="Normal 3 2 2 2 4 2 3 5" xfId="15240" xr:uid="{00000000-0005-0000-0000-00006D3B0000}"/>
    <cellStyle name="Normal 3 2 2 2 4 2 4" xfId="15241" xr:uid="{00000000-0005-0000-0000-00006E3B0000}"/>
    <cellStyle name="Normal 3 2 2 2 4 2 4 2" xfId="15242" xr:uid="{00000000-0005-0000-0000-00006F3B0000}"/>
    <cellStyle name="Normal 3 2 2 2 4 2 4 2 2" xfId="15243" xr:uid="{00000000-0005-0000-0000-0000703B0000}"/>
    <cellStyle name="Normal 3 2 2 2 4 2 4 2 2 2" xfId="15244" xr:uid="{00000000-0005-0000-0000-0000713B0000}"/>
    <cellStyle name="Normal 3 2 2 2 4 2 4 2 3" xfId="15245" xr:uid="{00000000-0005-0000-0000-0000723B0000}"/>
    <cellStyle name="Normal 3 2 2 2 4 2 4 3" xfId="15246" xr:uid="{00000000-0005-0000-0000-0000733B0000}"/>
    <cellStyle name="Normal 3 2 2 2 4 2 4 3 2" xfId="15247" xr:uid="{00000000-0005-0000-0000-0000743B0000}"/>
    <cellStyle name="Normal 3 2 2 2 4 2 4 4" xfId="15248" xr:uid="{00000000-0005-0000-0000-0000753B0000}"/>
    <cellStyle name="Normal 3 2 2 2 4 2 5" xfId="15249" xr:uid="{00000000-0005-0000-0000-0000763B0000}"/>
    <cellStyle name="Normal 3 2 2 2 4 2 5 2" xfId="15250" xr:uid="{00000000-0005-0000-0000-0000773B0000}"/>
    <cellStyle name="Normal 3 2 2 2 4 2 5 2 2" xfId="15251" xr:uid="{00000000-0005-0000-0000-0000783B0000}"/>
    <cellStyle name="Normal 3 2 2 2 4 2 5 2 2 2" xfId="15252" xr:uid="{00000000-0005-0000-0000-0000793B0000}"/>
    <cellStyle name="Normal 3 2 2 2 4 2 5 2 3" xfId="15253" xr:uid="{00000000-0005-0000-0000-00007A3B0000}"/>
    <cellStyle name="Normal 3 2 2 2 4 2 5 3" xfId="15254" xr:uid="{00000000-0005-0000-0000-00007B3B0000}"/>
    <cellStyle name="Normal 3 2 2 2 4 2 5 3 2" xfId="15255" xr:uid="{00000000-0005-0000-0000-00007C3B0000}"/>
    <cellStyle name="Normal 3 2 2 2 4 2 5 4" xfId="15256" xr:uid="{00000000-0005-0000-0000-00007D3B0000}"/>
    <cellStyle name="Normal 3 2 2 2 4 2 6" xfId="15257" xr:uid="{00000000-0005-0000-0000-00007E3B0000}"/>
    <cellStyle name="Normal 3 2 2 2 4 2 6 2" xfId="15258" xr:uid="{00000000-0005-0000-0000-00007F3B0000}"/>
    <cellStyle name="Normal 3 2 2 2 4 2 6 2 2" xfId="15259" xr:uid="{00000000-0005-0000-0000-0000803B0000}"/>
    <cellStyle name="Normal 3 2 2 2 4 2 6 3" xfId="15260" xr:uid="{00000000-0005-0000-0000-0000813B0000}"/>
    <cellStyle name="Normal 3 2 2 2 4 2 7" xfId="15261" xr:uid="{00000000-0005-0000-0000-0000823B0000}"/>
    <cellStyle name="Normal 3 2 2 2 4 2 7 2" xfId="15262" xr:uid="{00000000-0005-0000-0000-0000833B0000}"/>
    <cellStyle name="Normal 3 2 2 2 4 2 8" xfId="15263" xr:uid="{00000000-0005-0000-0000-0000843B0000}"/>
    <cellStyle name="Normal 3 2 2 2 4 2 8 2" xfId="15264" xr:uid="{00000000-0005-0000-0000-0000853B0000}"/>
    <cellStyle name="Normal 3 2 2 2 4 2 9" xfId="15265" xr:uid="{00000000-0005-0000-0000-0000863B0000}"/>
    <cellStyle name="Normal 3 2 2 2 4 3" xfId="15266" xr:uid="{00000000-0005-0000-0000-0000873B0000}"/>
    <cellStyle name="Normal 3 2 2 2 4 3 2" xfId="15267" xr:uid="{00000000-0005-0000-0000-0000883B0000}"/>
    <cellStyle name="Normal 3 2 2 2 4 3 2 2" xfId="15268" xr:uid="{00000000-0005-0000-0000-0000893B0000}"/>
    <cellStyle name="Normal 3 2 2 2 4 3 2 2 2" xfId="15269" xr:uid="{00000000-0005-0000-0000-00008A3B0000}"/>
    <cellStyle name="Normal 3 2 2 2 4 3 2 2 2 2" xfId="15270" xr:uid="{00000000-0005-0000-0000-00008B3B0000}"/>
    <cellStyle name="Normal 3 2 2 2 4 3 2 2 2 2 2" xfId="15271" xr:uid="{00000000-0005-0000-0000-00008C3B0000}"/>
    <cellStyle name="Normal 3 2 2 2 4 3 2 2 2 3" xfId="15272" xr:uid="{00000000-0005-0000-0000-00008D3B0000}"/>
    <cellStyle name="Normal 3 2 2 2 4 3 2 2 3" xfId="15273" xr:uid="{00000000-0005-0000-0000-00008E3B0000}"/>
    <cellStyle name="Normal 3 2 2 2 4 3 2 2 3 2" xfId="15274" xr:uid="{00000000-0005-0000-0000-00008F3B0000}"/>
    <cellStyle name="Normal 3 2 2 2 4 3 2 2 4" xfId="15275" xr:uid="{00000000-0005-0000-0000-0000903B0000}"/>
    <cellStyle name="Normal 3 2 2 2 4 3 2 3" xfId="15276" xr:uid="{00000000-0005-0000-0000-0000913B0000}"/>
    <cellStyle name="Normal 3 2 2 2 4 3 2 3 2" xfId="15277" xr:uid="{00000000-0005-0000-0000-0000923B0000}"/>
    <cellStyle name="Normal 3 2 2 2 4 3 2 3 2 2" xfId="15278" xr:uid="{00000000-0005-0000-0000-0000933B0000}"/>
    <cellStyle name="Normal 3 2 2 2 4 3 2 3 3" xfId="15279" xr:uid="{00000000-0005-0000-0000-0000943B0000}"/>
    <cellStyle name="Normal 3 2 2 2 4 3 2 4" xfId="15280" xr:uid="{00000000-0005-0000-0000-0000953B0000}"/>
    <cellStyle name="Normal 3 2 2 2 4 3 2 4 2" xfId="15281" xr:uid="{00000000-0005-0000-0000-0000963B0000}"/>
    <cellStyle name="Normal 3 2 2 2 4 3 2 5" xfId="15282" xr:uid="{00000000-0005-0000-0000-0000973B0000}"/>
    <cellStyle name="Normal 3 2 2 2 4 3 3" xfId="15283" xr:uid="{00000000-0005-0000-0000-0000983B0000}"/>
    <cellStyle name="Normal 3 2 2 2 4 3 3 2" xfId="15284" xr:uid="{00000000-0005-0000-0000-0000993B0000}"/>
    <cellStyle name="Normal 3 2 2 2 4 3 3 2 2" xfId="15285" xr:uid="{00000000-0005-0000-0000-00009A3B0000}"/>
    <cellStyle name="Normal 3 2 2 2 4 3 3 2 2 2" xfId="15286" xr:uid="{00000000-0005-0000-0000-00009B3B0000}"/>
    <cellStyle name="Normal 3 2 2 2 4 3 3 2 3" xfId="15287" xr:uid="{00000000-0005-0000-0000-00009C3B0000}"/>
    <cellStyle name="Normal 3 2 2 2 4 3 3 3" xfId="15288" xr:uid="{00000000-0005-0000-0000-00009D3B0000}"/>
    <cellStyle name="Normal 3 2 2 2 4 3 3 3 2" xfId="15289" xr:uid="{00000000-0005-0000-0000-00009E3B0000}"/>
    <cellStyle name="Normal 3 2 2 2 4 3 3 4" xfId="15290" xr:uid="{00000000-0005-0000-0000-00009F3B0000}"/>
    <cellStyle name="Normal 3 2 2 2 4 3 4" xfId="15291" xr:uid="{00000000-0005-0000-0000-0000A03B0000}"/>
    <cellStyle name="Normal 3 2 2 2 4 3 4 2" xfId="15292" xr:uid="{00000000-0005-0000-0000-0000A13B0000}"/>
    <cellStyle name="Normal 3 2 2 2 4 3 4 2 2" xfId="15293" xr:uid="{00000000-0005-0000-0000-0000A23B0000}"/>
    <cellStyle name="Normal 3 2 2 2 4 3 4 2 2 2" xfId="15294" xr:uid="{00000000-0005-0000-0000-0000A33B0000}"/>
    <cellStyle name="Normal 3 2 2 2 4 3 4 2 3" xfId="15295" xr:uid="{00000000-0005-0000-0000-0000A43B0000}"/>
    <cellStyle name="Normal 3 2 2 2 4 3 4 3" xfId="15296" xr:uid="{00000000-0005-0000-0000-0000A53B0000}"/>
    <cellStyle name="Normal 3 2 2 2 4 3 4 3 2" xfId="15297" xr:uid="{00000000-0005-0000-0000-0000A63B0000}"/>
    <cellStyle name="Normal 3 2 2 2 4 3 4 4" xfId="15298" xr:uid="{00000000-0005-0000-0000-0000A73B0000}"/>
    <cellStyle name="Normal 3 2 2 2 4 3 5" xfId="15299" xr:uid="{00000000-0005-0000-0000-0000A83B0000}"/>
    <cellStyle name="Normal 3 2 2 2 4 3 5 2" xfId="15300" xr:uid="{00000000-0005-0000-0000-0000A93B0000}"/>
    <cellStyle name="Normal 3 2 2 2 4 3 5 2 2" xfId="15301" xr:uid="{00000000-0005-0000-0000-0000AA3B0000}"/>
    <cellStyle name="Normal 3 2 2 2 4 3 5 3" xfId="15302" xr:uid="{00000000-0005-0000-0000-0000AB3B0000}"/>
    <cellStyle name="Normal 3 2 2 2 4 3 6" xfId="15303" xr:uid="{00000000-0005-0000-0000-0000AC3B0000}"/>
    <cellStyle name="Normal 3 2 2 2 4 3 6 2" xfId="15304" xr:uid="{00000000-0005-0000-0000-0000AD3B0000}"/>
    <cellStyle name="Normal 3 2 2 2 4 3 7" xfId="15305" xr:uid="{00000000-0005-0000-0000-0000AE3B0000}"/>
    <cellStyle name="Normal 3 2 2 2 4 3 7 2" xfId="15306" xr:uid="{00000000-0005-0000-0000-0000AF3B0000}"/>
    <cellStyle name="Normal 3 2 2 2 4 3 8" xfId="15307" xr:uid="{00000000-0005-0000-0000-0000B03B0000}"/>
    <cellStyle name="Normal 3 2 2 2 4 4" xfId="15308" xr:uid="{00000000-0005-0000-0000-0000B13B0000}"/>
    <cellStyle name="Normal 3 2 2 2 4 4 2" xfId="15309" xr:uid="{00000000-0005-0000-0000-0000B23B0000}"/>
    <cellStyle name="Normal 3 2 2 2 4 4 2 2" xfId="15310" xr:uid="{00000000-0005-0000-0000-0000B33B0000}"/>
    <cellStyle name="Normal 3 2 2 2 4 4 2 2 2" xfId="15311" xr:uid="{00000000-0005-0000-0000-0000B43B0000}"/>
    <cellStyle name="Normal 3 2 2 2 4 4 2 2 2 2" xfId="15312" xr:uid="{00000000-0005-0000-0000-0000B53B0000}"/>
    <cellStyle name="Normal 3 2 2 2 4 4 2 2 3" xfId="15313" xr:uid="{00000000-0005-0000-0000-0000B63B0000}"/>
    <cellStyle name="Normal 3 2 2 2 4 4 2 3" xfId="15314" xr:uid="{00000000-0005-0000-0000-0000B73B0000}"/>
    <cellStyle name="Normal 3 2 2 2 4 4 2 3 2" xfId="15315" xr:uid="{00000000-0005-0000-0000-0000B83B0000}"/>
    <cellStyle name="Normal 3 2 2 2 4 4 2 4" xfId="15316" xr:uid="{00000000-0005-0000-0000-0000B93B0000}"/>
    <cellStyle name="Normal 3 2 2 2 4 4 3" xfId="15317" xr:uid="{00000000-0005-0000-0000-0000BA3B0000}"/>
    <cellStyle name="Normal 3 2 2 2 4 4 3 2" xfId="15318" xr:uid="{00000000-0005-0000-0000-0000BB3B0000}"/>
    <cellStyle name="Normal 3 2 2 2 4 4 3 2 2" xfId="15319" xr:uid="{00000000-0005-0000-0000-0000BC3B0000}"/>
    <cellStyle name="Normal 3 2 2 2 4 4 3 3" xfId="15320" xr:uid="{00000000-0005-0000-0000-0000BD3B0000}"/>
    <cellStyle name="Normal 3 2 2 2 4 4 4" xfId="15321" xr:uid="{00000000-0005-0000-0000-0000BE3B0000}"/>
    <cellStyle name="Normal 3 2 2 2 4 4 4 2" xfId="15322" xr:uid="{00000000-0005-0000-0000-0000BF3B0000}"/>
    <cellStyle name="Normal 3 2 2 2 4 4 5" xfId="15323" xr:uid="{00000000-0005-0000-0000-0000C03B0000}"/>
    <cellStyle name="Normal 3 2 2 2 4 5" xfId="15324" xr:uid="{00000000-0005-0000-0000-0000C13B0000}"/>
    <cellStyle name="Normal 3 2 2 2 4 5 2" xfId="15325" xr:uid="{00000000-0005-0000-0000-0000C23B0000}"/>
    <cellStyle name="Normal 3 2 2 2 4 5 2 2" xfId="15326" xr:uid="{00000000-0005-0000-0000-0000C33B0000}"/>
    <cellStyle name="Normal 3 2 2 2 4 5 2 2 2" xfId="15327" xr:uid="{00000000-0005-0000-0000-0000C43B0000}"/>
    <cellStyle name="Normal 3 2 2 2 4 5 2 3" xfId="15328" xr:uid="{00000000-0005-0000-0000-0000C53B0000}"/>
    <cellStyle name="Normal 3 2 2 2 4 5 3" xfId="15329" xr:uid="{00000000-0005-0000-0000-0000C63B0000}"/>
    <cellStyle name="Normal 3 2 2 2 4 5 3 2" xfId="15330" xr:uid="{00000000-0005-0000-0000-0000C73B0000}"/>
    <cellStyle name="Normal 3 2 2 2 4 5 4" xfId="15331" xr:uid="{00000000-0005-0000-0000-0000C83B0000}"/>
    <cellStyle name="Normal 3 2 2 2 4 6" xfId="15332" xr:uid="{00000000-0005-0000-0000-0000C93B0000}"/>
    <cellStyle name="Normal 3 2 2 2 4 6 2" xfId="15333" xr:uid="{00000000-0005-0000-0000-0000CA3B0000}"/>
    <cellStyle name="Normal 3 2 2 2 4 6 2 2" xfId="15334" xr:uid="{00000000-0005-0000-0000-0000CB3B0000}"/>
    <cellStyle name="Normal 3 2 2 2 4 6 2 2 2" xfId="15335" xr:uid="{00000000-0005-0000-0000-0000CC3B0000}"/>
    <cellStyle name="Normal 3 2 2 2 4 6 2 3" xfId="15336" xr:uid="{00000000-0005-0000-0000-0000CD3B0000}"/>
    <cellStyle name="Normal 3 2 2 2 4 6 3" xfId="15337" xr:uid="{00000000-0005-0000-0000-0000CE3B0000}"/>
    <cellStyle name="Normal 3 2 2 2 4 6 3 2" xfId="15338" xr:uid="{00000000-0005-0000-0000-0000CF3B0000}"/>
    <cellStyle name="Normal 3 2 2 2 4 6 4" xfId="15339" xr:uid="{00000000-0005-0000-0000-0000D03B0000}"/>
    <cellStyle name="Normal 3 2 2 2 4 7" xfId="15340" xr:uid="{00000000-0005-0000-0000-0000D13B0000}"/>
    <cellStyle name="Normal 3 2 2 2 4 7 2" xfId="15341" xr:uid="{00000000-0005-0000-0000-0000D23B0000}"/>
    <cellStyle name="Normal 3 2 2 2 4 7 2 2" xfId="15342" xr:uid="{00000000-0005-0000-0000-0000D33B0000}"/>
    <cellStyle name="Normal 3 2 2 2 4 7 3" xfId="15343" xr:uid="{00000000-0005-0000-0000-0000D43B0000}"/>
    <cellStyle name="Normal 3 2 2 2 4 8" xfId="15344" xr:uid="{00000000-0005-0000-0000-0000D53B0000}"/>
    <cellStyle name="Normal 3 2 2 2 4 8 2" xfId="15345" xr:uid="{00000000-0005-0000-0000-0000D63B0000}"/>
    <cellStyle name="Normal 3 2 2 2 4 9" xfId="15346" xr:uid="{00000000-0005-0000-0000-0000D73B0000}"/>
    <cellStyle name="Normal 3 2 2 2 4 9 2" xfId="15347" xr:uid="{00000000-0005-0000-0000-0000D83B0000}"/>
    <cellStyle name="Normal 3 2 2 2 5" xfId="15348" xr:uid="{00000000-0005-0000-0000-0000D93B0000}"/>
    <cellStyle name="Normal 3 2 2 2 5 10" xfId="15349" xr:uid="{00000000-0005-0000-0000-0000DA3B0000}"/>
    <cellStyle name="Normal 3 2 2 2 5 2" xfId="15350" xr:uid="{00000000-0005-0000-0000-0000DB3B0000}"/>
    <cellStyle name="Normal 3 2 2 2 5 2 2" xfId="15351" xr:uid="{00000000-0005-0000-0000-0000DC3B0000}"/>
    <cellStyle name="Normal 3 2 2 2 5 2 2 2" xfId="15352" xr:uid="{00000000-0005-0000-0000-0000DD3B0000}"/>
    <cellStyle name="Normal 3 2 2 2 5 2 2 2 2" xfId="15353" xr:uid="{00000000-0005-0000-0000-0000DE3B0000}"/>
    <cellStyle name="Normal 3 2 2 2 5 2 2 2 2 2" xfId="15354" xr:uid="{00000000-0005-0000-0000-0000DF3B0000}"/>
    <cellStyle name="Normal 3 2 2 2 5 2 2 2 2 2 2" xfId="15355" xr:uid="{00000000-0005-0000-0000-0000E03B0000}"/>
    <cellStyle name="Normal 3 2 2 2 5 2 2 2 2 2 2 2" xfId="15356" xr:uid="{00000000-0005-0000-0000-0000E13B0000}"/>
    <cellStyle name="Normal 3 2 2 2 5 2 2 2 2 2 3" xfId="15357" xr:uid="{00000000-0005-0000-0000-0000E23B0000}"/>
    <cellStyle name="Normal 3 2 2 2 5 2 2 2 2 3" xfId="15358" xr:uid="{00000000-0005-0000-0000-0000E33B0000}"/>
    <cellStyle name="Normal 3 2 2 2 5 2 2 2 2 3 2" xfId="15359" xr:uid="{00000000-0005-0000-0000-0000E43B0000}"/>
    <cellStyle name="Normal 3 2 2 2 5 2 2 2 2 4" xfId="15360" xr:uid="{00000000-0005-0000-0000-0000E53B0000}"/>
    <cellStyle name="Normal 3 2 2 2 5 2 2 2 3" xfId="15361" xr:uid="{00000000-0005-0000-0000-0000E63B0000}"/>
    <cellStyle name="Normal 3 2 2 2 5 2 2 2 3 2" xfId="15362" xr:uid="{00000000-0005-0000-0000-0000E73B0000}"/>
    <cellStyle name="Normal 3 2 2 2 5 2 2 2 3 2 2" xfId="15363" xr:uid="{00000000-0005-0000-0000-0000E83B0000}"/>
    <cellStyle name="Normal 3 2 2 2 5 2 2 2 3 3" xfId="15364" xr:uid="{00000000-0005-0000-0000-0000E93B0000}"/>
    <cellStyle name="Normal 3 2 2 2 5 2 2 2 4" xfId="15365" xr:uid="{00000000-0005-0000-0000-0000EA3B0000}"/>
    <cellStyle name="Normal 3 2 2 2 5 2 2 2 4 2" xfId="15366" xr:uid="{00000000-0005-0000-0000-0000EB3B0000}"/>
    <cellStyle name="Normal 3 2 2 2 5 2 2 2 5" xfId="15367" xr:uid="{00000000-0005-0000-0000-0000EC3B0000}"/>
    <cellStyle name="Normal 3 2 2 2 5 2 2 3" xfId="15368" xr:uid="{00000000-0005-0000-0000-0000ED3B0000}"/>
    <cellStyle name="Normal 3 2 2 2 5 2 2 3 2" xfId="15369" xr:uid="{00000000-0005-0000-0000-0000EE3B0000}"/>
    <cellStyle name="Normal 3 2 2 2 5 2 2 3 2 2" xfId="15370" xr:uid="{00000000-0005-0000-0000-0000EF3B0000}"/>
    <cellStyle name="Normal 3 2 2 2 5 2 2 3 2 2 2" xfId="15371" xr:uid="{00000000-0005-0000-0000-0000F03B0000}"/>
    <cellStyle name="Normal 3 2 2 2 5 2 2 3 2 3" xfId="15372" xr:uid="{00000000-0005-0000-0000-0000F13B0000}"/>
    <cellStyle name="Normal 3 2 2 2 5 2 2 3 3" xfId="15373" xr:uid="{00000000-0005-0000-0000-0000F23B0000}"/>
    <cellStyle name="Normal 3 2 2 2 5 2 2 3 3 2" xfId="15374" xr:uid="{00000000-0005-0000-0000-0000F33B0000}"/>
    <cellStyle name="Normal 3 2 2 2 5 2 2 3 4" xfId="15375" xr:uid="{00000000-0005-0000-0000-0000F43B0000}"/>
    <cellStyle name="Normal 3 2 2 2 5 2 2 4" xfId="15376" xr:uid="{00000000-0005-0000-0000-0000F53B0000}"/>
    <cellStyle name="Normal 3 2 2 2 5 2 2 4 2" xfId="15377" xr:uid="{00000000-0005-0000-0000-0000F63B0000}"/>
    <cellStyle name="Normal 3 2 2 2 5 2 2 4 2 2" xfId="15378" xr:uid="{00000000-0005-0000-0000-0000F73B0000}"/>
    <cellStyle name="Normal 3 2 2 2 5 2 2 4 2 2 2" xfId="15379" xr:uid="{00000000-0005-0000-0000-0000F83B0000}"/>
    <cellStyle name="Normal 3 2 2 2 5 2 2 4 2 3" xfId="15380" xr:uid="{00000000-0005-0000-0000-0000F93B0000}"/>
    <cellStyle name="Normal 3 2 2 2 5 2 2 4 3" xfId="15381" xr:uid="{00000000-0005-0000-0000-0000FA3B0000}"/>
    <cellStyle name="Normal 3 2 2 2 5 2 2 4 3 2" xfId="15382" xr:uid="{00000000-0005-0000-0000-0000FB3B0000}"/>
    <cellStyle name="Normal 3 2 2 2 5 2 2 4 4" xfId="15383" xr:uid="{00000000-0005-0000-0000-0000FC3B0000}"/>
    <cellStyle name="Normal 3 2 2 2 5 2 2 5" xfId="15384" xr:uid="{00000000-0005-0000-0000-0000FD3B0000}"/>
    <cellStyle name="Normal 3 2 2 2 5 2 2 5 2" xfId="15385" xr:uid="{00000000-0005-0000-0000-0000FE3B0000}"/>
    <cellStyle name="Normal 3 2 2 2 5 2 2 5 2 2" xfId="15386" xr:uid="{00000000-0005-0000-0000-0000FF3B0000}"/>
    <cellStyle name="Normal 3 2 2 2 5 2 2 5 3" xfId="15387" xr:uid="{00000000-0005-0000-0000-0000003C0000}"/>
    <cellStyle name="Normal 3 2 2 2 5 2 2 6" xfId="15388" xr:uid="{00000000-0005-0000-0000-0000013C0000}"/>
    <cellStyle name="Normal 3 2 2 2 5 2 2 6 2" xfId="15389" xr:uid="{00000000-0005-0000-0000-0000023C0000}"/>
    <cellStyle name="Normal 3 2 2 2 5 2 2 7" xfId="15390" xr:uid="{00000000-0005-0000-0000-0000033C0000}"/>
    <cellStyle name="Normal 3 2 2 2 5 2 2 7 2" xfId="15391" xr:uid="{00000000-0005-0000-0000-0000043C0000}"/>
    <cellStyle name="Normal 3 2 2 2 5 2 2 8" xfId="15392" xr:uid="{00000000-0005-0000-0000-0000053C0000}"/>
    <cellStyle name="Normal 3 2 2 2 5 2 3" xfId="15393" xr:uid="{00000000-0005-0000-0000-0000063C0000}"/>
    <cellStyle name="Normal 3 2 2 2 5 2 3 2" xfId="15394" xr:uid="{00000000-0005-0000-0000-0000073C0000}"/>
    <cellStyle name="Normal 3 2 2 2 5 2 3 2 2" xfId="15395" xr:uid="{00000000-0005-0000-0000-0000083C0000}"/>
    <cellStyle name="Normal 3 2 2 2 5 2 3 2 2 2" xfId="15396" xr:uid="{00000000-0005-0000-0000-0000093C0000}"/>
    <cellStyle name="Normal 3 2 2 2 5 2 3 2 2 2 2" xfId="15397" xr:uid="{00000000-0005-0000-0000-00000A3C0000}"/>
    <cellStyle name="Normal 3 2 2 2 5 2 3 2 2 3" xfId="15398" xr:uid="{00000000-0005-0000-0000-00000B3C0000}"/>
    <cellStyle name="Normal 3 2 2 2 5 2 3 2 3" xfId="15399" xr:uid="{00000000-0005-0000-0000-00000C3C0000}"/>
    <cellStyle name="Normal 3 2 2 2 5 2 3 2 3 2" xfId="15400" xr:uid="{00000000-0005-0000-0000-00000D3C0000}"/>
    <cellStyle name="Normal 3 2 2 2 5 2 3 2 4" xfId="15401" xr:uid="{00000000-0005-0000-0000-00000E3C0000}"/>
    <cellStyle name="Normal 3 2 2 2 5 2 3 3" xfId="15402" xr:uid="{00000000-0005-0000-0000-00000F3C0000}"/>
    <cellStyle name="Normal 3 2 2 2 5 2 3 3 2" xfId="15403" xr:uid="{00000000-0005-0000-0000-0000103C0000}"/>
    <cellStyle name="Normal 3 2 2 2 5 2 3 3 2 2" xfId="15404" xr:uid="{00000000-0005-0000-0000-0000113C0000}"/>
    <cellStyle name="Normal 3 2 2 2 5 2 3 3 3" xfId="15405" xr:uid="{00000000-0005-0000-0000-0000123C0000}"/>
    <cellStyle name="Normal 3 2 2 2 5 2 3 4" xfId="15406" xr:uid="{00000000-0005-0000-0000-0000133C0000}"/>
    <cellStyle name="Normal 3 2 2 2 5 2 3 4 2" xfId="15407" xr:uid="{00000000-0005-0000-0000-0000143C0000}"/>
    <cellStyle name="Normal 3 2 2 2 5 2 3 5" xfId="15408" xr:uid="{00000000-0005-0000-0000-0000153C0000}"/>
    <cellStyle name="Normal 3 2 2 2 5 2 4" xfId="15409" xr:uid="{00000000-0005-0000-0000-0000163C0000}"/>
    <cellStyle name="Normal 3 2 2 2 5 2 4 2" xfId="15410" xr:uid="{00000000-0005-0000-0000-0000173C0000}"/>
    <cellStyle name="Normal 3 2 2 2 5 2 4 2 2" xfId="15411" xr:uid="{00000000-0005-0000-0000-0000183C0000}"/>
    <cellStyle name="Normal 3 2 2 2 5 2 4 2 2 2" xfId="15412" xr:uid="{00000000-0005-0000-0000-0000193C0000}"/>
    <cellStyle name="Normal 3 2 2 2 5 2 4 2 3" xfId="15413" xr:uid="{00000000-0005-0000-0000-00001A3C0000}"/>
    <cellStyle name="Normal 3 2 2 2 5 2 4 3" xfId="15414" xr:uid="{00000000-0005-0000-0000-00001B3C0000}"/>
    <cellStyle name="Normal 3 2 2 2 5 2 4 3 2" xfId="15415" xr:uid="{00000000-0005-0000-0000-00001C3C0000}"/>
    <cellStyle name="Normal 3 2 2 2 5 2 4 4" xfId="15416" xr:uid="{00000000-0005-0000-0000-00001D3C0000}"/>
    <cellStyle name="Normal 3 2 2 2 5 2 5" xfId="15417" xr:uid="{00000000-0005-0000-0000-00001E3C0000}"/>
    <cellStyle name="Normal 3 2 2 2 5 2 5 2" xfId="15418" xr:uid="{00000000-0005-0000-0000-00001F3C0000}"/>
    <cellStyle name="Normal 3 2 2 2 5 2 5 2 2" xfId="15419" xr:uid="{00000000-0005-0000-0000-0000203C0000}"/>
    <cellStyle name="Normal 3 2 2 2 5 2 5 2 2 2" xfId="15420" xr:uid="{00000000-0005-0000-0000-0000213C0000}"/>
    <cellStyle name="Normal 3 2 2 2 5 2 5 2 3" xfId="15421" xr:uid="{00000000-0005-0000-0000-0000223C0000}"/>
    <cellStyle name="Normal 3 2 2 2 5 2 5 3" xfId="15422" xr:uid="{00000000-0005-0000-0000-0000233C0000}"/>
    <cellStyle name="Normal 3 2 2 2 5 2 5 3 2" xfId="15423" xr:uid="{00000000-0005-0000-0000-0000243C0000}"/>
    <cellStyle name="Normal 3 2 2 2 5 2 5 4" xfId="15424" xr:uid="{00000000-0005-0000-0000-0000253C0000}"/>
    <cellStyle name="Normal 3 2 2 2 5 2 6" xfId="15425" xr:uid="{00000000-0005-0000-0000-0000263C0000}"/>
    <cellStyle name="Normal 3 2 2 2 5 2 6 2" xfId="15426" xr:uid="{00000000-0005-0000-0000-0000273C0000}"/>
    <cellStyle name="Normal 3 2 2 2 5 2 6 2 2" xfId="15427" xr:uid="{00000000-0005-0000-0000-0000283C0000}"/>
    <cellStyle name="Normal 3 2 2 2 5 2 6 3" xfId="15428" xr:uid="{00000000-0005-0000-0000-0000293C0000}"/>
    <cellStyle name="Normal 3 2 2 2 5 2 7" xfId="15429" xr:uid="{00000000-0005-0000-0000-00002A3C0000}"/>
    <cellStyle name="Normal 3 2 2 2 5 2 7 2" xfId="15430" xr:uid="{00000000-0005-0000-0000-00002B3C0000}"/>
    <cellStyle name="Normal 3 2 2 2 5 2 8" xfId="15431" xr:uid="{00000000-0005-0000-0000-00002C3C0000}"/>
    <cellStyle name="Normal 3 2 2 2 5 2 8 2" xfId="15432" xr:uid="{00000000-0005-0000-0000-00002D3C0000}"/>
    <cellStyle name="Normal 3 2 2 2 5 2 9" xfId="15433" xr:uid="{00000000-0005-0000-0000-00002E3C0000}"/>
    <cellStyle name="Normal 3 2 2 2 5 3" xfId="15434" xr:uid="{00000000-0005-0000-0000-00002F3C0000}"/>
    <cellStyle name="Normal 3 2 2 2 5 3 2" xfId="15435" xr:uid="{00000000-0005-0000-0000-0000303C0000}"/>
    <cellStyle name="Normal 3 2 2 2 5 3 2 2" xfId="15436" xr:uid="{00000000-0005-0000-0000-0000313C0000}"/>
    <cellStyle name="Normal 3 2 2 2 5 3 2 2 2" xfId="15437" xr:uid="{00000000-0005-0000-0000-0000323C0000}"/>
    <cellStyle name="Normal 3 2 2 2 5 3 2 2 2 2" xfId="15438" xr:uid="{00000000-0005-0000-0000-0000333C0000}"/>
    <cellStyle name="Normal 3 2 2 2 5 3 2 2 2 2 2" xfId="15439" xr:uid="{00000000-0005-0000-0000-0000343C0000}"/>
    <cellStyle name="Normal 3 2 2 2 5 3 2 2 2 3" xfId="15440" xr:uid="{00000000-0005-0000-0000-0000353C0000}"/>
    <cellStyle name="Normal 3 2 2 2 5 3 2 2 3" xfId="15441" xr:uid="{00000000-0005-0000-0000-0000363C0000}"/>
    <cellStyle name="Normal 3 2 2 2 5 3 2 2 3 2" xfId="15442" xr:uid="{00000000-0005-0000-0000-0000373C0000}"/>
    <cellStyle name="Normal 3 2 2 2 5 3 2 2 4" xfId="15443" xr:uid="{00000000-0005-0000-0000-0000383C0000}"/>
    <cellStyle name="Normal 3 2 2 2 5 3 2 3" xfId="15444" xr:uid="{00000000-0005-0000-0000-0000393C0000}"/>
    <cellStyle name="Normal 3 2 2 2 5 3 2 3 2" xfId="15445" xr:uid="{00000000-0005-0000-0000-00003A3C0000}"/>
    <cellStyle name="Normal 3 2 2 2 5 3 2 3 2 2" xfId="15446" xr:uid="{00000000-0005-0000-0000-00003B3C0000}"/>
    <cellStyle name="Normal 3 2 2 2 5 3 2 3 3" xfId="15447" xr:uid="{00000000-0005-0000-0000-00003C3C0000}"/>
    <cellStyle name="Normal 3 2 2 2 5 3 2 4" xfId="15448" xr:uid="{00000000-0005-0000-0000-00003D3C0000}"/>
    <cellStyle name="Normal 3 2 2 2 5 3 2 4 2" xfId="15449" xr:uid="{00000000-0005-0000-0000-00003E3C0000}"/>
    <cellStyle name="Normal 3 2 2 2 5 3 2 5" xfId="15450" xr:uid="{00000000-0005-0000-0000-00003F3C0000}"/>
    <cellStyle name="Normal 3 2 2 2 5 3 3" xfId="15451" xr:uid="{00000000-0005-0000-0000-0000403C0000}"/>
    <cellStyle name="Normal 3 2 2 2 5 3 3 2" xfId="15452" xr:uid="{00000000-0005-0000-0000-0000413C0000}"/>
    <cellStyle name="Normal 3 2 2 2 5 3 3 2 2" xfId="15453" xr:uid="{00000000-0005-0000-0000-0000423C0000}"/>
    <cellStyle name="Normal 3 2 2 2 5 3 3 2 2 2" xfId="15454" xr:uid="{00000000-0005-0000-0000-0000433C0000}"/>
    <cellStyle name="Normal 3 2 2 2 5 3 3 2 3" xfId="15455" xr:uid="{00000000-0005-0000-0000-0000443C0000}"/>
    <cellStyle name="Normal 3 2 2 2 5 3 3 3" xfId="15456" xr:uid="{00000000-0005-0000-0000-0000453C0000}"/>
    <cellStyle name="Normal 3 2 2 2 5 3 3 3 2" xfId="15457" xr:uid="{00000000-0005-0000-0000-0000463C0000}"/>
    <cellStyle name="Normal 3 2 2 2 5 3 3 4" xfId="15458" xr:uid="{00000000-0005-0000-0000-0000473C0000}"/>
    <cellStyle name="Normal 3 2 2 2 5 3 4" xfId="15459" xr:uid="{00000000-0005-0000-0000-0000483C0000}"/>
    <cellStyle name="Normal 3 2 2 2 5 3 4 2" xfId="15460" xr:uid="{00000000-0005-0000-0000-0000493C0000}"/>
    <cellStyle name="Normal 3 2 2 2 5 3 4 2 2" xfId="15461" xr:uid="{00000000-0005-0000-0000-00004A3C0000}"/>
    <cellStyle name="Normal 3 2 2 2 5 3 4 2 2 2" xfId="15462" xr:uid="{00000000-0005-0000-0000-00004B3C0000}"/>
    <cellStyle name="Normal 3 2 2 2 5 3 4 2 3" xfId="15463" xr:uid="{00000000-0005-0000-0000-00004C3C0000}"/>
    <cellStyle name="Normal 3 2 2 2 5 3 4 3" xfId="15464" xr:uid="{00000000-0005-0000-0000-00004D3C0000}"/>
    <cellStyle name="Normal 3 2 2 2 5 3 4 3 2" xfId="15465" xr:uid="{00000000-0005-0000-0000-00004E3C0000}"/>
    <cellStyle name="Normal 3 2 2 2 5 3 4 4" xfId="15466" xr:uid="{00000000-0005-0000-0000-00004F3C0000}"/>
    <cellStyle name="Normal 3 2 2 2 5 3 5" xfId="15467" xr:uid="{00000000-0005-0000-0000-0000503C0000}"/>
    <cellStyle name="Normal 3 2 2 2 5 3 5 2" xfId="15468" xr:uid="{00000000-0005-0000-0000-0000513C0000}"/>
    <cellStyle name="Normal 3 2 2 2 5 3 5 2 2" xfId="15469" xr:uid="{00000000-0005-0000-0000-0000523C0000}"/>
    <cellStyle name="Normal 3 2 2 2 5 3 5 3" xfId="15470" xr:uid="{00000000-0005-0000-0000-0000533C0000}"/>
    <cellStyle name="Normal 3 2 2 2 5 3 6" xfId="15471" xr:uid="{00000000-0005-0000-0000-0000543C0000}"/>
    <cellStyle name="Normal 3 2 2 2 5 3 6 2" xfId="15472" xr:uid="{00000000-0005-0000-0000-0000553C0000}"/>
    <cellStyle name="Normal 3 2 2 2 5 3 7" xfId="15473" xr:uid="{00000000-0005-0000-0000-0000563C0000}"/>
    <cellStyle name="Normal 3 2 2 2 5 3 7 2" xfId="15474" xr:uid="{00000000-0005-0000-0000-0000573C0000}"/>
    <cellStyle name="Normal 3 2 2 2 5 3 8" xfId="15475" xr:uid="{00000000-0005-0000-0000-0000583C0000}"/>
    <cellStyle name="Normal 3 2 2 2 5 4" xfId="15476" xr:uid="{00000000-0005-0000-0000-0000593C0000}"/>
    <cellStyle name="Normal 3 2 2 2 5 4 2" xfId="15477" xr:uid="{00000000-0005-0000-0000-00005A3C0000}"/>
    <cellStyle name="Normal 3 2 2 2 5 4 2 2" xfId="15478" xr:uid="{00000000-0005-0000-0000-00005B3C0000}"/>
    <cellStyle name="Normal 3 2 2 2 5 4 2 2 2" xfId="15479" xr:uid="{00000000-0005-0000-0000-00005C3C0000}"/>
    <cellStyle name="Normal 3 2 2 2 5 4 2 2 2 2" xfId="15480" xr:uid="{00000000-0005-0000-0000-00005D3C0000}"/>
    <cellStyle name="Normal 3 2 2 2 5 4 2 2 3" xfId="15481" xr:uid="{00000000-0005-0000-0000-00005E3C0000}"/>
    <cellStyle name="Normal 3 2 2 2 5 4 2 3" xfId="15482" xr:uid="{00000000-0005-0000-0000-00005F3C0000}"/>
    <cellStyle name="Normal 3 2 2 2 5 4 2 3 2" xfId="15483" xr:uid="{00000000-0005-0000-0000-0000603C0000}"/>
    <cellStyle name="Normal 3 2 2 2 5 4 2 4" xfId="15484" xr:uid="{00000000-0005-0000-0000-0000613C0000}"/>
    <cellStyle name="Normal 3 2 2 2 5 4 3" xfId="15485" xr:uid="{00000000-0005-0000-0000-0000623C0000}"/>
    <cellStyle name="Normal 3 2 2 2 5 4 3 2" xfId="15486" xr:uid="{00000000-0005-0000-0000-0000633C0000}"/>
    <cellStyle name="Normal 3 2 2 2 5 4 3 2 2" xfId="15487" xr:uid="{00000000-0005-0000-0000-0000643C0000}"/>
    <cellStyle name="Normal 3 2 2 2 5 4 3 3" xfId="15488" xr:uid="{00000000-0005-0000-0000-0000653C0000}"/>
    <cellStyle name="Normal 3 2 2 2 5 4 4" xfId="15489" xr:uid="{00000000-0005-0000-0000-0000663C0000}"/>
    <cellStyle name="Normal 3 2 2 2 5 4 4 2" xfId="15490" xr:uid="{00000000-0005-0000-0000-0000673C0000}"/>
    <cellStyle name="Normal 3 2 2 2 5 4 5" xfId="15491" xr:uid="{00000000-0005-0000-0000-0000683C0000}"/>
    <cellStyle name="Normal 3 2 2 2 5 5" xfId="15492" xr:uid="{00000000-0005-0000-0000-0000693C0000}"/>
    <cellStyle name="Normal 3 2 2 2 5 5 2" xfId="15493" xr:uid="{00000000-0005-0000-0000-00006A3C0000}"/>
    <cellStyle name="Normal 3 2 2 2 5 5 2 2" xfId="15494" xr:uid="{00000000-0005-0000-0000-00006B3C0000}"/>
    <cellStyle name="Normal 3 2 2 2 5 5 2 2 2" xfId="15495" xr:uid="{00000000-0005-0000-0000-00006C3C0000}"/>
    <cellStyle name="Normal 3 2 2 2 5 5 2 3" xfId="15496" xr:uid="{00000000-0005-0000-0000-00006D3C0000}"/>
    <cellStyle name="Normal 3 2 2 2 5 5 3" xfId="15497" xr:uid="{00000000-0005-0000-0000-00006E3C0000}"/>
    <cellStyle name="Normal 3 2 2 2 5 5 3 2" xfId="15498" xr:uid="{00000000-0005-0000-0000-00006F3C0000}"/>
    <cellStyle name="Normal 3 2 2 2 5 5 4" xfId="15499" xr:uid="{00000000-0005-0000-0000-0000703C0000}"/>
    <cellStyle name="Normal 3 2 2 2 5 6" xfId="15500" xr:uid="{00000000-0005-0000-0000-0000713C0000}"/>
    <cellStyle name="Normal 3 2 2 2 5 6 2" xfId="15501" xr:uid="{00000000-0005-0000-0000-0000723C0000}"/>
    <cellStyle name="Normal 3 2 2 2 5 6 2 2" xfId="15502" xr:uid="{00000000-0005-0000-0000-0000733C0000}"/>
    <cellStyle name="Normal 3 2 2 2 5 6 2 2 2" xfId="15503" xr:uid="{00000000-0005-0000-0000-0000743C0000}"/>
    <cellStyle name="Normal 3 2 2 2 5 6 2 3" xfId="15504" xr:uid="{00000000-0005-0000-0000-0000753C0000}"/>
    <cellStyle name="Normal 3 2 2 2 5 6 3" xfId="15505" xr:uid="{00000000-0005-0000-0000-0000763C0000}"/>
    <cellStyle name="Normal 3 2 2 2 5 6 3 2" xfId="15506" xr:uid="{00000000-0005-0000-0000-0000773C0000}"/>
    <cellStyle name="Normal 3 2 2 2 5 6 4" xfId="15507" xr:uid="{00000000-0005-0000-0000-0000783C0000}"/>
    <cellStyle name="Normal 3 2 2 2 5 7" xfId="15508" xr:uid="{00000000-0005-0000-0000-0000793C0000}"/>
    <cellStyle name="Normal 3 2 2 2 5 7 2" xfId="15509" xr:uid="{00000000-0005-0000-0000-00007A3C0000}"/>
    <cellStyle name="Normal 3 2 2 2 5 7 2 2" xfId="15510" xr:uid="{00000000-0005-0000-0000-00007B3C0000}"/>
    <cellStyle name="Normal 3 2 2 2 5 7 3" xfId="15511" xr:uid="{00000000-0005-0000-0000-00007C3C0000}"/>
    <cellStyle name="Normal 3 2 2 2 5 8" xfId="15512" xr:uid="{00000000-0005-0000-0000-00007D3C0000}"/>
    <cellStyle name="Normal 3 2 2 2 5 8 2" xfId="15513" xr:uid="{00000000-0005-0000-0000-00007E3C0000}"/>
    <cellStyle name="Normal 3 2 2 2 5 9" xfId="15514" xr:uid="{00000000-0005-0000-0000-00007F3C0000}"/>
    <cellStyle name="Normal 3 2 2 2 5 9 2" xfId="15515" xr:uid="{00000000-0005-0000-0000-0000803C0000}"/>
    <cellStyle name="Normal 3 2 2 2 6" xfId="15516" xr:uid="{00000000-0005-0000-0000-0000813C0000}"/>
    <cellStyle name="Normal 3 2 2 2 6 10" xfId="15517" xr:uid="{00000000-0005-0000-0000-0000823C0000}"/>
    <cellStyle name="Normal 3 2 2 2 6 2" xfId="15518" xr:uid="{00000000-0005-0000-0000-0000833C0000}"/>
    <cellStyle name="Normal 3 2 2 2 6 2 2" xfId="15519" xr:uid="{00000000-0005-0000-0000-0000843C0000}"/>
    <cellStyle name="Normal 3 2 2 2 6 2 2 2" xfId="15520" xr:uid="{00000000-0005-0000-0000-0000853C0000}"/>
    <cellStyle name="Normal 3 2 2 2 6 2 2 2 2" xfId="15521" xr:uid="{00000000-0005-0000-0000-0000863C0000}"/>
    <cellStyle name="Normal 3 2 2 2 6 2 2 2 2 2" xfId="15522" xr:uid="{00000000-0005-0000-0000-0000873C0000}"/>
    <cellStyle name="Normal 3 2 2 2 6 2 2 2 2 2 2" xfId="15523" xr:uid="{00000000-0005-0000-0000-0000883C0000}"/>
    <cellStyle name="Normal 3 2 2 2 6 2 2 2 2 2 2 2" xfId="15524" xr:uid="{00000000-0005-0000-0000-0000893C0000}"/>
    <cellStyle name="Normal 3 2 2 2 6 2 2 2 2 2 3" xfId="15525" xr:uid="{00000000-0005-0000-0000-00008A3C0000}"/>
    <cellStyle name="Normal 3 2 2 2 6 2 2 2 2 3" xfId="15526" xr:uid="{00000000-0005-0000-0000-00008B3C0000}"/>
    <cellStyle name="Normal 3 2 2 2 6 2 2 2 2 3 2" xfId="15527" xr:uid="{00000000-0005-0000-0000-00008C3C0000}"/>
    <cellStyle name="Normal 3 2 2 2 6 2 2 2 2 4" xfId="15528" xr:uid="{00000000-0005-0000-0000-00008D3C0000}"/>
    <cellStyle name="Normal 3 2 2 2 6 2 2 2 3" xfId="15529" xr:uid="{00000000-0005-0000-0000-00008E3C0000}"/>
    <cellStyle name="Normal 3 2 2 2 6 2 2 2 3 2" xfId="15530" xr:uid="{00000000-0005-0000-0000-00008F3C0000}"/>
    <cellStyle name="Normal 3 2 2 2 6 2 2 2 3 2 2" xfId="15531" xr:uid="{00000000-0005-0000-0000-0000903C0000}"/>
    <cellStyle name="Normal 3 2 2 2 6 2 2 2 3 3" xfId="15532" xr:uid="{00000000-0005-0000-0000-0000913C0000}"/>
    <cellStyle name="Normal 3 2 2 2 6 2 2 2 4" xfId="15533" xr:uid="{00000000-0005-0000-0000-0000923C0000}"/>
    <cellStyle name="Normal 3 2 2 2 6 2 2 2 4 2" xfId="15534" xr:uid="{00000000-0005-0000-0000-0000933C0000}"/>
    <cellStyle name="Normal 3 2 2 2 6 2 2 2 5" xfId="15535" xr:uid="{00000000-0005-0000-0000-0000943C0000}"/>
    <cellStyle name="Normal 3 2 2 2 6 2 2 3" xfId="15536" xr:uid="{00000000-0005-0000-0000-0000953C0000}"/>
    <cellStyle name="Normal 3 2 2 2 6 2 2 3 2" xfId="15537" xr:uid="{00000000-0005-0000-0000-0000963C0000}"/>
    <cellStyle name="Normal 3 2 2 2 6 2 2 3 2 2" xfId="15538" xr:uid="{00000000-0005-0000-0000-0000973C0000}"/>
    <cellStyle name="Normal 3 2 2 2 6 2 2 3 2 2 2" xfId="15539" xr:uid="{00000000-0005-0000-0000-0000983C0000}"/>
    <cellStyle name="Normal 3 2 2 2 6 2 2 3 2 3" xfId="15540" xr:uid="{00000000-0005-0000-0000-0000993C0000}"/>
    <cellStyle name="Normal 3 2 2 2 6 2 2 3 3" xfId="15541" xr:uid="{00000000-0005-0000-0000-00009A3C0000}"/>
    <cellStyle name="Normal 3 2 2 2 6 2 2 3 3 2" xfId="15542" xr:uid="{00000000-0005-0000-0000-00009B3C0000}"/>
    <cellStyle name="Normal 3 2 2 2 6 2 2 3 4" xfId="15543" xr:uid="{00000000-0005-0000-0000-00009C3C0000}"/>
    <cellStyle name="Normal 3 2 2 2 6 2 2 4" xfId="15544" xr:uid="{00000000-0005-0000-0000-00009D3C0000}"/>
    <cellStyle name="Normal 3 2 2 2 6 2 2 4 2" xfId="15545" xr:uid="{00000000-0005-0000-0000-00009E3C0000}"/>
    <cellStyle name="Normal 3 2 2 2 6 2 2 4 2 2" xfId="15546" xr:uid="{00000000-0005-0000-0000-00009F3C0000}"/>
    <cellStyle name="Normal 3 2 2 2 6 2 2 4 2 2 2" xfId="15547" xr:uid="{00000000-0005-0000-0000-0000A03C0000}"/>
    <cellStyle name="Normal 3 2 2 2 6 2 2 4 2 3" xfId="15548" xr:uid="{00000000-0005-0000-0000-0000A13C0000}"/>
    <cellStyle name="Normal 3 2 2 2 6 2 2 4 3" xfId="15549" xr:uid="{00000000-0005-0000-0000-0000A23C0000}"/>
    <cellStyle name="Normal 3 2 2 2 6 2 2 4 3 2" xfId="15550" xr:uid="{00000000-0005-0000-0000-0000A33C0000}"/>
    <cellStyle name="Normal 3 2 2 2 6 2 2 4 4" xfId="15551" xr:uid="{00000000-0005-0000-0000-0000A43C0000}"/>
    <cellStyle name="Normal 3 2 2 2 6 2 2 5" xfId="15552" xr:uid="{00000000-0005-0000-0000-0000A53C0000}"/>
    <cellStyle name="Normal 3 2 2 2 6 2 2 5 2" xfId="15553" xr:uid="{00000000-0005-0000-0000-0000A63C0000}"/>
    <cellStyle name="Normal 3 2 2 2 6 2 2 5 2 2" xfId="15554" xr:uid="{00000000-0005-0000-0000-0000A73C0000}"/>
    <cellStyle name="Normal 3 2 2 2 6 2 2 5 3" xfId="15555" xr:uid="{00000000-0005-0000-0000-0000A83C0000}"/>
    <cellStyle name="Normal 3 2 2 2 6 2 2 6" xfId="15556" xr:uid="{00000000-0005-0000-0000-0000A93C0000}"/>
    <cellStyle name="Normal 3 2 2 2 6 2 2 6 2" xfId="15557" xr:uid="{00000000-0005-0000-0000-0000AA3C0000}"/>
    <cellStyle name="Normal 3 2 2 2 6 2 2 7" xfId="15558" xr:uid="{00000000-0005-0000-0000-0000AB3C0000}"/>
    <cellStyle name="Normal 3 2 2 2 6 2 2 7 2" xfId="15559" xr:uid="{00000000-0005-0000-0000-0000AC3C0000}"/>
    <cellStyle name="Normal 3 2 2 2 6 2 2 8" xfId="15560" xr:uid="{00000000-0005-0000-0000-0000AD3C0000}"/>
    <cellStyle name="Normal 3 2 2 2 6 2 3" xfId="15561" xr:uid="{00000000-0005-0000-0000-0000AE3C0000}"/>
    <cellStyle name="Normal 3 2 2 2 6 2 3 2" xfId="15562" xr:uid="{00000000-0005-0000-0000-0000AF3C0000}"/>
    <cellStyle name="Normal 3 2 2 2 6 2 3 2 2" xfId="15563" xr:uid="{00000000-0005-0000-0000-0000B03C0000}"/>
    <cellStyle name="Normal 3 2 2 2 6 2 3 2 2 2" xfId="15564" xr:uid="{00000000-0005-0000-0000-0000B13C0000}"/>
    <cellStyle name="Normal 3 2 2 2 6 2 3 2 2 2 2" xfId="15565" xr:uid="{00000000-0005-0000-0000-0000B23C0000}"/>
    <cellStyle name="Normal 3 2 2 2 6 2 3 2 2 3" xfId="15566" xr:uid="{00000000-0005-0000-0000-0000B33C0000}"/>
    <cellStyle name="Normal 3 2 2 2 6 2 3 2 3" xfId="15567" xr:uid="{00000000-0005-0000-0000-0000B43C0000}"/>
    <cellStyle name="Normal 3 2 2 2 6 2 3 2 3 2" xfId="15568" xr:uid="{00000000-0005-0000-0000-0000B53C0000}"/>
    <cellStyle name="Normal 3 2 2 2 6 2 3 2 4" xfId="15569" xr:uid="{00000000-0005-0000-0000-0000B63C0000}"/>
    <cellStyle name="Normal 3 2 2 2 6 2 3 3" xfId="15570" xr:uid="{00000000-0005-0000-0000-0000B73C0000}"/>
    <cellStyle name="Normal 3 2 2 2 6 2 3 3 2" xfId="15571" xr:uid="{00000000-0005-0000-0000-0000B83C0000}"/>
    <cellStyle name="Normal 3 2 2 2 6 2 3 3 2 2" xfId="15572" xr:uid="{00000000-0005-0000-0000-0000B93C0000}"/>
    <cellStyle name="Normal 3 2 2 2 6 2 3 3 3" xfId="15573" xr:uid="{00000000-0005-0000-0000-0000BA3C0000}"/>
    <cellStyle name="Normal 3 2 2 2 6 2 3 4" xfId="15574" xr:uid="{00000000-0005-0000-0000-0000BB3C0000}"/>
    <cellStyle name="Normal 3 2 2 2 6 2 3 4 2" xfId="15575" xr:uid="{00000000-0005-0000-0000-0000BC3C0000}"/>
    <cellStyle name="Normal 3 2 2 2 6 2 3 5" xfId="15576" xr:uid="{00000000-0005-0000-0000-0000BD3C0000}"/>
    <cellStyle name="Normal 3 2 2 2 6 2 4" xfId="15577" xr:uid="{00000000-0005-0000-0000-0000BE3C0000}"/>
    <cellStyle name="Normal 3 2 2 2 6 2 4 2" xfId="15578" xr:uid="{00000000-0005-0000-0000-0000BF3C0000}"/>
    <cellStyle name="Normal 3 2 2 2 6 2 4 2 2" xfId="15579" xr:uid="{00000000-0005-0000-0000-0000C03C0000}"/>
    <cellStyle name="Normal 3 2 2 2 6 2 4 2 2 2" xfId="15580" xr:uid="{00000000-0005-0000-0000-0000C13C0000}"/>
    <cellStyle name="Normal 3 2 2 2 6 2 4 2 3" xfId="15581" xr:uid="{00000000-0005-0000-0000-0000C23C0000}"/>
    <cellStyle name="Normal 3 2 2 2 6 2 4 3" xfId="15582" xr:uid="{00000000-0005-0000-0000-0000C33C0000}"/>
    <cellStyle name="Normal 3 2 2 2 6 2 4 3 2" xfId="15583" xr:uid="{00000000-0005-0000-0000-0000C43C0000}"/>
    <cellStyle name="Normal 3 2 2 2 6 2 4 4" xfId="15584" xr:uid="{00000000-0005-0000-0000-0000C53C0000}"/>
    <cellStyle name="Normal 3 2 2 2 6 2 5" xfId="15585" xr:uid="{00000000-0005-0000-0000-0000C63C0000}"/>
    <cellStyle name="Normal 3 2 2 2 6 2 5 2" xfId="15586" xr:uid="{00000000-0005-0000-0000-0000C73C0000}"/>
    <cellStyle name="Normal 3 2 2 2 6 2 5 2 2" xfId="15587" xr:uid="{00000000-0005-0000-0000-0000C83C0000}"/>
    <cellStyle name="Normal 3 2 2 2 6 2 5 2 2 2" xfId="15588" xr:uid="{00000000-0005-0000-0000-0000C93C0000}"/>
    <cellStyle name="Normal 3 2 2 2 6 2 5 2 3" xfId="15589" xr:uid="{00000000-0005-0000-0000-0000CA3C0000}"/>
    <cellStyle name="Normal 3 2 2 2 6 2 5 3" xfId="15590" xr:uid="{00000000-0005-0000-0000-0000CB3C0000}"/>
    <cellStyle name="Normal 3 2 2 2 6 2 5 3 2" xfId="15591" xr:uid="{00000000-0005-0000-0000-0000CC3C0000}"/>
    <cellStyle name="Normal 3 2 2 2 6 2 5 4" xfId="15592" xr:uid="{00000000-0005-0000-0000-0000CD3C0000}"/>
    <cellStyle name="Normal 3 2 2 2 6 2 6" xfId="15593" xr:uid="{00000000-0005-0000-0000-0000CE3C0000}"/>
    <cellStyle name="Normal 3 2 2 2 6 2 6 2" xfId="15594" xr:uid="{00000000-0005-0000-0000-0000CF3C0000}"/>
    <cellStyle name="Normal 3 2 2 2 6 2 6 2 2" xfId="15595" xr:uid="{00000000-0005-0000-0000-0000D03C0000}"/>
    <cellStyle name="Normal 3 2 2 2 6 2 6 3" xfId="15596" xr:uid="{00000000-0005-0000-0000-0000D13C0000}"/>
    <cellStyle name="Normal 3 2 2 2 6 2 7" xfId="15597" xr:uid="{00000000-0005-0000-0000-0000D23C0000}"/>
    <cellStyle name="Normal 3 2 2 2 6 2 7 2" xfId="15598" xr:uid="{00000000-0005-0000-0000-0000D33C0000}"/>
    <cellStyle name="Normal 3 2 2 2 6 2 8" xfId="15599" xr:uid="{00000000-0005-0000-0000-0000D43C0000}"/>
    <cellStyle name="Normal 3 2 2 2 6 2 8 2" xfId="15600" xr:uid="{00000000-0005-0000-0000-0000D53C0000}"/>
    <cellStyle name="Normal 3 2 2 2 6 2 9" xfId="15601" xr:uid="{00000000-0005-0000-0000-0000D63C0000}"/>
    <cellStyle name="Normal 3 2 2 2 6 3" xfId="15602" xr:uid="{00000000-0005-0000-0000-0000D73C0000}"/>
    <cellStyle name="Normal 3 2 2 2 6 3 2" xfId="15603" xr:uid="{00000000-0005-0000-0000-0000D83C0000}"/>
    <cellStyle name="Normal 3 2 2 2 6 3 2 2" xfId="15604" xr:uid="{00000000-0005-0000-0000-0000D93C0000}"/>
    <cellStyle name="Normal 3 2 2 2 6 3 2 2 2" xfId="15605" xr:uid="{00000000-0005-0000-0000-0000DA3C0000}"/>
    <cellStyle name="Normal 3 2 2 2 6 3 2 2 2 2" xfId="15606" xr:uid="{00000000-0005-0000-0000-0000DB3C0000}"/>
    <cellStyle name="Normal 3 2 2 2 6 3 2 2 2 2 2" xfId="15607" xr:uid="{00000000-0005-0000-0000-0000DC3C0000}"/>
    <cellStyle name="Normal 3 2 2 2 6 3 2 2 2 3" xfId="15608" xr:uid="{00000000-0005-0000-0000-0000DD3C0000}"/>
    <cellStyle name="Normal 3 2 2 2 6 3 2 2 3" xfId="15609" xr:uid="{00000000-0005-0000-0000-0000DE3C0000}"/>
    <cellStyle name="Normal 3 2 2 2 6 3 2 2 3 2" xfId="15610" xr:uid="{00000000-0005-0000-0000-0000DF3C0000}"/>
    <cellStyle name="Normal 3 2 2 2 6 3 2 2 4" xfId="15611" xr:uid="{00000000-0005-0000-0000-0000E03C0000}"/>
    <cellStyle name="Normal 3 2 2 2 6 3 2 3" xfId="15612" xr:uid="{00000000-0005-0000-0000-0000E13C0000}"/>
    <cellStyle name="Normal 3 2 2 2 6 3 2 3 2" xfId="15613" xr:uid="{00000000-0005-0000-0000-0000E23C0000}"/>
    <cellStyle name="Normal 3 2 2 2 6 3 2 3 2 2" xfId="15614" xr:uid="{00000000-0005-0000-0000-0000E33C0000}"/>
    <cellStyle name="Normal 3 2 2 2 6 3 2 3 3" xfId="15615" xr:uid="{00000000-0005-0000-0000-0000E43C0000}"/>
    <cellStyle name="Normal 3 2 2 2 6 3 2 4" xfId="15616" xr:uid="{00000000-0005-0000-0000-0000E53C0000}"/>
    <cellStyle name="Normal 3 2 2 2 6 3 2 4 2" xfId="15617" xr:uid="{00000000-0005-0000-0000-0000E63C0000}"/>
    <cellStyle name="Normal 3 2 2 2 6 3 2 5" xfId="15618" xr:uid="{00000000-0005-0000-0000-0000E73C0000}"/>
    <cellStyle name="Normal 3 2 2 2 6 3 3" xfId="15619" xr:uid="{00000000-0005-0000-0000-0000E83C0000}"/>
    <cellStyle name="Normal 3 2 2 2 6 3 3 2" xfId="15620" xr:uid="{00000000-0005-0000-0000-0000E93C0000}"/>
    <cellStyle name="Normal 3 2 2 2 6 3 3 2 2" xfId="15621" xr:uid="{00000000-0005-0000-0000-0000EA3C0000}"/>
    <cellStyle name="Normal 3 2 2 2 6 3 3 2 2 2" xfId="15622" xr:uid="{00000000-0005-0000-0000-0000EB3C0000}"/>
    <cellStyle name="Normal 3 2 2 2 6 3 3 2 3" xfId="15623" xr:uid="{00000000-0005-0000-0000-0000EC3C0000}"/>
    <cellStyle name="Normal 3 2 2 2 6 3 3 3" xfId="15624" xr:uid="{00000000-0005-0000-0000-0000ED3C0000}"/>
    <cellStyle name="Normal 3 2 2 2 6 3 3 3 2" xfId="15625" xr:uid="{00000000-0005-0000-0000-0000EE3C0000}"/>
    <cellStyle name="Normal 3 2 2 2 6 3 3 4" xfId="15626" xr:uid="{00000000-0005-0000-0000-0000EF3C0000}"/>
    <cellStyle name="Normal 3 2 2 2 6 3 4" xfId="15627" xr:uid="{00000000-0005-0000-0000-0000F03C0000}"/>
    <cellStyle name="Normal 3 2 2 2 6 3 4 2" xfId="15628" xr:uid="{00000000-0005-0000-0000-0000F13C0000}"/>
    <cellStyle name="Normal 3 2 2 2 6 3 4 2 2" xfId="15629" xr:uid="{00000000-0005-0000-0000-0000F23C0000}"/>
    <cellStyle name="Normal 3 2 2 2 6 3 4 2 2 2" xfId="15630" xr:uid="{00000000-0005-0000-0000-0000F33C0000}"/>
    <cellStyle name="Normal 3 2 2 2 6 3 4 2 3" xfId="15631" xr:uid="{00000000-0005-0000-0000-0000F43C0000}"/>
    <cellStyle name="Normal 3 2 2 2 6 3 4 3" xfId="15632" xr:uid="{00000000-0005-0000-0000-0000F53C0000}"/>
    <cellStyle name="Normal 3 2 2 2 6 3 4 3 2" xfId="15633" xr:uid="{00000000-0005-0000-0000-0000F63C0000}"/>
    <cellStyle name="Normal 3 2 2 2 6 3 4 4" xfId="15634" xr:uid="{00000000-0005-0000-0000-0000F73C0000}"/>
    <cellStyle name="Normal 3 2 2 2 6 3 5" xfId="15635" xr:uid="{00000000-0005-0000-0000-0000F83C0000}"/>
    <cellStyle name="Normal 3 2 2 2 6 3 5 2" xfId="15636" xr:uid="{00000000-0005-0000-0000-0000F93C0000}"/>
    <cellStyle name="Normal 3 2 2 2 6 3 5 2 2" xfId="15637" xr:uid="{00000000-0005-0000-0000-0000FA3C0000}"/>
    <cellStyle name="Normal 3 2 2 2 6 3 5 3" xfId="15638" xr:uid="{00000000-0005-0000-0000-0000FB3C0000}"/>
    <cellStyle name="Normal 3 2 2 2 6 3 6" xfId="15639" xr:uid="{00000000-0005-0000-0000-0000FC3C0000}"/>
    <cellStyle name="Normal 3 2 2 2 6 3 6 2" xfId="15640" xr:uid="{00000000-0005-0000-0000-0000FD3C0000}"/>
    <cellStyle name="Normal 3 2 2 2 6 3 7" xfId="15641" xr:uid="{00000000-0005-0000-0000-0000FE3C0000}"/>
    <cellStyle name="Normal 3 2 2 2 6 3 7 2" xfId="15642" xr:uid="{00000000-0005-0000-0000-0000FF3C0000}"/>
    <cellStyle name="Normal 3 2 2 2 6 3 8" xfId="15643" xr:uid="{00000000-0005-0000-0000-0000003D0000}"/>
    <cellStyle name="Normal 3 2 2 2 6 4" xfId="15644" xr:uid="{00000000-0005-0000-0000-0000013D0000}"/>
    <cellStyle name="Normal 3 2 2 2 6 4 2" xfId="15645" xr:uid="{00000000-0005-0000-0000-0000023D0000}"/>
    <cellStyle name="Normal 3 2 2 2 6 4 2 2" xfId="15646" xr:uid="{00000000-0005-0000-0000-0000033D0000}"/>
    <cellStyle name="Normal 3 2 2 2 6 4 2 2 2" xfId="15647" xr:uid="{00000000-0005-0000-0000-0000043D0000}"/>
    <cellStyle name="Normal 3 2 2 2 6 4 2 2 2 2" xfId="15648" xr:uid="{00000000-0005-0000-0000-0000053D0000}"/>
    <cellStyle name="Normal 3 2 2 2 6 4 2 2 3" xfId="15649" xr:uid="{00000000-0005-0000-0000-0000063D0000}"/>
    <cellStyle name="Normal 3 2 2 2 6 4 2 3" xfId="15650" xr:uid="{00000000-0005-0000-0000-0000073D0000}"/>
    <cellStyle name="Normal 3 2 2 2 6 4 2 3 2" xfId="15651" xr:uid="{00000000-0005-0000-0000-0000083D0000}"/>
    <cellStyle name="Normal 3 2 2 2 6 4 2 4" xfId="15652" xr:uid="{00000000-0005-0000-0000-0000093D0000}"/>
    <cellStyle name="Normal 3 2 2 2 6 4 3" xfId="15653" xr:uid="{00000000-0005-0000-0000-00000A3D0000}"/>
    <cellStyle name="Normal 3 2 2 2 6 4 3 2" xfId="15654" xr:uid="{00000000-0005-0000-0000-00000B3D0000}"/>
    <cellStyle name="Normal 3 2 2 2 6 4 3 2 2" xfId="15655" xr:uid="{00000000-0005-0000-0000-00000C3D0000}"/>
    <cellStyle name="Normal 3 2 2 2 6 4 3 3" xfId="15656" xr:uid="{00000000-0005-0000-0000-00000D3D0000}"/>
    <cellStyle name="Normal 3 2 2 2 6 4 4" xfId="15657" xr:uid="{00000000-0005-0000-0000-00000E3D0000}"/>
    <cellStyle name="Normal 3 2 2 2 6 4 4 2" xfId="15658" xr:uid="{00000000-0005-0000-0000-00000F3D0000}"/>
    <cellStyle name="Normal 3 2 2 2 6 4 5" xfId="15659" xr:uid="{00000000-0005-0000-0000-0000103D0000}"/>
    <cellStyle name="Normal 3 2 2 2 6 5" xfId="15660" xr:uid="{00000000-0005-0000-0000-0000113D0000}"/>
    <cellStyle name="Normal 3 2 2 2 6 5 2" xfId="15661" xr:uid="{00000000-0005-0000-0000-0000123D0000}"/>
    <cellStyle name="Normal 3 2 2 2 6 5 2 2" xfId="15662" xr:uid="{00000000-0005-0000-0000-0000133D0000}"/>
    <cellStyle name="Normal 3 2 2 2 6 5 2 2 2" xfId="15663" xr:uid="{00000000-0005-0000-0000-0000143D0000}"/>
    <cellStyle name="Normal 3 2 2 2 6 5 2 3" xfId="15664" xr:uid="{00000000-0005-0000-0000-0000153D0000}"/>
    <cellStyle name="Normal 3 2 2 2 6 5 3" xfId="15665" xr:uid="{00000000-0005-0000-0000-0000163D0000}"/>
    <cellStyle name="Normal 3 2 2 2 6 5 3 2" xfId="15666" xr:uid="{00000000-0005-0000-0000-0000173D0000}"/>
    <cellStyle name="Normal 3 2 2 2 6 5 4" xfId="15667" xr:uid="{00000000-0005-0000-0000-0000183D0000}"/>
    <cellStyle name="Normal 3 2 2 2 6 6" xfId="15668" xr:uid="{00000000-0005-0000-0000-0000193D0000}"/>
    <cellStyle name="Normal 3 2 2 2 6 6 2" xfId="15669" xr:uid="{00000000-0005-0000-0000-00001A3D0000}"/>
    <cellStyle name="Normal 3 2 2 2 6 6 2 2" xfId="15670" xr:uid="{00000000-0005-0000-0000-00001B3D0000}"/>
    <cellStyle name="Normal 3 2 2 2 6 6 2 2 2" xfId="15671" xr:uid="{00000000-0005-0000-0000-00001C3D0000}"/>
    <cellStyle name="Normal 3 2 2 2 6 6 2 3" xfId="15672" xr:uid="{00000000-0005-0000-0000-00001D3D0000}"/>
    <cellStyle name="Normal 3 2 2 2 6 6 3" xfId="15673" xr:uid="{00000000-0005-0000-0000-00001E3D0000}"/>
    <cellStyle name="Normal 3 2 2 2 6 6 3 2" xfId="15674" xr:uid="{00000000-0005-0000-0000-00001F3D0000}"/>
    <cellStyle name="Normal 3 2 2 2 6 6 4" xfId="15675" xr:uid="{00000000-0005-0000-0000-0000203D0000}"/>
    <cellStyle name="Normal 3 2 2 2 6 7" xfId="15676" xr:uid="{00000000-0005-0000-0000-0000213D0000}"/>
    <cellStyle name="Normal 3 2 2 2 6 7 2" xfId="15677" xr:uid="{00000000-0005-0000-0000-0000223D0000}"/>
    <cellStyle name="Normal 3 2 2 2 6 7 2 2" xfId="15678" xr:uid="{00000000-0005-0000-0000-0000233D0000}"/>
    <cellStyle name="Normal 3 2 2 2 6 7 3" xfId="15679" xr:uid="{00000000-0005-0000-0000-0000243D0000}"/>
    <cellStyle name="Normal 3 2 2 2 6 8" xfId="15680" xr:uid="{00000000-0005-0000-0000-0000253D0000}"/>
    <cellStyle name="Normal 3 2 2 2 6 8 2" xfId="15681" xr:uid="{00000000-0005-0000-0000-0000263D0000}"/>
    <cellStyle name="Normal 3 2 2 2 6 9" xfId="15682" xr:uid="{00000000-0005-0000-0000-0000273D0000}"/>
    <cellStyle name="Normal 3 2 2 2 6 9 2" xfId="15683" xr:uid="{00000000-0005-0000-0000-0000283D0000}"/>
    <cellStyle name="Normal 3 2 2 2 7" xfId="15684" xr:uid="{00000000-0005-0000-0000-0000293D0000}"/>
    <cellStyle name="Normal 3 2 2 2 7 2" xfId="15685" xr:uid="{00000000-0005-0000-0000-00002A3D0000}"/>
    <cellStyle name="Normal 3 2 2 2 7 2 2" xfId="15686" xr:uid="{00000000-0005-0000-0000-00002B3D0000}"/>
    <cellStyle name="Normal 3 2 2 2 7 2 2 2" xfId="15687" xr:uid="{00000000-0005-0000-0000-00002C3D0000}"/>
    <cellStyle name="Normal 3 2 2 2 7 2 2 2 2" xfId="15688" xr:uid="{00000000-0005-0000-0000-00002D3D0000}"/>
    <cellStyle name="Normal 3 2 2 2 7 2 2 2 2 2" xfId="15689" xr:uid="{00000000-0005-0000-0000-00002E3D0000}"/>
    <cellStyle name="Normal 3 2 2 2 7 2 2 2 2 2 2" xfId="15690" xr:uid="{00000000-0005-0000-0000-00002F3D0000}"/>
    <cellStyle name="Normal 3 2 2 2 7 2 2 2 2 3" xfId="15691" xr:uid="{00000000-0005-0000-0000-0000303D0000}"/>
    <cellStyle name="Normal 3 2 2 2 7 2 2 2 3" xfId="15692" xr:uid="{00000000-0005-0000-0000-0000313D0000}"/>
    <cellStyle name="Normal 3 2 2 2 7 2 2 2 3 2" xfId="15693" xr:uid="{00000000-0005-0000-0000-0000323D0000}"/>
    <cellStyle name="Normal 3 2 2 2 7 2 2 2 4" xfId="15694" xr:uid="{00000000-0005-0000-0000-0000333D0000}"/>
    <cellStyle name="Normal 3 2 2 2 7 2 2 3" xfId="15695" xr:uid="{00000000-0005-0000-0000-0000343D0000}"/>
    <cellStyle name="Normal 3 2 2 2 7 2 2 3 2" xfId="15696" xr:uid="{00000000-0005-0000-0000-0000353D0000}"/>
    <cellStyle name="Normal 3 2 2 2 7 2 2 3 2 2" xfId="15697" xr:uid="{00000000-0005-0000-0000-0000363D0000}"/>
    <cellStyle name="Normal 3 2 2 2 7 2 2 3 3" xfId="15698" xr:uid="{00000000-0005-0000-0000-0000373D0000}"/>
    <cellStyle name="Normal 3 2 2 2 7 2 2 4" xfId="15699" xr:uid="{00000000-0005-0000-0000-0000383D0000}"/>
    <cellStyle name="Normal 3 2 2 2 7 2 2 4 2" xfId="15700" xr:uid="{00000000-0005-0000-0000-0000393D0000}"/>
    <cellStyle name="Normal 3 2 2 2 7 2 2 5" xfId="15701" xr:uid="{00000000-0005-0000-0000-00003A3D0000}"/>
    <cellStyle name="Normal 3 2 2 2 7 2 3" xfId="15702" xr:uid="{00000000-0005-0000-0000-00003B3D0000}"/>
    <cellStyle name="Normal 3 2 2 2 7 2 3 2" xfId="15703" xr:uid="{00000000-0005-0000-0000-00003C3D0000}"/>
    <cellStyle name="Normal 3 2 2 2 7 2 3 2 2" xfId="15704" xr:uid="{00000000-0005-0000-0000-00003D3D0000}"/>
    <cellStyle name="Normal 3 2 2 2 7 2 3 2 2 2" xfId="15705" xr:uid="{00000000-0005-0000-0000-00003E3D0000}"/>
    <cellStyle name="Normal 3 2 2 2 7 2 3 2 3" xfId="15706" xr:uid="{00000000-0005-0000-0000-00003F3D0000}"/>
    <cellStyle name="Normal 3 2 2 2 7 2 3 3" xfId="15707" xr:uid="{00000000-0005-0000-0000-0000403D0000}"/>
    <cellStyle name="Normal 3 2 2 2 7 2 3 3 2" xfId="15708" xr:uid="{00000000-0005-0000-0000-0000413D0000}"/>
    <cellStyle name="Normal 3 2 2 2 7 2 3 4" xfId="15709" xr:uid="{00000000-0005-0000-0000-0000423D0000}"/>
    <cellStyle name="Normal 3 2 2 2 7 2 4" xfId="15710" xr:uid="{00000000-0005-0000-0000-0000433D0000}"/>
    <cellStyle name="Normal 3 2 2 2 7 2 4 2" xfId="15711" xr:uid="{00000000-0005-0000-0000-0000443D0000}"/>
    <cellStyle name="Normal 3 2 2 2 7 2 4 2 2" xfId="15712" xr:uid="{00000000-0005-0000-0000-0000453D0000}"/>
    <cellStyle name="Normal 3 2 2 2 7 2 4 2 2 2" xfId="15713" xr:uid="{00000000-0005-0000-0000-0000463D0000}"/>
    <cellStyle name="Normal 3 2 2 2 7 2 4 2 3" xfId="15714" xr:uid="{00000000-0005-0000-0000-0000473D0000}"/>
    <cellStyle name="Normal 3 2 2 2 7 2 4 3" xfId="15715" xr:uid="{00000000-0005-0000-0000-0000483D0000}"/>
    <cellStyle name="Normal 3 2 2 2 7 2 4 3 2" xfId="15716" xr:uid="{00000000-0005-0000-0000-0000493D0000}"/>
    <cellStyle name="Normal 3 2 2 2 7 2 4 4" xfId="15717" xr:uid="{00000000-0005-0000-0000-00004A3D0000}"/>
    <cellStyle name="Normal 3 2 2 2 7 2 5" xfId="15718" xr:uid="{00000000-0005-0000-0000-00004B3D0000}"/>
    <cellStyle name="Normal 3 2 2 2 7 2 5 2" xfId="15719" xr:uid="{00000000-0005-0000-0000-00004C3D0000}"/>
    <cellStyle name="Normal 3 2 2 2 7 2 5 2 2" xfId="15720" xr:uid="{00000000-0005-0000-0000-00004D3D0000}"/>
    <cellStyle name="Normal 3 2 2 2 7 2 5 3" xfId="15721" xr:uid="{00000000-0005-0000-0000-00004E3D0000}"/>
    <cellStyle name="Normal 3 2 2 2 7 2 6" xfId="15722" xr:uid="{00000000-0005-0000-0000-00004F3D0000}"/>
    <cellStyle name="Normal 3 2 2 2 7 2 6 2" xfId="15723" xr:uid="{00000000-0005-0000-0000-0000503D0000}"/>
    <cellStyle name="Normal 3 2 2 2 7 2 7" xfId="15724" xr:uid="{00000000-0005-0000-0000-0000513D0000}"/>
    <cellStyle name="Normal 3 2 2 2 7 2 7 2" xfId="15725" xr:uid="{00000000-0005-0000-0000-0000523D0000}"/>
    <cellStyle name="Normal 3 2 2 2 7 2 8" xfId="15726" xr:uid="{00000000-0005-0000-0000-0000533D0000}"/>
    <cellStyle name="Normal 3 2 2 2 7 3" xfId="15727" xr:uid="{00000000-0005-0000-0000-0000543D0000}"/>
    <cellStyle name="Normal 3 2 2 2 7 3 2" xfId="15728" xr:uid="{00000000-0005-0000-0000-0000553D0000}"/>
    <cellStyle name="Normal 3 2 2 2 7 3 2 2" xfId="15729" xr:uid="{00000000-0005-0000-0000-0000563D0000}"/>
    <cellStyle name="Normal 3 2 2 2 7 3 2 2 2" xfId="15730" xr:uid="{00000000-0005-0000-0000-0000573D0000}"/>
    <cellStyle name="Normal 3 2 2 2 7 3 2 2 2 2" xfId="15731" xr:uid="{00000000-0005-0000-0000-0000583D0000}"/>
    <cellStyle name="Normal 3 2 2 2 7 3 2 2 3" xfId="15732" xr:uid="{00000000-0005-0000-0000-0000593D0000}"/>
    <cellStyle name="Normal 3 2 2 2 7 3 2 3" xfId="15733" xr:uid="{00000000-0005-0000-0000-00005A3D0000}"/>
    <cellStyle name="Normal 3 2 2 2 7 3 2 3 2" xfId="15734" xr:uid="{00000000-0005-0000-0000-00005B3D0000}"/>
    <cellStyle name="Normal 3 2 2 2 7 3 2 4" xfId="15735" xr:uid="{00000000-0005-0000-0000-00005C3D0000}"/>
    <cellStyle name="Normal 3 2 2 2 7 3 3" xfId="15736" xr:uid="{00000000-0005-0000-0000-00005D3D0000}"/>
    <cellStyle name="Normal 3 2 2 2 7 3 3 2" xfId="15737" xr:uid="{00000000-0005-0000-0000-00005E3D0000}"/>
    <cellStyle name="Normal 3 2 2 2 7 3 3 2 2" xfId="15738" xr:uid="{00000000-0005-0000-0000-00005F3D0000}"/>
    <cellStyle name="Normal 3 2 2 2 7 3 3 3" xfId="15739" xr:uid="{00000000-0005-0000-0000-0000603D0000}"/>
    <cellStyle name="Normal 3 2 2 2 7 3 4" xfId="15740" xr:uid="{00000000-0005-0000-0000-0000613D0000}"/>
    <cellStyle name="Normal 3 2 2 2 7 3 4 2" xfId="15741" xr:uid="{00000000-0005-0000-0000-0000623D0000}"/>
    <cellStyle name="Normal 3 2 2 2 7 3 5" xfId="15742" xr:uid="{00000000-0005-0000-0000-0000633D0000}"/>
    <cellStyle name="Normal 3 2 2 2 7 4" xfId="15743" xr:uid="{00000000-0005-0000-0000-0000643D0000}"/>
    <cellStyle name="Normal 3 2 2 2 7 4 2" xfId="15744" xr:uid="{00000000-0005-0000-0000-0000653D0000}"/>
    <cellStyle name="Normal 3 2 2 2 7 4 2 2" xfId="15745" xr:uid="{00000000-0005-0000-0000-0000663D0000}"/>
    <cellStyle name="Normal 3 2 2 2 7 4 2 2 2" xfId="15746" xr:uid="{00000000-0005-0000-0000-0000673D0000}"/>
    <cellStyle name="Normal 3 2 2 2 7 4 2 3" xfId="15747" xr:uid="{00000000-0005-0000-0000-0000683D0000}"/>
    <cellStyle name="Normal 3 2 2 2 7 4 3" xfId="15748" xr:uid="{00000000-0005-0000-0000-0000693D0000}"/>
    <cellStyle name="Normal 3 2 2 2 7 4 3 2" xfId="15749" xr:uid="{00000000-0005-0000-0000-00006A3D0000}"/>
    <cellStyle name="Normal 3 2 2 2 7 4 4" xfId="15750" xr:uid="{00000000-0005-0000-0000-00006B3D0000}"/>
    <cellStyle name="Normal 3 2 2 2 7 5" xfId="15751" xr:uid="{00000000-0005-0000-0000-00006C3D0000}"/>
    <cellStyle name="Normal 3 2 2 2 7 5 2" xfId="15752" xr:uid="{00000000-0005-0000-0000-00006D3D0000}"/>
    <cellStyle name="Normal 3 2 2 2 7 5 2 2" xfId="15753" xr:uid="{00000000-0005-0000-0000-00006E3D0000}"/>
    <cellStyle name="Normal 3 2 2 2 7 5 2 2 2" xfId="15754" xr:uid="{00000000-0005-0000-0000-00006F3D0000}"/>
    <cellStyle name="Normal 3 2 2 2 7 5 2 3" xfId="15755" xr:uid="{00000000-0005-0000-0000-0000703D0000}"/>
    <cellStyle name="Normal 3 2 2 2 7 5 3" xfId="15756" xr:uid="{00000000-0005-0000-0000-0000713D0000}"/>
    <cellStyle name="Normal 3 2 2 2 7 5 3 2" xfId="15757" xr:uid="{00000000-0005-0000-0000-0000723D0000}"/>
    <cellStyle name="Normal 3 2 2 2 7 5 4" xfId="15758" xr:uid="{00000000-0005-0000-0000-0000733D0000}"/>
    <cellStyle name="Normal 3 2 2 2 7 6" xfId="15759" xr:uid="{00000000-0005-0000-0000-0000743D0000}"/>
    <cellStyle name="Normal 3 2 2 2 7 6 2" xfId="15760" xr:uid="{00000000-0005-0000-0000-0000753D0000}"/>
    <cellStyle name="Normal 3 2 2 2 7 6 2 2" xfId="15761" xr:uid="{00000000-0005-0000-0000-0000763D0000}"/>
    <cellStyle name="Normal 3 2 2 2 7 6 3" xfId="15762" xr:uid="{00000000-0005-0000-0000-0000773D0000}"/>
    <cellStyle name="Normal 3 2 2 2 7 7" xfId="15763" xr:uid="{00000000-0005-0000-0000-0000783D0000}"/>
    <cellStyle name="Normal 3 2 2 2 7 7 2" xfId="15764" xr:uid="{00000000-0005-0000-0000-0000793D0000}"/>
    <cellStyle name="Normal 3 2 2 2 7 8" xfId="15765" xr:uid="{00000000-0005-0000-0000-00007A3D0000}"/>
    <cellStyle name="Normal 3 2 2 2 7 8 2" xfId="15766" xr:uid="{00000000-0005-0000-0000-00007B3D0000}"/>
    <cellStyle name="Normal 3 2 2 2 7 9" xfId="15767" xr:uid="{00000000-0005-0000-0000-00007C3D0000}"/>
    <cellStyle name="Normal 3 2 2 2 8" xfId="15768" xr:uid="{00000000-0005-0000-0000-00007D3D0000}"/>
    <cellStyle name="Normal 3 2 2 2 8 2" xfId="15769" xr:uid="{00000000-0005-0000-0000-00007E3D0000}"/>
    <cellStyle name="Normal 3 2 2 2 8 2 2" xfId="15770" xr:uid="{00000000-0005-0000-0000-00007F3D0000}"/>
    <cellStyle name="Normal 3 2 2 2 8 2 2 2" xfId="15771" xr:uid="{00000000-0005-0000-0000-0000803D0000}"/>
    <cellStyle name="Normal 3 2 2 2 8 2 2 2 2" xfId="15772" xr:uid="{00000000-0005-0000-0000-0000813D0000}"/>
    <cellStyle name="Normal 3 2 2 2 8 2 2 2 2 2" xfId="15773" xr:uid="{00000000-0005-0000-0000-0000823D0000}"/>
    <cellStyle name="Normal 3 2 2 2 8 2 2 2 3" xfId="15774" xr:uid="{00000000-0005-0000-0000-0000833D0000}"/>
    <cellStyle name="Normal 3 2 2 2 8 2 2 3" xfId="15775" xr:uid="{00000000-0005-0000-0000-0000843D0000}"/>
    <cellStyle name="Normal 3 2 2 2 8 2 2 3 2" xfId="15776" xr:uid="{00000000-0005-0000-0000-0000853D0000}"/>
    <cellStyle name="Normal 3 2 2 2 8 2 2 4" xfId="15777" xr:uid="{00000000-0005-0000-0000-0000863D0000}"/>
    <cellStyle name="Normal 3 2 2 2 8 2 3" xfId="15778" xr:uid="{00000000-0005-0000-0000-0000873D0000}"/>
    <cellStyle name="Normal 3 2 2 2 8 2 3 2" xfId="15779" xr:uid="{00000000-0005-0000-0000-0000883D0000}"/>
    <cellStyle name="Normal 3 2 2 2 8 2 3 2 2" xfId="15780" xr:uid="{00000000-0005-0000-0000-0000893D0000}"/>
    <cellStyle name="Normal 3 2 2 2 8 2 3 3" xfId="15781" xr:uid="{00000000-0005-0000-0000-00008A3D0000}"/>
    <cellStyle name="Normal 3 2 2 2 8 2 4" xfId="15782" xr:uid="{00000000-0005-0000-0000-00008B3D0000}"/>
    <cellStyle name="Normal 3 2 2 2 8 2 4 2" xfId="15783" xr:uid="{00000000-0005-0000-0000-00008C3D0000}"/>
    <cellStyle name="Normal 3 2 2 2 8 2 5" xfId="15784" xr:uid="{00000000-0005-0000-0000-00008D3D0000}"/>
    <cellStyle name="Normal 3 2 2 2 8 3" xfId="15785" xr:uid="{00000000-0005-0000-0000-00008E3D0000}"/>
    <cellStyle name="Normal 3 2 2 2 8 3 2" xfId="15786" xr:uid="{00000000-0005-0000-0000-00008F3D0000}"/>
    <cellStyle name="Normal 3 2 2 2 8 3 2 2" xfId="15787" xr:uid="{00000000-0005-0000-0000-0000903D0000}"/>
    <cellStyle name="Normal 3 2 2 2 8 3 2 2 2" xfId="15788" xr:uid="{00000000-0005-0000-0000-0000913D0000}"/>
    <cellStyle name="Normal 3 2 2 2 8 3 2 3" xfId="15789" xr:uid="{00000000-0005-0000-0000-0000923D0000}"/>
    <cellStyle name="Normal 3 2 2 2 8 3 3" xfId="15790" xr:uid="{00000000-0005-0000-0000-0000933D0000}"/>
    <cellStyle name="Normal 3 2 2 2 8 3 3 2" xfId="15791" xr:uid="{00000000-0005-0000-0000-0000943D0000}"/>
    <cellStyle name="Normal 3 2 2 2 8 3 4" xfId="15792" xr:uid="{00000000-0005-0000-0000-0000953D0000}"/>
    <cellStyle name="Normal 3 2 2 2 8 4" xfId="15793" xr:uid="{00000000-0005-0000-0000-0000963D0000}"/>
    <cellStyle name="Normal 3 2 2 2 8 4 2" xfId="15794" xr:uid="{00000000-0005-0000-0000-0000973D0000}"/>
    <cellStyle name="Normal 3 2 2 2 8 4 2 2" xfId="15795" xr:uid="{00000000-0005-0000-0000-0000983D0000}"/>
    <cellStyle name="Normal 3 2 2 2 8 4 2 2 2" xfId="15796" xr:uid="{00000000-0005-0000-0000-0000993D0000}"/>
    <cellStyle name="Normal 3 2 2 2 8 4 2 3" xfId="15797" xr:uid="{00000000-0005-0000-0000-00009A3D0000}"/>
    <cellStyle name="Normal 3 2 2 2 8 4 3" xfId="15798" xr:uid="{00000000-0005-0000-0000-00009B3D0000}"/>
    <cellStyle name="Normal 3 2 2 2 8 4 3 2" xfId="15799" xr:uid="{00000000-0005-0000-0000-00009C3D0000}"/>
    <cellStyle name="Normal 3 2 2 2 8 4 4" xfId="15800" xr:uid="{00000000-0005-0000-0000-00009D3D0000}"/>
    <cellStyle name="Normal 3 2 2 2 8 5" xfId="15801" xr:uid="{00000000-0005-0000-0000-00009E3D0000}"/>
    <cellStyle name="Normal 3 2 2 2 8 5 2" xfId="15802" xr:uid="{00000000-0005-0000-0000-00009F3D0000}"/>
    <cellStyle name="Normal 3 2 2 2 8 5 2 2" xfId="15803" xr:uid="{00000000-0005-0000-0000-0000A03D0000}"/>
    <cellStyle name="Normal 3 2 2 2 8 5 3" xfId="15804" xr:uid="{00000000-0005-0000-0000-0000A13D0000}"/>
    <cellStyle name="Normal 3 2 2 2 8 6" xfId="15805" xr:uid="{00000000-0005-0000-0000-0000A23D0000}"/>
    <cellStyle name="Normal 3 2 2 2 8 6 2" xfId="15806" xr:uid="{00000000-0005-0000-0000-0000A33D0000}"/>
    <cellStyle name="Normal 3 2 2 2 8 7" xfId="15807" xr:uid="{00000000-0005-0000-0000-0000A43D0000}"/>
    <cellStyle name="Normal 3 2 2 2 8 7 2" xfId="15808" xr:uid="{00000000-0005-0000-0000-0000A53D0000}"/>
    <cellStyle name="Normal 3 2 2 2 8 8" xfId="15809" xr:uid="{00000000-0005-0000-0000-0000A63D0000}"/>
    <cellStyle name="Normal 3 2 2 2 9" xfId="15810" xr:uid="{00000000-0005-0000-0000-0000A73D0000}"/>
    <cellStyle name="Normal 3 2 2 2 9 2" xfId="15811" xr:uid="{00000000-0005-0000-0000-0000A83D0000}"/>
    <cellStyle name="Normal 3 2 2 2 9 2 2" xfId="15812" xr:uid="{00000000-0005-0000-0000-0000A93D0000}"/>
    <cellStyle name="Normal 3 2 2 2 9 2 2 2" xfId="15813" xr:uid="{00000000-0005-0000-0000-0000AA3D0000}"/>
    <cellStyle name="Normal 3 2 2 2 9 2 2 2 2" xfId="15814" xr:uid="{00000000-0005-0000-0000-0000AB3D0000}"/>
    <cellStyle name="Normal 3 2 2 2 9 2 2 2 2 2" xfId="15815" xr:uid="{00000000-0005-0000-0000-0000AC3D0000}"/>
    <cellStyle name="Normal 3 2 2 2 9 2 2 2 3" xfId="15816" xr:uid="{00000000-0005-0000-0000-0000AD3D0000}"/>
    <cellStyle name="Normal 3 2 2 2 9 2 2 3" xfId="15817" xr:uid="{00000000-0005-0000-0000-0000AE3D0000}"/>
    <cellStyle name="Normal 3 2 2 2 9 2 2 3 2" xfId="15818" xr:uid="{00000000-0005-0000-0000-0000AF3D0000}"/>
    <cellStyle name="Normal 3 2 2 2 9 2 2 4" xfId="15819" xr:uid="{00000000-0005-0000-0000-0000B03D0000}"/>
    <cellStyle name="Normal 3 2 2 2 9 2 3" xfId="15820" xr:uid="{00000000-0005-0000-0000-0000B13D0000}"/>
    <cellStyle name="Normal 3 2 2 2 9 2 3 2" xfId="15821" xr:uid="{00000000-0005-0000-0000-0000B23D0000}"/>
    <cellStyle name="Normal 3 2 2 2 9 2 3 2 2" xfId="15822" xr:uid="{00000000-0005-0000-0000-0000B33D0000}"/>
    <cellStyle name="Normal 3 2 2 2 9 2 3 3" xfId="15823" xr:uid="{00000000-0005-0000-0000-0000B43D0000}"/>
    <cellStyle name="Normal 3 2 2 2 9 2 4" xfId="15824" xr:uid="{00000000-0005-0000-0000-0000B53D0000}"/>
    <cellStyle name="Normal 3 2 2 2 9 2 4 2" xfId="15825" xr:uid="{00000000-0005-0000-0000-0000B63D0000}"/>
    <cellStyle name="Normal 3 2 2 2 9 2 5" xfId="15826" xr:uid="{00000000-0005-0000-0000-0000B73D0000}"/>
    <cellStyle name="Normal 3 2 2 2 9 3" xfId="15827" xr:uid="{00000000-0005-0000-0000-0000B83D0000}"/>
    <cellStyle name="Normal 3 2 2 2 9 3 2" xfId="15828" xr:uid="{00000000-0005-0000-0000-0000B93D0000}"/>
    <cellStyle name="Normal 3 2 2 2 9 3 2 2" xfId="15829" xr:uid="{00000000-0005-0000-0000-0000BA3D0000}"/>
    <cellStyle name="Normal 3 2 2 2 9 3 2 2 2" xfId="15830" xr:uid="{00000000-0005-0000-0000-0000BB3D0000}"/>
    <cellStyle name="Normal 3 2 2 2 9 3 2 3" xfId="15831" xr:uid="{00000000-0005-0000-0000-0000BC3D0000}"/>
    <cellStyle name="Normal 3 2 2 2 9 3 3" xfId="15832" xr:uid="{00000000-0005-0000-0000-0000BD3D0000}"/>
    <cellStyle name="Normal 3 2 2 2 9 3 3 2" xfId="15833" xr:uid="{00000000-0005-0000-0000-0000BE3D0000}"/>
    <cellStyle name="Normal 3 2 2 2 9 3 4" xfId="15834" xr:uid="{00000000-0005-0000-0000-0000BF3D0000}"/>
    <cellStyle name="Normal 3 2 2 2 9 4" xfId="15835" xr:uid="{00000000-0005-0000-0000-0000C03D0000}"/>
    <cellStyle name="Normal 3 2 2 2 9 4 2" xfId="15836" xr:uid="{00000000-0005-0000-0000-0000C13D0000}"/>
    <cellStyle name="Normal 3 2 2 2 9 4 2 2" xfId="15837" xr:uid="{00000000-0005-0000-0000-0000C23D0000}"/>
    <cellStyle name="Normal 3 2 2 2 9 4 2 2 2" xfId="15838" xr:uid="{00000000-0005-0000-0000-0000C33D0000}"/>
    <cellStyle name="Normal 3 2 2 2 9 4 2 3" xfId="15839" xr:uid="{00000000-0005-0000-0000-0000C43D0000}"/>
    <cellStyle name="Normal 3 2 2 2 9 4 3" xfId="15840" xr:uid="{00000000-0005-0000-0000-0000C53D0000}"/>
    <cellStyle name="Normal 3 2 2 2 9 4 3 2" xfId="15841" xr:uid="{00000000-0005-0000-0000-0000C63D0000}"/>
    <cellStyle name="Normal 3 2 2 2 9 4 4" xfId="15842" xr:uid="{00000000-0005-0000-0000-0000C73D0000}"/>
    <cellStyle name="Normal 3 2 2 2 9 5" xfId="15843" xr:uid="{00000000-0005-0000-0000-0000C83D0000}"/>
    <cellStyle name="Normal 3 2 2 2 9 5 2" xfId="15844" xr:uid="{00000000-0005-0000-0000-0000C93D0000}"/>
    <cellStyle name="Normal 3 2 2 2 9 5 2 2" xfId="15845" xr:uid="{00000000-0005-0000-0000-0000CA3D0000}"/>
    <cellStyle name="Normal 3 2 2 2 9 5 3" xfId="15846" xr:uid="{00000000-0005-0000-0000-0000CB3D0000}"/>
    <cellStyle name="Normal 3 2 2 2 9 6" xfId="15847" xr:uid="{00000000-0005-0000-0000-0000CC3D0000}"/>
    <cellStyle name="Normal 3 2 2 2 9 6 2" xfId="15848" xr:uid="{00000000-0005-0000-0000-0000CD3D0000}"/>
    <cellStyle name="Normal 3 2 2 2 9 7" xfId="15849" xr:uid="{00000000-0005-0000-0000-0000CE3D0000}"/>
    <cellStyle name="Normal 3 2 2 2 9 7 2" xfId="15850" xr:uid="{00000000-0005-0000-0000-0000CF3D0000}"/>
    <cellStyle name="Normal 3 2 2 2 9 8" xfId="15851" xr:uid="{00000000-0005-0000-0000-0000D03D0000}"/>
    <cellStyle name="Normal 3 2 2 2_Sheet1" xfId="15852" xr:uid="{00000000-0005-0000-0000-0000D13D0000}"/>
    <cellStyle name="Normal 3 2 2 20" xfId="15853" xr:uid="{00000000-0005-0000-0000-0000D23D0000}"/>
    <cellStyle name="Normal 3 2 2 3" xfId="15854" xr:uid="{00000000-0005-0000-0000-0000D33D0000}"/>
    <cellStyle name="Normal 3 2 2 3 10" xfId="15855" xr:uid="{00000000-0005-0000-0000-0000D43D0000}"/>
    <cellStyle name="Normal 3 2 2 3 10 2" xfId="15856" xr:uid="{00000000-0005-0000-0000-0000D53D0000}"/>
    <cellStyle name="Normal 3 2 2 3 10 2 2" xfId="15857" xr:uid="{00000000-0005-0000-0000-0000D63D0000}"/>
    <cellStyle name="Normal 3 2 2 3 10 2 2 2" xfId="15858" xr:uid="{00000000-0005-0000-0000-0000D73D0000}"/>
    <cellStyle name="Normal 3 2 2 3 10 2 2 2 2" xfId="15859" xr:uid="{00000000-0005-0000-0000-0000D83D0000}"/>
    <cellStyle name="Normal 3 2 2 3 10 2 2 2 2 2" xfId="15860" xr:uid="{00000000-0005-0000-0000-0000D93D0000}"/>
    <cellStyle name="Normal 3 2 2 3 10 2 2 2 3" xfId="15861" xr:uid="{00000000-0005-0000-0000-0000DA3D0000}"/>
    <cellStyle name="Normal 3 2 2 3 10 2 2 3" xfId="15862" xr:uid="{00000000-0005-0000-0000-0000DB3D0000}"/>
    <cellStyle name="Normal 3 2 2 3 10 2 2 3 2" xfId="15863" xr:uid="{00000000-0005-0000-0000-0000DC3D0000}"/>
    <cellStyle name="Normal 3 2 2 3 10 2 2 4" xfId="15864" xr:uid="{00000000-0005-0000-0000-0000DD3D0000}"/>
    <cellStyle name="Normal 3 2 2 3 10 2 3" xfId="15865" xr:uid="{00000000-0005-0000-0000-0000DE3D0000}"/>
    <cellStyle name="Normal 3 2 2 3 10 2 3 2" xfId="15866" xr:uid="{00000000-0005-0000-0000-0000DF3D0000}"/>
    <cellStyle name="Normal 3 2 2 3 10 2 3 2 2" xfId="15867" xr:uid="{00000000-0005-0000-0000-0000E03D0000}"/>
    <cellStyle name="Normal 3 2 2 3 10 2 3 3" xfId="15868" xr:uid="{00000000-0005-0000-0000-0000E13D0000}"/>
    <cellStyle name="Normal 3 2 2 3 10 2 4" xfId="15869" xr:uid="{00000000-0005-0000-0000-0000E23D0000}"/>
    <cellStyle name="Normal 3 2 2 3 10 2 4 2" xfId="15870" xr:uid="{00000000-0005-0000-0000-0000E33D0000}"/>
    <cellStyle name="Normal 3 2 2 3 10 2 5" xfId="15871" xr:uid="{00000000-0005-0000-0000-0000E43D0000}"/>
    <cellStyle name="Normal 3 2 2 3 10 3" xfId="15872" xr:uid="{00000000-0005-0000-0000-0000E53D0000}"/>
    <cellStyle name="Normal 3 2 2 3 10 3 2" xfId="15873" xr:uid="{00000000-0005-0000-0000-0000E63D0000}"/>
    <cellStyle name="Normal 3 2 2 3 10 3 2 2" xfId="15874" xr:uid="{00000000-0005-0000-0000-0000E73D0000}"/>
    <cellStyle name="Normal 3 2 2 3 10 3 2 2 2" xfId="15875" xr:uid="{00000000-0005-0000-0000-0000E83D0000}"/>
    <cellStyle name="Normal 3 2 2 3 10 3 2 3" xfId="15876" xr:uid="{00000000-0005-0000-0000-0000E93D0000}"/>
    <cellStyle name="Normal 3 2 2 3 10 3 3" xfId="15877" xr:uid="{00000000-0005-0000-0000-0000EA3D0000}"/>
    <cellStyle name="Normal 3 2 2 3 10 3 3 2" xfId="15878" xr:uid="{00000000-0005-0000-0000-0000EB3D0000}"/>
    <cellStyle name="Normal 3 2 2 3 10 3 4" xfId="15879" xr:uid="{00000000-0005-0000-0000-0000EC3D0000}"/>
    <cellStyle name="Normal 3 2 2 3 10 4" xfId="15880" xr:uid="{00000000-0005-0000-0000-0000ED3D0000}"/>
    <cellStyle name="Normal 3 2 2 3 10 4 2" xfId="15881" xr:uid="{00000000-0005-0000-0000-0000EE3D0000}"/>
    <cellStyle name="Normal 3 2 2 3 10 4 2 2" xfId="15882" xr:uid="{00000000-0005-0000-0000-0000EF3D0000}"/>
    <cellStyle name="Normal 3 2 2 3 10 4 3" xfId="15883" xr:uid="{00000000-0005-0000-0000-0000F03D0000}"/>
    <cellStyle name="Normal 3 2 2 3 10 5" xfId="15884" xr:uid="{00000000-0005-0000-0000-0000F13D0000}"/>
    <cellStyle name="Normal 3 2 2 3 10 5 2" xfId="15885" xr:uid="{00000000-0005-0000-0000-0000F23D0000}"/>
    <cellStyle name="Normal 3 2 2 3 10 6" xfId="15886" xr:uid="{00000000-0005-0000-0000-0000F33D0000}"/>
    <cellStyle name="Normal 3 2 2 3 11" xfId="15887" xr:uid="{00000000-0005-0000-0000-0000F43D0000}"/>
    <cellStyle name="Normal 3 2 2 3 11 2" xfId="15888" xr:uid="{00000000-0005-0000-0000-0000F53D0000}"/>
    <cellStyle name="Normal 3 2 2 3 11 2 2" xfId="15889" xr:uid="{00000000-0005-0000-0000-0000F63D0000}"/>
    <cellStyle name="Normal 3 2 2 3 11 2 2 2" xfId="15890" xr:uid="{00000000-0005-0000-0000-0000F73D0000}"/>
    <cellStyle name="Normal 3 2 2 3 11 2 2 2 2" xfId="15891" xr:uid="{00000000-0005-0000-0000-0000F83D0000}"/>
    <cellStyle name="Normal 3 2 2 3 11 2 2 3" xfId="15892" xr:uid="{00000000-0005-0000-0000-0000F93D0000}"/>
    <cellStyle name="Normal 3 2 2 3 11 2 3" xfId="15893" xr:uid="{00000000-0005-0000-0000-0000FA3D0000}"/>
    <cellStyle name="Normal 3 2 2 3 11 2 3 2" xfId="15894" xr:uid="{00000000-0005-0000-0000-0000FB3D0000}"/>
    <cellStyle name="Normal 3 2 2 3 11 2 4" xfId="15895" xr:uid="{00000000-0005-0000-0000-0000FC3D0000}"/>
    <cellStyle name="Normal 3 2 2 3 11 3" xfId="15896" xr:uid="{00000000-0005-0000-0000-0000FD3D0000}"/>
    <cellStyle name="Normal 3 2 2 3 11 3 2" xfId="15897" xr:uid="{00000000-0005-0000-0000-0000FE3D0000}"/>
    <cellStyle name="Normal 3 2 2 3 11 3 2 2" xfId="15898" xr:uid="{00000000-0005-0000-0000-0000FF3D0000}"/>
    <cellStyle name="Normal 3 2 2 3 11 3 3" xfId="15899" xr:uid="{00000000-0005-0000-0000-0000003E0000}"/>
    <cellStyle name="Normal 3 2 2 3 11 4" xfId="15900" xr:uid="{00000000-0005-0000-0000-0000013E0000}"/>
    <cellStyle name="Normal 3 2 2 3 11 4 2" xfId="15901" xr:uid="{00000000-0005-0000-0000-0000023E0000}"/>
    <cellStyle name="Normal 3 2 2 3 11 5" xfId="15902" xr:uid="{00000000-0005-0000-0000-0000033E0000}"/>
    <cellStyle name="Normal 3 2 2 3 12" xfId="15903" xr:uid="{00000000-0005-0000-0000-0000043E0000}"/>
    <cellStyle name="Normal 3 2 2 3 12 2" xfId="15904" xr:uid="{00000000-0005-0000-0000-0000053E0000}"/>
    <cellStyle name="Normal 3 2 2 3 12 2 2" xfId="15905" xr:uid="{00000000-0005-0000-0000-0000063E0000}"/>
    <cellStyle name="Normal 3 2 2 3 12 2 2 2" xfId="15906" xr:uid="{00000000-0005-0000-0000-0000073E0000}"/>
    <cellStyle name="Normal 3 2 2 3 12 2 3" xfId="15907" xr:uid="{00000000-0005-0000-0000-0000083E0000}"/>
    <cellStyle name="Normal 3 2 2 3 12 3" xfId="15908" xr:uid="{00000000-0005-0000-0000-0000093E0000}"/>
    <cellStyle name="Normal 3 2 2 3 12 3 2" xfId="15909" xr:uid="{00000000-0005-0000-0000-00000A3E0000}"/>
    <cellStyle name="Normal 3 2 2 3 12 4" xfId="15910" xr:uid="{00000000-0005-0000-0000-00000B3E0000}"/>
    <cellStyle name="Normal 3 2 2 3 13" xfId="15911" xr:uid="{00000000-0005-0000-0000-00000C3E0000}"/>
    <cellStyle name="Normal 3 2 2 3 13 2" xfId="15912" xr:uid="{00000000-0005-0000-0000-00000D3E0000}"/>
    <cellStyle name="Normal 3 2 2 3 13 2 2" xfId="15913" xr:uid="{00000000-0005-0000-0000-00000E3E0000}"/>
    <cellStyle name="Normal 3 2 2 3 13 2 2 2" xfId="15914" xr:uid="{00000000-0005-0000-0000-00000F3E0000}"/>
    <cellStyle name="Normal 3 2 2 3 13 2 3" xfId="15915" xr:uid="{00000000-0005-0000-0000-0000103E0000}"/>
    <cellStyle name="Normal 3 2 2 3 13 3" xfId="15916" xr:uid="{00000000-0005-0000-0000-0000113E0000}"/>
    <cellStyle name="Normal 3 2 2 3 13 3 2" xfId="15917" xr:uid="{00000000-0005-0000-0000-0000123E0000}"/>
    <cellStyle name="Normal 3 2 2 3 13 4" xfId="15918" xr:uid="{00000000-0005-0000-0000-0000133E0000}"/>
    <cellStyle name="Normal 3 2 2 3 14" xfId="15919" xr:uid="{00000000-0005-0000-0000-0000143E0000}"/>
    <cellStyle name="Normal 3 2 2 3 14 2" xfId="15920" xr:uid="{00000000-0005-0000-0000-0000153E0000}"/>
    <cellStyle name="Normal 3 2 2 3 14 2 2" xfId="15921" xr:uid="{00000000-0005-0000-0000-0000163E0000}"/>
    <cellStyle name="Normal 3 2 2 3 14 2 2 2" xfId="15922" xr:uid="{00000000-0005-0000-0000-0000173E0000}"/>
    <cellStyle name="Normal 3 2 2 3 14 2 3" xfId="15923" xr:uid="{00000000-0005-0000-0000-0000183E0000}"/>
    <cellStyle name="Normal 3 2 2 3 14 3" xfId="15924" xr:uid="{00000000-0005-0000-0000-0000193E0000}"/>
    <cellStyle name="Normal 3 2 2 3 14 3 2" xfId="15925" xr:uid="{00000000-0005-0000-0000-00001A3E0000}"/>
    <cellStyle name="Normal 3 2 2 3 14 4" xfId="15926" xr:uid="{00000000-0005-0000-0000-00001B3E0000}"/>
    <cellStyle name="Normal 3 2 2 3 15" xfId="15927" xr:uid="{00000000-0005-0000-0000-00001C3E0000}"/>
    <cellStyle name="Normal 3 2 2 3 15 2" xfId="15928" xr:uid="{00000000-0005-0000-0000-00001D3E0000}"/>
    <cellStyle name="Normal 3 2 2 3 15 2 2" xfId="15929" xr:uid="{00000000-0005-0000-0000-00001E3E0000}"/>
    <cellStyle name="Normal 3 2 2 3 15 3" xfId="15930" xr:uid="{00000000-0005-0000-0000-00001F3E0000}"/>
    <cellStyle name="Normal 3 2 2 3 16" xfId="15931" xr:uid="{00000000-0005-0000-0000-0000203E0000}"/>
    <cellStyle name="Normal 3 2 2 3 16 2" xfId="15932" xr:uid="{00000000-0005-0000-0000-0000213E0000}"/>
    <cellStyle name="Normal 3 2 2 3 17" xfId="15933" xr:uid="{00000000-0005-0000-0000-0000223E0000}"/>
    <cellStyle name="Normal 3 2 2 3 17 2" xfId="15934" xr:uid="{00000000-0005-0000-0000-0000233E0000}"/>
    <cellStyle name="Normal 3 2 2 3 18" xfId="15935" xr:uid="{00000000-0005-0000-0000-0000243E0000}"/>
    <cellStyle name="Normal 3 2 2 3 2" xfId="15936" xr:uid="{00000000-0005-0000-0000-0000253E0000}"/>
    <cellStyle name="Normal 3 2 2 3 2 10" xfId="15937" xr:uid="{00000000-0005-0000-0000-0000263E0000}"/>
    <cellStyle name="Normal 3 2 2 3 2 10 2" xfId="15938" xr:uid="{00000000-0005-0000-0000-0000273E0000}"/>
    <cellStyle name="Normal 3 2 2 3 2 10 2 2" xfId="15939" xr:uid="{00000000-0005-0000-0000-0000283E0000}"/>
    <cellStyle name="Normal 3 2 2 3 2 10 2 2 2" xfId="15940" xr:uid="{00000000-0005-0000-0000-0000293E0000}"/>
    <cellStyle name="Normal 3 2 2 3 2 10 2 3" xfId="15941" xr:uid="{00000000-0005-0000-0000-00002A3E0000}"/>
    <cellStyle name="Normal 3 2 2 3 2 10 3" xfId="15942" xr:uid="{00000000-0005-0000-0000-00002B3E0000}"/>
    <cellStyle name="Normal 3 2 2 3 2 10 3 2" xfId="15943" xr:uid="{00000000-0005-0000-0000-00002C3E0000}"/>
    <cellStyle name="Normal 3 2 2 3 2 10 4" xfId="15944" xr:uid="{00000000-0005-0000-0000-00002D3E0000}"/>
    <cellStyle name="Normal 3 2 2 3 2 11" xfId="15945" xr:uid="{00000000-0005-0000-0000-00002E3E0000}"/>
    <cellStyle name="Normal 3 2 2 3 2 11 2" xfId="15946" xr:uid="{00000000-0005-0000-0000-00002F3E0000}"/>
    <cellStyle name="Normal 3 2 2 3 2 11 2 2" xfId="15947" xr:uid="{00000000-0005-0000-0000-0000303E0000}"/>
    <cellStyle name="Normal 3 2 2 3 2 11 2 2 2" xfId="15948" xr:uid="{00000000-0005-0000-0000-0000313E0000}"/>
    <cellStyle name="Normal 3 2 2 3 2 11 2 3" xfId="15949" xr:uid="{00000000-0005-0000-0000-0000323E0000}"/>
    <cellStyle name="Normal 3 2 2 3 2 11 3" xfId="15950" xr:uid="{00000000-0005-0000-0000-0000333E0000}"/>
    <cellStyle name="Normal 3 2 2 3 2 11 3 2" xfId="15951" xr:uid="{00000000-0005-0000-0000-0000343E0000}"/>
    <cellStyle name="Normal 3 2 2 3 2 11 4" xfId="15952" xr:uid="{00000000-0005-0000-0000-0000353E0000}"/>
    <cellStyle name="Normal 3 2 2 3 2 12" xfId="15953" xr:uid="{00000000-0005-0000-0000-0000363E0000}"/>
    <cellStyle name="Normal 3 2 2 3 2 12 2" xfId="15954" xr:uid="{00000000-0005-0000-0000-0000373E0000}"/>
    <cellStyle name="Normal 3 2 2 3 2 12 2 2" xfId="15955" xr:uid="{00000000-0005-0000-0000-0000383E0000}"/>
    <cellStyle name="Normal 3 2 2 3 2 12 2 2 2" xfId="15956" xr:uid="{00000000-0005-0000-0000-0000393E0000}"/>
    <cellStyle name="Normal 3 2 2 3 2 12 2 3" xfId="15957" xr:uid="{00000000-0005-0000-0000-00003A3E0000}"/>
    <cellStyle name="Normal 3 2 2 3 2 12 3" xfId="15958" xr:uid="{00000000-0005-0000-0000-00003B3E0000}"/>
    <cellStyle name="Normal 3 2 2 3 2 12 3 2" xfId="15959" xr:uid="{00000000-0005-0000-0000-00003C3E0000}"/>
    <cellStyle name="Normal 3 2 2 3 2 12 4" xfId="15960" xr:uid="{00000000-0005-0000-0000-00003D3E0000}"/>
    <cellStyle name="Normal 3 2 2 3 2 13" xfId="15961" xr:uid="{00000000-0005-0000-0000-00003E3E0000}"/>
    <cellStyle name="Normal 3 2 2 3 2 13 2" xfId="15962" xr:uid="{00000000-0005-0000-0000-00003F3E0000}"/>
    <cellStyle name="Normal 3 2 2 3 2 13 2 2" xfId="15963" xr:uid="{00000000-0005-0000-0000-0000403E0000}"/>
    <cellStyle name="Normal 3 2 2 3 2 13 3" xfId="15964" xr:uid="{00000000-0005-0000-0000-0000413E0000}"/>
    <cellStyle name="Normal 3 2 2 3 2 14" xfId="15965" xr:uid="{00000000-0005-0000-0000-0000423E0000}"/>
    <cellStyle name="Normal 3 2 2 3 2 14 2" xfId="15966" xr:uid="{00000000-0005-0000-0000-0000433E0000}"/>
    <cellStyle name="Normal 3 2 2 3 2 15" xfId="15967" xr:uid="{00000000-0005-0000-0000-0000443E0000}"/>
    <cellStyle name="Normal 3 2 2 3 2 15 2" xfId="15968" xr:uid="{00000000-0005-0000-0000-0000453E0000}"/>
    <cellStyle name="Normal 3 2 2 3 2 16" xfId="15969" xr:uid="{00000000-0005-0000-0000-0000463E0000}"/>
    <cellStyle name="Normal 3 2 2 3 2 2" xfId="15970" xr:uid="{00000000-0005-0000-0000-0000473E0000}"/>
    <cellStyle name="Normal 3 2 2 3 2 2 10" xfId="15971" xr:uid="{00000000-0005-0000-0000-0000483E0000}"/>
    <cellStyle name="Normal 3 2 2 3 2 2 2" xfId="15972" xr:uid="{00000000-0005-0000-0000-0000493E0000}"/>
    <cellStyle name="Normal 3 2 2 3 2 2 2 2" xfId="15973" xr:uid="{00000000-0005-0000-0000-00004A3E0000}"/>
    <cellStyle name="Normal 3 2 2 3 2 2 2 2 2" xfId="15974" xr:uid="{00000000-0005-0000-0000-00004B3E0000}"/>
    <cellStyle name="Normal 3 2 2 3 2 2 2 2 2 2" xfId="15975" xr:uid="{00000000-0005-0000-0000-00004C3E0000}"/>
    <cellStyle name="Normal 3 2 2 3 2 2 2 2 2 2 2" xfId="15976" xr:uid="{00000000-0005-0000-0000-00004D3E0000}"/>
    <cellStyle name="Normal 3 2 2 3 2 2 2 2 2 2 2 2" xfId="15977" xr:uid="{00000000-0005-0000-0000-00004E3E0000}"/>
    <cellStyle name="Normal 3 2 2 3 2 2 2 2 2 2 2 2 2" xfId="15978" xr:uid="{00000000-0005-0000-0000-00004F3E0000}"/>
    <cellStyle name="Normal 3 2 2 3 2 2 2 2 2 2 2 3" xfId="15979" xr:uid="{00000000-0005-0000-0000-0000503E0000}"/>
    <cellStyle name="Normal 3 2 2 3 2 2 2 2 2 2 3" xfId="15980" xr:uid="{00000000-0005-0000-0000-0000513E0000}"/>
    <cellStyle name="Normal 3 2 2 3 2 2 2 2 2 2 3 2" xfId="15981" xr:uid="{00000000-0005-0000-0000-0000523E0000}"/>
    <cellStyle name="Normal 3 2 2 3 2 2 2 2 2 2 4" xfId="15982" xr:uid="{00000000-0005-0000-0000-0000533E0000}"/>
    <cellStyle name="Normal 3 2 2 3 2 2 2 2 2 3" xfId="15983" xr:uid="{00000000-0005-0000-0000-0000543E0000}"/>
    <cellStyle name="Normal 3 2 2 3 2 2 2 2 2 3 2" xfId="15984" xr:uid="{00000000-0005-0000-0000-0000553E0000}"/>
    <cellStyle name="Normal 3 2 2 3 2 2 2 2 2 3 2 2" xfId="15985" xr:uid="{00000000-0005-0000-0000-0000563E0000}"/>
    <cellStyle name="Normal 3 2 2 3 2 2 2 2 2 3 3" xfId="15986" xr:uid="{00000000-0005-0000-0000-0000573E0000}"/>
    <cellStyle name="Normal 3 2 2 3 2 2 2 2 2 4" xfId="15987" xr:uid="{00000000-0005-0000-0000-0000583E0000}"/>
    <cellStyle name="Normal 3 2 2 3 2 2 2 2 2 4 2" xfId="15988" xr:uid="{00000000-0005-0000-0000-0000593E0000}"/>
    <cellStyle name="Normal 3 2 2 3 2 2 2 2 2 5" xfId="15989" xr:uid="{00000000-0005-0000-0000-00005A3E0000}"/>
    <cellStyle name="Normal 3 2 2 3 2 2 2 2 3" xfId="15990" xr:uid="{00000000-0005-0000-0000-00005B3E0000}"/>
    <cellStyle name="Normal 3 2 2 3 2 2 2 2 3 2" xfId="15991" xr:uid="{00000000-0005-0000-0000-00005C3E0000}"/>
    <cellStyle name="Normal 3 2 2 3 2 2 2 2 3 2 2" xfId="15992" xr:uid="{00000000-0005-0000-0000-00005D3E0000}"/>
    <cellStyle name="Normal 3 2 2 3 2 2 2 2 3 2 2 2" xfId="15993" xr:uid="{00000000-0005-0000-0000-00005E3E0000}"/>
    <cellStyle name="Normal 3 2 2 3 2 2 2 2 3 2 3" xfId="15994" xr:uid="{00000000-0005-0000-0000-00005F3E0000}"/>
    <cellStyle name="Normal 3 2 2 3 2 2 2 2 3 3" xfId="15995" xr:uid="{00000000-0005-0000-0000-0000603E0000}"/>
    <cellStyle name="Normal 3 2 2 3 2 2 2 2 3 3 2" xfId="15996" xr:uid="{00000000-0005-0000-0000-0000613E0000}"/>
    <cellStyle name="Normal 3 2 2 3 2 2 2 2 3 4" xfId="15997" xr:uid="{00000000-0005-0000-0000-0000623E0000}"/>
    <cellStyle name="Normal 3 2 2 3 2 2 2 2 4" xfId="15998" xr:uid="{00000000-0005-0000-0000-0000633E0000}"/>
    <cellStyle name="Normal 3 2 2 3 2 2 2 2 4 2" xfId="15999" xr:uid="{00000000-0005-0000-0000-0000643E0000}"/>
    <cellStyle name="Normal 3 2 2 3 2 2 2 2 4 2 2" xfId="16000" xr:uid="{00000000-0005-0000-0000-0000653E0000}"/>
    <cellStyle name="Normal 3 2 2 3 2 2 2 2 4 2 2 2" xfId="16001" xr:uid="{00000000-0005-0000-0000-0000663E0000}"/>
    <cellStyle name="Normal 3 2 2 3 2 2 2 2 4 2 3" xfId="16002" xr:uid="{00000000-0005-0000-0000-0000673E0000}"/>
    <cellStyle name="Normal 3 2 2 3 2 2 2 2 4 3" xfId="16003" xr:uid="{00000000-0005-0000-0000-0000683E0000}"/>
    <cellStyle name="Normal 3 2 2 3 2 2 2 2 4 3 2" xfId="16004" xr:uid="{00000000-0005-0000-0000-0000693E0000}"/>
    <cellStyle name="Normal 3 2 2 3 2 2 2 2 4 4" xfId="16005" xr:uid="{00000000-0005-0000-0000-00006A3E0000}"/>
    <cellStyle name="Normal 3 2 2 3 2 2 2 2 5" xfId="16006" xr:uid="{00000000-0005-0000-0000-00006B3E0000}"/>
    <cellStyle name="Normal 3 2 2 3 2 2 2 2 5 2" xfId="16007" xr:uid="{00000000-0005-0000-0000-00006C3E0000}"/>
    <cellStyle name="Normal 3 2 2 3 2 2 2 2 5 2 2" xfId="16008" xr:uid="{00000000-0005-0000-0000-00006D3E0000}"/>
    <cellStyle name="Normal 3 2 2 3 2 2 2 2 5 3" xfId="16009" xr:uid="{00000000-0005-0000-0000-00006E3E0000}"/>
    <cellStyle name="Normal 3 2 2 3 2 2 2 2 6" xfId="16010" xr:uid="{00000000-0005-0000-0000-00006F3E0000}"/>
    <cellStyle name="Normal 3 2 2 3 2 2 2 2 6 2" xfId="16011" xr:uid="{00000000-0005-0000-0000-0000703E0000}"/>
    <cellStyle name="Normal 3 2 2 3 2 2 2 2 7" xfId="16012" xr:uid="{00000000-0005-0000-0000-0000713E0000}"/>
    <cellStyle name="Normal 3 2 2 3 2 2 2 2 7 2" xfId="16013" xr:uid="{00000000-0005-0000-0000-0000723E0000}"/>
    <cellStyle name="Normal 3 2 2 3 2 2 2 2 8" xfId="16014" xr:uid="{00000000-0005-0000-0000-0000733E0000}"/>
    <cellStyle name="Normal 3 2 2 3 2 2 2 3" xfId="16015" xr:uid="{00000000-0005-0000-0000-0000743E0000}"/>
    <cellStyle name="Normal 3 2 2 3 2 2 2 3 2" xfId="16016" xr:uid="{00000000-0005-0000-0000-0000753E0000}"/>
    <cellStyle name="Normal 3 2 2 3 2 2 2 3 2 2" xfId="16017" xr:uid="{00000000-0005-0000-0000-0000763E0000}"/>
    <cellStyle name="Normal 3 2 2 3 2 2 2 3 2 2 2" xfId="16018" xr:uid="{00000000-0005-0000-0000-0000773E0000}"/>
    <cellStyle name="Normal 3 2 2 3 2 2 2 3 2 2 2 2" xfId="16019" xr:uid="{00000000-0005-0000-0000-0000783E0000}"/>
    <cellStyle name="Normal 3 2 2 3 2 2 2 3 2 2 3" xfId="16020" xr:uid="{00000000-0005-0000-0000-0000793E0000}"/>
    <cellStyle name="Normal 3 2 2 3 2 2 2 3 2 3" xfId="16021" xr:uid="{00000000-0005-0000-0000-00007A3E0000}"/>
    <cellStyle name="Normal 3 2 2 3 2 2 2 3 2 3 2" xfId="16022" xr:uid="{00000000-0005-0000-0000-00007B3E0000}"/>
    <cellStyle name="Normal 3 2 2 3 2 2 2 3 2 4" xfId="16023" xr:uid="{00000000-0005-0000-0000-00007C3E0000}"/>
    <cellStyle name="Normal 3 2 2 3 2 2 2 3 3" xfId="16024" xr:uid="{00000000-0005-0000-0000-00007D3E0000}"/>
    <cellStyle name="Normal 3 2 2 3 2 2 2 3 3 2" xfId="16025" xr:uid="{00000000-0005-0000-0000-00007E3E0000}"/>
    <cellStyle name="Normal 3 2 2 3 2 2 2 3 3 2 2" xfId="16026" xr:uid="{00000000-0005-0000-0000-00007F3E0000}"/>
    <cellStyle name="Normal 3 2 2 3 2 2 2 3 3 3" xfId="16027" xr:uid="{00000000-0005-0000-0000-0000803E0000}"/>
    <cellStyle name="Normal 3 2 2 3 2 2 2 3 4" xfId="16028" xr:uid="{00000000-0005-0000-0000-0000813E0000}"/>
    <cellStyle name="Normal 3 2 2 3 2 2 2 3 4 2" xfId="16029" xr:uid="{00000000-0005-0000-0000-0000823E0000}"/>
    <cellStyle name="Normal 3 2 2 3 2 2 2 3 5" xfId="16030" xr:uid="{00000000-0005-0000-0000-0000833E0000}"/>
    <cellStyle name="Normal 3 2 2 3 2 2 2 4" xfId="16031" xr:uid="{00000000-0005-0000-0000-0000843E0000}"/>
    <cellStyle name="Normal 3 2 2 3 2 2 2 4 2" xfId="16032" xr:uid="{00000000-0005-0000-0000-0000853E0000}"/>
    <cellStyle name="Normal 3 2 2 3 2 2 2 4 2 2" xfId="16033" xr:uid="{00000000-0005-0000-0000-0000863E0000}"/>
    <cellStyle name="Normal 3 2 2 3 2 2 2 4 2 2 2" xfId="16034" xr:uid="{00000000-0005-0000-0000-0000873E0000}"/>
    <cellStyle name="Normal 3 2 2 3 2 2 2 4 2 3" xfId="16035" xr:uid="{00000000-0005-0000-0000-0000883E0000}"/>
    <cellStyle name="Normal 3 2 2 3 2 2 2 4 3" xfId="16036" xr:uid="{00000000-0005-0000-0000-0000893E0000}"/>
    <cellStyle name="Normal 3 2 2 3 2 2 2 4 3 2" xfId="16037" xr:uid="{00000000-0005-0000-0000-00008A3E0000}"/>
    <cellStyle name="Normal 3 2 2 3 2 2 2 4 4" xfId="16038" xr:uid="{00000000-0005-0000-0000-00008B3E0000}"/>
    <cellStyle name="Normal 3 2 2 3 2 2 2 5" xfId="16039" xr:uid="{00000000-0005-0000-0000-00008C3E0000}"/>
    <cellStyle name="Normal 3 2 2 3 2 2 2 5 2" xfId="16040" xr:uid="{00000000-0005-0000-0000-00008D3E0000}"/>
    <cellStyle name="Normal 3 2 2 3 2 2 2 5 2 2" xfId="16041" xr:uid="{00000000-0005-0000-0000-00008E3E0000}"/>
    <cellStyle name="Normal 3 2 2 3 2 2 2 5 2 2 2" xfId="16042" xr:uid="{00000000-0005-0000-0000-00008F3E0000}"/>
    <cellStyle name="Normal 3 2 2 3 2 2 2 5 2 3" xfId="16043" xr:uid="{00000000-0005-0000-0000-0000903E0000}"/>
    <cellStyle name="Normal 3 2 2 3 2 2 2 5 3" xfId="16044" xr:uid="{00000000-0005-0000-0000-0000913E0000}"/>
    <cellStyle name="Normal 3 2 2 3 2 2 2 5 3 2" xfId="16045" xr:uid="{00000000-0005-0000-0000-0000923E0000}"/>
    <cellStyle name="Normal 3 2 2 3 2 2 2 5 4" xfId="16046" xr:uid="{00000000-0005-0000-0000-0000933E0000}"/>
    <cellStyle name="Normal 3 2 2 3 2 2 2 6" xfId="16047" xr:uid="{00000000-0005-0000-0000-0000943E0000}"/>
    <cellStyle name="Normal 3 2 2 3 2 2 2 6 2" xfId="16048" xr:uid="{00000000-0005-0000-0000-0000953E0000}"/>
    <cellStyle name="Normal 3 2 2 3 2 2 2 6 2 2" xfId="16049" xr:uid="{00000000-0005-0000-0000-0000963E0000}"/>
    <cellStyle name="Normal 3 2 2 3 2 2 2 6 3" xfId="16050" xr:uid="{00000000-0005-0000-0000-0000973E0000}"/>
    <cellStyle name="Normal 3 2 2 3 2 2 2 7" xfId="16051" xr:uid="{00000000-0005-0000-0000-0000983E0000}"/>
    <cellStyle name="Normal 3 2 2 3 2 2 2 7 2" xfId="16052" xr:uid="{00000000-0005-0000-0000-0000993E0000}"/>
    <cellStyle name="Normal 3 2 2 3 2 2 2 8" xfId="16053" xr:uid="{00000000-0005-0000-0000-00009A3E0000}"/>
    <cellStyle name="Normal 3 2 2 3 2 2 2 8 2" xfId="16054" xr:uid="{00000000-0005-0000-0000-00009B3E0000}"/>
    <cellStyle name="Normal 3 2 2 3 2 2 2 9" xfId="16055" xr:uid="{00000000-0005-0000-0000-00009C3E0000}"/>
    <cellStyle name="Normal 3 2 2 3 2 2 3" xfId="16056" xr:uid="{00000000-0005-0000-0000-00009D3E0000}"/>
    <cellStyle name="Normal 3 2 2 3 2 2 3 2" xfId="16057" xr:uid="{00000000-0005-0000-0000-00009E3E0000}"/>
    <cellStyle name="Normal 3 2 2 3 2 2 3 2 2" xfId="16058" xr:uid="{00000000-0005-0000-0000-00009F3E0000}"/>
    <cellStyle name="Normal 3 2 2 3 2 2 3 2 2 2" xfId="16059" xr:uid="{00000000-0005-0000-0000-0000A03E0000}"/>
    <cellStyle name="Normal 3 2 2 3 2 2 3 2 2 2 2" xfId="16060" xr:uid="{00000000-0005-0000-0000-0000A13E0000}"/>
    <cellStyle name="Normal 3 2 2 3 2 2 3 2 2 2 2 2" xfId="16061" xr:uid="{00000000-0005-0000-0000-0000A23E0000}"/>
    <cellStyle name="Normal 3 2 2 3 2 2 3 2 2 2 3" xfId="16062" xr:uid="{00000000-0005-0000-0000-0000A33E0000}"/>
    <cellStyle name="Normal 3 2 2 3 2 2 3 2 2 3" xfId="16063" xr:uid="{00000000-0005-0000-0000-0000A43E0000}"/>
    <cellStyle name="Normal 3 2 2 3 2 2 3 2 2 3 2" xfId="16064" xr:uid="{00000000-0005-0000-0000-0000A53E0000}"/>
    <cellStyle name="Normal 3 2 2 3 2 2 3 2 2 4" xfId="16065" xr:uid="{00000000-0005-0000-0000-0000A63E0000}"/>
    <cellStyle name="Normal 3 2 2 3 2 2 3 2 3" xfId="16066" xr:uid="{00000000-0005-0000-0000-0000A73E0000}"/>
    <cellStyle name="Normal 3 2 2 3 2 2 3 2 3 2" xfId="16067" xr:uid="{00000000-0005-0000-0000-0000A83E0000}"/>
    <cellStyle name="Normal 3 2 2 3 2 2 3 2 3 2 2" xfId="16068" xr:uid="{00000000-0005-0000-0000-0000A93E0000}"/>
    <cellStyle name="Normal 3 2 2 3 2 2 3 2 3 3" xfId="16069" xr:uid="{00000000-0005-0000-0000-0000AA3E0000}"/>
    <cellStyle name="Normal 3 2 2 3 2 2 3 2 4" xfId="16070" xr:uid="{00000000-0005-0000-0000-0000AB3E0000}"/>
    <cellStyle name="Normal 3 2 2 3 2 2 3 2 4 2" xfId="16071" xr:uid="{00000000-0005-0000-0000-0000AC3E0000}"/>
    <cellStyle name="Normal 3 2 2 3 2 2 3 2 5" xfId="16072" xr:uid="{00000000-0005-0000-0000-0000AD3E0000}"/>
    <cellStyle name="Normal 3 2 2 3 2 2 3 3" xfId="16073" xr:uid="{00000000-0005-0000-0000-0000AE3E0000}"/>
    <cellStyle name="Normal 3 2 2 3 2 2 3 3 2" xfId="16074" xr:uid="{00000000-0005-0000-0000-0000AF3E0000}"/>
    <cellStyle name="Normal 3 2 2 3 2 2 3 3 2 2" xfId="16075" xr:uid="{00000000-0005-0000-0000-0000B03E0000}"/>
    <cellStyle name="Normal 3 2 2 3 2 2 3 3 2 2 2" xfId="16076" xr:uid="{00000000-0005-0000-0000-0000B13E0000}"/>
    <cellStyle name="Normal 3 2 2 3 2 2 3 3 2 3" xfId="16077" xr:uid="{00000000-0005-0000-0000-0000B23E0000}"/>
    <cellStyle name="Normal 3 2 2 3 2 2 3 3 3" xfId="16078" xr:uid="{00000000-0005-0000-0000-0000B33E0000}"/>
    <cellStyle name="Normal 3 2 2 3 2 2 3 3 3 2" xfId="16079" xr:uid="{00000000-0005-0000-0000-0000B43E0000}"/>
    <cellStyle name="Normal 3 2 2 3 2 2 3 3 4" xfId="16080" xr:uid="{00000000-0005-0000-0000-0000B53E0000}"/>
    <cellStyle name="Normal 3 2 2 3 2 2 3 4" xfId="16081" xr:uid="{00000000-0005-0000-0000-0000B63E0000}"/>
    <cellStyle name="Normal 3 2 2 3 2 2 3 4 2" xfId="16082" xr:uid="{00000000-0005-0000-0000-0000B73E0000}"/>
    <cellStyle name="Normal 3 2 2 3 2 2 3 4 2 2" xfId="16083" xr:uid="{00000000-0005-0000-0000-0000B83E0000}"/>
    <cellStyle name="Normal 3 2 2 3 2 2 3 4 2 2 2" xfId="16084" xr:uid="{00000000-0005-0000-0000-0000B93E0000}"/>
    <cellStyle name="Normal 3 2 2 3 2 2 3 4 2 3" xfId="16085" xr:uid="{00000000-0005-0000-0000-0000BA3E0000}"/>
    <cellStyle name="Normal 3 2 2 3 2 2 3 4 3" xfId="16086" xr:uid="{00000000-0005-0000-0000-0000BB3E0000}"/>
    <cellStyle name="Normal 3 2 2 3 2 2 3 4 3 2" xfId="16087" xr:uid="{00000000-0005-0000-0000-0000BC3E0000}"/>
    <cellStyle name="Normal 3 2 2 3 2 2 3 4 4" xfId="16088" xr:uid="{00000000-0005-0000-0000-0000BD3E0000}"/>
    <cellStyle name="Normal 3 2 2 3 2 2 3 5" xfId="16089" xr:uid="{00000000-0005-0000-0000-0000BE3E0000}"/>
    <cellStyle name="Normal 3 2 2 3 2 2 3 5 2" xfId="16090" xr:uid="{00000000-0005-0000-0000-0000BF3E0000}"/>
    <cellStyle name="Normal 3 2 2 3 2 2 3 5 2 2" xfId="16091" xr:uid="{00000000-0005-0000-0000-0000C03E0000}"/>
    <cellStyle name="Normal 3 2 2 3 2 2 3 5 3" xfId="16092" xr:uid="{00000000-0005-0000-0000-0000C13E0000}"/>
    <cellStyle name="Normal 3 2 2 3 2 2 3 6" xfId="16093" xr:uid="{00000000-0005-0000-0000-0000C23E0000}"/>
    <cellStyle name="Normal 3 2 2 3 2 2 3 6 2" xfId="16094" xr:uid="{00000000-0005-0000-0000-0000C33E0000}"/>
    <cellStyle name="Normal 3 2 2 3 2 2 3 7" xfId="16095" xr:uid="{00000000-0005-0000-0000-0000C43E0000}"/>
    <cellStyle name="Normal 3 2 2 3 2 2 3 7 2" xfId="16096" xr:uid="{00000000-0005-0000-0000-0000C53E0000}"/>
    <cellStyle name="Normal 3 2 2 3 2 2 3 8" xfId="16097" xr:uid="{00000000-0005-0000-0000-0000C63E0000}"/>
    <cellStyle name="Normal 3 2 2 3 2 2 4" xfId="16098" xr:uid="{00000000-0005-0000-0000-0000C73E0000}"/>
    <cellStyle name="Normal 3 2 2 3 2 2 4 2" xfId="16099" xr:uid="{00000000-0005-0000-0000-0000C83E0000}"/>
    <cellStyle name="Normal 3 2 2 3 2 2 4 2 2" xfId="16100" xr:uid="{00000000-0005-0000-0000-0000C93E0000}"/>
    <cellStyle name="Normal 3 2 2 3 2 2 4 2 2 2" xfId="16101" xr:uid="{00000000-0005-0000-0000-0000CA3E0000}"/>
    <cellStyle name="Normal 3 2 2 3 2 2 4 2 2 2 2" xfId="16102" xr:uid="{00000000-0005-0000-0000-0000CB3E0000}"/>
    <cellStyle name="Normal 3 2 2 3 2 2 4 2 2 3" xfId="16103" xr:uid="{00000000-0005-0000-0000-0000CC3E0000}"/>
    <cellStyle name="Normal 3 2 2 3 2 2 4 2 3" xfId="16104" xr:uid="{00000000-0005-0000-0000-0000CD3E0000}"/>
    <cellStyle name="Normal 3 2 2 3 2 2 4 2 3 2" xfId="16105" xr:uid="{00000000-0005-0000-0000-0000CE3E0000}"/>
    <cellStyle name="Normal 3 2 2 3 2 2 4 2 4" xfId="16106" xr:uid="{00000000-0005-0000-0000-0000CF3E0000}"/>
    <cellStyle name="Normal 3 2 2 3 2 2 4 3" xfId="16107" xr:uid="{00000000-0005-0000-0000-0000D03E0000}"/>
    <cellStyle name="Normal 3 2 2 3 2 2 4 3 2" xfId="16108" xr:uid="{00000000-0005-0000-0000-0000D13E0000}"/>
    <cellStyle name="Normal 3 2 2 3 2 2 4 3 2 2" xfId="16109" xr:uid="{00000000-0005-0000-0000-0000D23E0000}"/>
    <cellStyle name="Normal 3 2 2 3 2 2 4 3 3" xfId="16110" xr:uid="{00000000-0005-0000-0000-0000D33E0000}"/>
    <cellStyle name="Normal 3 2 2 3 2 2 4 4" xfId="16111" xr:uid="{00000000-0005-0000-0000-0000D43E0000}"/>
    <cellStyle name="Normal 3 2 2 3 2 2 4 4 2" xfId="16112" xr:uid="{00000000-0005-0000-0000-0000D53E0000}"/>
    <cellStyle name="Normal 3 2 2 3 2 2 4 5" xfId="16113" xr:uid="{00000000-0005-0000-0000-0000D63E0000}"/>
    <cellStyle name="Normal 3 2 2 3 2 2 5" xfId="16114" xr:uid="{00000000-0005-0000-0000-0000D73E0000}"/>
    <cellStyle name="Normal 3 2 2 3 2 2 5 2" xfId="16115" xr:uid="{00000000-0005-0000-0000-0000D83E0000}"/>
    <cellStyle name="Normal 3 2 2 3 2 2 5 2 2" xfId="16116" xr:uid="{00000000-0005-0000-0000-0000D93E0000}"/>
    <cellStyle name="Normal 3 2 2 3 2 2 5 2 2 2" xfId="16117" xr:uid="{00000000-0005-0000-0000-0000DA3E0000}"/>
    <cellStyle name="Normal 3 2 2 3 2 2 5 2 3" xfId="16118" xr:uid="{00000000-0005-0000-0000-0000DB3E0000}"/>
    <cellStyle name="Normal 3 2 2 3 2 2 5 3" xfId="16119" xr:uid="{00000000-0005-0000-0000-0000DC3E0000}"/>
    <cellStyle name="Normal 3 2 2 3 2 2 5 3 2" xfId="16120" xr:uid="{00000000-0005-0000-0000-0000DD3E0000}"/>
    <cellStyle name="Normal 3 2 2 3 2 2 5 4" xfId="16121" xr:uid="{00000000-0005-0000-0000-0000DE3E0000}"/>
    <cellStyle name="Normal 3 2 2 3 2 2 6" xfId="16122" xr:uid="{00000000-0005-0000-0000-0000DF3E0000}"/>
    <cellStyle name="Normal 3 2 2 3 2 2 6 2" xfId="16123" xr:uid="{00000000-0005-0000-0000-0000E03E0000}"/>
    <cellStyle name="Normal 3 2 2 3 2 2 6 2 2" xfId="16124" xr:uid="{00000000-0005-0000-0000-0000E13E0000}"/>
    <cellStyle name="Normal 3 2 2 3 2 2 6 2 2 2" xfId="16125" xr:uid="{00000000-0005-0000-0000-0000E23E0000}"/>
    <cellStyle name="Normal 3 2 2 3 2 2 6 2 3" xfId="16126" xr:uid="{00000000-0005-0000-0000-0000E33E0000}"/>
    <cellStyle name="Normal 3 2 2 3 2 2 6 3" xfId="16127" xr:uid="{00000000-0005-0000-0000-0000E43E0000}"/>
    <cellStyle name="Normal 3 2 2 3 2 2 6 3 2" xfId="16128" xr:uid="{00000000-0005-0000-0000-0000E53E0000}"/>
    <cellStyle name="Normal 3 2 2 3 2 2 6 4" xfId="16129" xr:uid="{00000000-0005-0000-0000-0000E63E0000}"/>
    <cellStyle name="Normal 3 2 2 3 2 2 7" xfId="16130" xr:uid="{00000000-0005-0000-0000-0000E73E0000}"/>
    <cellStyle name="Normal 3 2 2 3 2 2 7 2" xfId="16131" xr:uid="{00000000-0005-0000-0000-0000E83E0000}"/>
    <cellStyle name="Normal 3 2 2 3 2 2 7 2 2" xfId="16132" xr:uid="{00000000-0005-0000-0000-0000E93E0000}"/>
    <cellStyle name="Normal 3 2 2 3 2 2 7 3" xfId="16133" xr:uid="{00000000-0005-0000-0000-0000EA3E0000}"/>
    <cellStyle name="Normal 3 2 2 3 2 2 8" xfId="16134" xr:uid="{00000000-0005-0000-0000-0000EB3E0000}"/>
    <cellStyle name="Normal 3 2 2 3 2 2 8 2" xfId="16135" xr:uid="{00000000-0005-0000-0000-0000EC3E0000}"/>
    <cellStyle name="Normal 3 2 2 3 2 2 9" xfId="16136" xr:uid="{00000000-0005-0000-0000-0000ED3E0000}"/>
    <cellStyle name="Normal 3 2 2 3 2 2 9 2" xfId="16137" xr:uid="{00000000-0005-0000-0000-0000EE3E0000}"/>
    <cellStyle name="Normal 3 2 2 3 2 3" xfId="16138" xr:uid="{00000000-0005-0000-0000-0000EF3E0000}"/>
    <cellStyle name="Normal 3 2 2 3 2 3 10" xfId="16139" xr:uid="{00000000-0005-0000-0000-0000F03E0000}"/>
    <cellStyle name="Normal 3 2 2 3 2 3 2" xfId="16140" xr:uid="{00000000-0005-0000-0000-0000F13E0000}"/>
    <cellStyle name="Normal 3 2 2 3 2 3 2 2" xfId="16141" xr:uid="{00000000-0005-0000-0000-0000F23E0000}"/>
    <cellStyle name="Normal 3 2 2 3 2 3 2 2 2" xfId="16142" xr:uid="{00000000-0005-0000-0000-0000F33E0000}"/>
    <cellStyle name="Normal 3 2 2 3 2 3 2 2 2 2" xfId="16143" xr:uid="{00000000-0005-0000-0000-0000F43E0000}"/>
    <cellStyle name="Normal 3 2 2 3 2 3 2 2 2 2 2" xfId="16144" xr:uid="{00000000-0005-0000-0000-0000F53E0000}"/>
    <cellStyle name="Normal 3 2 2 3 2 3 2 2 2 2 2 2" xfId="16145" xr:uid="{00000000-0005-0000-0000-0000F63E0000}"/>
    <cellStyle name="Normal 3 2 2 3 2 3 2 2 2 2 2 2 2" xfId="16146" xr:uid="{00000000-0005-0000-0000-0000F73E0000}"/>
    <cellStyle name="Normal 3 2 2 3 2 3 2 2 2 2 2 3" xfId="16147" xr:uid="{00000000-0005-0000-0000-0000F83E0000}"/>
    <cellStyle name="Normal 3 2 2 3 2 3 2 2 2 2 3" xfId="16148" xr:uid="{00000000-0005-0000-0000-0000F93E0000}"/>
    <cellStyle name="Normal 3 2 2 3 2 3 2 2 2 2 3 2" xfId="16149" xr:uid="{00000000-0005-0000-0000-0000FA3E0000}"/>
    <cellStyle name="Normal 3 2 2 3 2 3 2 2 2 2 4" xfId="16150" xr:uid="{00000000-0005-0000-0000-0000FB3E0000}"/>
    <cellStyle name="Normal 3 2 2 3 2 3 2 2 2 3" xfId="16151" xr:uid="{00000000-0005-0000-0000-0000FC3E0000}"/>
    <cellStyle name="Normal 3 2 2 3 2 3 2 2 2 3 2" xfId="16152" xr:uid="{00000000-0005-0000-0000-0000FD3E0000}"/>
    <cellStyle name="Normal 3 2 2 3 2 3 2 2 2 3 2 2" xfId="16153" xr:uid="{00000000-0005-0000-0000-0000FE3E0000}"/>
    <cellStyle name="Normal 3 2 2 3 2 3 2 2 2 3 3" xfId="16154" xr:uid="{00000000-0005-0000-0000-0000FF3E0000}"/>
    <cellStyle name="Normal 3 2 2 3 2 3 2 2 2 4" xfId="16155" xr:uid="{00000000-0005-0000-0000-0000003F0000}"/>
    <cellStyle name="Normal 3 2 2 3 2 3 2 2 2 4 2" xfId="16156" xr:uid="{00000000-0005-0000-0000-0000013F0000}"/>
    <cellStyle name="Normal 3 2 2 3 2 3 2 2 2 5" xfId="16157" xr:uid="{00000000-0005-0000-0000-0000023F0000}"/>
    <cellStyle name="Normal 3 2 2 3 2 3 2 2 3" xfId="16158" xr:uid="{00000000-0005-0000-0000-0000033F0000}"/>
    <cellStyle name="Normal 3 2 2 3 2 3 2 2 3 2" xfId="16159" xr:uid="{00000000-0005-0000-0000-0000043F0000}"/>
    <cellStyle name="Normal 3 2 2 3 2 3 2 2 3 2 2" xfId="16160" xr:uid="{00000000-0005-0000-0000-0000053F0000}"/>
    <cellStyle name="Normal 3 2 2 3 2 3 2 2 3 2 2 2" xfId="16161" xr:uid="{00000000-0005-0000-0000-0000063F0000}"/>
    <cellStyle name="Normal 3 2 2 3 2 3 2 2 3 2 3" xfId="16162" xr:uid="{00000000-0005-0000-0000-0000073F0000}"/>
    <cellStyle name="Normal 3 2 2 3 2 3 2 2 3 3" xfId="16163" xr:uid="{00000000-0005-0000-0000-0000083F0000}"/>
    <cellStyle name="Normal 3 2 2 3 2 3 2 2 3 3 2" xfId="16164" xr:uid="{00000000-0005-0000-0000-0000093F0000}"/>
    <cellStyle name="Normal 3 2 2 3 2 3 2 2 3 4" xfId="16165" xr:uid="{00000000-0005-0000-0000-00000A3F0000}"/>
    <cellStyle name="Normal 3 2 2 3 2 3 2 2 4" xfId="16166" xr:uid="{00000000-0005-0000-0000-00000B3F0000}"/>
    <cellStyle name="Normal 3 2 2 3 2 3 2 2 4 2" xfId="16167" xr:uid="{00000000-0005-0000-0000-00000C3F0000}"/>
    <cellStyle name="Normal 3 2 2 3 2 3 2 2 4 2 2" xfId="16168" xr:uid="{00000000-0005-0000-0000-00000D3F0000}"/>
    <cellStyle name="Normal 3 2 2 3 2 3 2 2 4 2 2 2" xfId="16169" xr:uid="{00000000-0005-0000-0000-00000E3F0000}"/>
    <cellStyle name="Normal 3 2 2 3 2 3 2 2 4 2 3" xfId="16170" xr:uid="{00000000-0005-0000-0000-00000F3F0000}"/>
    <cellStyle name="Normal 3 2 2 3 2 3 2 2 4 3" xfId="16171" xr:uid="{00000000-0005-0000-0000-0000103F0000}"/>
    <cellStyle name="Normal 3 2 2 3 2 3 2 2 4 3 2" xfId="16172" xr:uid="{00000000-0005-0000-0000-0000113F0000}"/>
    <cellStyle name="Normal 3 2 2 3 2 3 2 2 4 4" xfId="16173" xr:uid="{00000000-0005-0000-0000-0000123F0000}"/>
    <cellStyle name="Normal 3 2 2 3 2 3 2 2 5" xfId="16174" xr:uid="{00000000-0005-0000-0000-0000133F0000}"/>
    <cellStyle name="Normal 3 2 2 3 2 3 2 2 5 2" xfId="16175" xr:uid="{00000000-0005-0000-0000-0000143F0000}"/>
    <cellStyle name="Normal 3 2 2 3 2 3 2 2 5 2 2" xfId="16176" xr:uid="{00000000-0005-0000-0000-0000153F0000}"/>
    <cellStyle name="Normal 3 2 2 3 2 3 2 2 5 3" xfId="16177" xr:uid="{00000000-0005-0000-0000-0000163F0000}"/>
    <cellStyle name="Normal 3 2 2 3 2 3 2 2 6" xfId="16178" xr:uid="{00000000-0005-0000-0000-0000173F0000}"/>
    <cellStyle name="Normal 3 2 2 3 2 3 2 2 6 2" xfId="16179" xr:uid="{00000000-0005-0000-0000-0000183F0000}"/>
    <cellStyle name="Normal 3 2 2 3 2 3 2 2 7" xfId="16180" xr:uid="{00000000-0005-0000-0000-0000193F0000}"/>
    <cellStyle name="Normal 3 2 2 3 2 3 2 2 7 2" xfId="16181" xr:uid="{00000000-0005-0000-0000-00001A3F0000}"/>
    <cellStyle name="Normal 3 2 2 3 2 3 2 2 8" xfId="16182" xr:uid="{00000000-0005-0000-0000-00001B3F0000}"/>
    <cellStyle name="Normal 3 2 2 3 2 3 2 3" xfId="16183" xr:uid="{00000000-0005-0000-0000-00001C3F0000}"/>
    <cellStyle name="Normal 3 2 2 3 2 3 2 3 2" xfId="16184" xr:uid="{00000000-0005-0000-0000-00001D3F0000}"/>
    <cellStyle name="Normal 3 2 2 3 2 3 2 3 2 2" xfId="16185" xr:uid="{00000000-0005-0000-0000-00001E3F0000}"/>
    <cellStyle name="Normal 3 2 2 3 2 3 2 3 2 2 2" xfId="16186" xr:uid="{00000000-0005-0000-0000-00001F3F0000}"/>
    <cellStyle name="Normal 3 2 2 3 2 3 2 3 2 2 2 2" xfId="16187" xr:uid="{00000000-0005-0000-0000-0000203F0000}"/>
    <cellStyle name="Normal 3 2 2 3 2 3 2 3 2 2 3" xfId="16188" xr:uid="{00000000-0005-0000-0000-0000213F0000}"/>
    <cellStyle name="Normal 3 2 2 3 2 3 2 3 2 3" xfId="16189" xr:uid="{00000000-0005-0000-0000-0000223F0000}"/>
    <cellStyle name="Normal 3 2 2 3 2 3 2 3 2 3 2" xfId="16190" xr:uid="{00000000-0005-0000-0000-0000233F0000}"/>
    <cellStyle name="Normal 3 2 2 3 2 3 2 3 2 4" xfId="16191" xr:uid="{00000000-0005-0000-0000-0000243F0000}"/>
    <cellStyle name="Normal 3 2 2 3 2 3 2 3 3" xfId="16192" xr:uid="{00000000-0005-0000-0000-0000253F0000}"/>
    <cellStyle name="Normal 3 2 2 3 2 3 2 3 3 2" xfId="16193" xr:uid="{00000000-0005-0000-0000-0000263F0000}"/>
    <cellStyle name="Normal 3 2 2 3 2 3 2 3 3 2 2" xfId="16194" xr:uid="{00000000-0005-0000-0000-0000273F0000}"/>
    <cellStyle name="Normal 3 2 2 3 2 3 2 3 3 3" xfId="16195" xr:uid="{00000000-0005-0000-0000-0000283F0000}"/>
    <cellStyle name="Normal 3 2 2 3 2 3 2 3 4" xfId="16196" xr:uid="{00000000-0005-0000-0000-0000293F0000}"/>
    <cellStyle name="Normal 3 2 2 3 2 3 2 3 4 2" xfId="16197" xr:uid="{00000000-0005-0000-0000-00002A3F0000}"/>
    <cellStyle name="Normal 3 2 2 3 2 3 2 3 5" xfId="16198" xr:uid="{00000000-0005-0000-0000-00002B3F0000}"/>
    <cellStyle name="Normal 3 2 2 3 2 3 2 4" xfId="16199" xr:uid="{00000000-0005-0000-0000-00002C3F0000}"/>
    <cellStyle name="Normal 3 2 2 3 2 3 2 4 2" xfId="16200" xr:uid="{00000000-0005-0000-0000-00002D3F0000}"/>
    <cellStyle name="Normal 3 2 2 3 2 3 2 4 2 2" xfId="16201" xr:uid="{00000000-0005-0000-0000-00002E3F0000}"/>
    <cellStyle name="Normal 3 2 2 3 2 3 2 4 2 2 2" xfId="16202" xr:uid="{00000000-0005-0000-0000-00002F3F0000}"/>
    <cellStyle name="Normal 3 2 2 3 2 3 2 4 2 3" xfId="16203" xr:uid="{00000000-0005-0000-0000-0000303F0000}"/>
    <cellStyle name="Normal 3 2 2 3 2 3 2 4 3" xfId="16204" xr:uid="{00000000-0005-0000-0000-0000313F0000}"/>
    <cellStyle name="Normal 3 2 2 3 2 3 2 4 3 2" xfId="16205" xr:uid="{00000000-0005-0000-0000-0000323F0000}"/>
    <cellStyle name="Normal 3 2 2 3 2 3 2 4 4" xfId="16206" xr:uid="{00000000-0005-0000-0000-0000333F0000}"/>
    <cellStyle name="Normal 3 2 2 3 2 3 2 5" xfId="16207" xr:uid="{00000000-0005-0000-0000-0000343F0000}"/>
    <cellStyle name="Normal 3 2 2 3 2 3 2 5 2" xfId="16208" xr:uid="{00000000-0005-0000-0000-0000353F0000}"/>
    <cellStyle name="Normal 3 2 2 3 2 3 2 5 2 2" xfId="16209" xr:uid="{00000000-0005-0000-0000-0000363F0000}"/>
    <cellStyle name="Normal 3 2 2 3 2 3 2 5 2 2 2" xfId="16210" xr:uid="{00000000-0005-0000-0000-0000373F0000}"/>
    <cellStyle name="Normal 3 2 2 3 2 3 2 5 2 3" xfId="16211" xr:uid="{00000000-0005-0000-0000-0000383F0000}"/>
    <cellStyle name="Normal 3 2 2 3 2 3 2 5 3" xfId="16212" xr:uid="{00000000-0005-0000-0000-0000393F0000}"/>
    <cellStyle name="Normal 3 2 2 3 2 3 2 5 3 2" xfId="16213" xr:uid="{00000000-0005-0000-0000-00003A3F0000}"/>
    <cellStyle name="Normal 3 2 2 3 2 3 2 5 4" xfId="16214" xr:uid="{00000000-0005-0000-0000-00003B3F0000}"/>
    <cellStyle name="Normal 3 2 2 3 2 3 2 6" xfId="16215" xr:uid="{00000000-0005-0000-0000-00003C3F0000}"/>
    <cellStyle name="Normal 3 2 2 3 2 3 2 6 2" xfId="16216" xr:uid="{00000000-0005-0000-0000-00003D3F0000}"/>
    <cellStyle name="Normal 3 2 2 3 2 3 2 6 2 2" xfId="16217" xr:uid="{00000000-0005-0000-0000-00003E3F0000}"/>
    <cellStyle name="Normal 3 2 2 3 2 3 2 6 3" xfId="16218" xr:uid="{00000000-0005-0000-0000-00003F3F0000}"/>
    <cellStyle name="Normal 3 2 2 3 2 3 2 7" xfId="16219" xr:uid="{00000000-0005-0000-0000-0000403F0000}"/>
    <cellStyle name="Normal 3 2 2 3 2 3 2 7 2" xfId="16220" xr:uid="{00000000-0005-0000-0000-0000413F0000}"/>
    <cellStyle name="Normal 3 2 2 3 2 3 2 8" xfId="16221" xr:uid="{00000000-0005-0000-0000-0000423F0000}"/>
    <cellStyle name="Normal 3 2 2 3 2 3 2 8 2" xfId="16222" xr:uid="{00000000-0005-0000-0000-0000433F0000}"/>
    <cellStyle name="Normal 3 2 2 3 2 3 2 9" xfId="16223" xr:uid="{00000000-0005-0000-0000-0000443F0000}"/>
    <cellStyle name="Normal 3 2 2 3 2 3 3" xfId="16224" xr:uid="{00000000-0005-0000-0000-0000453F0000}"/>
    <cellStyle name="Normal 3 2 2 3 2 3 3 2" xfId="16225" xr:uid="{00000000-0005-0000-0000-0000463F0000}"/>
    <cellStyle name="Normal 3 2 2 3 2 3 3 2 2" xfId="16226" xr:uid="{00000000-0005-0000-0000-0000473F0000}"/>
    <cellStyle name="Normal 3 2 2 3 2 3 3 2 2 2" xfId="16227" xr:uid="{00000000-0005-0000-0000-0000483F0000}"/>
    <cellStyle name="Normal 3 2 2 3 2 3 3 2 2 2 2" xfId="16228" xr:uid="{00000000-0005-0000-0000-0000493F0000}"/>
    <cellStyle name="Normal 3 2 2 3 2 3 3 2 2 2 2 2" xfId="16229" xr:uid="{00000000-0005-0000-0000-00004A3F0000}"/>
    <cellStyle name="Normal 3 2 2 3 2 3 3 2 2 2 3" xfId="16230" xr:uid="{00000000-0005-0000-0000-00004B3F0000}"/>
    <cellStyle name="Normal 3 2 2 3 2 3 3 2 2 3" xfId="16231" xr:uid="{00000000-0005-0000-0000-00004C3F0000}"/>
    <cellStyle name="Normal 3 2 2 3 2 3 3 2 2 3 2" xfId="16232" xr:uid="{00000000-0005-0000-0000-00004D3F0000}"/>
    <cellStyle name="Normal 3 2 2 3 2 3 3 2 2 4" xfId="16233" xr:uid="{00000000-0005-0000-0000-00004E3F0000}"/>
    <cellStyle name="Normal 3 2 2 3 2 3 3 2 3" xfId="16234" xr:uid="{00000000-0005-0000-0000-00004F3F0000}"/>
    <cellStyle name="Normal 3 2 2 3 2 3 3 2 3 2" xfId="16235" xr:uid="{00000000-0005-0000-0000-0000503F0000}"/>
    <cellStyle name="Normal 3 2 2 3 2 3 3 2 3 2 2" xfId="16236" xr:uid="{00000000-0005-0000-0000-0000513F0000}"/>
    <cellStyle name="Normal 3 2 2 3 2 3 3 2 3 3" xfId="16237" xr:uid="{00000000-0005-0000-0000-0000523F0000}"/>
    <cellStyle name="Normal 3 2 2 3 2 3 3 2 4" xfId="16238" xr:uid="{00000000-0005-0000-0000-0000533F0000}"/>
    <cellStyle name="Normal 3 2 2 3 2 3 3 2 4 2" xfId="16239" xr:uid="{00000000-0005-0000-0000-0000543F0000}"/>
    <cellStyle name="Normal 3 2 2 3 2 3 3 2 5" xfId="16240" xr:uid="{00000000-0005-0000-0000-0000553F0000}"/>
    <cellStyle name="Normal 3 2 2 3 2 3 3 3" xfId="16241" xr:uid="{00000000-0005-0000-0000-0000563F0000}"/>
    <cellStyle name="Normal 3 2 2 3 2 3 3 3 2" xfId="16242" xr:uid="{00000000-0005-0000-0000-0000573F0000}"/>
    <cellStyle name="Normal 3 2 2 3 2 3 3 3 2 2" xfId="16243" xr:uid="{00000000-0005-0000-0000-0000583F0000}"/>
    <cellStyle name="Normal 3 2 2 3 2 3 3 3 2 2 2" xfId="16244" xr:uid="{00000000-0005-0000-0000-0000593F0000}"/>
    <cellStyle name="Normal 3 2 2 3 2 3 3 3 2 3" xfId="16245" xr:uid="{00000000-0005-0000-0000-00005A3F0000}"/>
    <cellStyle name="Normal 3 2 2 3 2 3 3 3 3" xfId="16246" xr:uid="{00000000-0005-0000-0000-00005B3F0000}"/>
    <cellStyle name="Normal 3 2 2 3 2 3 3 3 3 2" xfId="16247" xr:uid="{00000000-0005-0000-0000-00005C3F0000}"/>
    <cellStyle name="Normal 3 2 2 3 2 3 3 3 4" xfId="16248" xr:uid="{00000000-0005-0000-0000-00005D3F0000}"/>
    <cellStyle name="Normal 3 2 2 3 2 3 3 4" xfId="16249" xr:uid="{00000000-0005-0000-0000-00005E3F0000}"/>
    <cellStyle name="Normal 3 2 2 3 2 3 3 4 2" xfId="16250" xr:uid="{00000000-0005-0000-0000-00005F3F0000}"/>
    <cellStyle name="Normal 3 2 2 3 2 3 3 4 2 2" xfId="16251" xr:uid="{00000000-0005-0000-0000-0000603F0000}"/>
    <cellStyle name="Normal 3 2 2 3 2 3 3 4 2 2 2" xfId="16252" xr:uid="{00000000-0005-0000-0000-0000613F0000}"/>
    <cellStyle name="Normal 3 2 2 3 2 3 3 4 2 3" xfId="16253" xr:uid="{00000000-0005-0000-0000-0000623F0000}"/>
    <cellStyle name="Normal 3 2 2 3 2 3 3 4 3" xfId="16254" xr:uid="{00000000-0005-0000-0000-0000633F0000}"/>
    <cellStyle name="Normal 3 2 2 3 2 3 3 4 3 2" xfId="16255" xr:uid="{00000000-0005-0000-0000-0000643F0000}"/>
    <cellStyle name="Normal 3 2 2 3 2 3 3 4 4" xfId="16256" xr:uid="{00000000-0005-0000-0000-0000653F0000}"/>
    <cellStyle name="Normal 3 2 2 3 2 3 3 5" xfId="16257" xr:uid="{00000000-0005-0000-0000-0000663F0000}"/>
    <cellStyle name="Normal 3 2 2 3 2 3 3 5 2" xfId="16258" xr:uid="{00000000-0005-0000-0000-0000673F0000}"/>
    <cellStyle name="Normal 3 2 2 3 2 3 3 5 2 2" xfId="16259" xr:uid="{00000000-0005-0000-0000-0000683F0000}"/>
    <cellStyle name="Normal 3 2 2 3 2 3 3 5 3" xfId="16260" xr:uid="{00000000-0005-0000-0000-0000693F0000}"/>
    <cellStyle name="Normal 3 2 2 3 2 3 3 6" xfId="16261" xr:uid="{00000000-0005-0000-0000-00006A3F0000}"/>
    <cellStyle name="Normal 3 2 2 3 2 3 3 6 2" xfId="16262" xr:uid="{00000000-0005-0000-0000-00006B3F0000}"/>
    <cellStyle name="Normal 3 2 2 3 2 3 3 7" xfId="16263" xr:uid="{00000000-0005-0000-0000-00006C3F0000}"/>
    <cellStyle name="Normal 3 2 2 3 2 3 3 7 2" xfId="16264" xr:uid="{00000000-0005-0000-0000-00006D3F0000}"/>
    <cellStyle name="Normal 3 2 2 3 2 3 3 8" xfId="16265" xr:uid="{00000000-0005-0000-0000-00006E3F0000}"/>
    <cellStyle name="Normal 3 2 2 3 2 3 4" xfId="16266" xr:uid="{00000000-0005-0000-0000-00006F3F0000}"/>
    <cellStyle name="Normal 3 2 2 3 2 3 4 2" xfId="16267" xr:uid="{00000000-0005-0000-0000-0000703F0000}"/>
    <cellStyle name="Normal 3 2 2 3 2 3 4 2 2" xfId="16268" xr:uid="{00000000-0005-0000-0000-0000713F0000}"/>
    <cellStyle name="Normal 3 2 2 3 2 3 4 2 2 2" xfId="16269" xr:uid="{00000000-0005-0000-0000-0000723F0000}"/>
    <cellStyle name="Normal 3 2 2 3 2 3 4 2 2 2 2" xfId="16270" xr:uid="{00000000-0005-0000-0000-0000733F0000}"/>
    <cellStyle name="Normal 3 2 2 3 2 3 4 2 2 3" xfId="16271" xr:uid="{00000000-0005-0000-0000-0000743F0000}"/>
    <cellStyle name="Normal 3 2 2 3 2 3 4 2 3" xfId="16272" xr:uid="{00000000-0005-0000-0000-0000753F0000}"/>
    <cellStyle name="Normal 3 2 2 3 2 3 4 2 3 2" xfId="16273" xr:uid="{00000000-0005-0000-0000-0000763F0000}"/>
    <cellStyle name="Normal 3 2 2 3 2 3 4 2 4" xfId="16274" xr:uid="{00000000-0005-0000-0000-0000773F0000}"/>
    <cellStyle name="Normal 3 2 2 3 2 3 4 3" xfId="16275" xr:uid="{00000000-0005-0000-0000-0000783F0000}"/>
    <cellStyle name="Normal 3 2 2 3 2 3 4 3 2" xfId="16276" xr:uid="{00000000-0005-0000-0000-0000793F0000}"/>
    <cellStyle name="Normal 3 2 2 3 2 3 4 3 2 2" xfId="16277" xr:uid="{00000000-0005-0000-0000-00007A3F0000}"/>
    <cellStyle name="Normal 3 2 2 3 2 3 4 3 3" xfId="16278" xr:uid="{00000000-0005-0000-0000-00007B3F0000}"/>
    <cellStyle name="Normal 3 2 2 3 2 3 4 4" xfId="16279" xr:uid="{00000000-0005-0000-0000-00007C3F0000}"/>
    <cellStyle name="Normal 3 2 2 3 2 3 4 4 2" xfId="16280" xr:uid="{00000000-0005-0000-0000-00007D3F0000}"/>
    <cellStyle name="Normal 3 2 2 3 2 3 4 5" xfId="16281" xr:uid="{00000000-0005-0000-0000-00007E3F0000}"/>
    <cellStyle name="Normal 3 2 2 3 2 3 5" xfId="16282" xr:uid="{00000000-0005-0000-0000-00007F3F0000}"/>
    <cellStyle name="Normal 3 2 2 3 2 3 5 2" xfId="16283" xr:uid="{00000000-0005-0000-0000-0000803F0000}"/>
    <cellStyle name="Normal 3 2 2 3 2 3 5 2 2" xfId="16284" xr:uid="{00000000-0005-0000-0000-0000813F0000}"/>
    <cellStyle name="Normal 3 2 2 3 2 3 5 2 2 2" xfId="16285" xr:uid="{00000000-0005-0000-0000-0000823F0000}"/>
    <cellStyle name="Normal 3 2 2 3 2 3 5 2 3" xfId="16286" xr:uid="{00000000-0005-0000-0000-0000833F0000}"/>
    <cellStyle name="Normal 3 2 2 3 2 3 5 3" xfId="16287" xr:uid="{00000000-0005-0000-0000-0000843F0000}"/>
    <cellStyle name="Normal 3 2 2 3 2 3 5 3 2" xfId="16288" xr:uid="{00000000-0005-0000-0000-0000853F0000}"/>
    <cellStyle name="Normal 3 2 2 3 2 3 5 4" xfId="16289" xr:uid="{00000000-0005-0000-0000-0000863F0000}"/>
    <cellStyle name="Normal 3 2 2 3 2 3 6" xfId="16290" xr:uid="{00000000-0005-0000-0000-0000873F0000}"/>
    <cellStyle name="Normal 3 2 2 3 2 3 6 2" xfId="16291" xr:uid="{00000000-0005-0000-0000-0000883F0000}"/>
    <cellStyle name="Normal 3 2 2 3 2 3 6 2 2" xfId="16292" xr:uid="{00000000-0005-0000-0000-0000893F0000}"/>
    <cellStyle name="Normal 3 2 2 3 2 3 6 2 2 2" xfId="16293" xr:uid="{00000000-0005-0000-0000-00008A3F0000}"/>
    <cellStyle name="Normal 3 2 2 3 2 3 6 2 3" xfId="16294" xr:uid="{00000000-0005-0000-0000-00008B3F0000}"/>
    <cellStyle name="Normal 3 2 2 3 2 3 6 3" xfId="16295" xr:uid="{00000000-0005-0000-0000-00008C3F0000}"/>
    <cellStyle name="Normal 3 2 2 3 2 3 6 3 2" xfId="16296" xr:uid="{00000000-0005-0000-0000-00008D3F0000}"/>
    <cellStyle name="Normal 3 2 2 3 2 3 6 4" xfId="16297" xr:uid="{00000000-0005-0000-0000-00008E3F0000}"/>
    <cellStyle name="Normal 3 2 2 3 2 3 7" xfId="16298" xr:uid="{00000000-0005-0000-0000-00008F3F0000}"/>
    <cellStyle name="Normal 3 2 2 3 2 3 7 2" xfId="16299" xr:uid="{00000000-0005-0000-0000-0000903F0000}"/>
    <cellStyle name="Normal 3 2 2 3 2 3 7 2 2" xfId="16300" xr:uid="{00000000-0005-0000-0000-0000913F0000}"/>
    <cellStyle name="Normal 3 2 2 3 2 3 7 3" xfId="16301" xr:uid="{00000000-0005-0000-0000-0000923F0000}"/>
    <cellStyle name="Normal 3 2 2 3 2 3 8" xfId="16302" xr:uid="{00000000-0005-0000-0000-0000933F0000}"/>
    <cellStyle name="Normal 3 2 2 3 2 3 8 2" xfId="16303" xr:uid="{00000000-0005-0000-0000-0000943F0000}"/>
    <cellStyle name="Normal 3 2 2 3 2 3 9" xfId="16304" xr:uid="{00000000-0005-0000-0000-0000953F0000}"/>
    <cellStyle name="Normal 3 2 2 3 2 3 9 2" xfId="16305" xr:uid="{00000000-0005-0000-0000-0000963F0000}"/>
    <cellStyle name="Normal 3 2 2 3 2 4" xfId="16306" xr:uid="{00000000-0005-0000-0000-0000973F0000}"/>
    <cellStyle name="Normal 3 2 2 3 2 4 10" xfId="16307" xr:uid="{00000000-0005-0000-0000-0000983F0000}"/>
    <cellStyle name="Normal 3 2 2 3 2 4 2" xfId="16308" xr:uid="{00000000-0005-0000-0000-0000993F0000}"/>
    <cellStyle name="Normal 3 2 2 3 2 4 2 2" xfId="16309" xr:uid="{00000000-0005-0000-0000-00009A3F0000}"/>
    <cellStyle name="Normal 3 2 2 3 2 4 2 2 2" xfId="16310" xr:uid="{00000000-0005-0000-0000-00009B3F0000}"/>
    <cellStyle name="Normal 3 2 2 3 2 4 2 2 2 2" xfId="16311" xr:uid="{00000000-0005-0000-0000-00009C3F0000}"/>
    <cellStyle name="Normal 3 2 2 3 2 4 2 2 2 2 2" xfId="16312" xr:uid="{00000000-0005-0000-0000-00009D3F0000}"/>
    <cellStyle name="Normal 3 2 2 3 2 4 2 2 2 2 2 2" xfId="16313" xr:uid="{00000000-0005-0000-0000-00009E3F0000}"/>
    <cellStyle name="Normal 3 2 2 3 2 4 2 2 2 2 2 2 2" xfId="16314" xr:uid="{00000000-0005-0000-0000-00009F3F0000}"/>
    <cellStyle name="Normal 3 2 2 3 2 4 2 2 2 2 2 3" xfId="16315" xr:uid="{00000000-0005-0000-0000-0000A03F0000}"/>
    <cellStyle name="Normal 3 2 2 3 2 4 2 2 2 2 3" xfId="16316" xr:uid="{00000000-0005-0000-0000-0000A13F0000}"/>
    <cellStyle name="Normal 3 2 2 3 2 4 2 2 2 2 3 2" xfId="16317" xr:uid="{00000000-0005-0000-0000-0000A23F0000}"/>
    <cellStyle name="Normal 3 2 2 3 2 4 2 2 2 2 4" xfId="16318" xr:uid="{00000000-0005-0000-0000-0000A33F0000}"/>
    <cellStyle name="Normal 3 2 2 3 2 4 2 2 2 3" xfId="16319" xr:uid="{00000000-0005-0000-0000-0000A43F0000}"/>
    <cellStyle name="Normal 3 2 2 3 2 4 2 2 2 3 2" xfId="16320" xr:uid="{00000000-0005-0000-0000-0000A53F0000}"/>
    <cellStyle name="Normal 3 2 2 3 2 4 2 2 2 3 2 2" xfId="16321" xr:uid="{00000000-0005-0000-0000-0000A63F0000}"/>
    <cellStyle name="Normal 3 2 2 3 2 4 2 2 2 3 3" xfId="16322" xr:uid="{00000000-0005-0000-0000-0000A73F0000}"/>
    <cellStyle name="Normal 3 2 2 3 2 4 2 2 2 4" xfId="16323" xr:uid="{00000000-0005-0000-0000-0000A83F0000}"/>
    <cellStyle name="Normal 3 2 2 3 2 4 2 2 2 4 2" xfId="16324" xr:uid="{00000000-0005-0000-0000-0000A93F0000}"/>
    <cellStyle name="Normal 3 2 2 3 2 4 2 2 2 5" xfId="16325" xr:uid="{00000000-0005-0000-0000-0000AA3F0000}"/>
    <cellStyle name="Normal 3 2 2 3 2 4 2 2 3" xfId="16326" xr:uid="{00000000-0005-0000-0000-0000AB3F0000}"/>
    <cellStyle name="Normal 3 2 2 3 2 4 2 2 3 2" xfId="16327" xr:uid="{00000000-0005-0000-0000-0000AC3F0000}"/>
    <cellStyle name="Normal 3 2 2 3 2 4 2 2 3 2 2" xfId="16328" xr:uid="{00000000-0005-0000-0000-0000AD3F0000}"/>
    <cellStyle name="Normal 3 2 2 3 2 4 2 2 3 2 2 2" xfId="16329" xr:uid="{00000000-0005-0000-0000-0000AE3F0000}"/>
    <cellStyle name="Normal 3 2 2 3 2 4 2 2 3 2 3" xfId="16330" xr:uid="{00000000-0005-0000-0000-0000AF3F0000}"/>
    <cellStyle name="Normal 3 2 2 3 2 4 2 2 3 3" xfId="16331" xr:uid="{00000000-0005-0000-0000-0000B03F0000}"/>
    <cellStyle name="Normal 3 2 2 3 2 4 2 2 3 3 2" xfId="16332" xr:uid="{00000000-0005-0000-0000-0000B13F0000}"/>
    <cellStyle name="Normal 3 2 2 3 2 4 2 2 3 4" xfId="16333" xr:uid="{00000000-0005-0000-0000-0000B23F0000}"/>
    <cellStyle name="Normal 3 2 2 3 2 4 2 2 4" xfId="16334" xr:uid="{00000000-0005-0000-0000-0000B33F0000}"/>
    <cellStyle name="Normal 3 2 2 3 2 4 2 2 4 2" xfId="16335" xr:uid="{00000000-0005-0000-0000-0000B43F0000}"/>
    <cellStyle name="Normal 3 2 2 3 2 4 2 2 4 2 2" xfId="16336" xr:uid="{00000000-0005-0000-0000-0000B53F0000}"/>
    <cellStyle name="Normal 3 2 2 3 2 4 2 2 4 2 2 2" xfId="16337" xr:uid="{00000000-0005-0000-0000-0000B63F0000}"/>
    <cellStyle name="Normal 3 2 2 3 2 4 2 2 4 2 3" xfId="16338" xr:uid="{00000000-0005-0000-0000-0000B73F0000}"/>
    <cellStyle name="Normal 3 2 2 3 2 4 2 2 4 3" xfId="16339" xr:uid="{00000000-0005-0000-0000-0000B83F0000}"/>
    <cellStyle name="Normal 3 2 2 3 2 4 2 2 4 3 2" xfId="16340" xr:uid="{00000000-0005-0000-0000-0000B93F0000}"/>
    <cellStyle name="Normal 3 2 2 3 2 4 2 2 4 4" xfId="16341" xr:uid="{00000000-0005-0000-0000-0000BA3F0000}"/>
    <cellStyle name="Normal 3 2 2 3 2 4 2 2 5" xfId="16342" xr:uid="{00000000-0005-0000-0000-0000BB3F0000}"/>
    <cellStyle name="Normal 3 2 2 3 2 4 2 2 5 2" xfId="16343" xr:uid="{00000000-0005-0000-0000-0000BC3F0000}"/>
    <cellStyle name="Normal 3 2 2 3 2 4 2 2 5 2 2" xfId="16344" xr:uid="{00000000-0005-0000-0000-0000BD3F0000}"/>
    <cellStyle name="Normal 3 2 2 3 2 4 2 2 5 3" xfId="16345" xr:uid="{00000000-0005-0000-0000-0000BE3F0000}"/>
    <cellStyle name="Normal 3 2 2 3 2 4 2 2 6" xfId="16346" xr:uid="{00000000-0005-0000-0000-0000BF3F0000}"/>
    <cellStyle name="Normal 3 2 2 3 2 4 2 2 6 2" xfId="16347" xr:uid="{00000000-0005-0000-0000-0000C03F0000}"/>
    <cellStyle name="Normal 3 2 2 3 2 4 2 2 7" xfId="16348" xr:uid="{00000000-0005-0000-0000-0000C13F0000}"/>
    <cellStyle name="Normal 3 2 2 3 2 4 2 2 7 2" xfId="16349" xr:uid="{00000000-0005-0000-0000-0000C23F0000}"/>
    <cellStyle name="Normal 3 2 2 3 2 4 2 2 8" xfId="16350" xr:uid="{00000000-0005-0000-0000-0000C33F0000}"/>
    <cellStyle name="Normal 3 2 2 3 2 4 2 3" xfId="16351" xr:uid="{00000000-0005-0000-0000-0000C43F0000}"/>
    <cellStyle name="Normal 3 2 2 3 2 4 2 3 2" xfId="16352" xr:uid="{00000000-0005-0000-0000-0000C53F0000}"/>
    <cellStyle name="Normal 3 2 2 3 2 4 2 3 2 2" xfId="16353" xr:uid="{00000000-0005-0000-0000-0000C63F0000}"/>
    <cellStyle name="Normal 3 2 2 3 2 4 2 3 2 2 2" xfId="16354" xr:uid="{00000000-0005-0000-0000-0000C73F0000}"/>
    <cellStyle name="Normal 3 2 2 3 2 4 2 3 2 2 2 2" xfId="16355" xr:uid="{00000000-0005-0000-0000-0000C83F0000}"/>
    <cellStyle name="Normal 3 2 2 3 2 4 2 3 2 2 3" xfId="16356" xr:uid="{00000000-0005-0000-0000-0000C93F0000}"/>
    <cellStyle name="Normal 3 2 2 3 2 4 2 3 2 3" xfId="16357" xr:uid="{00000000-0005-0000-0000-0000CA3F0000}"/>
    <cellStyle name="Normal 3 2 2 3 2 4 2 3 2 3 2" xfId="16358" xr:uid="{00000000-0005-0000-0000-0000CB3F0000}"/>
    <cellStyle name="Normal 3 2 2 3 2 4 2 3 2 4" xfId="16359" xr:uid="{00000000-0005-0000-0000-0000CC3F0000}"/>
    <cellStyle name="Normal 3 2 2 3 2 4 2 3 3" xfId="16360" xr:uid="{00000000-0005-0000-0000-0000CD3F0000}"/>
    <cellStyle name="Normal 3 2 2 3 2 4 2 3 3 2" xfId="16361" xr:uid="{00000000-0005-0000-0000-0000CE3F0000}"/>
    <cellStyle name="Normal 3 2 2 3 2 4 2 3 3 2 2" xfId="16362" xr:uid="{00000000-0005-0000-0000-0000CF3F0000}"/>
    <cellStyle name="Normal 3 2 2 3 2 4 2 3 3 3" xfId="16363" xr:uid="{00000000-0005-0000-0000-0000D03F0000}"/>
    <cellStyle name="Normal 3 2 2 3 2 4 2 3 4" xfId="16364" xr:uid="{00000000-0005-0000-0000-0000D13F0000}"/>
    <cellStyle name="Normal 3 2 2 3 2 4 2 3 4 2" xfId="16365" xr:uid="{00000000-0005-0000-0000-0000D23F0000}"/>
    <cellStyle name="Normal 3 2 2 3 2 4 2 3 5" xfId="16366" xr:uid="{00000000-0005-0000-0000-0000D33F0000}"/>
    <cellStyle name="Normal 3 2 2 3 2 4 2 4" xfId="16367" xr:uid="{00000000-0005-0000-0000-0000D43F0000}"/>
    <cellStyle name="Normal 3 2 2 3 2 4 2 4 2" xfId="16368" xr:uid="{00000000-0005-0000-0000-0000D53F0000}"/>
    <cellStyle name="Normal 3 2 2 3 2 4 2 4 2 2" xfId="16369" xr:uid="{00000000-0005-0000-0000-0000D63F0000}"/>
    <cellStyle name="Normal 3 2 2 3 2 4 2 4 2 2 2" xfId="16370" xr:uid="{00000000-0005-0000-0000-0000D73F0000}"/>
    <cellStyle name="Normal 3 2 2 3 2 4 2 4 2 3" xfId="16371" xr:uid="{00000000-0005-0000-0000-0000D83F0000}"/>
    <cellStyle name="Normal 3 2 2 3 2 4 2 4 3" xfId="16372" xr:uid="{00000000-0005-0000-0000-0000D93F0000}"/>
    <cellStyle name="Normal 3 2 2 3 2 4 2 4 3 2" xfId="16373" xr:uid="{00000000-0005-0000-0000-0000DA3F0000}"/>
    <cellStyle name="Normal 3 2 2 3 2 4 2 4 4" xfId="16374" xr:uid="{00000000-0005-0000-0000-0000DB3F0000}"/>
    <cellStyle name="Normal 3 2 2 3 2 4 2 5" xfId="16375" xr:uid="{00000000-0005-0000-0000-0000DC3F0000}"/>
    <cellStyle name="Normal 3 2 2 3 2 4 2 5 2" xfId="16376" xr:uid="{00000000-0005-0000-0000-0000DD3F0000}"/>
    <cellStyle name="Normal 3 2 2 3 2 4 2 5 2 2" xfId="16377" xr:uid="{00000000-0005-0000-0000-0000DE3F0000}"/>
    <cellStyle name="Normal 3 2 2 3 2 4 2 5 2 2 2" xfId="16378" xr:uid="{00000000-0005-0000-0000-0000DF3F0000}"/>
    <cellStyle name="Normal 3 2 2 3 2 4 2 5 2 3" xfId="16379" xr:uid="{00000000-0005-0000-0000-0000E03F0000}"/>
    <cellStyle name="Normal 3 2 2 3 2 4 2 5 3" xfId="16380" xr:uid="{00000000-0005-0000-0000-0000E13F0000}"/>
    <cellStyle name="Normal 3 2 2 3 2 4 2 5 3 2" xfId="16381" xr:uid="{00000000-0005-0000-0000-0000E23F0000}"/>
    <cellStyle name="Normal 3 2 2 3 2 4 2 5 4" xfId="16382" xr:uid="{00000000-0005-0000-0000-0000E33F0000}"/>
    <cellStyle name="Normal 3 2 2 3 2 4 2 6" xfId="16383" xr:uid="{00000000-0005-0000-0000-0000E43F0000}"/>
    <cellStyle name="Normal 3 2 2 3 2 4 2 6 2" xfId="16384" xr:uid="{00000000-0005-0000-0000-0000E53F0000}"/>
    <cellStyle name="Normal 3 2 2 3 2 4 2 6 2 2" xfId="16385" xr:uid="{00000000-0005-0000-0000-0000E63F0000}"/>
    <cellStyle name="Normal 3 2 2 3 2 4 2 6 3" xfId="16386" xr:uid="{00000000-0005-0000-0000-0000E73F0000}"/>
    <cellStyle name="Normal 3 2 2 3 2 4 2 7" xfId="16387" xr:uid="{00000000-0005-0000-0000-0000E83F0000}"/>
    <cellStyle name="Normal 3 2 2 3 2 4 2 7 2" xfId="16388" xr:uid="{00000000-0005-0000-0000-0000E93F0000}"/>
    <cellStyle name="Normal 3 2 2 3 2 4 2 8" xfId="16389" xr:uid="{00000000-0005-0000-0000-0000EA3F0000}"/>
    <cellStyle name="Normal 3 2 2 3 2 4 2 8 2" xfId="16390" xr:uid="{00000000-0005-0000-0000-0000EB3F0000}"/>
    <cellStyle name="Normal 3 2 2 3 2 4 2 9" xfId="16391" xr:uid="{00000000-0005-0000-0000-0000EC3F0000}"/>
    <cellStyle name="Normal 3 2 2 3 2 4 3" xfId="16392" xr:uid="{00000000-0005-0000-0000-0000ED3F0000}"/>
    <cellStyle name="Normal 3 2 2 3 2 4 3 2" xfId="16393" xr:uid="{00000000-0005-0000-0000-0000EE3F0000}"/>
    <cellStyle name="Normal 3 2 2 3 2 4 3 2 2" xfId="16394" xr:uid="{00000000-0005-0000-0000-0000EF3F0000}"/>
    <cellStyle name="Normal 3 2 2 3 2 4 3 2 2 2" xfId="16395" xr:uid="{00000000-0005-0000-0000-0000F03F0000}"/>
    <cellStyle name="Normal 3 2 2 3 2 4 3 2 2 2 2" xfId="16396" xr:uid="{00000000-0005-0000-0000-0000F13F0000}"/>
    <cellStyle name="Normal 3 2 2 3 2 4 3 2 2 2 2 2" xfId="16397" xr:uid="{00000000-0005-0000-0000-0000F23F0000}"/>
    <cellStyle name="Normal 3 2 2 3 2 4 3 2 2 2 3" xfId="16398" xr:uid="{00000000-0005-0000-0000-0000F33F0000}"/>
    <cellStyle name="Normal 3 2 2 3 2 4 3 2 2 3" xfId="16399" xr:uid="{00000000-0005-0000-0000-0000F43F0000}"/>
    <cellStyle name="Normal 3 2 2 3 2 4 3 2 2 3 2" xfId="16400" xr:uid="{00000000-0005-0000-0000-0000F53F0000}"/>
    <cellStyle name="Normal 3 2 2 3 2 4 3 2 2 4" xfId="16401" xr:uid="{00000000-0005-0000-0000-0000F63F0000}"/>
    <cellStyle name="Normal 3 2 2 3 2 4 3 2 3" xfId="16402" xr:uid="{00000000-0005-0000-0000-0000F73F0000}"/>
    <cellStyle name="Normal 3 2 2 3 2 4 3 2 3 2" xfId="16403" xr:uid="{00000000-0005-0000-0000-0000F83F0000}"/>
    <cellStyle name="Normal 3 2 2 3 2 4 3 2 3 2 2" xfId="16404" xr:uid="{00000000-0005-0000-0000-0000F93F0000}"/>
    <cellStyle name="Normal 3 2 2 3 2 4 3 2 3 3" xfId="16405" xr:uid="{00000000-0005-0000-0000-0000FA3F0000}"/>
    <cellStyle name="Normal 3 2 2 3 2 4 3 2 4" xfId="16406" xr:uid="{00000000-0005-0000-0000-0000FB3F0000}"/>
    <cellStyle name="Normal 3 2 2 3 2 4 3 2 4 2" xfId="16407" xr:uid="{00000000-0005-0000-0000-0000FC3F0000}"/>
    <cellStyle name="Normal 3 2 2 3 2 4 3 2 5" xfId="16408" xr:uid="{00000000-0005-0000-0000-0000FD3F0000}"/>
    <cellStyle name="Normal 3 2 2 3 2 4 3 3" xfId="16409" xr:uid="{00000000-0005-0000-0000-0000FE3F0000}"/>
    <cellStyle name="Normal 3 2 2 3 2 4 3 3 2" xfId="16410" xr:uid="{00000000-0005-0000-0000-0000FF3F0000}"/>
    <cellStyle name="Normal 3 2 2 3 2 4 3 3 2 2" xfId="16411" xr:uid="{00000000-0005-0000-0000-000000400000}"/>
    <cellStyle name="Normal 3 2 2 3 2 4 3 3 2 2 2" xfId="16412" xr:uid="{00000000-0005-0000-0000-000001400000}"/>
    <cellStyle name="Normal 3 2 2 3 2 4 3 3 2 3" xfId="16413" xr:uid="{00000000-0005-0000-0000-000002400000}"/>
    <cellStyle name="Normal 3 2 2 3 2 4 3 3 3" xfId="16414" xr:uid="{00000000-0005-0000-0000-000003400000}"/>
    <cellStyle name="Normal 3 2 2 3 2 4 3 3 3 2" xfId="16415" xr:uid="{00000000-0005-0000-0000-000004400000}"/>
    <cellStyle name="Normal 3 2 2 3 2 4 3 3 4" xfId="16416" xr:uid="{00000000-0005-0000-0000-000005400000}"/>
    <cellStyle name="Normal 3 2 2 3 2 4 3 4" xfId="16417" xr:uid="{00000000-0005-0000-0000-000006400000}"/>
    <cellStyle name="Normal 3 2 2 3 2 4 3 4 2" xfId="16418" xr:uid="{00000000-0005-0000-0000-000007400000}"/>
    <cellStyle name="Normal 3 2 2 3 2 4 3 4 2 2" xfId="16419" xr:uid="{00000000-0005-0000-0000-000008400000}"/>
    <cellStyle name="Normal 3 2 2 3 2 4 3 4 2 2 2" xfId="16420" xr:uid="{00000000-0005-0000-0000-000009400000}"/>
    <cellStyle name="Normal 3 2 2 3 2 4 3 4 2 3" xfId="16421" xr:uid="{00000000-0005-0000-0000-00000A400000}"/>
    <cellStyle name="Normal 3 2 2 3 2 4 3 4 3" xfId="16422" xr:uid="{00000000-0005-0000-0000-00000B400000}"/>
    <cellStyle name="Normal 3 2 2 3 2 4 3 4 3 2" xfId="16423" xr:uid="{00000000-0005-0000-0000-00000C400000}"/>
    <cellStyle name="Normal 3 2 2 3 2 4 3 4 4" xfId="16424" xr:uid="{00000000-0005-0000-0000-00000D400000}"/>
    <cellStyle name="Normal 3 2 2 3 2 4 3 5" xfId="16425" xr:uid="{00000000-0005-0000-0000-00000E400000}"/>
    <cellStyle name="Normal 3 2 2 3 2 4 3 5 2" xfId="16426" xr:uid="{00000000-0005-0000-0000-00000F400000}"/>
    <cellStyle name="Normal 3 2 2 3 2 4 3 5 2 2" xfId="16427" xr:uid="{00000000-0005-0000-0000-000010400000}"/>
    <cellStyle name="Normal 3 2 2 3 2 4 3 5 3" xfId="16428" xr:uid="{00000000-0005-0000-0000-000011400000}"/>
    <cellStyle name="Normal 3 2 2 3 2 4 3 6" xfId="16429" xr:uid="{00000000-0005-0000-0000-000012400000}"/>
    <cellStyle name="Normal 3 2 2 3 2 4 3 6 2" xfId="16430" xr:uid="{00000000-0005-0000-0000-000013400000}"/>
    <cellStyle name="Normal 3 2 2 3 2 4 3 7" xfId="16431" xr:uid="{00000000-0005-0000-0000-000014400000}"/>
    <cellStyle name="Normal 3 2 2 3 2 4 3 7 2" xfId="16432" xr:uid="{00000000-0005-0000-0000-000015400000}"/>
    <cellStyle name="Normal 3 2 2 3 2 4 3 8" xfId="16433" xr:uid="{00000000-0005-0000-0000-000016400000}"/>
    <cellStyle name="Normal 3 2 2 3 2 4 4" xfId="16434" xr:uid="{00000000-0005-0000-0000-000017400000}"/>
    <cellStyle name="Normal 3 2 2 3 2 4 4 2" xfId="16435" xr:uid="{00000000-0005-0000-0000-000018400000}"/>
    <cellStyle name="Normal 3 2 2 3 2 4 4 2 2" xfId="16436" xr:uid="{00000000-0005-0000-0000-000019400000}"/>
    <cellStyle name="Normal 3 2 2 3 2 4 4 2 2 2" xfId="16437" xr:uid="{00000000-0005-0000-0000-00001A400000}"/>
    <cellStyle name="Normal 3 2 2 3 2 4 4 2 2 2 2" xfId="16438" xr:uid="{00000000-0005-0000-0000-00001B400000}"/>
    <cellStyle name="Normal 3 2 2 3 2 4 4 2 2 3" xfId="16439" xr:uid="{00000000-0005-0000-0000-00001C400000}"/>
    <cellStyle name="Normal 3 2 2 3 2 4 4 2 3" xfId="16440" xr:uid="{00000000-0005-0000-0000-00001D400000}"/>
    <cellStyle name="Normal 3 2 2 3 2 4 4 2 3 2" xfId="16441" xr:uid="{00000000-0005-0000-0000-00001E400000}"/>
    <cellStyle name="Normal 3 2 2 3 2 4 4 2 4" xfId="16442" xr:uid="{00000000-0005-0000-0000-00001F400000}"/>
    <cellStyle name="Normal 3 2 2 3 2 4 4 3" xfId="16443" xr:uid="{00000000-0005-0000-0000-000020400000}"/>
    <cellStyle name="Normal 3 2 2 3 2 4 4 3 2" xfId="16444" xr:uid="{00000000-0005-0000-0000-000021400000}"/>
    <cellStyle name="Normal 3 2 2 3 2 4 4 3 2 2" xfId="16445" xr:uid="{00000000-0005-0000-0000-000022400000}"/>
    <cellStyle name="Normal 3 2 2 3 2 4 4 3 3" xfId="16446" xr:uid="{00000000-0005-0000-0000-000023400000}"/>
    <cellStyle name="Normal 3 2 2 3 2 4 4 4" xfId="16447" xr:uid="{00000000-0005-0000-0000-000024400000}"/>
    <cellStyle name="Normal 3 2 2 3 2 4 4 4 2" xfId="16448" xr:uid="{00000000-0005-0000-0000-000025400000}"/>
    <cellStyle name="Normal 3 2 2 3 2 4 4 5" xfId="16449" xr:uid="{00000000-0005-0000-0000-000026400000}"/>
    <cellStyle name="Normal 3 2 2 3 2 4 5" xfId="16450" xr:uid="{00000000-0005-0000-0000-000027400000}"/>
    <cellStyle name="Normal 3 2 2 3 2 4 5 2" xfId="16451" xr:uid="{00000000-0005-0000-0000-000028400000}"/>
    <cellStyle name="Normal 3 2 2 3 2 4 5 2 2" xfId="16452" xr:uid="{00000000-0005-0000-0000-000029400000}"/>
    <cellStyle name="Normal 3 2 2 3 2 4 5 2 2 2" xfId="16453" xr:uid="{00000000-0005-0000-0000-00002A400000}"/>
    <cellStyle name="Normal 3 2 2 3 2 4 5 2 3" xfId="16454" xr:uid="{00000000-0005-0000-0000-00002B400000}"/>
    <cellStyle name="Normal 3 2 2 3 2 4 5 3" xfId="16455" xr:uid="{00000000-0005-0000-0000-00002C400000}"/>
    <cellStyle name="Normal 3 2 2 3 2 4 5 3 2" xfId="16456" xr:uid="{00000000-0005-0000-0000-00002D400000}"/>
    <cellStyle name="Normal 3 2 2 3 2 4 5 4" xfId="16457" xr:uid="{00000000-0005-0000-0000-00002E400000}"/>
    <cellStyle name="Normal 3 2 2 3 2 4 6" xfId="16458" xr:uid="{00000000-0005-0000-0000-00002F400000}"/>
    <cellStyle name="Normal 3 2 2 3 2 4 6 2" xfId="16459" xr:uid="{00000000-0005-0000-0000-000030400000}"/>
    <cellStyle name="Normal 3 2 2 3 2 4 6 2 2" xfId="16460" xr:uid="{00000000-0005-0000-0000-000031400000}"/>
    <cellStyle name="Normal 3 2 2 3 2 4 6 2 2 2" xfId="16461" xr:uid="{00000000-0005-0000-0000-000032400000}"/>
    <cellStyle name="Normal 3 2 2 3 2 4 6 2 3" xfId="16462" xr:uid="{00000000-0005-0000-0000-000033400000}"/>
    <cellStyle name="Normal 3 2 2 3 2 4 6 3" xfId="16463" xr:uid="{00000000-0005-0000-0000-000034400000}"/>
    <cellStyle name="Normal 3 2 2 3 2 4 6 3 2" xfId="16464" xr:uid="{00000000-0005-0000-0000-000035400000}"/>
    <cellStyle name="Normal 3 2 2 3 2 4 6 4" xfId="16465" xr:uid="{00000000-0005-0000-0000-000036400000}"/>
    <cellStyle name="Normal 3 2 2 3 2 4 7" xfId="16466" xr:uid="{00000000-0005-0000-0000-000037400000}"/>
    <cellStyle name="Normal 3 2 2 3 2 4 7 2" xfId="16467" xr:uid="{00000000-0005-0000-0000-000038400000}"/>
    <cellStyle name="Normal 3 2 2 3 2 4 7 2 2" xfId="16468" xr:uid="{00000000-0005-0000-0000-000039400000}"/>
    <cellStyle name="Normal 3 2 2 3 2 4 7 3" xfId="16469" xr:uid="{00000000-0005-0000-0000-00003A400000}"/>
    <cellStyle name="Normal 3 2 2 3 2 4 8" xfId="16470" xr:uid="{00000000-0005-0000-0000-00003B400000}"/>
    <cellStyle name="Normal 3 2 2 3 2 4 8 2" xfId="16471" xr:uid="{00000000-0005-0000-0000-00003C400000}"/>
    <cellStyle name="Normal 3 2 2 3 2 4 9" xfId="16472" xr:uid="{00000000-0005-0000-0000-00003D400000}"/>
    <cellStyle name="Normal 3 2 2 3 2 4 9 2" xfId="16473" xr:uid="{00000000-0005-0000-0000-00003E400000}"/>
    <cellStyle name="Normal 3 2 2 3 2 5" xfId="16474" xr:uid="{00000000-0005-0000-0000-00003F400000}"/>
    <cellStyle name="Normal 3 2 2 3 2 5 2" xfId="16475" xr:uid="{00000000-0005-0000-0000-000040400000}"/>
    <cellStyle name="Normal 3 2 2 3 2 5 2 2" xfId="16476" xr:uid="{00000000-0005-0000-0000-000041400000}"/>
    <cellStyle name="Normal 3 2 2 3 2 5 2 2 2" xfId="16477" xr:uid="{00000000-0005-0000-0000-000042400000}"/>
    <cellStyle name="Normal 3 2 2 3 2 5 2 2 2 2" xfId="16478" xr:uid="{00000000-0005-0000-0000-000043400000}"/>
    <cellStyle name="Normal 3 2 2 3 2 5 2 2 2 2 2" xfId="16479" xr:uid="{00000000-0005-0000-0000-000044400000}"/>
    <cellStyle name="Normal 3 2 2 3 2 5 2 2 2 2 2 2" xfId="16480" xr:uid="{00000000-0005-0000-0000-000045400000}"/>
    <cellStyle name="Normal 3 2 2 3 2 5 2 2 2 2 3" xfId="16481" xr:uid="{00000000-0005-0000-0000-000046400000}"/>
    <cellStyle name="Normal 3 2 2 3 2 5 2 2 2 3" xfId="16482" xr:uid="{00000000-0005-0000-0000-000047400000}"/>
    <cellStyle name="Normal 3 2 2 3 2 5 2 2 2 3 2" xfId="16483" xr:uid="{00000000-0005-0000-0000-000048400000}"/>
    <cellStyle name="Normal 3 2 2 3 2 5 2 2 2 4" xfId="16484" xr:uid="{00000000-0005-0000-0000-000049400000}"/>
    <cellStyle name="Normal 3 2 2 3 2 5 2 2 3" xfId="16485" xr:uid="{00000000-0005-0000-0000-00004A400000}"/>
    <cellStyle name="Normal 3 2 2 3 2 5 2 2 3 2" xfId="16486" xr:uid="{00000000-0005-0000-0000-00004B400000}"/>
    <cellStyle name="Normal 3 2 2 3 2 5 2 2 3 2 2" xfId="16487" xr:uid="{00000000-0005-0000-0000-00004C400000}"/>
    <cellStyle name="Normal 3 2 2 3 2 5 2 2 3 3" xfId="16488" xr:uid="{00000000-0005-0000-0000-00004D400000}"/>
    <cellStyle name="Normal 3 2 2 3 2 5 2 2 4" xfId="16489" xr:uid="{00000000-0005-0000-0000-00004E400000}"/>
    <cellStyle name="Normal 3 2 2 3 2 5 2 2 4 2" xfId="16490" xr:uid="{00000000-0005-0000-0000-00004F400000}"/>
    <cellStyle name="Normal 3 2 2 3 2 5 2 2 5" xfId="16491" xr:uid="{00000000-0005-0000-0000-000050400000}"/>
    <cellStyle name="Normal 3 2 2 3 2 5 2 3" xfId="16492" xr:uid="{00000000-0005-0000-0000-000051400000}"/>
    <cellStyle name="Normal 3 2 2 3 2 5 2 3 2" xfId="16493" xr:uid="{00000000-0005-0000-0000-000052400000}"/>
    <cellStyle name="Normal 3 2 2 3 2 5 2 3 2 2" xfId="16494" xr:uid="{00000000-0005-0000-0000-000053400000}"/>
    <cellStyle name="Normal 3 2 2 3 2 5 2 3 2 2 2" xfId="16495" xr:uid="{00000000-0005-0000-0000-000054400000}"/>
    <cellStyle name="Normal 3 2 2 3 2 5 2 3 2 3" xfId="16496" xr:uid="{00000000-0005-0000-0000-000055400000}"/>
    <cellStyle name="Normal 3 2 2 3 2 5 2 3 3" xfId="16497" xr:uid="{00000000-0005-0000-0000-000056400000}"/>
    <cellStyle name="Normal 3 2 2 3 2 5 2 3 3 2" xfId="16498" xr:uid="{00000000-0005-0000-0000-000057400000}"/>
    <cellStyle name="Normal 3 2 2 3 2 5 2 3 4" xfId="16499" xr:uid="{00000000-0005-0000-0000-000058400000}"/>
    <cellStyle name="Normal 3 2 2 3 2 5 2 4" xfId="16500" xr:uid="{00000000-0005-0000-0000-000059400000}"/>
    <cellStyle name="Normal 3 2 2 3 2 5 2 4 2" xfId="16501" xr:uid="{00000000-0005-0000-0000-00005A400000}"/>
    <cellStyle name="Normal 3 2 2 3 2 5 2 4 2 2" xfId="16502" xr:uid="{00000000-0005-0000-0000-00005B400000}"/>
    <cellStyle name="Normal 3 2 2 3 2 5 2 4 2 2 2" xfId="16503" xr:uid="{00000000-0005-0000-0000-00005C400000}"/>
    <cellStyle name="Normal 3 2 2 3 2 5 2 4 2 3" xfId="16504" xr:uid="{00000000-0005-0000-0000-00005D400000}"/>
    <cellStyle name="Normal 3 2 2 3 2 5 2 4 3" xfId="16505" xr:uid="{00000000-0005-0000-0000-00005E400000}"/>
    <cellStyle name="Normal 3 2 2 3 2 5 2 4 3 2" xfId="16506" xr:uid="{00000000-0005-0000-0000-00005F400000}"/>
    <cellStyle name="Normal 3 2 2 3 2 5 2 4 4" xfId="16507" xr:uid="{00000000-0005-0000-0000-000060400000}"/>
    <cellStyle name="Normal 3 2 2 3 2 5 2 5" xfId="16508" xr:uid="{00000000-0005-0000-0000-000061400000}"/>
    <cellStyle name="Normal 3 2 2 3 2 5 2 5 2" xfId="16509" xr:uid="{00000000-0005-0000-0000-000062400000}"/>
    <cellStyle name="Normal 3 2 2 3 2 5 2 5 2 2" xfId="16510" xr:uid="{00000000-0005-0000-0000-000063400000}"/>
    <cellStyle name="Normal 3 2 2 3 2 5 2 5 3" xfId="16511" xr:uid="{00000000-0005-0000-0000-000064400000}"/>
    <cellStyle name="Normal 3 2 2 3 2 5 2 6" xfId="16512" xr:uid="{00000000-0005-0000-0000-000065400000}"/>
    <cellStyle name="Normal 3 2 2 3 2 5 2 6 2" xfId="16513" xr:uid="{00000000-0005-0000-0000-000066400000}"/>
    <cellStyle name="Normal 3 2 2 3 2 5 2 7" xfId="16514" xr:uid="{00000000-0005-0000-0000-000067400000}"/>
    <cellStyle name="Normal 3 2 2 3 2 5 2 7 2" xfId="16515" xr:uid="{00000000-0005-0000-0000-000068400000}"/>
    <cellStyle name="Normal 3 2 2 3 2 5 2 8" xfId="16516" xr:uid="{00000000-0005-0000-0000-000069400000}"/>
    <cellStyle name="Normal 3 2 2 3 2 5 3" xfId="16517" xr:uid="{00000000-0005-0000-0000-00006A400000}"/>
    <cellStyle name="Normal 3 2 2 3 2 5 3 2" xfId="16518" xr:uid="{00000000-0005-0000-0000-00006B400000}"/>
    <cellStyle name="Normal 3 2 2 3 2 5 3 2 2" xfId="16519" xr:uid="{00000000-0005-0000-0000-00006C400000}"/>
    <cellStyle name="Normal 3 2 2 3 2 5 3 2 2 2" xfId="16520" xr:uid="{00000000-0005-0000-0000-00006D400000}"/>
    <cellStyle name="Normal 3 2 2 3 2 5 3 2 2 2 2" xfId="16521" xr:uid="{00000000-0005-0000-0000-00006E400000}"/>
    <cellStyle name="Normal 3 2 2 3 2 5 3 2 2 3" xfId="16522" xr:uid="{00000000-0005-0000-0000-00006F400000}"/>
    <cellStyle name="Normal 3 2 2 3 2 5 3 2 3" xfId="16523" xr:uid="{00000000-0005-0000-0000-000070400000}"/>
    <cellStyle name="Normal 3 2 2 3 2 5 3 2 3 2" xfId="16524" xr:uid="{00000000-0005-0000-0000-000071400000}"/>
    <cellStyle name="Normal 3 2 2 3 2 5 3 2 4" xfId="16525" xr:uid="{00000000-0005-0000-0000-000072400000}"/>
    <cellStyle name="Normal 3 2 2 3 2 5 3 3" xfId="16526" xr:uid="{00000000-0005-0000-0000-000073400000}"/>
    <cellStyle name="Normal 3 2 2 3 2 5 3 3 2" xfId="16527" xr:uid="{00000000-0005-0000-0000-000074400000}"/>
    <cellStyle name="Normal 3 2 2 3 2 5 3 3 2 2" xfId="16528" xr:uid="{00000000-0005-0000-0000-000075400000}"/>
    <cellStyle name="Normal 3 2 2 3 2 5 3 3 3" xfId="16529" xr:uid="{00000000-0005-0000-0000-000076400000}"/>
    <cellStyle name="Normal 3 2 2 3 2 5 3 4" xfId="16530" xr:uid="{00000000-0005-0000-0000-000077400000}"/>
    <cellStyle name="Normal 3 2 2 3 2 5 3 4 2" xfId="16531" xr:uid="{00000000-0005-0000-0000-000078400000}"/>
    <cellStyle name="Normal 3 2 2 3 2 5 3 5" xfId="16532" xr:uid="{00000000-0005-0000-0000-000079400000}"/>
    <cellStyle name="Normal 3 2 2 3 2 5 4" xfId="16533" xr:uid="{00000000-0005-0000-0000-00007A400000}"/>
    <cellStyle name="Normal 3 2 2 3 2 5 4 2" xfId="16534" xr:uid="{00000000-0005-0000-0000-00007B400000}"/>
    <cellStyle name="Normal 3 2 2 3 2 5 4 2 2" xfId="16535" xr:uid="{00000000-0005-0000-0000-00007C400000}"/>
    <cellStyle name="Normal 3 2 2 3 2 5 4 2 2 2" xfId="16536" xr:uid="{00000000-0005-0000-0000-00007D400000}"/>
    <cellStyle name="Normal 3 2 2 3 2 5 4 2 3" xfId="16537" xr:uid="{00000000-0005-0000-0000-00007E400000}"/>
    <cellStyle name="Normal 3 2 2 3 2 5 4 3" xfId="16538" xr:uid="{00000000-0005-0000-0000-00007F400000}"/>
    <cellStyle name="Normal 3 2 2 3 2 5 4 3 2" xfId="16539" xr:uid="{00000000-0005-0000-0000-000080400000}"/>
    <cellStyle name="Normal 3 2 2 3 2 5 4 4" xfId="16540" xr:uid="{00000000-0005-0000-0000-000081400000}"/>
    <cellStyle name="Normal 3 2 2 3 2 5 5" xfId="16541" xr:uid="{00000000-0005-0000-0000-000082400000}"/>
    <cellStyle name="Normal 3 2 2 3 2 5 5 2" xfId="16542" xr:uid="{00000000-0005-0000-0000-000083400000}"/>
    <cellStyle name="Normal 3 2 2 3 2 5 5 2 2" xfId="16543" xr:uid="{00000000-0005-0000-0000-000084400000}"/>
    <cellStyle name="Normal 3 2 2 3 2 5 5 2 2 2" xfId="16544" xr:uid="{00000000-0005-0000-0000-000085400000}"/>
    <cellStyle name="Normal 3 2 2 3 2 5 5 2 3" xfId="16545" xr:uid="{00000000-0005-0000-0000-000086400000}"/>
    <cellStyle name="Normal 3 2 2 3 2 5 5 3" xfId="16546" xr:uid="{00000000-0005-0000-0000-000087400000}"/>
    <cellStyle name="Normal 3 2 2 3 2 5 5 3 2" xfId="16547" xr:uid="{00000000-0005-0000-0000-000088400000}"/>
    <cellStyle name="Normal 3 2 2 3 2 5 5 4" xfId="16548" xr:uid="{00000000-0005-0000-0000-000089400000}"/>
    <cellStyle name="Normal 3 2 2 3 2 5 6" xfId="16549" xr:uid="{00000000-0005-0000-0000-00008A400000}"/>
    <cellStyle name="Normal 3 2 2 3 2 5 6 2" xfId="16550" xr:uid="{00000000-0005-0000-0000-00008B400000}"/>
    <cellStyle name="Normal 3 2 2 3 2 5 6 2 2" xfId="16551" xr:uid="{00000000-0005-0000-0000-00008C400000}"/>
    <cellStyle name="Normal 3 2 2 3 2 5 6 3" xfId="16552" xr:uid="{00000000-0005-0000-0000-00008D400000}"/>
    <cellStyle name="Normal 3 2 2 3 2 5 7" xfId="16553" xr:uid="{00000000-0005-0000-0000-00008E400000}"/>
    <cellStyle name="Normal 3 2 2 3 2 5 7 2" xfId="16554" xr:uid="{00000000-0005-0000-0000-00008F400000}"/>
    <cellStyle name="Normal 3 2 2 3 2 5 8" xfId="16555" xr:uid="{00000000-0005-0000-0000-000090400000}"/>
    <cellStyle name="Normal 3 2 2 3 2 5 8 2" xfId="16556" xr:uid="{00000000-0005-0000-0000-000091400000}"/>
    <cellStyle name="Normal 3 2 2 3 2 5 9" xfId="16557" xr:uid="{00000000-0005-0000-0000-000092400000}"/>
    <cellStyle name="Normal 3 2 2 3 2 6" xfId="16558" xr:uid="{00000000-0005-0000-0000-000093400000}"/>
    <cellStyle name="Normal 3 2 2 3 2 6 2" xfId="16559" xr:uid="{00000000-0005-0000-0000-000094400000}"/>
    <cellStyle name="Normal 3 2 2 3 2 6 2 2" xfId="16560" xr:uid="{00000000-0005-0000-0000-000095400000}"/>
    <cellStyle name="Normal 3 2 2 3 2 6 2 2 2" xfId="16561" xr:uid="{00000000-0005-0000-0000-000096400000}"/>
    <cellStyle name="Normal 3 2 2 3 2 6 2 2 2 2" xfId="16562" xr:uid="{00000000-0005-0000-0000-000097400000}"/>
    <cellStyle name="Normal 3 2 2 3 2 6 2 2 2 2 2" xfId="16563" xr:uid="{00000000-0005-0000-0000-000098400000}"/>
    <cellStyle name="Normal 3 2 2 3 2 6 2 2 2 3" xfId="16564" xr:uid="{00000000-0005-0000-0000-000099400000}"/>
    <cellStyle name="Normal 3 2 2 3 2 6 2 2 3" xfId="16565" xr:uid="{00000000-0005-0000-0000-00009A400000}"/>
    <cellStyle name="Normal 3 2 2 3 2 6 2 2 3 2" xfId="16566" xr:uid="{00000000-0005-0000-0000-00009B400000}"/>
    <cellStyle name="Normal 3 2 2 3 2 6 2 2 4" xfId="16567" xr:uid="{00000000-0005-0000-0000-00009C400000}"/>
    <cellStyle name="Normal 3 2 2 3 2 6 2 3" xfId="16568" xr:uid="{00000000-0005-0000-0000-00009D400000}"/>
    <cellStyle name="Normal 3 2 2 3 2 6 2 3 2" xfId="16569" xr:uid="{00000000-0005-0000-0000-00009E400000}"/>
    <cellStyle name="Normal 3 2 2 3 2 6 2 3 2 2" xfId="16570" xr:uid="{00000000-0005-0000-0000-00009F400000}"/>
    <cellStyle name="Normal 3 2 2 3 2 6 2 3 3" xfId="16571" xr:uid="{00000000-0005-0000-0000-0000A0400000}"/>
    <cellStyle name="Normal 3 2 2 3 2 6 2 4" xfId="16572" xr:uid="{00000000-0005-0000-0000-0000A1400000}"/>
    <cellStyle name="Normal 3 2 2 3 2 6 2 4 2" xfId="16573" xr:uid="{00000000-0005-0000-0000-0000A2400000}"/>
    <cellStyle name="Normal 3 2 2 3 2 6 2 5" xfId="16574" xr:uid="{00000000-0005-0000-0000-0000A3400000}"/>
    <cellStyle name="Normal 3 2 2 3 2 6 3" xfId="16575" xr:uid="{00000000-0005-0000-0000-0000A4400000}"/>
    <cellStyle name="Normal 3 2 2 3 2 6 3 2" xfId="16576" xr:uid="{00000000-0005-0000-0000-0000A5400000}"/>
    <cellStyle name="Normal 3 2 2 3 2 6 3 2 2" xfId="16577" xr:uid="{00000000-0005-0000-0000-0000A6400000}"/>
    <cellStyle name="Normal 3 2 2 3 2 6 3 2 2 2" xfId="16578" xr:uid="{00000000-0005-0000-0000-0000A7400000}"/>
    <cellStyle name="Normal 3 2 2 3 2 6 3 2 3" xfId="16579" xr:uid="{00000000-0005-0000-0000-0000A8400000}"/>
    <cellStyle name="Normal 3 2 2 3 2 6 3 3" xfId="16580" xr:uid="{00000000-0005-0000-0000-0000A9400000}"/>
    <cellStyle name="Normal 3 2 2 3 2 6 3 3 2" xfId="16581" xr:uid="{00000000-0005-0000-0000-0000AA400000}"/>
    <cellStyle name="Normal 3 2 2 3 2 6 3 4" xfId="16582" xr:uid="{00000000-0005-0000-0000-0000AB400000}"/>
    <cellStyle name="Normal 3 2 2 3 2 6 4" xfId="16583" xr:uid="{00000000-0005-0000-0000-0000AC400000}"/>
    <cellStyle name="Normal 3 2 2 3 2 6 4 2" xfId="16584" xr:uid="{00000000-0005-0000-0000-0000AD400000}"/>
    <cellStyle name="Normal 3 2 2 3 2 6 4 2 2" xfId="16585" xr:uid="{00000000-0005-0000-0000-0000AE400000}"/>
    <cellStyle name="Normal 3 2 2 3 2 6 4 2 2 2" xfId="16586" xr:uid="{00000000-0005-0000-0000-0000AF400000}"/>
    <cellStyle name="Normal 3 2 2 3 2 6 4 2 3" xfId="16587" xr:uid="{00000000-0005-0000-0000-0000B0400000}"/>
    <cellStyle name="Normal 3 2 2 3 2 6 4 3" xfId="16588" xr:uid="{00000000-0005-0000-0000-0000B1400000}"/>
    <cellStyle name="Normal 3 2 2 3 2 6 4 3 2" xfId="16589" xr:uid="{00000000-0005-0000-0000-0000B2400000}"/>
    <cellStyle name="Normal 3 2 2 3 2 6 4 4" xfId="16590" xr:uid="{00000000-0005-0000-0000-0000B3400000}"/>
    <cellStyle name="Normal 3 2 2 3 2 6 5" xfId="16591" xr:uid="{00000000-0005-0000-0000-0000B4400000}"/>
    <cellStyle name="Normal 3 2 2 3 2 6 5 2" xfId="16592" xr:uid="{00000000-0005-0000-0000-0000B5400000}"/>
    <cellStyle name="Normal 3 2 2 3 2 6 5 2 2" xfId="16593" xr:uid="{00000000-0005-0000-0000-0000B6400000}"/>
    <cellStyle name="Normal 3 2 2 3 2 6 5 3" xfId="16594" xr:uid="{00000000-0005-0000-0000-0000B7400000}"/>
    <cellStyle name="Normal 3 2 2 3 2 6 6" xfId="16595" xr:uid="{00000000-0005-0000-0000-0000B8400000}"/>
    <cellStyle name="Normal 3 2 2 3 2 6 6 2" xfId="16596" xr:uid="{00000000-0005-0000-0000-0000B9400000}"/>
    <cellStyle name="Normal 3 2 2 3 2 6 7" xfId="16597" xr:uid="{00000000-0005-0000-0000-0000BA400000}"/>
    <cellStyle name="Normal 3 2 2 3 2 6 7 2" xfId="16598" xr:uid="{00000000-0005-0000-0000-0000BB400000}"/>
    <cellStyle name="Normal 3 2 2 3 2 6 8" xfId="16599" xr:uid="{00000000-0005-0000-0000-0000BC400000}"/>
    <cellStyle name="Normal 3 2 2 3 2 7" xfId="16600" xr:uid="{00000000-0005-0000-0000-0000BD400000}"/>
    <cellStyle name="Normal 3 2 2 3 2 7 2" xfId="16601" xr:uid="{00000000-0005-0000-0000-0000BE400000}"/>
    <cellStyle name="Normal 3 2 2 3 2 7 2 2" xfId="16602" xr:uid="{00000000-0005-0000-0000-0000BF400000}"/>
    <cellStyle name="Normal 3 2 2 3 2 7 2 2 2" xfId="16603" xr:uid="{00000000-0005-0000-0000-0000C0400000}"/>
    <cellStyle name="Normal 3 2 2 3 2 7 2 2 2 2" xfId="16604" xr:uid="{00000000-0005-0000-0000-0000C1400000}"/>
    <cellStyle name="Normal 3 2 2 3 2 7 2 2 2 2 2" xfId="16605" xr:uid="{00000000-0005-0000-0000-0000C2400000}"/>
    <cellStyle name="Normal 3 2 2 3 2 7 2 2 2 3" xfId="16606" xr:uid="{00000000-0005-0000-0000-0000C3400000}"/>
    <cellStyle name="Normal 3 2 2 3 2 7 2 2 3" xfId="16607" xr:uid="{00000000-0005-0000-0000-0000C4400000}"/>
    <cellStyle name="Normal 3 2 2 3 2 7 2 2 3 2" xfId="16608" xr:uid="{00000000-0005-0000-0000-0000C5400000}"/>
    <cellStyle name="Normal 3 2 2 3 2 7 2 2 4" xfId="16609" xr:uid="{00000000-0005-0000-0000-0000C6400000}"/>
    <cellStyle name="Normal 3 2 2 3 2 7 2 3" xfId="16610" xr:uid="{00000000-0005-0000-0000-0000C7400000}"/>
    <cellStyle name="Normal 3 2 2 3 2 7 2 3 2" xfId="16611" xr:uid="{00000000-0005-0000-0000-0000C8400000}"/>
    <cellStyle name="Normal 3 2 2 3 2 7 2 3 2 2" xfId="16612" xr:uid="{00000000-0005-0000-0000-0000C9400000}"/>
    <cellStyle name="Normal 3 2 2 3 2 7 2 3 3" xfId="16613" xr:uid="{00000000-0005-0000-0000-0000CA400000}"/>
    <cellStyle name="Normal 3 2 2 3 2 7 2 4" xfId="16614" xr:uid="{00000000-0005-0000-0000-0000CB400000}"/>
    <cellStyle name="Normal 3 2 2 3 2 7 2 4 2" xfId="16615" xr:uid="{00000000-0005-0000-0000-0000CC400000}"/>
    <cellStyle name="Normal 3 2 2 3 2 7 2 5" xfId="16616" xr:uid="{00000000-0005-0000-0000-0000CD400000}"/>
    <cellStyle name="Normal 3 2 2 3 2 7 3" xfId="16617" xr:uid="{00000000-0005-0000-0000-0000CE400000}"/>
    <cellStyle name="Normal 3 2 2 3 2 7 3 2" xfId="16618" xr:uid="{00000000-0005-0000-0000-0000CF400000}"/>
    <cellStyle name="Normal 3 2 2 3 2 7 3 2 2" xfId="16619" xr:uid="{00000000-0005-0000-0000-0000D0400000}"/>
    <cellStyle name="Normal 3 2 2 3 2 7 3 2 2 2" xfId="16620" xr:uid="{00000000-0005-0000-0000-0000D1400000}"/>
    <cellStyle name="Normal 3 2 2 3 2 7 3 2 3" xfId="16621" xr:uid="{00000000-0005-0000-0000-0000D2400000}"/>
    <cellStyle name="Normal 3 2 2 3 2 7 3 3" xfId="16622" xr:uid="{00000000-0005-0000-0000-0000D3400000}"/>
    <cellStyle name="Normal 3 2 2 3 2 7 3 3 2" xfId="16623" xr:uid="{00000000-0005-0000-0000-0000D4400000}"/>
    <cellStyle name="Normal 3 2 2 3 2 7 3 4" xfId="16624" xr:uid="{00000000-0005-0000-0000-0000D5400000}"/>
    <cellStyle name="Normal 3 2 2 3 2 7 4" xfId="16625" xr:uid="{00000000-0005-0000-0000-0000D6400000}"/>
    <cellStyle name="Normal 3 2 2 3 2 7 4 2" xfId="16626" xr:uid="{00000000-0005-0000-0000-0000D7400000}"/>
    <cellStyle name="Normal 3 2 2 3 2 7 4 2 2" xfId="16627" xr:uid="{00000000-0005-0000-0000-0000D8400000}"/>
    <cellStyle name="Normal 3 2 2 3 2 7 4 3" xfId="16628" xr:uid="{00000000-0005-0000-0000-0000D9400000}"/>
    <cellStyle name="Normal 3 2 2 3 2 7 5" xfId="16629" xr:uid="{00000000-0005-0000-0000-0000DA400000}"/>
    <cellStyle name="Normal 3 2 2 3 2 7 5 2" xfId="16630" xr:uid="{00000000-0005-0000-0000-0000DB400000}"/>
    <cellStyle name="Normal 3 2 2 3 2 7 6" xfId="16631" xr:uid="{00000000-0005-0000-0000-0000DC400000}"/>
    <cellStyle name="Normal 3 2 2 3 2 8" xfId="16632" xr:uid="{00000000-0005-0000-0000-0000DD400000}"/>
    <cellStyle name="Normal 3 2 2 3 2 8 2" xfId="16633" xr:uid="{00000000-0005-0000-0000-0000DE400000}"/>
    <cellStyle name="Normal 3 2 2 3 2 8 2 2" xfId="16634" xr:uid="{00000000-0005-0000-0000-0000DF400000}"/>
    <cellStyle name="Normal 3 2 2 3 2 8 2 2 2" xfId="16635" xr:uid="{00000000-0005-0000-0000-0000E0400000}"/>
    <cellStyle name="Normal 3 2 2 3 2 8 2 2 2 2" xfId="16636" xr:uid="{00000000-0005-0000-0000-0000E1400000}"/>
    <cellStyle name="Normal 3 2 2 3 2 8 2 2 2 2 2" xfId="16637" xr:uid="{00000000-0005-0000-0000-0000E2400000}"/>
    <cellStyle name="Normal 3 2 2 3 2 8 2 2 2 3" xfId="16638" xr:uid="{00000000-0005-0000-0000-0000E3400000}"/>
    <cellStyle name="Normal 3 2 2 3 2 8 2 2 3" xfId="16639" xr:uid="{00000000-0005-0000-0000-0000E4400000}"/>
    <cellStyle name="Normal 3 2 2 3 2 8 2 2 3 2" xfId="16640" xr:uid="{00000000-0005-0000-0000-0000E5400000}"/>
    <cellStyle name="Normal 3 2 2 3 2 8 2 2 4" xfId="16641" xr:uid="{00000000-0005-0000-0000-0000E6400000}"/>
    <cellStyle name="Normal 3 2 2 3 2 8 2 3" xfId="16642" xr:uid="{00000000-0005-0000-0000-0000E7400000}"/>
    <cellStyle name="Normal 3 2 2 3 2 8 2 3 2" xfId="16643" xr:uid="{00000000-0005-0000-0000-0000E8400000}"/>
    <cellStyle name="Normal 3 2 2 3 2 8 2 3 2 2" xfId="16644" xr:uid="{00000000-0005-0000-0000-0000E9400000}"/>
    <cellStyle name="Normal 3 2 2 3 2 8 2 3 3" xfId="16645" xr:uid="{00000000-0005-0000-0000-0000EA400000}"/>
    <cellStyle name="Normal 3 2 2 3 2 8 2 4" xfId="16646" xr:uid="{00000000-0005-0000-0000-0000EB400000}"/>
    <cellStyle name="Normal 3 2 2 3 2 8 2 4 2" xfId="16647" xr:uid="{00000000-0005-0000-0000-0000EC400000}"/>
    <cellStyle name="Normal 3 2 2 3 2 8 2 5" xfId="16648" xr:uid="{00000000-0005-0000-0000-0000ED400000}"/>
    <cellStyle name="Normal 3 2 2 3 2 8 3" xfId="16649" xr:uid="{00000000-0005-0000-0000-0000EE400000}"/>
    <cellStyle name="Normal 3 2 2 3 2 8 3 2" xfId="16650" xr:uid="{00000000-0005-0000-0000-0000EF400000}"/>
    <cellStyle name="Normal 3 2 2 3 2 8 3 2 2" xfId="16651" xr:uid="{00000000-0005-0000-0000-0000F0400000}"/>
    <cellStyle name="Normal 3 2 2 3 2 8 3 2 2 2" xfId="16652" xr:uid="{00000000-0005-0000-0000-0000F1400000}"/>
    <cellStyle name="Normal 3 2 2 3 2 8 3 2 3" xfId="16653" xr:uid="{00000000-0005-0000-0000-0000F2400000}"/>
    <cellStyle name="Normal 3 2 2 3 2 8 3 3" xfId="16654" xr:uid="{00000000-0005-0000-0000-0000F3400000}"/>
    <cellStyle name="Normal 3 2 2 3 2 8 3 3 2" xfId="16655" xr:uid="{00000000-0005-0000-0000-0000F4400000}"/>
    <cellStyle name="Normal 3 2 2 3 2 8 3 4" xfId="16656" xr:uid="{00000000-0005-0000-0000-0000F5400000}"/>
    <cellStyle name="Normal 3 2 2 3 2 8 4" xfId="16657" xr:uid="{00000000-0005-0000-0000-0000F6400000}"/>
    <cellStyle name="Normal 3 2 2 3 2 8 4 2" xfId="16658" xr:uid="{00000000-0005-0000-0000-0000F7400000}"/>
    <cellStyle name="Normal 3 2 2 3 2 8 4 2 2" xfId="16659" xr:uid="{00000000-0005-0000-0000-0000F8400000}"/>
    <cellStyle name="Normal 3 2 2 3 2 8 4 3" xfId="16660" xr:uid="{00000000-0005-0000-0000-0000F9400000}"/>
    <cellStyle name="Normal 3 2 2 3 2 8 5" xfId="16661" xr:uid="{00000000-0005-0000-0000-0000FA400000}"/>
    <cellStyle name="Normal 3 2 2 3 2 8 5 2" xfId="16662" xr:uid="{00000000-0005-0000-0000-0000FB400000}"/>
    <cellStyle name="Normal 3 2 2 3 2 8 6" xfId="16663" xr:uid="{00000000-0005-0000-0000-0000FC400000}"/>
    <cellStyle name="Normal 3 2 2 3 2 9" xfId="16664" xr:uid="{00000000-0005-0000-0000-0000FD400000}"/>
    <cellStyle name="Normal 3 2 2 3 2 9 2" xfId="16665" xr:uid="{00000000-0005-0000-0000-0000FE400000}"/>
    <cellStyle name="Normal 3 2 2 3 2 9 2 2" xfId="16666" xr:uid="{00000000-0005-0000-0000-0000FF400000}"/>
    <cellStyle name="Normal 3 2 2 3 2 9 2 2 2" xfId="16667" xr:uid="{00000000-0005-0000-0000-000000410000}"/>
    <cellStyle name="Normal 3 2 2 3 2 9 2 2 2 2" xfId="16668" xr:uid="{00000000-0005-0000-0000-000001410000}"/>
    <cellStyle name="Normal 3 2 2 3 2 9 2 2 3" xfId="16669" xr:uid="{00000000-0005-0000-0000-000002410000}"/>
    <cellStyle name="Normal 3 2 2 3 2 9 2 3" xfId="16670" xr:uid="{00000000-0005-0000-0000-000003410000}"/>
    <cellStyle name="Normal 3 2 2 3 2 9 2 3 2" xfId="16671" xr:uid="{00000000-0005-0000-0000-000004410000}"/>
    <cellStyle name="Normal 3 2 2 3 2 9 2 4" xfId="16672" xr:uid="{00000000-0005-0000-0000-000005410000}"/>
    <cellStyle name="Normal 3 2 2 3 2 9 3" xfId="16673" xr:uid="{00000000-0005-0000-0000-000006410000}"/>
    <cellStyle name="Normal 3 2 2 3 2 9 3 2" xfId="16674" xr:uid="{00000000-0005-0000-0000-000007410000}"/>
    <cellStyle name="Normal 3 2 2 3 2 9 3 2 2" xfId="16675" xr:uid="{00000000-0005-0000-0000-000008410000}"/>
    <cellStyle name="Normal 3 2 2 3 2 9 3 3" xfId="16676" xr:uid="{00000000-0005-0000-0000-000009410000}"/>
    <cellStyle name="Normal 3 2 2 3 2 9 4" xfId="16677" xr:uid="{00000000-0005-0000-0000-00000A410000}"/>
    <cellStyle name="Normal 3 2 2 3 2 9 4 2" xfId="16678" xr:uid="{00000000-0005-0000-0000-00000B410000}"/>
    <cellStyle name="Normal 3 2 2 3 2 9 5" xfId="16679" xr:uid="{00000000-0005-0000-0000-00000C410000}"/>
    <cellStyle name="Normal 3 2 2 3 3" xfId="16680" xr:uid="{00000000-0005-0000-0000-00000D410000}"/>
    <cellStyle name="Normal 3 2 2 3 3 10" xfId="16681" xr:uid="{00000000-0005-0000-0000-00000E410000}"/>
    <cellStyle name="Normal 3 2 2 3 3 2" xfId="16682" xr:uid="{00000000-0005-0000-0000-00000F410000}"/>
    <cellStyle name="Normal 3 2 2 3 3 2 2" xfId="16683" xr:uid="{00000000-0005-0000-0000-000010410000}"/>
    <cellStyle name="Normal 3 2 2 3 3 2 2 2" xfId="16684" xr:uid="{00000000-0005-0000-0000-000011410000}"/>
    <cellStyle name="Normal 3 2 2 3 3 2 2 2 2" xfId="16685" xr:uid="{00000000-0005-0000-0000-000012410000}"/>
    <cellStyle name="Normal 3 2 2 3 3 2 2 2 2 2" xfId="16686" xr:uid="{00000000-0005-0000-0000-000013410000}"/>
    <cellStyle name="Normal 3 2 2 3 3 2 2 2 2 2 2" xfId="16687" xr:uid="{00000000-0005-0000-0000-000014410000}"/>
    <cellStyle name="Normal 3 2 2 3 3 2 2 2 2 2 2 2" xfId="16688" xr:uid="{00000000-0005-0000-0000-000015410000}"/>
    <cellStyle name="Normal 3 2 2 3 3 2 2 2 2 2 3" xfId="16689" xr:uid="{00000000-0005-0000-0000-000016410000}"/>
    <cellStyle name="Normal 3 2 2 3 3 2 2 2 2 3" xfId="16690" xr:uid="{00000000-0005-0000-0000-000017410000}"/>
    <cellStyle name="Normal 3 2 2 3 3 2 2 2 2 3 2" xfId="16691" xr:uid="{00000000-0005-0000-0000-000018410000}"/>
    <cellStyle name="Normal 3 2 2 3 3 2 2 2 2 4" xfId="16692" xr:uid="{00000000-0005-0000-0000-000019410000}"/>
    <cellStyle name="Normal 3 2 2 3 3 2 2 2 3" xfId="16693" xr:uid="{00000000-0005-0000-0000-00001A410000}"/>
    <cellStyle name="Normal 3 2 2 3 3 2 2 2 3 2" xfId="16694" xr:uid="{00000000-0005-0000-0000-00001B410000}"/>
    <cellStyle name="Normal 3 2 2 3 3 2 2 2 3 2 2" xfId="16695" xr:uid="{00000000-0005-0000-0000-00001C410000}"/>
    <cellStyle name="Normal 3 2 2 3 3 2 2 2 3 3" xfId="16696" xr:uid="{00000000-0005-0000-0000-00001D410000}"/>
    <cellStyle name="Normal 3 2 2 3 3 2 2 2 4" xfId="16697" xr:uid="{00000000-0005-0000-0000-00001E410000}"/>
    <cellStyle name="Normal 3 2 2 3 3 2 2 2 4 2" xfId="16698" xr:uid="{00000000-0005-0000-0000-00001F410000}"/>
    <cellStyle name="Normal 3 2 2 3 3 2 2 2 5" xfId="16699" xr:uid="{00000000-0005-0000-0000-000020410000}"/>
    <cellStyle name="Normal 3 2 2 3 3 2 2 3" xfId="16700" xr:uid="{00000000-0005-0000-0000-000021410000}"/>
    <cellStyle name="Normal 3 2 2 3 3 2 2 3 2" xfId="16701" xr:uid="{00000000-0005-0000-0000-000022410000}"/>
    <cellStyle name="Normal 3 2 2 3 3 2 2 3 2 2" xfId="16702" xr:uid="{00000000-0005-0000-0000-000023410000}"/>
    <cellStyle name="Normal 3 2 2 3 3 2 2 3 2 2 2" xfId="16703" xr:uid="{00000000-0005-0000-0000-000024410000}"/>
    <cellStyle name="Normal 3 2 2 3 3 2 2 3 2 3" xfId="16704" xr:uid="{00000000-0005-0000-0000-000025410000}"/>
    <cellStyle name="Normal 3 2 2 3 3 2 2 3 3" xfId="16705" xr:uid="{00000000-0005-0000-0000-000026410000}"/>
    <cellStyle name="Normal 3 2 2 3 3 2 2 3 3 2" xfId="16706" xr:uid="{00000000-0005-0000-0000-000027410000}"/>
    <cellStyle name="Normal 3 2 2 3 3 2 2 3 4" xfId="16707" xr:uid="{00000000-0005-0000-0000-000028410000}"/>
    <cellStyle name="Normal 3 2 2 3 3 2 2 4" xfId="16708" xr:uid="{00000000-0005-0000-0000-000029410000}"/>
    <cellStyle name="Normal 3 2 2 3 3 2 2 4 2" xfId="16709" xr:uid="{00000000-0005-0000-0000-00002A410000}"/>
    <cellStyle name="Normal 3 2 2 3 3 2 2 4 2 2" xfId="16710" xr:uid="{00000000-0005-0000-0000-00002B410000}"/>
    <cellStyle name="Normal 3 2 2 3 3 2 2 4 2 2 2" xfId="16711" xr:uid="{00000000-0005-0000-0000-00002C410000}"/>
    <cellStyle name="Normal 3 2 2 3 3 2 2 4 2 3" xfId="16712" xr:uid="{00000000-0005-0000-0000-00002D410000}"/>
    <cellStyle name="Normal 3 2 2 3 3 2 2 4 3" xfId="16713" xr:uid="{00000000-0005-0000-0000-00002E410000}"/>
    <cellStyle name="Normal 3 2 2 3 3 2 2 4 3 2" xfId="16714" xr:uid="{00000000-0005-0000-0000-00002F410000}"/>
    <cellStyle name="Normal 3 2 2 3 3 2 2 4 4" xfId="16715" xr:uid="{00000000-0005-0000-0000-000030410000}"/>
    <cellStyle name="Normal 3 2 2 3 3 2 2 5" xfId="16716" xr:uid="{00000000-0005-0000-0000-000031410000}"/>
    <cellStyle name="Normal 3 2 2 3 3 2 2 5 2" xfId="16717" xr:uid="{00000000-0005-0000-0000-000032410000}"/>
    <cellStyle name="Normal 3 2 2 3 3 2 2 5 2 2" xfId="16718" xr:uid="{00000000-0005-0000-0000-000033410000}"/>
    <cellStyle name="Normal 3 2 2 3 3 2 2 5 3" xfId="16719" xr:uid="{00000000-0005-0000-0000-000034410000}"/>
    <cellStyle name="Normal 3 2 2 3 3 2 2 6" xfId="16720" xr:uid="{00000000-0005-0000-0000-000035410000}"/>
    <cellStyle name="Normal 3 2 2 3 3 2 2 6 2" xfId="16721" xr:uid="{00000000-0005-0000-0000-000036410000}"/>
    <cellStyle name="Normal 3 2 2 3 3 2 2 7" xfId="16722" xr:uid="{00000000-0005-0000-0000-000037410000}"/>
    <cellStyle name="Normal 3 2 2 3 3 2 2 7 2" xfId="16723" xr:uid="{00000000-0005-0000-0000-000038410000}"/>
    <cellStyle name="Normal 3 2 2 3 3 2 2 8" xfId="16724" xr:uid="{00000000-0005-0000-0000-000039410000}"/>
    <cellStyle name="Normal 3 2 2 3 3 2 3" xfId="16725" xr:uid="{00000000-0005-0000-0000-00003A410000}"/>
    <cellStyle name="Normal 3 2 2 3 3 2 3 2" xfId="16726" xr:uid="{00000000-0005-0000-0000-00003B410000}"/>
    <cellStyle name="Normal 3 2 2 3 3 2 3 2 2" xfId="16727" xr:uid="{00000000-0005-0000-0000-00003C410000}"/>
    <cellStyle name="Normal 3 2 2 3 3 2 3 2 2 2" xfId="16728" xr:uid="{00000000-0005-0000-0000-00003D410000}"/>
    <cellStyle name="Normal 3 2 2 3 3 2 3 2 2 2 2" xfId="16729" xr:uid="{00000000-0005-0000-0000-00003E410000}"/>
    <cellStyle name="Normal 3 2 2 3 3 2 3 2 2 3" xfId="16730" xr:uid="{00000000-0005-0000-0000-00003F410000}"/>
    <cellStyle name="Normal 3 2 2 3 3 2 3 2 3" xfId="16731" xr:uid="{00000000-0005-0000-0000-000040410000}"/>
    <cellStyle name="Normal 3 2 2 3 3 2 3 2 3 2" xfId="16732" xr:uid="{00000000-0005-0000-0000-000041410000}"/>
    <cellStyle name="Normal 3 2 2 3 3 2 3 2 4" xfId="16733" xr:uid="{00000000-0005-0000-0000-000042410000}"/>
    <cellStyle name="Normal 3 2 2 3 3 2 3 3" xfId="16734" xr:uid="{00000000-0005-0000-0000-000043410000}"/>
    <cellStyle name="Normal 3 2 2 3 3 2 3 3 2" xfId="16735" xr:uid="{00000000-0005-0000-0000-000044410000}"/>
    <cellStyle name="Normal 3 2 2 3 3 2 3 3 2 2" xfId="16736" xr:uid="{00000000-0005-0000-0000-000045410000}"/>
    <cellStyle name="Normal 3 2 2 3 3 2 3 3 3" xfId="16737" xr:uid="{00000000-0005-0000-0000-000046410000}"/>
    <cellStyle name="Normal 3 2 2 3 3 2 3 4" xfId="16738" xr:uid="{00000000-0005-0000-0000-000047410000}"/>
    <cellStyle name="Normal 3 2 2 3 3 2 3 4 2" xfId="16739" xr:uid="{00000000-0005-0000-0000-000048410000}"/>
    <cellStyle name="Normal 3 2 2 3 3 2 3 5" xfId="16740" xr:uid="{00000000-0005-0000-0000-000049410000}"/>
    <cellStyle name="Normal 3 2 2 3 3 2 4" xfId="16741" xr:uid="{00000000-0005-0000-0000-00004A410000}"/>
    <cellStyle name="Normal 3 2 2 3 3 2 4 2" xfId="16742" xr:uid="{00000000-0005-0000-0000-00004B410000}"/>
    <cellStyle name="Normal 3 2 2 3 3 2 4 2 2" xfId="16743" xr:uid="{00000000-0005-0000-0000-00004C410000}"/>
    <cellStyle name="Normal 3 2 2 3 3 2 4 2 2 2" xfId="16744" xr:uid="{00000000-0005-0000-0000-00004D410000}"/>
    <cellStyle name="Normal 3 2 2 3 3 2 4 2 3" xfId="16745" xr:uid="{00000000-0005-0000-0000-00004E410000}"/>
    <cellStyle name="Normal 3 2 2 3 3 2 4 3" xfId="16746" xr:uid="{00000000-0005-0000-0000-00004F410000}"/>
    <cellStyle name="Normal 3 2 2 3 3 2 4 3 2" xfId="16747" xr:uid="{00000000-0005-0000-0000-000050410000}"/>
    <cellStyle name="Normal 3 2 2 3 3 2 4 4" xfId="16748" xr:uid="{00000000-0005-0000-0000-000051410000}"/>
    <cellStyle name="Normal 3 2 2 3 3 2 5" xfId="16749" xr:uid="{00000000-0005-0000-0000-000052410000}"/>
    <cellStyle name="Normal 3 2 2 3 3 2 5 2" xfId="16750" xr:uid="{00000000-0005-0000-0000-000053410000}"/>
    <cellStyle name="Normal 3 2 2 3 3 2 5 2 2" xfId="16751" xr:uid="{00000000-0005-0000-0000-000054410000}"/>
    <cellStyle name="Normal 3 2 2 3 3 2 5 2 2 2" xfId="16752" xr:uid="{00000000-0005-0000-0000-000055410000}"/>
    <cellStyle name="Normal 3 2 2 3 3 2 5 2 3" xfId="16753" xr:uid="{00000000-0005-0000-0000-000056410000}"/>
    <cellStyle name="Normal 3 2 2 3 3 2 5 3" xfId="16754" xr:uid="{00000000-0005-0000-0000-000057410000}"/>
    <cellStyle name="Normal 3 2 2 3 3 2 5 3 2" xfId="16755" xr:uid="{00000000-0005-0000-0000-000058410000}"/>
    <cellStyle name="Normal 3 2 2 3 3 2 5 4" xfId="16756" xr:uid="{00000000-0005-0000-0000-000059410000}"/>
    <cellStyle name="Normal 3 2 2 3 3 2 6" xfId="16757" xr:uid="{00000000-0005-0000-0000-00005A410000}"/>
    <cellStyle name="Normal 3 2 2 3 3 2 6 2" xfId="16758" xr:uid="{00000000-0005-0000-0000-00005B410000}"/>
    <cellStyle name="Normal 3 2 2 3 3 2 6 2 2" xfId="16759" xr:uid="{00000000-0005-0000-0000-00005C410000}"/>
    <cellStyle name="Normal 3 2 2 3 3 2 6 3" xfId="16760" xr:uid="{00000000-0005-0000-0000-00005D410000}"/>
    <cellStyle name="Normal 3 2 2 3 3 2 7" xfId="16761" xr:uid="{00000000-0005-0000-0000-00005E410000}"/>
    <cellStyle name="Normal 3 2 2 3 3 2 7 2" xfId="16762" xr:uid="{00000000-0005-0000-0000-00005F410000}"/>
    <cellStyle name="Normal 3 2 2 3 3 2 8" xfId="16763" xr:uid="{00000000-0005-0000-0000-000060410000}"/>
    <cellStyle name="Normal 3 2 2 3 3 2 8 2" xfId="16764" xr:uid="{00000000-0005-0000-0000-000061410000}"/>
    <cellStyle name="Normal 3 2 2 3 3 2 9" xfId="16765" xr:uid="{00000000-0005-0000-0000-000062410000}"/>
    <cellStyle name="Normal 3 2 2 3 3 3" xfId="16766" xr:uid="{00000000-0005-0000-0000-000063410000}"/>
    <cellStyle name="Normal 3 2 2 3 3 3 2" xfId="16767" xr:uid="{00000000-0005-0000-0000-000064410000}"/>
    <cellStyle name="Normal 3 2 2 3 3 3 2 2" xfId="16768" xr:uid="{00000000-0005-0000-0000-000065410000}"/>
    <cellStyle name="Normal 3 2 2 3 3 3 2 2 2" xfId="16769" xr:uid="{00000000-0005-0000-0000-000066410000}"/>
    <cellStyle name="Normal 3 2 2 3 3 3 2 2 2 2" xfId="16770" xr:uid="{00000000-0005-0000-0000-000067410000}"/>
    <cellStyle name="Normal 3 2 2 3 3 3 2 2 2 2 2" xfId="16771" xr:uid="{00000000-0005-0000-0000-000068410000}"/>
    <cellStyle name="Normal 3 2 2 3 3 3 2 2 2 3" xfId="16772" xr:uid="{00000000-0005-0000-0000-000069410000}"/>
    <cellStyle name="Normal 3 2 2 3 3 3 2 2 3" xfId="16773" xr:uid="{00000000-0005-0000-0000-00006A410000}"/>
    <cellStyle name="Normal 3 2 2 3 3 3 2 2 3 2" xfId="16774" xr:uid="{00000000-0005-0000-0000-00006B410000}"/>
    <cellStyle name="Normal 3 2 2 3 3 3 2 2 4" xfId="16775" xr:uid="{00000000-0005-0000-0000-00006C410000}"/>
    <cellStyle name="Normal 3 2 2 3 3 3 2 3" xfId="16776" xr:uid="{00000000-0005-0000-0000-00006D410000}"/>
    <cellStyle name="Normal 3 2 2 3 3 3 2 3 2" xfId="16777" xr:uid="{00000000-0005-0000-0000-00006E410000}"/>
    <cellStyle name="Normal 3 2 2 3 3 3 2 3 2 2" xfId="16778" xr:uid="{00000000-0005-0000-0000-00006F410000}"/>
    <cellStyle name="Normal 3 2 2 3 3 3 2 3 3" xfId="16779" xr:uid="{00000000-0005-0000-0000-000070410000}"/>
    <cellStyle name="Normal 3 2 2 3 3 3 2 4" xfId="16780" xr:uid="{00000000-0005-0000-0000-000071410000}"/>
    <cellStyle name="Normal 3 2 2 3 3 3 2 4 2" xfId="16781" xr:uid="{00000000-0005-0000-0000-000072410000}"/>
    <cellStyle name="Normal 3 2 2 3 3 3 2 5" xfId="16782" xr:uid="{00000000-0005-0000-0000-000073410000}"/>
    <cellStyle name="Normal 3 2 2 3 3 3 3" xfId="16783" xr:uid="{00000000-0005-0000-0000-000074410000}"/>
    <cellStyle name="Normal 3 2 2 3 3 3 3 2" xfId="16784" xr:uid="{00000000-0005-0000-0000-000075410000}"/>
    <cellStyle name="Normal 3 2 2 3 3 3 3 2 2" xfId="16785" xr:uid="{00000000-0005-0000-0000-000076410000}"/>
    <cellStyle name="Normal 3 2 2 3 3 3 3 2 2 2" xfId="16786" xr:uid="{00000000-0005-0000-0000-000077410000}"/>
    <cellStyle name="Normal 3 2 2 3 3 3 3 2 3" xfId="16787" xr:uid="{00000000-0005-0000-0000-000078410000}"/>
    <cellStyle name="Normal 3 2 2 3 3 3 3 3" xfId="16788" xr:uid="{00000000-0005-0000-0000-000079410000}"/>
    <cellStyle name="Normal 3 2 2 3 3 3 3 3 2" xfId="16789" xr:uid="{00000000-0005-0000-0000-00007A410000}"/>
    <cellStyle name="Normal 3 2 2 3 3 3 3 4" xfId="16790" xr:uid="{00000000-0005-0000-0000-00007B410000}"/>
    <cellStyle name="Normal 3 2 2 3 3 3 4" xfId="16791" xr:uid="{00000000-0005-0000-0000-00007C410000}"/>
    <cellStyle name="Normal 3 2 2 3 3 3 4 2" xfId="16792" xr:uid="{00000000-0005-0000-0000-00007D410000}"/>
    <cellStyle name="Normal 3 2 2 3 3 3 4 2 2" xfId="16793" xr:uid="{00000000-0005-0000-0000-00007E410000}"/>
    <cellStyle name="Normal 3 2 2 3 3 3 4 2 2 2" xfId="16794" xr:uid="{00000000-0005-0000-0000-00007F410000}"/>
    <cellStyle name="Normal 3 2 2 3 3 3 4 2 3" xfId="16795" xr:uid="{00000000-0005-0000-0000-000080410000}"/>
    <cellStyle name="Normal 3 2 2 3 3 3 4 3" xfId="16796" xr:uid="{00000000-0005-0000-0000-000081410000}"/>
    <cellStyle name="Normal 3 2 2 3 3 3 4 3 2" xfId="16797" xr:uid="{00000000-0005-0000-0000-000082410000}"/>
    <cellStyle name="Normal 3 2 2 3 3 3 4 4" xfId="16798" xr:uid="{00000000-0005-0000-0000-000083410000}"/>
    <cellStyle name="Normal 3 2 2 3 3 3 5" xfId="16799" xr:uid="{00000000-0005-0000-0000-000084410000}"/>
    <cellStyle name="Normal 3 2 2 3 3 3 5 2" xfId="16800" xr:uid="{00000000-0005-0000-0000-000085410000}"/>
    <cellStyle name="Normal 3 2 2 3 3 3 5 2 2" xfId="16801" xr:uid="{00000000-0005-0000-0000-000086410000}"/>
    <cellStyle name="Normal 3 2 2 3 3 3 5 3" xfId="16802" xr:uid="{00000000-0005-0000-0000-000087410000}"/>
    <cellStyle name="Normal 3 2 2 3 3 3 6" xfId="16803" xr:uid="{00000000-0005-0000-0000-000088410000}"/>
    <cellStyle name="Normal 3 2 2 3 3 3 6 2" xfId="16804" xr:uid="{00000000-0005-0000-0000-000089410000}"/>
    <cellStyle name="Normal 3 2 2 3 3 3 7" xfId="16805" xr:uid="{00000000-0005-0000-0000-00008A410000}"/>
    <cellStyle name="Normal 3 2 2 3 3 3 7 2" xfId="16806" xr:uid="{00000000-0005-0000-0000-00008B410000}"/>
    <cellStyle name="Normal 3 2 2 3 3 3 8" xfId="16807" xr:uid="{00000000-0005-0000-0000-00008C410000}"/>
    <cellStyle name="Normal 3 2 2 3 3 4" xfId="16808" xr:uid="{00000000-0005-0000-0000-00008D410000}"/>
    <cellStyle name="Normal 3 2 2 3 3 4 2" xfId="16809" xr:uid="{00000000-0005-0000-0000-00008E410000}"/>
    <cellStyle name="Normal 3 2 2 3 3 4 2 2" xfId="16810" xr:uid="{00000000-0005-0000-0000-00008F410000}"/>
    <cellStyle name="Normal 3 2 2 3 3 4 2 2 2" xfId="16811" xr:uid="{00000000-0005-0000-0000-000090410000}"/>
    <cellStyle name="Normal 3 2 2 3 3 4 2 2 2 2" xfId="16812" xr:uid="{00000000-0005-0000-0000-000091410000}"/>
    <cellStyle name="Normal 3 2 2 3 3 4 2 2 3" xfId="16813" xr:uid="{00000000-0005-0000-0000-000092410000}"/>
    <cellStyle name="Normal 3 2 2 3 3 4 2 3" xfId="16814" xr:uid="{00000000-0005-0000-0000-000093410000}"/>
    <cellStyle name="Normal 3 2 2 3 3 4 2 3 2" xfId="16815" xr:uid="{00000000-0005-0000-0000-000094410000}"/>
    <cellStyle name="Normal 3 2 2 3 3 4 2 4" xfId="16816" xr:uid="{00000000-0005-0000-0000-000095410000}"/>
    <cellStyle name="Normal 3 2 2 3 3 4 3" xfId="16817" xr:uid="{00000000-0005-0000-0000-000096410000}"/>
    <cellStyle name="Normal 3 2 2 3 3 4 3 2" xfId="16818" xr:uid="{00000000-0005-0000-0000-000097410000}"/>
    <cellStyle name="Normal 3 2 2 3 3 4 3 2 2" xfId="16819" xr:uid="{00000000-0005-0000-0000-000098410000}"/>
    <cellStyle name="Normal 3 2 2 3 3 4 3 3" xfId="16820" xr:uid="{00000000-0005-0000-0000-000099410000}"/>
    <cellStyle name="Normal 3 2 2 3 3 4 4" xfId="16821" xr:uid="{00000000-0005-0000-0000-00009A410000}"/>
    <cellStyle name="Normal 3 2 2 3 3 4 4 2" xfId="16822" xr:uid="{00000000-0005-0000-0000-00009B410000}"/>
    <cellStyle name="Normal 3 2 2 3 3 4 5" xfId="16823" xr:uid="{00000000-0005-0000-0000-00009C410000}"/>
    <cellStyle name="Normal 3 2 2 3 3 5" xfId="16824" xr:uid="{00000000-0005-0000-0000-00009D410000}"/>
    <cellStyle name="Normal 3 2 2 3 3 5 2" xfId="16825" xr:uid="{00000000-0005-0000-0000-00009E410000}"/>
    <cellStyle name="Normal 3 2 2 3 3 5 2 2" xfId="16826" xr:uid="{00000000-0005-0000-0000-00009F410000}"/>
    <cellStyle name="Normal 3 2 2 3 3 5 2 2 2" xfId="16827" xr:uid="{00000000-0005-0000-0000-0000A0410000}"/>
    <cellStyle name="Normal 3 2 2 3 3 5 2 3" xfId="16828" xr:uid="{00000000-0005-0000-0000-0000A1410000}"/>
    <cellStyle name="Normal 3 2 2 3 3 5 3" xfId="16829" xr:uid="{00000000-0005-0000-0000-0000A2410000}"/>
    <cellStyle name="Normal 3 2 2 3 3 5 3 2" xfId="16830" xr:uid="{00000000-0005-0000-0000-0000A3410000}"/>
    <cellStyle name="Normal 3 2 2 3 3 5 4" xfId="16831" xr:uid="{00000000-0005-0000-0000-0000A4410000}"/>
    <cellStyle name="Normal 3 2 2 3 3 6" xfId="16832" xr:uid="{00000000-0005-0000-0000-0000A5410000}"/>
    <cellStyle name="Normal 3 2 2 3 3 6 2" xfId="16833" xr:uid="{00000000-0005-0000-0000-0000A6410000}"/>
    <cellStyle name="Normal 3 2 2 3 3 6 2 2" xfId="16834" xr:uid="{00000000-0005-0000-0000-0000A7410000}"/>
    <cellStyle name="Normal 3 2 2 3 3 6 2 2 2" xfId="16835" xr:uid="{00000000-0005-0000-0000-0000A8410000}"/>
    <cellStyle name="Normal 3 2 2 3 3 6 2 3" xfId="16836" xr:uid="{00000000-0005-0000-0000-0000A9410000}"/>
    <cellStyle name="Normal 3 2 2 3 3 6 3" xfId="16837" xr:uid="{00000000-0005-0000-0000-0000AA410000}"/>
    <cellStyle name="Normal 3 2 2 3 3 6 3 2" xfId="16838" xr:uid="{00000000-0005-0000-0000-0000AB410000}"/>
    <cellStyle name="Normal 3 2 2 3 3 6 4" xfId="16839" xr:uid="{00000000-0005-0000-0000-0000AC410000}"/>
    <cellStyle name="Normal 3 2 2 3 3 7" xfId="16840" xr:uid="{00000000-0005-0000-0000-0000AD410000}"/>
    <cellStyle name="Normal 3 2 2 3 3 7 2" xfId="16841" xr:uid="{00000000-0005-0000-0000-0000AE410000}"/>
    <cellStyle name="Normal 3 2 2 3 3 7 2 2" xfId="16842" xr:uid="{00000000-0005-0000-0000-0000AF410000}"/>
    <cellStyle name="Normal 3 2 2 3 3 7 3" xfId="16843" xr:uid="{00000000-0005-0000-0000-0000B0410000}"/>
    <cellStyle name="Normal 3 2 2 3 3 8" xfId="16844" xr:uid="{00000000-0005-0000-0000-0000B1410000}"/>
    <cellStyle name="Normal 3 2 2 3 3 8 2" xfId="16845" xr:uid="{00000000-0005-0000-0000-0000B2410000}"/>
    <cellStyle name="Normal 3 2 2 3 3 9" xfId="16846" xr:uid="{00000000-0005-0000-0000-0000B3410000}"/>
    <cellStyle name="Normal 3 2 2 3 3 9 2" xfId="16847" xr:uid="{00000000-0005-0000-0000-0000B4410000}"/>
    <cellStyle name="Normal 3 2 2 3 4" xfId="16848" xr:uid="{00000000-0005-0000-0000-0000B5410000}"/>
    <cellStyle name="Normal 3 2 2 3 4 10" xfId="16849" xr:uid="{00000000-0005-0000-0000-0000B6410000}"/>
    <cellStyle name="Normal 3 2 2 3 4 2" xfId="16850" xr:uid="{00000000-0005-0000-0000-0000B7410000}"/>
    <cellStyle name="Normal 3 2 2 3 4 2 2" xfId="16851" xr:uid="{00000000-0005-0000-0000-0000B8410000}"/>
    <cellStyle name="Normal 3 2 2 3 4 2 2 2" xfId="16852" xr:uid="{00000000-0005-0000-0000-0000B9410000}"/>
    <cellStyle name="Normal 3 2 2 3 4 2 2 2 2" xfId="16853" xr:uid="{00000000-0005-0000-0000-0000BA410000}"/>
    <cellStyle name="Normal 3 2 2 3 4 2 2 2 2 2" xfId="16854" xr:uid="{00000000-0005-0000-0000-0000BB410000}"/>
    <cellStyle name="Normal 3 2 2 3 4 2 2 2 2 2 2" xfId="16855" xr:uid="{00000000-0005-0000-0000-0000BC410000}"/>
    <cellStyle name="Normal 3 2 2 3 4 2 2 2 2 2 2 2" xfId="16856" xr:uid="{00000000-0005-0000-0000-0000BD410000}"/>
    <cellStyle name="Normal 3 2 2 3 4 2 2 2 2 2 3" xfId="16857" xr:uid="{00000000-0005-0000-0000-0000BE410000}"/>
    <cellStyle name="Normal 3 2 2 3 4 2 2 2 2 3" xfId="16858" xr:uid="{00000000-0005-0000-0000-0000BF410000}"/>
    <cellStyle name="Normal 3 2 2 3 4 2 2 2 2 3 2" xfId="16859" xr:uid="{00000000-0005-0000-0000-0000C0410000}"/>
    <cellStyle name="Normal 3 2 2 3 4 2 2 2 2 4" xfId="16860" xr:uid="{00000000-0005-0000-0000-0000C1410000}"/>
    <cellStyle name="Normal 3 2 2 3 4 2 2 2 3" xfId="16861" xr:uid="{00000000-0005-0000-0000-0000C2410000}"/>
    <cellStyle name="Normal 3 2 2 3 4 2 2 2 3 2" xfId="16862" xr:uid="{00000000-0005-0000-0000-0000C3410000}"/>
    <cellStyle name="Normal 3 2 2 3 4 2 2 2 3 2 2" xfId="16863" xr:uid="{00000000-0005-0000-0000-0000C4410000}"/>
    <cellStyle name="Normal 3 2 2 3 4 2 2 2 3 3" xfId="16864" xr:uid="{00000000-0005-0000-0000-0000C5410000}"/>
    <cellStyle name="Normal 3 2 2 3 4 2 2 2 4" xfId="16865" xr:uid="{00000000-0005-0000-0000-0000C6410000}"/>
    <cellStyle name="Normal 3 2 2 3 4 2 2 2 4 2" xfId="16866" xr:uid="{00000000-0005-0000-0000-0000C7410000}"/>
    <cellStyle name="Normal 3 2 2 3 4 2 2 2 5" xfId="16867" xr:uid="{00000000-0005-0000-0000-0000C8410000}"/>
    <cellStyle name="Normal 3 2 2 3 4 2 2 3" xfId="16868" xr:uid="{00000000-0005-0000-0000-0000C9410000}"/>
    <cellStyle name="Normal 3 2 2 3 4 2 2 3 2" xfId="16869" xr:uid="{00000000-0005-0000-0000-0000CA410000}"/>
    <cellStyle name="Normal 3 2 2 3 4 2 2 3 2 2" xfId="16870" xr:uid="{00000000-0005-0000-0000-0000CB410000}"/>
    <cellStyle name="Normal 3 2 2 3 4 2 2 3 2 2 2" xfId="16871" xr:uid="{00000000-0005-0000-0000-0000CC410000}"/>
    <cellStyle name="Normal 3 2 2 3 4 2 2 3 2 3" xfId="16872" xr:uid="{00000000-0005-0000-0000-0000CD410000}"/>
    <cellStyle name="Normal 3 2 2 3 4 2 2 3 3" xfId="16873" xr:uid="{00000000-0005-0000-0000-0000CE410000}"/>
    <cellStyle name="Normal 3 2 2 3 4 2 2 3 3 2" xfId="16874" xr:uid="{00000000-0005-0000-0000-0000CF410000}"/>
    <cellStyle name="Normal 3 2 2 3 4 2 2 3 4" xfId="16875" xr:uid="{00000000-0005-0000-0000-0000D0410000}"/>
    <cellStyle name="Normal 3 2 2 3 4 2 2 4" xfId="16876" xr:uid="{00000000-0005-0000-0000-0000D1410000}"/>
    <cellStyle name="Normal 3 2 2 3 4 2 2 4 2" xfId="16877" xr:uid="{00000000-0005-0000-0000-0000D2410000}"/>
    <cellStyle name="Normal 3 2 2 3 4 2 2 4 2 2" xfId="16878" xr:uid="{00000000-0005-0000-0000-0000D3410000}"/>
    <cellStyle name="Normal 3 2 2 3 4 2 2 4 2 2 2" xfId="16879" xr:uid="{00000000-0005-0000-0000-0000D4410000}"/>
    <cellStyle name="Normal 3 2 2 3 4 2 2 4 2 3" xfId="16880" xr:uid="{00000000-0005-0000-0000-0000D5410000}"/>
    <cellStyle name="Normal 3 2 2 3 4 2 2 4 3" xfId="16881" xr:uid="{00000000-0005-0000-0000-0000D6410000}"/>
    <cellStyle name="Normal 3 2 2 3 4 2 2 4 3 2" xfId="16882" xr:uid="{00000000-0005-0000-0000-0000D7410000}"/>
    <cellStyle name="Normal 3 2 2 3 4 2 2 4 4" xfId="16883" xr:uid="{00000000-0005-0000-0000-0000D8410000}"/>
    <cellStyle name="Normal 3 2 2 3 4 2 2 5" xfId="16884" xr:uid="{00000000-0005-0000-0000-0000D9410000}"/>
    <cellStyle name="Normal 3 2 2 3 4 2 2 5 2" xfId="16885" xr:uid="{00000000-0005-0000-0000-0000DA410000}"/>
    <cellStyle name="Normal 3 2 2 3 4 2 2 5 2 2" xfId="16886" xr:uid="{00000000-0005-0000-0000-0000DB410000}"/>
    <cellStyle name="Normal 3 2 2 3 4 2 2 5 3" xfId="16887" xr:uid="{00000000-0005-0000-0000-0000DC410000}"/>
    <cellStyle name="Normal 3 2 2 3 4 2 2 6" xfId="16888" xr:uid="{00000000-0005-0000-0000-0000DD410000}"/>
    <cellStyle name="Normal 3 2 2 3 4 2 2 6 2" xfId="16889" xr:uid="{00000000-0005-0000-0000-0000DE410000}"/>
    <cellStyle name="Normal 3 2 2 3 4 2 2 7" xfId="16890" xr:uid="{00000000-0005-0000-0000-0000DF410000}"/>
    <cellStyle name="Normal 3 2 2 3 4 2 2 7 2" xfId="16891" xr:uid="{00000000-0005-0000-0000-0000E0410000}"/>
    <cellStyle name="Normal 3 2 2 3 4 2 2 8" xfId="16892" xr:uid="{00000000-0005-0000-0000-0000E1410000}"/>
    <cellStyle name="Normal 3 2 2 3 4 2 3" xfId="16893" xr:uid="{00000000-0005-0000-0000-0000E2410000}"/>
    <cellStyle name="Normal 3 2 2 3 4 2 3 2" xfId="16894" xr:uid="{00000000-0005-0000-0000-0000E3410000}"/>
    <cellStyle name="Normal 3 2 2 3 4 2 3 2 2" xfId="16895" xr:uid="{00000000-0005-0000-0000-0000E4410000}"/>
    <cellStyle name="Normal 3 2 2 3 4 2 3 2 2 2" xfId="16896" xr:uid="{00000000-0005-0000-0000-0000E5410000}"/>
    <cellStyle name="Normal 3 2 2 3 4 2 3 2 2 2 2" xfId="16897" xr:uid="{00000000-0005-0000-0000-0000E6410000}"/>
    <cellStyle name="Normal 3 2 2 3 4 2 3 2 2 3" xfId="16898" xr:uid="{00000000-0005-0000-0000-0000E7410000}"/>
    <cellStyle name="Normal 3 2 2 3 4 2 3 2 3" xfId="16899" xr:uid="{00000000-0005-0000-0000-0000E8410000}"/>
    <cellStyle name="Normal 3 2 2 3 4 2 3 2 3 2" xfId="16900" xr:uid="{00000000-0005-0000-0000-0000E9410000}"/>
    <cellStyle name="Normal 3 2 2 3 4 2 3 2 4" xfId="16901" xr:uid="{00000000-0005-0000-0000-0000EA410000}"/>
    <cellStyle name="Normal 3 2 2 3 4 2 3 3" xfId="16902" xr:uid="{00000000-0005-0000-0000-0000EB410000}"/>
    <cellStyle name="Normal 3 2 2 3 4 2 3 3 2" xfId="16903" xr:uid="{00000000-0005-0000-0000-0000EC410000}"/>
    <cellStyle name="Normal 3 2 2 3 4 2 3 3 2 2" xfId="16904" xr:uid="{00000000-0005-0000-0000-0000ED410000}"/>
    <cellStyle name="Normal 3 2 2 3 4 2 3 3 3" xfId="16905" xr:uid="{00000000-0005-0000-0000-0000EE410000}"/>
    <cellStyle name="Normal 3 2 2 3 4 2 3 4" xfId="16906" xr:uid="{00000000-0005-0000-0000-0000EF410000}"/>
    <cellStyle name="Normal 3 2 2 3 4 2 3 4 2" xfId="16907" xr:uid="{00000000-0005-0000-0000-0000F0410000}"/>
    <cellStyle name="Normal 3 2 2 3 4 2 3 5" xfId="16908" xr:uid="{00000000-0005-0000-0000-0000F1410000}"/>
    <cellStyle name="Normal 3 2 2 3 4 2 4" xfId="16909" xr:uid="{00000000-0005-0000-0000-0000F2410000}"/>
    <cellStyle name="Normal 3 2 2 3 4 2 4 2" xfId="16910" xr:uid="{00000000-0005-0000-0000-0000F3410000}"/>
    <cellStyle name="Normal 3 2 2 3 4 2 4 2 2" xfId="16911" xr:uid="{00000000-0005-0000-0000-0000F4410000}"/>
    <cellStyle name="Normal 3 2 2 3 4 2 4 2 2 2" xfId="16912" xr:uid="{00000000-0005-0000-0000-0000F5410000}"/>
    <cellStyle name="Normal 3 2 2 3 4 2 4 2 3" xfId="16913" xr:uid="{00000000-0005-0000-0000-0000F6410000}"/>
    <cellStyle name="Normal 3 2 2 3 4 2 4 3" xfId="16914" xr:uid="{00000000-0005-0000-0000-0000F7410000}"/>
    <cellStyle name="Normal 3 2 2 3 4 2 4 3 2" xfId="16915" xr:uid="{00000000-0005-0000-0000-0000F8410000}"/>
    <cellStyle name="Normal 3 2 2 3 4 2 4 4" xfId="16916" xr:uid="{00000000-0005-0000-0000-0000F9410000}"/>
    <cellStyle name="Normal 3 2 2 3 4 2 5" xfId="16917" xr:uid="{00000000-0005-0000-0000-0000FA410000}"/>
    <cellStyle name="Normal 3 2 2 3 4 2 5 2" xfId="16918" xr:uid="{00000000-0005-0000-0000-0000FB410000}"/>
    <cellStyle name="Normal 3 2 2 3 4 2 5 2 2" xfId="16919" xr:uid="{00000000-0005-0000-0000-0000FC410000}"/>
    <cellStyle name="Normal 3 2 2 3 4 2 5 2 2 2" xfId="16920" xr:uid="{00000000-0005-0000-0000-0000FD410000}"/>
    <cellStyle name="Normal 3 2 2 3 4 2 5 2 3" xfId="16921" xr:uid="{00000000-0005-0000-0000-0000FE410000}"/>
    <cellStyle name="Normal 3 2 2 3 4 2 5 3" xfId="16922" xr:uid="{00000000-0005-0000-0000-0000FF410000}"/>
    <cellStyle name="Normal 3 2 2 3 4 2 5 3 2" xfId="16923" xr:uid="{00000000-0005-0000-0000-000000420000}"/>
    <cellStyle name="Normal 3 2 2 3 4 2 5 4" xfId="16924" xr:uid="{00000000-0005-0000-0000-000001420000}"/>
    <cellStyle name="Normal 3 2 2 3 4 2 6" xfId="16925" xr:uid="{00000000-0005-0000-0000-000002420000}"/>
    <cellStyle name="Normal 3 2 2 3 4 2 6 2" xfId="16926" xr:uid="{00000000-0005-0000-0000-000003420000}"/>
    <cellStyle name="Normal 3 2 2 3 4 2 6 2 2" xfId="16927" xr:uid="{00000000-0005-0000-0000-000004420000}"/>
    <cellStyle name="Normal 3 2 2 3 4 2 6 3" xfId="16928" xr:uid="{00000000-0005-0000-0000-000005420000}"/>
    <cellStyle name="Normal 3 2 2 3 4 2 7" xfId="16929" xr:uid="{00000000-0005-0000-0000-000006420000}"/>
    <cellStyle name="Normal 3 2 2 3 4 2 7 2" xfId="16930" xr:uid="{00000000-0005-0000-0000-000007420000}"/>
    <cellStyle name="Normal 3 2 2 3 4 2 8" xfId="16931" xr:uid="{00000000-0005-0000-0000-000008420000}"/>
    <cellStyle name="Normal 3 2 2 3 4 2 8 2" xfId="16932" xr:uid="{00000000-0005-0000-0000-000009420000}"/>
    <cellStyle name="Normal 3 2 2 3 4 2 9" xfId="16933" xr:uid="{00000000-0005-0000-0000-00000A420000}"/>
    <cellStyle name="Normal 3 2 2 3 4 3" xfId="16934" xr:uid="{00000000-0005-0000-0000-00000B420000}"/>
    <cellStyle name="Normal 3 2 2 3 4 3 2" xfId="16935" xr:uid="{00000000-0005-0000-0000-00000C420000}"/>
    <cellStyle name="Normal 3 2 2 3 4 3 2 2" xfId="16936" xr:uid="{00000000-0005-0000-0000-00000D420000}"/>
    <cellStyle name="Normal 3 2 2 3 4 3 2 2 2" xfId="16937" xr:uid="{00000000-0005-0000-0000-00000E420000}"/>
    <cellStyle name="Normal 3 2 2 3 4 3 2 2 2 2" xfId="16938" xr:uid="{00000000-0005-0000-0000-00000F420000}"/>
    <cellStyle name="Normal 3 2 2 3 4 3 2 2 2 2 2" xfId="16939" xr:uid="{00000000-0005-0000-0000-000010420000}"/>
    <cellStyle name="Normal 3 2 2 3 4 3 2 2 2 3" xfId="16940" xr:uid="{00000000-0005-0000-0000-000011420000}"/>
    <cellStyle name="Normal 3 2 2 3 4 3 2 2 3" xfId="16941" xr:uid="{00000000-0005-0000-0000-000012420000}"/>
    <cellStyle name="Normal 3 2 2 3 4 3 2 2 3 2" xfId="16942" xr:uid="{00000000-0005-0000-0000-000013420000}"/>
    <cellStyle name="Normal 3 2 2 3 4 3 2 2 4" xfId="16943" xr:uid="{00000000-0005-0000-0000-000014420000}"/>
    <cellStyle name="Normal 3 2 2 3 4 3 2 3" xfId="16944" xr:uid="{00000000-0005-0000-0000-000015420000}"/>
    <cellStyle name="Normal 3 2 2 3 4 3 2 3 2" xfId="16945" xr:uid="{00000000-0005-0000-0000-000016420000}"/>
    <cellStyle name="Normal 3 2 2 3 4 3 2 3 2 2" xfId="16946" xr:uid="{00000000-0005-0000-0000-000017420000}"/>
    <cellStyle name="Normal 3 2 2 3 4 3 2 3 3" xfId="16947" xr:uid="{00000000-0005-0000-0000-000018420000}"/>
    <cellStyle name="Normal 3 2 2 3 4 3 2 4" xfId="16948" xr:uid="{00000000-0005-0000-0000-000019420000}"/>
    <cellStyle name="Normal 3 2 2 3 4 3 2 4 2" xfId="16949" xr:uid="{00000000-0005-0000-0000-00001A420000}"/>
    <cellStyle name="Normal 3 2 2 3 4 3 2 5" xfId="16950" xr:uid="{00000000-0005-0000-0000-00001B420000}"/>
    <cellStyle name="Normal 3 2 2 3 4 3 3" xfId="16951" xr:uid="{00000000-0005-0000-0000-00001C420000}"/>
    <cellStyle name="Normal 3 2 2 3 4 3 3 2" xfId="16952" xr:uid="{00000000-0005-0000-0000-00001D420000}"/>
    <cellStyle name="Normal 3 2 2 3 4 3 3 2 2" xfId="16953" xr:uid="{00000000-0005-0000-0000-00001E420000}"/>
    <cellStyle name="Normal 3 2 2 3 4 3 3 2 2 2" xfId="16954" xr:uid="{00000000-0005-0000-0000-00001F420000}"/>
    <cellStyle name="Normal 3 2 2 3 4 3 3 2 3" xfId="16955" xr:uid="{00000000-0005-0000-0000-000020420000}"/>
    <cellStyle name="Normal 3 2 2 3 4 3 3 3" xfId="16956" xr:uid="{00000000-0005-0000-0000-000021420000}"/>
    <cellStyle name="Normal 3 2 2 3 4 3 3 3 2" xfId="16957" xr:uid="{00000000-0005-0000-0000-000022420000}"/>
    <cellStyle name="Normal 3 2 2 3 4 3 3 4" xfId="16958" xr:uid="{00000000-0005-0000-0000-000023420000}"/>
    <cellStyle name="Normal 3 2 2 3 4 3 4" xfId="16959" xr:uid="{00000000-0005-0000-0000-000024420000}"/>
    <cellStyle name="Normal 3 2 2 3 4 3 4 2" xfId="16960" xr:uid="{00000000-0005-0000-0000-000025420000}"/>
    <cellStyle name="Normal 3 2 2 3 4 3 4 2 2" xfId="16961" xr:uid="{00000000-0005-0000-0000-000026420000}"/>
    <cellStyle name="Normal 3 2 2 3 4 3 4 2 2 2" xfId="16962" xr:uid="{00000000-0005-0000-0000-000027420000}"/>
    <cellStyle name="Normal 3 2 2 3 4 3 4 2 3" xfId="16963" xr:uid="{00000000-0005-0000-0000-000028420000}"/>
    <cellStyle name="Normal 3 2 2 3 4 3 4 3" xfId="16964" xr:uid="{00000000-0005-0000-0000-000029420000}"/>
    <cellStyle name="Normal 3 2 2 3 4 3 4 3 2" xfId="16965" xr:uid="{00000000-0005-0000-0000-00002A420000}"/>
    <cellStyle name="Normal 3 2 2 3 4 3 4 4" xfId="16966" xr:uid="{00000000-0005-0000-0000-00002B420000}"/>
    <cellStyle name="Normal 3 2 2 3 4 3 5" xfId="16967" xr:uid="{00000000-0005-0000-0000-00002C420000}"/>
    <cellStyle name="Normal 3 2 2 3 4 3 5 2" xfId="16968" xr:uid="{00000000-0005-0000-0000-00002D420000}"/>
    <cellStyle name="Normal 3 2 2 3 4 3 5 2 2" xfId="16969" xr:uid="{00000000-0005-0000-0000-00002E420000}"/>
    <cellStyle name="Normal 3 2 2 3 4 3 5 3" xfId="16970" xr:uid="{00000000-0005-0000-0000-00002F420000}"/>
    <cellStyle name="Normal 3 2 2 3 4 3 6" xfId="16971" xr:uid="{00000000-0005-0000-0000-000030420000}"/>
    <cellStyle name="Normal 3 2 2 3 4 3 6 2" xfId="16972" xr:uid="{00000000-0005-0000-0000-000031420000}"/>
    <cellStyle name="Normal 3 2 2 3 4 3 7" xfId="16973" xr:uid="{00000000-0005-0000-0000-000032420000}"/>
    <cellStyle name="Normal 3 2 2 3 4 3 7 2" xfId="16974" xr:uid="{00000000-0005-0000-0000-000033420000}"/>
    <cellStyle name="Normal 3 2 2 3 4 3 8" xfId="16975" xr:uid="{00000000-0005-0000-0000-000034420000}"/>
    <cellStyle name="Normal 3 2 2 3 4 4" xfId="16976" xr:uid="{00000000-0005-0000-0000-000035420000}"/>
    <cellStyle name="Normal 3 2 2 3 4 4 2" xfId="16977" xr:uid="{00000000-0005-0000-0000-000036420000}"/>
    <cellStyle name="Normal 3 2 2 3 4 4 2 2" xfId="16978" xr:uid="{00000000-0005-0000-0000-000037420000}"/>
    <cellStyle name="Normal 3 2 2 3 4 4 2 2 2" xfId="16979" xr:uid="{00000000-0005-0000-0000-000038420000}"/>
    <cellStyle name="Normal 3 2 2 3 4 4 2 2 2 2" xfId="16980" xr:uid="{00000000-0005-0000-0000-000039420000}"/>
    <cellStyle name="Normal 3 2 2 3 4 4 2 2 3" xfId="16981" xr:uid="{00000000-0005-0000-0000-00003A420000}"/>
    <cellStyle name="Normal 3 2 2 3 4 4 2 3" xfId="16982" xr:uid="{00000000-0005-0000-0000-00003B420000}"/>
    <cellStyle name="Normal 3 2 2 3 4 4 2 3 2" xfId="16983" xr:uid="{00000000-0005-0000-0000-00003C420000}"/>
    <cellStyle name="Normal 3 2 2 3 4 4 2 4" xfId="16984" xr:uid="{00000000-0005-0000-0000-00003D420000}"/>
    <cellStyle name="Normal 3 2 2 3 4 4 3" xfId="16985" xr:uid="{00000000-0005-0000-0000-00003E420000}"/>
    <cellStyle name="Normal 3 2 2 3 4 4 3 2" xfId="16986" xr:uid="{00000000-0005-0000-0000-00003F420000}"/>
    <cellStyle name="Normal 3 2 2 3 4 4 3 2 2" xfId="16987" xr:uid="{00000000-0005-0000-0000-000040420000}"/>
    <cellStyle name="Normal 3 2 2 3 4 4 3 3" xfId="16988" xr:uid="{00000000-0005-0000-0000-000041420000}"/>
    <cellStyle name="Normal 3 2 2 3 4 4 4" xfId="16989" xr:uid="{00000000-0005-0000-0000-000042420000}"/>
    <cellStyle name="Normal 3 2 2 3 4 4 4 2" xfId="16990" xr:uid="{00000000-0005-0000-0000-000043420000}"/>
    <cellStyle name="Normal 3 2 2 3 4 4 5" xfId="16991" xr:uid="{00000000-0005-0000-0000-000044420000}"/>
    <cellStyle name="Normal 3 2 2 3 4 5" xfId="16992" xr:uid="{00000000-0005-0000-0000-000045420000}"/>
    <cellStyle name="Normal 3 2 2 3 4 5 2" xfId="16993" xr:uid="{00000000-0005-0000-0000-000046420000}"/>
    <cellStyle name="Normal 3 2 2 3 4 5 2 2" xfId="16994" xr:uid="{00000000-0005-0000-0000-000047420000}"/>
    <cellStyle name="Normal 3 2 2 3 4 5 2 2 2" xfId="16995" xr:uid="{00000000-0005-0000-0000-000048420000}"/>
    <cellStyle name="Normal 3 2 2 3 4 5 2 3" xfId="16996" xr:uid="{00000000-0005-0000-0000-000049420000}"/>
    <cellStyle name="Normal 3 2 2 3 4 5 3" xfId="16997" xr:uid="{00000000-0005-0000-0000-00004A420000}"/>
    <cellStyle name="Normal 3 2 2 3 4 5 3 2" xfId="16998" xr:uid="{00000000-0005-0000-0000-00004B420000}"/>
    <cellStyle name="Normal 3 2 2 3 4 5 4" xfId="16999" xr:uid="{00000000-0005-0000-0000-00004C420000}"/>
    <cellStyle name="Normal 3 2 2 3 4 6" xfId="17000" xr:uid="{00000000-0005-0000-0000-00004D420000}"/>
    <cellStyle name="Normal 3 2 2 3 4 6 2" xfId="17001" xr:uid="{00000000-0005-0000-0000-00004E420000}"/>
    <cellStyle name="Normal 3 2 2 3 4 6 2 2" xfId="17002" xr:uid="{00000000-0005-0000-0000-00004F420000}"/>
    <cellStyle name="Normal 3 2 2 3 4 6 2 2 2" xfId="17003" xr:uid="{00000000-0005-0000-0000-000050420000}"/>
    <cellStyle name="Normal 3 2 2 3 4 6 2 3" xfId="17004" xr:uid="{00000000-0005-0000-0000-000051420000}"/>
    <cellStyle name="Normal 3 2 2 3 4 6 3" xfId="17005" xr:uid="{00000000-0005-0000-0000-000052420000}"/>
    <cellStyle name="Normal 3 2 2 3 4 6 3 2" xfId="17006" xr:uid="{00000000-0005-0000-0000-000053420000}"/>
    <cellStyle name="Normal 3 2 2 3 4 6 4" xfId="17007" xr:uid="{00000000-0005-0000-0000-000054420000}"/>
    <cellStyle name="Normal 3 2 2 3 4 7" xfId="17008" xr:uid="{00000000-0005-0000-0000-000055420000}"/>
    <cellStyle name="Normal 3 2 2 3 4 7 2" xfId="17009" xr:uid="{00000000-0005-0000-0000-000056420000}"/>
    <cellStyle name="Normal 3 2 2 3 4 7 2 2" xfId="17010" xr:uid="{00000000-0005-0000-0000-000057420000}"/>
    <cellStyle name="Normal 3 2 2 3 4 7 3" xfId="17011" xr:uid="{00000000-0005-0000-0000-000058420000}"/>
    <cellStyle name="Normal 3 2 2 3 4 8" xfId="17012" xr:uid="{00000000-0005-0000-0000-000059420000}"/>
    <cellStyle name="Normal 3 2 2 3 4 8 2" xfId="17013" xr:uid="{00000000-0005-0000-0000-00005A420000}"/>
    <cellStyle name="Normal 3 2 2 3 4 9" xfId="17014" xr:uid="{00000000-0005-0000-0000-00005B420000}"/>
    <cellStyle name="Normal 3 2 2 3 4 9 2" xfId="17015" xr:uid="{00000000-0005-0000-0000-00005C420000}"/>
    <cellStyle name="Normal 3 2 2 3 5" xfId="17016" xr:uid="{00000000-0005-0000-0000-00005D420000}"/>
    <cellStyle name="Normal 3 2 2 3 5 10" xfId="17017" xr:uid="{00000000-0005-0000-0000-00005E420000}"/>
    <cellStyle name="Normal 3 2 2 3 5 2" xfId="17018" xr:uid="{00000000-0005-0000-0000-00005F420000}"/>
    <cellStyle name="Normal 3 2 2 3 5 2 2" xfId="17019" xr:uid="{00000000-0005-0000-0000-000060420000}"/>
    <cellStyle name="Normal 3 2 2 3 5 2 2 2" xfId="17020" xr:uid="{00000000-0005-0000-0000-000061420000}"/>
    <cellStyle name="Normal 3 2 2 3 5 2 2 2 2" xfId="17021" xr:uid="{00000000-0005-0000-0000-000062420000}"/>
    <cellStyle name="Normal 3 2 2 3 5 2 2 2 2 2" xfId="17022" xr:uid="{00000000-0005-0000-0000-000063420000}"/>
    <cellStyle name="Normal 3 2 2 3 5 2 2 2 2 2 2" xfId="17023" xr:uid="{00000000-0005-0000-0000-000064420000}"/>
    <cellStyle name="Normal 3 2 2 3 5 2 2 2 2 2 2 2" xfId="17024" xr:uid="{00000000-0005-0000-0000-000065420000}"/>
    <cellStyle name="Normal 3 2 2 3 5 2 2 2 2 2 3" xfId="17025" xr:uid="{00000000-0005-0000-0000-000066420000}"/>
    <cellStyle name="Normal 3 2 2 3 5 2 2 2 2 3" xfId="17026" xr:uid="{00000000-0005-0000-0000-000067420000}"/>
    <cellStyle name="Normal 3 2 2 3 5 2 2 2 2 3 2" xfId="17027" xr:uid="{00000000-0005-0000-0000-000068420000}"/>
    <cellStyle name="Normal 3 2 2 3 5 2 2 2 2 4" xfId="17028" xr:uid="{00000000-0005-0000-0000-000069420000}"/>
    <cellStyle name="Normal 3 2 2 3 5 2 2 2 3" xfId="17029" xr:uid="{00000000-0005-0000-0000-00006A420000}"/>
    <cellStyle name="Normal 3 2 2 3 5 2 2 2 3 2" xfId="17030" xr:uid="{00000000-0005-0000-0000-00006B420000}"/>
    <cellStyle name="Normal 3 2 2 3 5 2 2 2 3 2 2" xfId="17031" xr:uid="{00000000-0005-0000-0000-00006C420000}"/>
    <cellStyle name="Normal 3 2 2 3 5 2 2 2 3 3" xfId="17032" xr:uid="{00000000-0005-0000-0000-00006D420000}"/>
    <cellStyle name="Normal 3 2 2 3 5 2 2 2 4" xfId="17033" xr:uid="{00000000-0005-0000-0000-00006E420000}"/>
    <cellStyle name="Normal 3 2 2 3 5 2 2 2 4 2" xfId="17034" xr:uid="{00000000-0005-0000-0000-00006F420000}"/>
    <cellStyle name="Normal 3 2 2 3 5 2 2 2 5" xfId="17035" xr:uid="{00000000-0005-0000-0000-000070420000}"/>
    <cellStyle name="Normal 3 2 2 3 5 2 2 3" xfId="17036" xr:uid="{00000000-0005-0000-0000-000071420000}"/>
    <cellStyle name="Normal 3 2 2 3 5 2 2 3 2" xfId="17037" xr:uid="{00000000-0005-0000-0000-000072420000}"/>
    <cellStyle name="Normal 3 2 2 3 5 2 2 3 2 2" xfId="17038" xr:uid="{00000000-0005-0000-0000-000073420000}"/>
    <cellStyle name="Normal 3 2 2 3 5 2 2 3 2 2 2" xfId="17039" xr:uid="{00000000-0005-0000-0000-000074420000}"/>
    <cellStyle name="Normal 3 2 2 3 5 2 2 3 2 3" xfId="17040" xr:uid="{00000000-0005-0000-0000-000075420000}"/>
    <cellStyle name="Normal 3 2 2 3 5 2 2 3 3" xfId="17041" xr:uid="{00000000-0005-0000-0000-000076420000}"/>
    <cellStyle name="Normal 3 2 2 3 5 2 2 3 3 2" xfId="17042" xr:uid="{00000000-0005-0000-0000-000077420000}"/>
    <cellStyle name="Normal 3 2 2 3 5 2 2 3 4" xfId="17043" xr:uid="{00000000-0005-0000-0000-000078420000}"/>
    <cellStyle name="Normal 3 2 2 3 5 2 2 4" xfId="17044" xr:uid="{00000000-0005-0000-0000-000079420000}"/>
    <cellStyle name="Normal 3 2 2 3 5 2 2 4 2" xfId="17045" xr:uid="{00000000-0005-0000-0000-00007A420000}"/>
    <cellStyle name="Normal 3 2 2 3 5 2 2 4 2 2" xfId="17046" xr:uid="{00000000-0005-0000-0000-00007B420000}"/>
    <cellStyle name="Normal 3 2 2 3 5 2 2 4 2 2 2" xfId="17047" xr:uid="{00000000-0005-0000-0000-00007C420000}"/>
    <cellStyle name="Normal 3 2 2 3 5 2 2 4 2 3" xfId="17048" xr:uid="{00000000-0005-0000-0000-00007D420000}"/>
    <cellStyle name="Normal 3 2 2 3 5 2 2 4 3" xfId="17049" xr:uid="{00000000-0005-0000-0000-00007E420000}"/>
    <cellStyle name="Normal 3 2 2 3 5 2 2 4 3 2" xfId="17050" xr:uid="{00000000-0005-0000-0000-00007F420000}"/>
    <cellStyle name="Normal 3 2 2 3 5 2 2 4 4" xfId="17051" xr:uid="{00000000-0005-0000-0000-000080420000}"/>
    <cellStyle name="Normal 3 2 2 3 5 2 2 5" xfId="17052" xr:uid="{00000000-0005-0000-0000-000081420000}"/>
    <cellStyle name="Normal 3 2 2 3 5 2 2 5 2" xfId="17053" xr:uid="{00000000-0005-0000-0000-000082420000}"/>
    <cellStyle name="Normal 3 2 2 3 5 2 2 5 2 2" xfId="17054" xr:uid="{00000000-0005-0000-0000-000083420000}"/>
    <cellStyle name="Normal 3 2 2 3 5 2 2 5 3" xfId="17055" xr:uid="{00000000-0005-0000-0000-000084420000}"/>
    <cellStyle name="Normal 3 2 2 3 5 2 2 6" xfId="17056" xr:uid="{00000000-0005-0000-0000-000085420000}"/>
    <cellStyle name="Normal 3 2 2 3 5 2 2 6 2" xfId="17057" xr:uid="{00000000-0005-0000-0000-000086420000}"/>
    <cellStyle name="Normal 3 2 2 3 5 2 2 7" xfId="17058" xr:uid="{00000000-0005-0000-0000-000087420000}"/>
    <cellStyle name="Normal 3 2 2 3 5 2 2 7 2" xfId="17059" xr:uid="{00000000-0005-0000-0000-000088420000}"/>
    <cellStyle name="Normal 3 2 2 3 5 2 2 8" xfId="17060" xr:uid="{00000000-0005-0000-0000-000089420000}"/>
    <cellStyle name="Normal 3 2 2 3 5 2 3" xfId="17061" xr:uid="{00000000-0005-0000-0000-00008A420000}"/>
    <cellStyle name="Normal 3 2 2 3 5 2 3 2" xfId="17062" xr:uid="{00000000-0005-0000-0000-00008B420000}"/>
    <cellStyle name="Normal 3 2 2 3 5 2 3 2 2" xfId="17063" xr:uid="{00000000-0005-0000-0000-00008C420000}"/>
    <cellStyle name="Normal 3 2 2 3 5 2 3 2 2 2" xfId="17064" xr:uid="{00000000-0005-0000-0000-00008D420000}"/>
    <cellStyle name="Normal 3 2 2 3 5 2 3 2 2 2 2" xfId="17065" xr:uid="{00000000-0005-0000-0000-00008E420000}"/>
    <cellStyle name="Normal 3 2 2 3 5 2 3 2 2 3" xfId="17066" xr:uid="{00000000-0005-0000-0000-00008F420000}"/>
    <cellStyle name="Normal 3 2 2 3 5 2 3 2 3" xfId="17067" xr:uid="{00000000-0005-0000-0000-000090420000}"/>
    <cellStyle name="Normal 3 2 2 3 5 2 3 2 3 2" xfId="17068" xr:uid="{00000000-0005-0000-0000-000091420000}"/>
    <cellStyle name="Normal 3 2 2 3 5 2 3 2 4" xfId="17069" xr:uid="{00000000-0005-0000-0000-000092420000}"/>
    <cellStyle name="Normal 3 2 2 3 5 2 3 3" xfId="17070" xr:uid="{00000000-0005-0000-0000-000093420000}"/>
    <cellStyle name="Normal 3 2 2 3 5 2 3 3 2" xfId="17071" xr:uid="{00000000-0005-0000-0000-000094420000}"/>
    <cellStyle name="Normal 3 2 2 3 5 2 3 3 2 2" xfId="17072" xr:uid="{00000000-0005-0000-0000-000095420000}"/>
    <cellStyle name="Normal 3 2 2 3 5 2 3 3 3" xfId="17073" xr:uid="{00000000-0005-0000-0000-000096420000}"/>
    <cellStyle name="Normal 3 2 2 3 5 2 3 4" xfId="17074" xr:uid="{00000000-0005-0000-0000-000097420000}"/>
    <cellStyle name="Normal 3 2 2 3 5 2 3 4 2" xfId="17075" xr:uid="{00000000-0005-0000-0000-000098420000}"/>
    <cellStyle name="Normal 3 2 2 3 5 2 3 5" xfId="17076" xr:uid="{00000000-0005-0000-0000-000099420000}"/>
    <cellStyle name="Normal 3 2 2 3 5 2 4" xfId="17077" xr:uid="{00000000-0005-0000-0000-00009A420000}"/>
    <cellStyle name="Normal 3 2 2 3 5 2 4 2" xfId="17078" xr:uid="{00000000-0005-0000-0000-00009B420000}"/>
    <cellStyle name="Normal 3 2 2 3 5 2 4 2 2" xfId="17079" xr:uid="{00000000-0005-0000-0000-00009C420000}"/>
    <cellStyle name="Normal 3 2 2 3 5 2 4 2 2 2" xfId="17080" xr:uid="{00000000-0005-0000-0000-00009D420000}"/>
    <cellStyle name="Normal 3 2 2 3 5 2 4 2 3" xfId="17081" xr:uid="{00000000-0005-0000-0000-00009E420000}"/>
    <cellStyle name="Normal 3 2 2 3 5 2 4 3" xfId="17082" xr:uid="{00000000-0005-0000-0000-00009F420000}"/>
    <cellStyle name="Normal 3 2 2 3 5 2 4 3 2" xfId="17083" xr:uid="{00000000-0005-0000-0000-0000A0420000}"/>
    <cellStyle name="Normal 3 2 2 3 5 2 4 4" xfId="17084" xr:uid="{00000000-0005-0000-0000-0000A1420000}"/>
    <cellStyle name="Normal 3 2 2 3 5 2 5" xfId="17085" xr:uid="{00000000-0005-0000-0000-0000A2420000}"/>
    <cellStyle name="Normal 3 2 2 3 5 2 5 2" xfId="17086" xr:uid="{00000000-0005-0000-0000-0000A3420000}"/>
    <cellStyle name="Normal 3 2 2 3 5 2 5 2 2" xfId="17087" xr:uid="{00000000-0005-0000-0000-0000A4420000}"/>
    <cellStyle name="Normal 3 2 2 3 5 2 5 2 2 2" xfId="17088" xr:uid="{00000000-0005-0000-0000-0000A5420000}"/>
    <cellStyle name="Normal 3 2 2 3 5 2 5 2 3" xfId="17089" xr:uid="{00000000-0005-0000-0000-0000A6420000}"/>
    <cellStyle name="Normal 3 2 2 3 5 2 5 3" xfId="17090" xr:uid="{00000000-0005-0000-0000-0000A7420000}"/>
    <cellStyle name="Normal 3 2 2 3 5 2 5 3 2" xfId="17091" xr:uid="{00000000-0005-0000-0000-0000A8420000}"/>
    <cellStyle name="Normal 3 2 2 3 5 2 5 4" xfId="17092" xr:uid="{00000000-0005-0000-0000-0000A9420000}"/>
    <cellStyle name="Normal 3 2 2 3 5 2 6" xfId="17093" xr:uid="{00000000-0005-0000-0000-0000AA420000}"/>
    <cellStyle name="Normal 3 2 2 3 5 2 6 2" xfId="17094" xr:uid="{00000000-0005-0000-0000-0000AB420000}"/>
    <cellStyle name="Normal 3 2 2 3 5 2 6 2 2" xfId="17095" xr:uid="{00000000-0005-0000-0000-0000AC420000}"/>
    <cellStyle name="Normal 3 2 2 3 5 2 6 3" xfId="17096" xr:uid="{00000000-0005-0000-0000-0000AD420000}"/>
    <cellStyle name="Normal 3 2 2 3 5 2 7" xfId="17097" xr:uid="{00000000-0005-0000-0000-0000AE420000}"/>
    <cellStyle name="Normal 3 2 2 3 5 2 7 2" xfId="17098" xr:uid="{00000000-0005-0000-0000-0000AF420000}"/>
    <cellStyle name="Normal 3 2 2 3 5 2 8" xfId="17099" xr:uid="{00000000-0005-0000-0000-0000B0420000}"/>
    <cellStyle name="Normal 3 2 2 3 5 2 8 2" xfId="17100" xr:uid="{00000000-0005-0000-0000-0000B1420000}"/>
    <cellStyle name="Normal 3 2 2 3 5 2 9" xfId="17101" xr:uid="{00000000-0005-0000-0000-0000B2420000}"/>
    <cellStyle name="Normal 3 2 2 3 5 3" xfId="17102" xr:uid="{00000000-0005-0000-0000-0000B3420000}"/>
    <cellStyle name="Normal 3 2 2 3 5 3 2" xfId="17103" xr:uid="{00000000-0005-0000-0000-0000B4420000}"/>
    <cellStyle name="Normal 3 2 2 3 5 3 2 2" xfId="17104" xr:uid="{00000000-0005-0000-0000-0000B5420000}"/>
    <cellStyle name="Normal 3 2 2 3 5 3 2 2 2" xfId="17105" xr:uid="{00000000-0005-0000-0000-0000B6420000}"/>
    <cellStyle name="Normal 3 2 2 3 5 3 2 2 2 2" xfId="17106" xr:uid="{00000000-0005-0000-0000-0000B7420000}"/>
    <cellStyle name="Normal 3 2 2 3 5 3 2 2 2 2 2" xfId="17107" xr:uid="{00000000-0005-0000-0000-0000B8420000}"/>
    <cellStyle name="Normal 3 2 2 3 5 3 2 2 2 3" xfId="17108" xr:uid="{00000000-0005-0000-0000-0000B9420000}"/>
    <cellStyle name="Normal 3 2 2 3 5 3 2 2 3" xfId="17109" xr:uid="{00000000-0005-0000-0000-0000BA420000}"/>
    <cellStyle name="Normal 3 2 2 3 5 3 2 2 3 2" xfId="17110" xr:uid="{00000000-0005-0000-0000-0000BB420000}"/>
    <cellStyle name="Normal 3 2 2 3 5 3 2 2 4" xfId="17111" xr:uid="{00000000-0005-0000-0000-0000BC420000}"/>
    <cellStyle name="Normal 3 2 2 3 5 3 2 3" xfId="17112" xr:uid="{00000000-0005-0000-0000-0000BD420000}"/>
    <cellStyle name="Normal 3 2 2 3 5 3 2 3 2" xfId="17113" xr:uid="{00000000-0005-0000-0000-0000BE420000}"/>
    <cellStyle name="Normal 3 2 2 3 5 3 2 3 2 2" xfId="17114" xr:uid="{00000000-0005-0000-0000-0000BF420000}"/>
    <cellStyle name="Normal 3 2 2 3 5 3 2 3 3" xfId="17115" xr:uid="{00000000-0005-0000-0000-0000C0420000}"/>
    <cellStyle name="Normal 3 2 2 3 5 3 2 4" xfId="17116" xr:uid="{00000000-0005-0000-0000-0000C1420000}"/>
    <cellStyle name="Normal 3 2 2 3 5 3 2 4 2" xfId="17117" xr:uid="{00000000-0005-0000-0000-0000C2420000}"/>
    <cellStyle name="Normal 3 2 2 3 5 3 2 5" xfId="17118" xr:uid="{00000000-0005-0000-0000-0000C3420000}"/>
    <cellStyle name="Normal 3 2 2 3 5 3 3" xfId="17119" xr:uid="{00000000-0005-0000-0000-0000C4420000}"/>
    <cellStyle name="Normal 3 2 2 3 5 3 3 2" xfId="17120" xr:uid="{00000000-0005-0000-0000-0000C5420000}"/>
    <cellStyle name="Normal 3 2 2 3 5 3 3 2 2" xfId="17121" xr:uid="{00000000-0005-0000-0000-0000C6420000}"/>
    <cellStyle name="Normal 3 2 2 3 5 3 3 2 2 2" xfId="17122" xr:uid="{00000000-0005-0000-0000-0000C7420000}"/>
    <cellStyle name="Normal 3 2 2 3 5 3 3 2 3" xfId="17123" xr:uid="{00000000-0005-0000-0000-0000C8420000}"/>
    <cellStyle name="Normal 3 2 2 3 5 3 3 3" xfId="17124" xr:uid="{00000000-0005-0000-0000-0000C9420000}"/>
    <cellStyle name="Normal 3 2 2 3 5 3 3 3 2" xfId="17125" xr:uid="{00000000-0005-0000-0000-0000CA420000}"/>
    <cellStyle name="Normal 3 2 2 3 5 3 3 4" xfId="17126" xr:uid="{00000000-0005-0000-0000-0000CB420000}"/>
    <cellStyle name="Normal 3 2 2 3 5 3 4" xfId="17127" xr:uid="{00000000-0005-0000-0000-0000CC420000}"/>
    <cellStyle name="Normal 3 2 2 3 5 3 4 2" xfId="17128" xr:uid="{00000000-0005-0000-0000-0000CD420000}"/>
    <cellStyle name="Normal 3 2 2 3 5 3 4 2 2" xfId="17129" xr:uid="{00000000-0005-0000-0000-0000CE420000}"/>
    <cellStyle name="Normal 3 2 2 3 5 3 4 2 2 2" xfId="17130" xr:uid="{00000000-0005-0000-0000-0000CF420000}"/>
    <cellStyle name="Normal 3 2 2 3 5 3 4 2 3" xfId="17131" xr:uid="{00000000-0005-0000-0000-0000D0420000}"/>
    <cellStyle name="Normal 3 2 2 3 5 3 4 3" xfId="17132" xr:uid="{00000000-0005-0000-0000-0000D1420000}"/>
    <cellStyle name="Normal 3 2 2 3 5 3 4 3 2" xfId="17133" xr:uid="{00000000-0005-0000-0000-0000D2420000}"/>
    <cellStyle name="Normal 3 2 2 3 5 3 4 4" xfId="17134" xr:uid="{00000000-0005-0000-0000-0000D3420000}"/>
    <cellStyle name="Normal 3 2 2 3 5 3 5" xfId="17135" xr:uid="{00000000-0005-0000-0000-0000D4420000}"/>
    <cellStyle name="Normal 3 2 2 3 5 3 5 2" xfId="17136" xr:uid="{00000000-0005-0000-0000-0000D5420000}"/>
    <cellStyle name="Normal 3 2 2 3 5 3 5 2 2" xfId="17137" xr:uid="{00000000-0005-0000-0000-0000D6420000}"/>
    <cellStyle name="Normal 3 2 2 3 5 3 5 3" xfId="17138" xr:uid="{00000000-0005-0000-0000-0000D7420000}"/>
    <cellStyle name="Normal 3 2 2 3 5 3 6" xfId="17139" xr:uid="{00000000-0005-0000-0000-0000D8420000}"/>
    <cellStyle name="Normal 3 2 2 3 5 3 6 2" xfId="17140" xr:uid="{00000000-0005-0000-0000-0000D9420000}"/>
    <cellStyle name="Normal 3 2 2 3 5 3 7" xfId="17141" xr:uid="{00000000-0005-0000-0000-0000DA420000}"/>
    <cellStyle name="Normal 3 2 2 3 5 3 7 2" xfId="17142" xr:uid="{00000000-0005-0000-0000-0000DB420000}"/>
    <cellStyle name="Normal 3 2 2 3 5 3 8" xfId="17143" xr:uid="{00000000-0005-0000-0000-0000DC420000}"/>
    <cellStyle name="Normal 3 2 2 3 5 4" xfId="17144" xr:uid="{00000000-0005-0000-0000-0000DD420000}"/>
    <cellStyle name="Normal 3 2 2 3 5 4 2" xfId="17145" xr:uid="{00000000-0005-0000-0000-0000DE420000}"/>
    <cellStyle name="Normal 3 2 2 3 5 4 2 2" xfId="17146" xr:uid="{00000000-0005-0000-0000-0000DF420000}"/>
    <cellStyle name="Normal 3 2 2 3 5 4 2 2 2" xfId="17147" xr:uid="{00000000-0005-0000-0000-0000E0420000}"/>
    <cellStyle name="Normal 3 2 2 3 5 4 2 2 2 2" xfId="17148" xr:uid="{00000000-0005-0000-0000-0000E1420000}"/>
    <cellStyle name="Normal 3 2 2 3 5 4 2 2 3" xfId="17149" xr:uid="{00000000-0005-0000-0000-0000E2420000}"/>
    <cellStyle name="Normal 3 2 2 3 5 4 2 3" xfId="17150" xr:uid="{00000000-0005-0000-0000-0000E3420000}"/>
    <cellStyle name="Normal 3 2 2 3 5 4 2 3 2" xfId="17151" xr:uid="{00000000-0005-0000-0000-0000E4420000}"/>
    <cellStyle name="Normal 3 2 2 3 5 4 2 4" xfId="17152" xr:uid="{00000000-0005-0000-0000-0000E5420000}"/>
    <cellStyle name="Normal 3 2 2 3 5 4 3" xfId="17153" xr:uid="{00000000-0005-0000-0000-0000E6420000}"/>
    <cellStyle name="Normal 3 2 2 3 5 4 3 2" xfId="17154" xr:uid="{00000000-0005-0000-0000-0000E7420000}"/>
    <cellStyle name="Normal 3 2 2 3 5 4 3 2 2" xfId="17155" xr:uid="{00000000-0005-0000-0000-0000E8420000}"/>
    <cellStyle name="Normal 3 2 2 3 5 4 3 3" xfId="17156" xr:uid="{00000000-0005-0000-0000-0000E9420000}"/>
    <cellStyle name="Normal 3 2 2 3 5 4 4" xfId="17157" xr:uid="{00000000-0005-0000-0000-0000EA420000}"/>
    <cellStyle name="Normal 3 2 2 3 5 4 4 2" xfId="17158" xr:uid="{00000000-0005-0000-0000-0000EB420000}"/>
    <cellStyle name="Normal 3 2 2 3 5 4 5" xfId="17159" xr:uid="{00000000-0005-0000-0000-0000EC420000}"/>
    <cellStyle name="Normal 3 2 2 3 5 5" xfId="17160" xr:uid="{00000000-0005-0000-0000-0000ED420000}"/>
    <cellStyle name="Normal 3 2 2 3 5 5 2" xfId="17161" xr:uid="{00000000-0005-0000-0000-0000EE420000}"/>
    <cellStyle name="Normal 3 2 2 3 5 5 2 2" xfId="17162" xr:uid="{00000000-0005-0000-0000-0000EF420000}"/>
    <cellStyle name="Normal 3 2 2 3 5 5 2 2 2" xfId="17163" xr:uid="{00000000-0005-0000-0000-0000F0420000}"/>
    <cellStyle name="Normal 3 2 2 3 5 5 2 3" xfId="17164" xr:uid="{00000000-0005-0000-0000-0000F1420000}"/>
    <cellStyle name="Normal 3 2 2 3 5 5 3" xfId="17165" xr:uid="{00000000-0005-0000-0000-0000F2420000}"/>
    <cellStyle name="Normal 3 2 2 3 5 5 3 2" xfId="17166" xr:uid="{00000000-0005-0000-0000-0000F3420000}"/>
    <cellStyle name="Normal 3 2 2 3 5 5 4" xfId="17167" xr:uid="{00000000-0005-0000-0000-0000F4420000}"/>
    <cellStyle name="Normal 3 2 2 3 5 6" xfId="17168" xr:uid="{00000000-0005-0000-0000-0000F5420000}"/>
    <cellStyle name="Normal 3 2 2 3 5 6 2" xfId="17169" xr:uid="{00000000-0005-0000-0000-0000F6420000}"/>
    <cellStyle name="Normal 3 2 2 3 5 6 2 2" xfId="17170" xr:uid="{00000000-0005-0000-0000-0000F7420000}"/>
    <cellStyle name="Normal 3 2 2 3 5 6 2 2 2" xfId="17171" xr:uid="{00000000-0005-0000-0000-0000F8420000}"/>
    <cellStyle name="Normal 3 2 2 3 5 6 2 3" xfId="17172" xr:uid="{00000000-0005-0000-0000-0000F9420000}"/>
    <cellStyle name="Normal 3 2 2 3 5 6 3" xfId="17173" xr:uid="{00000000-0005-0000-0000-0000FA420000}"/>
    <cellStyle name="Normal 3 2 2 3 5 6 3 2" xfId="17174" xr:uid="{00000000-0005-0000-0000-0000FB420000}"/>
    <cellStyle name="Normal 3 2 2 3 5 6 4" xfId="17175" xr:uid="{00000000-0005-0000-0000-0000FC420000}"/>
    <cellStyle name="Normal 3 2 2 3 5 7" xfId="17176" xr:uid="{00000000-0005-0000-0000-0000FD420000}"/>
    <cellStyle name="Normal 3 2 2 3 5 7 2" xfId="17177" xr:uid="{00000000-0005-0000-0000-0000FE420000}"/>
    <cellStyle name="Normal 3 2 2 3 5 7 2 2" xfId="17178" xr:uid="{00000000-0005-0000-0000-0000FF420000}"/>
    <cellStyle name="Normal 3 2 2 3 5 7 3" xfId="17179" xr:uid="{00000000-0005-0000-0000-000000430000}"/>
    <cellStyle name="Normal 3 2 2 3 5 8" xfId="17180" xr:uid="{00000000-0005-0000-0000-000001430000}"/>
    <cellStyle name="Normal 3 2 2 3 5 8 2" xfId="17181" xr:uid="{00000000-0005-0000-0000-000002430000}"/>
    <cellStyle name="Normal 3 2 2 3 5 9" xfId="17182" xr:uid="{00000000-0005-0000-0000-000003430000}"/>
    <cellStyle name="Normal 3 2 2 3 5 9 2" xfId="17183" xr:uid="{00000000-0005-0000-0000-000004430000}"/>
    <cellStyle name="Normal 3 2 2 3 6" xfId="17184" xr:uid="{00000000-0005-0000-0000-000005430000}"/>
    <cellStyle name="Normal 3 2 2 3 6 2" xfId="17185" xr:uid="{00000000-0005-0000-0000-000006430000}"/>
    <cellStyle name="Normal 3 2 2 3 6 2 2" xfId="17186" xr:uid="{00000000-0005-0000-0000-000007430000}"/>
    <cellStyle name="Normal 3 2 2 3 6 2 2 2" xfId="17187" xr:uid="{00000000-0005-0000-0000-000008430000}"/>
    <cellStyle name="Normal 3 2 2 3 6 2 2 2 2" xfId="17188" xr:uid="{00000000-0005-0000-0000-000009430000}"/>
    <cellStyle name="Normal 3 2 2 3 6 2 2 2 2 2" xfId="17189" xr:uid="{00000000-0005-0000-0000-00000A430000}"/>
    <cellStyle name="Normal 3 2 2 3 6 2 2 2 2 2 2" xfId="17190" xr:uid="{00000000-0005-0000-0000-00000B430000}"/>
    <cellStyle name="Normal 3 2 2 3 6 2 2 2 2 3" xfId="17191" xr:uid="{00000000-0005-0000-0000-00000C430000}"/>
    <cellStyle name="Normal 3 2 2 3 6 2 2 2 3" xfId="17192" xr:uid="{00000000-0005-0000-0000-00000D430000}"/>
    <cellStyle name="Normal 3 2 2 3 6 2 2 2 3 2" xfId="17193" xr:uid="{00000000-0005-0000-0000-00000E430000}"/>
    <cellStyle name="Normal 3 2 2 3 6 2 2 2 4" xfId="17194" xr:uid="{00000000-0005-0000-0000-00000F430000}"/>
    <cellStyle name="Normal 3 2 2 3 6 2 2 3" xfId="17195" xr:uid="{00000000-0005-0000-0000-000010430000}"/>
    <cellStyle name="Normal 3 2 2 3 6 2 2 3 2" xfId="17196" xr:uid="{00000000-0005-0000-0000-000011430000}"/>
    <cellStyle name="Normal 3 2 2 3 6 2 2 3 2 2" xfId="17197" xr:uid="{00000000-0005-0000-0000-000012430000}"/>
    <cellStyle name="Normal 3 2 2 3 6 2 2 3 3" xfId="17198" xr:uid="{00000000-0005-0000-0000-000013430000}"/>
    <cellStyle name="Normal 3 2 2 3 6 2 2 4" xfId="17199" xr:uid="{00000000-0005-0000-0000-000014430000}"/>
    <cellStyle name="Normal 3 2 2 3 6 2 2 4 2" xfId="17200" xr:uid="{00000000-0005-0000-0000-000015430000}"/>
    <cellStyle name="Normal 3 2 2 3 6 2 2 5" xfId="17201" xr:uid="{00000000-0005-0000-0000-000016430000}"/>
    <cellStyle name="Normal 3 2 2 3 6 2 3" xfId="17202" xr:uid="{00000000-0005-0000-0000-000017430000}"/>
    <cellStyle name="Normal 3 2 2 3 6 2 3 2" xfId="17203" xr:uid="{00000000-0005-0000-0000-000018430000}"/>
    <cellStyle name="Normal 3 2 2 3 6 2 3 2 2" xfId="17204" xr:uid="{00000000-0005-0000-0000-000019430000}"/>
    <cellStyle name="Normal 3 2 2 3 6 2 3 2 2 2" xfId="17205" xr:uid="{00000000-0005-0000-0000-00001A430000}"/>
    <cellStyle name="Normal 3 2 2 3 6 2 3 2 3" xfId="17206" xr:uid="{00000000-0005-0000-0000-00001B430000}"/>
    <cellStyle name="Normal 3 2 2 3 6 2 3 3" xfId="17207" xr:uid="{00000000-0005-0000-0000-00001C430000}"/>
    <cellStyle name="Normal 3 2 2 3 6 2 3 3 2" xfId="17208" xr:uid="{00000000-0005-0000-0000-00001D430000}"/>
    <cellStyle name="Normal 3 2 2 3 6 2 3 4" xfId="17209" xr:uid="{00000000-0005-0000-0000-00001E430000}"/>
    <cellStyle name="Normal 3 2 2 3 6 2 4" xfId="17210" xr:uid="{00000000-0005-0000-0000-00001F430000}"/>
    <cellStyle name="Normal 3 2 2 3 6 2 4 2" xfId="17211" xr:uid="{00000000-0005-0000-0000-000020430000}"/>
    <cellStyle name="Normal 3 2 2 3 6 2 4 2 2" xfId="17212" xr:uid="{00000000-0005-0000-0000-000021430000}"/>
    <cellStyle name="Normal 3 2 2 3 6 2 4 2 2 2" xfId="17213" xr:uid="{00000000-0005-0000-0000-000022430000}"/>
    <cellStyle name="Normal 3 2 2 3 6 2 4 2 3" xfId="17214" xr:uid="{00000000-0005-0000-0000-000023430000}"/>
    <cellStyle name="Normal 3 2 2 3 6 2 4 3" xfId="17215" xr:uid="{00000000-0005-0000-0000-000024430000}"/>
    <cellStyle name="Normal 3 2 2 3 6 2 4 3 2" xfId="17216" xr:uid="{00000000-0005-0000-0000-000025430000}"/>
    <cellStyle name="Normal 3 2 2 3 6 2 4 4" xfId="17217" xr:uid="{00000000-0005-0000-0000-000026430000}"/>
    <cellStyle name="Normal 3 2 2 3 6 2 5" xfId="17218" xr:uid="{00000000-0005-0000-0000-000027430000}"/>
    <cellStyle name="Normal 3 2 2 3 6 2 5 2" xfId="17219" xr:uid="{00000000-0005-0000-0000-000028430000}"/>
    <cellStyle name="Normal 3 2 2 3 6 2 5 2 2" xfId="17220" xr:uid="{00000000-0005-0000-0000-000029430000}"/>
    <cellStyle name="Normal 3 2 2 3 6 2 5 3" xfId="17221" xr:uid="{00000000-0005-0000-0000-00002A430000}"/>
    <cellStyle name="Normal 3 2 2 3 6 2 6" xfId="17222" xr:uid="{00000000-0005-0000-0000-00002B430000}"/>
    <cellStyle name="Normal 3 2 2 3 6 2 6 2" xfId="17223" xr:uid="{00000000-0005-0000-0000-00002C430000}"/>
    <cellStyle name="Normal 3 2 2 3 6 2 7" xfId="17224" xr:uid="{00000000-0005-0000-0000-00002D430000}"/>
    <cellStyle name="Normal 3 2 2 3 6 2 7 2" xfId="17225" xr:uid="{00000000-0005-0000-0000-00002E430000}"/>
    <cellStyle name="Normal 3 2 2 3 6 2 8" xfId="17226" xr:uid="{00000000-0005-0000-0000-00002F430000}"/>
    <cellStyle name="Normal 3 2 2 3 6 3" xfId="17227" xr:uid="{00000000-0005-0000-0000-000030430000}"/>
    <cellStyle name="Normal 3 2 2 3 6 3 2" xfId="17228" xr:uid="{00000000-0005-0000-0000-000031430000}"/>
    <cellStyle name="Normal 3 2 2 3 6 3 2 2" xfId="17229" xr:uid="{00000000-0005-0000-0000-000032430000}"/>
    <cellStyle name="Normal 3 2 2 3 6 3 2 2 2" xfId="17230" xr:uid="{00000000-0005-0000-0000-000033430000}"/>
    <cellStyle name="Normal 3 2 2 3 6 3 2 2 2 2" xfId="17231" xr:uid="{00000000-0005-0000-0000-000034430000}"/>
    <cellStyle name="Normal 3 2 2 3 6 3 2 2 3" xfId="17232" xr:uid="{00000000-0005-0000-0000-000035430000}"/>
    <cellStyle name="Normal 3 2 2 3 6 3 2 3" xfId="17233" xr:uid="{00000000-0005-0000-0000-000036430000}"/>
    <cellStyle name="Normal 3 2 2 3 6 3 2 3 2" xfId="17234" xr:uid="{00000000-0005-0000-0000-000037430000}"/>
    <cellStyle name="Normal 3 2 2 3 6 3 2 4" xfId="17235" xr:uid="{00000000-0005-0000-0000-000038430000}"/>
    <cellStyle name="Normal 3 2 2 3 6 3 3" xfId="17236" xr:uid="{00000000-0005-0000-0000-000039430000}"/>
    <cellStyle name="Normal 3 2 2 3 6 3 3 2" xfId="17237" xr:uid="{00000000-0005-0000-0000-00003A430000}"/>
    <cellStyle name="Normal 3 2 2 3 6 3 3 2 2" xfId="17238" xr:uid="{00000000-0005-0000-0000-00003B430000}"/>
    <cellStyle name="Normal 3 2 2 3 6 3 3 3" xfId="17239" xr:uid="{00000000-0005-0000-0000-00003C430000}"/>
    <cellStyle name="Normal 3 2 2 3 6 3 4" xfId="17240" xr:uid="{00000000-0005-0000-0000-00003D430000}"/>
    <cellStyle name="Normal 3 2 2 3 6 3 4 2" xfId="17241" xr:uid="{00000000-0005-0000-0000-00003E430000}"/>
    <cellStyle name="Normal 3 2 2 3 6 3 5" xfId="17242" xr:uid="{00000000-0005-0000-0000-00003F430000}"/>
    <cellStyle name="Normal 3 2 2 3 6 4" xfId="17243" xr:uid="{00000000-0005-0000-0000-000040430000}"/>
    <cellStyle name="Normal 3 2 2 3 6 4 2" xfId="17244" xr:uid="{00000000-0005-0000-0000-000041430000}"/>
    <cellStyle name="Normal 3 2 2 3 6 4 2 2" xfId="17245" xr:uid="{00000000-0005-0000-0000-000042430000}"/>
    <cellStyle name="Normal 3 2 2 3 6 4 2 2 2" xfId="17246" xr:uid="{00000000-0005-0000-0000-000043430000}"/>
    <cellStyle name="Normal 3 2 2 3 6 4 2 3" xfId="17247" xr:uid="{00000000-0005-0000-0000-000044430000}"/>
    <cellStyle name="Normal 3 2 2 3 6 4 3" xfId="17248" xr:uid="{00000000-0005-0000-0000-000045430000}"/>
    <cellStyle name="Normal 3 2 2 3 6 4 3 2" xfId="17249" xr:uid="{00000000-0005-0000-0000-000046430000}"/>
    <cellStyle name="Normal 3 2 2 3 6 4 4" xfId="17250" xr:uid="{00000000-0005-0000-0000-000047430000}"/>
    <cellStyle name="Normal 3 2 2 3 6 5" xfId="17251" xr:uid="{00000000-0005-0000-0000-000048430000}"/>
    <cellStyle name="Normal 3 2 2 3 6 5 2" xfId="17252" xr:uid="{00000000-0005-0000-0000-000049430000}"/>
    <cellStyle name="Normal 3 2 2 3 6 5 2 2" xfId="17253" xr:uid="{00000000-0005-0000-0000-00004A430000}"/>
    <cellStyle name="Normal 3 2 2 3 6 5 2 2 2" xfId="17254" xr:uid="{00000000-0005-0000-0000-00004B430000}"/>
    <cellStyle name="Normal 3 2 2 3 6 5 2 3" xfId="17255" xr:uid="{00000000-0005-0000-0000-00004C430000}"/>
    <cellStyle name="Normal 3 2 2 3 6 5 3" xfId="17256" xr:uid="{00000000-0005-0000-0000-00004D430000}"/>
    <cellStyle name="Normal 3 2 2 3 6 5 3 2" xfId="17257" xr:uid="{00000000-0005-0000-0000-00004E430000}"/>
    <cellStyle name="Normal 3 2 2 3 6 5 4" xfId="17258" xr:uid="{00000000-0005-0000-0000-00004F430000}"/>
    <cellStyle name="Normal 3 2 2 3 6 6" xfId="17259" xr:uid="{00000000-0005-0000-0000-000050430000}"/>
    <cellStyle name="Normal 3 2 2 3 6 6 2" xfId="17260" xr:uid="{00000000-0005-0000-0000-000051430000}"/>
    <cellStyle name="Normal 3 2 2 3 6 6 2 2" xfId="17261" xr:uid="{00000000-0005-0000-0000-000052430000}"/>
    <cellStyle name="Normal 3 2 2 3 6 6 3" xfId="17262" xr:uid="{00000000-0005-0000-0000-000053430000}"/>
    <cellStyle name="Normal 3 2 2 3 6 7" xfId="17263" xr:uid="{00000000-0005-0000-0000-000054430000}"/>
    <cellStyle name="Normal 3 2 2 3 6 7 2" xfId="17264" xr:uid="{00000000-0005-0000-0000-000055430000}"/>
    <cellStyle name="Normal 3 2 2 3 6 8" xfId="17265" xr:uid="{00000000-0005-0000-0000-000056430000}"/>
    <cellStyle name="Normal 3 2 2 3 6 8 2" xfId="17266" xr:uid="{00000000-0005-0000-0000-000057430000}"/>
    <cellStyle name="Normal 3 2 2 3 6 9" xfId="17267" xr:uid="{00000000-0005-0000-0000-000058430000}"/>
    <cellStyle name="Normal 3 2 2 3 7" xfId="17268" xr:uid="{00000000-0005-0000-0000-000059430000}"/>
    <cellStyle name="Normal 3 2 2 3 7 2" xfId="17269" xr:uid="{00000000-0005-0000-0000-00005A430000}"/>
    <cellStyle name="Normal 3 2 2 3 7 2 2" xfId="17270" xr:uid="{00000000-0005-0000-0000-00005B430000}"/>
    <cellStyle name="Normal 3 2 2 3 7 2 2 2" xfId="17271" xr:uid="{00000000-0005-0000-0000-00005C430000}"/>
    <cellStyle name="Normal 3 2 2 3 7 2 2 2 2" xfId="17272" xr:uid="{00000000-0005-0000-0000-00005D430000}"/>
    <cellStyle name="Normal 3 2 2 3 7 2 2 2 2 2" xfId="17273" xr:uid="{00000000-0005-0000-0000-00005E430000}"/>
    <cellStyle name="Normal 3 2 2 3 7 2 2 2 3" xfId="17274" xr:uid="{00000000-0005-0000-0000-00005F430000}"/>
    <cellStyle name="Normal 3 2 2 3 7 2 2 3" xfId="17275" xr:uid="{00000000-0005-0000-0000-000060430000}"/>
    <cellStyle name="Normal 3 2 2 3 7 2 2 3 2" xfId="17276" xr:uid="{00000000-0005-0000-0000-000061430000}"/>
    <cellStyle name="Normal 3 2 2 3 7 2 2 4" xfId="17277" xr:uid="{00000000-0005-0000-0000-000062430000}"/>
    <cellStyle name="Normal 3 2 2 3 7 2 3" xfId="17278" xr:uid="{00000000-0005-0000-0000-000063430000}"/>
    <cellStyle name="Normal 3 2 2 3 7 2 3 2" xfId="17279" xr:uid="{00000000-0005-0000-0000-000064430000}"/>
    <cellStyle name="Normal 3 2 2 3 7 2 3 2 2" xfId="17280" xr:uid="{00000000-0005-0000-0000-000065430000}"/>
    <cellStyle name="Normal 3 2 2 3 7 2 3 3" xfId="17281" xr:uid="{00000000-0005-0000-0000-000066430000}"/>
    <cellStyle name="Normal 3 2 2 3 7 2 4" xfId="17282" xr:uid="{00000000-0005-0000-0000-000067430000}"/>
    <cellStyle name="Normal 3 2 2 3 7 2 4 2" xfId="17283" xr:uid="{00000000-0005-0000-0000-000068430000}"/>
    <cellStyle name="Normal 3 2 2 3 7 2 5" xfId="17284" xr:uid="{00000000-0005-0000-0000-000069430000}"/>
    <cellStyle name="Normal 3 2 2 3 7 3" xfId="17285" xr:uid="{00000000-0005-0000-0000-00006A430000}"/>
    <cellStyle name="Normal 3 2 2 3 7 3 2" xfId="17286" xr:uid="{00000000-0005-0000-0000-00006B430000}"/>
    <cellStyle name="Normal 3 2 2 3 7 3 2 2" xfId="17287" xr:uid="{00000000-0005-0000-0000-00006C430000}"/>
    <cellStyle name="Normal 3 2 2 3 7 3 2 2 2" xfId="17288" xr:uid="{00000000-0005-0000-0000-00006D430000}"/>
    <cellStyle name="Normal 3 2 2 3 7 3 2 3" xfId="17289" xr:uid="{00000000-0005-0000-0000-00006E430000}"/>
    <cellStyle name="Normal 3 2 2 3 7 3 3" xfId="17290" xr:uid="{00000000-0005-0000-0000-00006F430000}"/>
    <cellStyle name="Normal 3 2 2 3 7 3 3 2" xfId="17291" xr:uid="{00000000-0005-0000-0000-000070430000}"/>
    <cellStyle name="Normal 3 2 2 3 7 3 4" xfId="17292" xr:uid="{00000000-0005-0000-0000-000071430000}"/>
    <cellStyle name="Normal 3 2 2 3 7 4" xfId="17293" xr:uid="{00000000-0005-0000-0000-000072430000}"/>
    <cellStyle name="Normal 3 2 2 3 7 4 2" xfId="17294" xr:uid="{00000000-0005-0000-0000-000073430000}"/>
    <cellStyle name="Normal 3 2 2 3 7 4 2 2" xfId="17295" xr:uid="{00000000-0005-0000-0000-000074430000}"/>
    <cellStyle name="Normal 3 2 2 3 7 4 2 2 2" xfId="17296" xr:uid="{00000000-0005-0000-0000-000075430000}"/>
    <cellStyle name="Normal 3 2 2 3 7 4 2 3" xfId="17297" xr:uid="{00000000-0005-0000-0000-000076430000}"/>
    <cellStyle name="Normal 3 2 2 3 7 4 3" xfId="17298" xr:uid="{00000000-0005-0000-0000-000077430000}"/>
    <cellStyle name="Normal 3 2 2 3 7 4 3 2" xfId="17299" xr:uid="{00000000-0005-0000-0000-000078430000}"/>
    <cellStyle name="Normal 3 2 2 3 7 4 4" xfId="17300" xr:uid="{00000000-0005-0000-0000-000079430000}"/>
    <cellStyle name="Normal 3 2 2 3 7 5" xfId="17301" xr:uid="{00000000-0005-0000-0000-00007A430000}"/>
    <cellStyle name="Normal 3 2 2 3 7 5 2" xfId="17302" xr:uid="{00000000-0005-0000-0000-00007B430000}"/>
    <cellStyle name="Normal 3 2 2 3 7 5 2 2" xfId="17303" xr:uid="{00000000-0005-0000-0000-00007C430000}"/>
    <cellStyle name="Normal 3 2 2 3 7 5 3" xfId="17304" xr:uid="{00000000-0005-0000-0000-00007D430000}"/>
    <cellStyle name="Normal 3 2 2 3 7 6" xfId="17305" xr:uid="{00000000-0005-0000-0000-00007E430000}"/>
    <cellStyle name="Normal 3 2 2 3 7 6 2" xfId="17306" xr:uid="{00000000-0005-0000-0000-00007F430000}"/>
    <cellStyle name="Normal 3 2 2 3 7 7" xfId="17307" xr:uid="{00000000-0005-0000-0000-000080430000}"/>
    <cellStyle name="Normal 3 2 2 3 7 7 2" xfId="17308" xr:uid="{00000000-0005-0000-0000-000081430000}"/>
    <cellStyle name="Normal 3 2 2 3 7 8" xfId="17309" xr:uid="{00000000-0005-0000-0000-000082430000}"/>
    <cellStyle name="Normal 3 2 2 3 8" xfId="17310" xr:uid="{00000000-0005-0000-0000-000083430000}"/>
    <cellStyle name="Normal 3 2 2 3 8 2" xfId="17311" xr:uid="{00000000-0005-0000-0000-000084430000}"/>
    <cellStyle name="Normal 3 2 2 3 8 2 2" xfId="17312" xr:uid="{00000000-0005-0000-0000-000085430000}"/>
    <cellStyle name="Normal 3 2 2 3 8 2 2 2" xfId="17313" xr:uid="{00000000-0005-0000-0000-000086430000}"/>
    <cellStyle name="Normal 3 2 2 3 8 2 2 2 2" xfId="17314" xr:uid="{00000000-0005-0000-0000-000087430000}"/>
    <cellStyle name="Normal 3 2 2 3 8 2 2 2 2 2" xfId="17315" xr:uid="{00000000-0005-0000-0000-000088430000}"/>
    <cellStyle name="Normal 3 2 2 3 8 2 2 2 3" xfId="17316" xr:uid="{00000000-0005-0000-0000-000089430000}"/>
    <cellStyle name="Normal 3 2 2 3 8 2 2 3" xfId="17317" xr:uid="{00000000-0005-0000-0000-00008A430000}"/>
    <cellStyle name="Normal 3 2 2 3 8 2 2 3 2" xfId="17318" xr:uid="{00000000-0005-0000-0000-00008B430000}"/>
    <cellStyle name="Normal 3 2 2 3 8 2 2 4" xfId="17319" xr:uid="{00000000-0005-0000-0000-00008C430000}"/>
    <cellStyle name="Normal 3 2 2 3 8 2 3" xfId="17320" xr:uid="{00000000-0005-0000-0000-00008D430000}"/>
    <cellStyle name="Normal 3 2 2 3 8 2 3 2" xfId="17321" xr:uid="{00000000-0005-0000-0000-00008E430000}"/>
    <cellStyle name="Normal 3 2 2 3 8 2 3 2 2" xfId="17322" xr:uid="{00000000-0005-0000-0000-00008F430000}"/>
    <cellStyle name="Normal 3 2 2 3 8 2 3 3" xfId="17323" xr:uid="{00000000-0005-0000-0000-000090430000}"/>
    <cellStyle name="Normal 3 2 2 3 8 2 4" xfId="17324" xr:uid="{00000000-0005-0000-0000-000091430000}"/>
    <cellStyle name="Normal 3 2 2 3 8 2 4 2" xfId="17325" xr:uid="{00000000-0005-0000-0000-000092430000}"/>
    <cellStyle name="Normal 3 2 2 3 8 2 5" xfId="17326" xr:uid="{00000000-0005-0000-0000-000093430000}"/>
    <cellStyle name="Normal 3 2 2 3 8 3" xfId="17327" xr:uid="{00000000-0005-0000-0000-000094430000}"/>
    <cellStyle name="Normal 3 2 2 3 8 3 2" xfId="17328" xr:uid="{00000000-0005-0000-0000-000095430000}"/>
    <cellStyle name="Normal 3 2 2 3 8 3 2 2" xfId="17329" xr:uid="{00000000-0005-0000-0000-000096430000}"/>
    <cellStyle name="Normal 3 2 2 3 8 3 2 2 2" xfId="17330" xr:uid="{00000000-0005-0000-0000-000097430000}"/>
    <cellStyle name="Normal 3 2 2 3 8 3 2 3" xfId="17331" xr:uid="{00000000-0005-0000-0000-000098430000}"/>
    <cellStyle name="Normal 3 2 2 3 8 3 3" xfId="17332" xr:uid="{00000000-0005-0000-0000-000099430000}"/>
    <cellStyle name="Normal 3 2 2 3 8 3 3 2" xfId="17333" xr:uid="{00000000-0005-0000-0000-00009A430000}"/>
    <cellStyle name="Normal 3 2 2 3 8 3 4" xfId="17334" xr:uid="{00000000-0005-0000-0000-00009B430000}"/>
    <cellStyle name="Normal 3 2 2 3 8 4" xfId="17335" xr:uid="{00000000-0005-0000-0000-00009C430000}"/>
    <cellStyle name="Normal 3 2 2 3 8 4 2" xfId="17336" xr:uid="{00000000-0005-0000-0000-00009D430000}"/>
    <cellStyle name="Normal 3 2 2 3 8 4 2 2" xfId="17337" xr:uid="{00000000-0005-0000-0000-00009E430000}"/>
    <cellStyle name="Normal 3 2 2 3 8 4 2 2 2" xfId="17338" xr:uid="{00000000-0005-0000-0000-00009F430000}"/>
    <cellStyle name="Normal 3 2 2 3 8 4 2 3" xfId="17339" xr:uid="{00000000-0005-0000-0000-0000A0430000}"/>
    <cellStyle name="Normal 3 2 2 3 8 4 3" xfId="17340" xr:uid="{00000000-0005-0000-0000-0000A1430000}"/>
    <cellStyle name="Normal 3 2 2 3 8 4 3 2" xfId="17341" xr:uid="{00000000-0005-0000-0000-0000A2430000}"/>
    <cellStyle name="Normal 3 2 2 3 8 4 4" xfId="17342" xr:uid="{00000000-0005-0000-0000-0000A3430000}"/>
    <cellStyle name="Normal 3 2 2 3 8 5" xfId="17343" xr:uid="{00000000-0005-0000-0000-0000A4430000}"/>
    <cellStyle name="Normal 3 2 2 3 8 5 2" xfId="17344" xr:uid="{00000000-0005-0000-0000-0000A5430000}"/>
    <cellStyle name="Normal 3 2 2 3 8 5 2 2" xfId="17345" xr:uid="{00000000-0005-0000-0000-0000A6430000}"/>
    <cellStyle name="Normal 3 2 2 3 8 5 3" xfId="17346" xr:uid="{00000000-0005-0000-0000-0000A7430000}"/>
    <cellStyle name="Normal 3 2 2 3 8 6" xfId="17347" xr:uid="{00000000-0005-0000-0000-0000A8430000}"/>
    <cellStyle name="Normal 3 2 2 3 8 6 2" xfId="17348" xr:uid="{00000000-0005-0000-0000-0000A9430000}"/>
    <cellStyle name="Normal 3 2 2 3 8 7" xfId="17349" xr:uid="{00000000-0005-0000-0000-0000AA430000}"/>
    <cellStyle name="Normal 3 2 2 3 8 7 2" xfId="17350" xr:uid="{00000000-0005-0000-0000-0000AB430000}"/>
    <cellStyle name="Normal 3 2 2 3 8 8" xfId="17351" xr:uid="{00000000-0005-0000-0000-0000AC430000}"/>
    <cellStyle name="Normal 3 2 2 3 9" xfId="17352" xr:uid="{00000000-0005-0000-0000-0000AD430000}"/>
    <cellStyle name="Normal 3 2 2 3 9 2" xfId="17353" xr:uid="{00000000-0005-0000-0000-0000AE430000}"/>
    <cellStyle name="Normal 3 2 2 3 9 2 2" xfId="17354" xr:uid="{00000000-0005-0000-0000-0000AF430000}"/>
    <cellStyle name="Normal 3 2 2 3 9 2 2 2" xfId="17355" xr:uid="{00000000-0005-0000-0000-0000B0430000}"/>
    <cellStyle name="Normal 3 2 2 3 9 2 2 2 2" xfId="17356" xr:uid="{00000000-0005-0000-0000-0000B1430000}"/>
    <cellStyle name="Normal 3 2 2 3 9 2 2 2 2 2" xfId="17357" xr:uid="{00000000-0005-0000-0000-0000B2430000}"/>
    <cellStyle name="Normal 3 2 2 3 9 2 2 2 3" xfId="17358" xr:uid="{00000000-0005-0000-0000-0000B3430000}"/>
    <cellStyle name="Normal 3 2 2 3 9 2 2 3" xfId="17359" xr:uid="{00000000-0005-0000-0000-0000B4430000}"/>
    <cellStyle name="Normal 3 2 2 3 9 2 2 3 2" xfId="17360" xr:uid="{00000000-0005-0000-0000-0000B5430000}"/>
    <cellStyle name="Normal 3 2 2 3 9 2 2 4" xfId="17361" xr:uid="{00000000-0005-0000-0000-0000B6430000}"/>
    <cellStyle name="Normal 3 2 2 3 9 2 3" xfId="17362" xr:uid="{00000000-0005-0000-0000-0000B7430000}"/>
    <cellStyle name="Normal 3 2 2 3 9 2 3 2" xfId="17363" xr:uid="{00000000-0005-0000-0000-0000B8430000}"/>
    <cellStyle name="Normal 3 2 2 3 9 2 3 2 2" xfId="17364" xr:uid="{00000000-0005-0000-0000-0000B9430000}"/>
    <cellStyle name="Normal 3 2 2 3 9 2 3 3" xfId="17365" xr:uid="{00000000-0005-0000-0000-0000BA430000}"/>
    <cellStyle name="Normal 3 2 2 3 9 2 4" xfId="17366" xr:uid="{00000000-0005-0000-0000-0000BB430000}"/>
    <cellStyle name="Normal 3 2 2 3 9 2 4 2" xfId="17367" xr:uid="{00000000-0005-0000-0000-0000BC430000}"/>
    <cellStyle name="Normal 3 2 2 3 9 2 5" xfId="17368" xr:uid="{00000000-0005-0000-0000-0000BD430000}"/>
    <cellStyle name="Normal 3 2 2 3 9 3" xfId="17369" xr:uid="{00000000-0005-0000-0000-0000BE430000}"/>
    <cellStyle name="Normal 3 2 2 3 9 3 2" xfId="17370" xr:uid="{00000000-0005-0000-0000-0000BF430000}"/>
    <cellStyle name="Normal 3 2 2 3 9 3 2 2" xfId="17371" xr:uid="{00000000-0005-0000-0000-0000C0430000}"/>
    <cellStyle name="Normal 3 2 2 3 9 3 2 2 2" xfId="17372" xr:uid="{00000000-0005-0000-0000-0000C1430000}"/>
    <cellStyle name="Normal 3 2 2 3 9 3 2 3" xfId="17373" xr:uid="{00000000-0005-0000-0000-0000C2430000}"/>
    <cellStyle name="Normal 3 2 2 3 9 3 3" xfId="17374" xr:uid="{00000000-0005-0000-0000-0000C3430000}"/>
    <cellStyle name="Normal 3 2 2 3 9 3 3 2" xfId="17375" xr:uid="{00000000-0005-0000-0000-0000C4430000}"/>
    <cellStyle name="Normal 3 2 2 3 9 3 4" xfId="17376" xr:uid="{00000000-0005-0000-0000-0000C5430000}"/>
    <cellStyle name="Normal 3 2 2 3 9 4" xfId="17377" xr:uid="{00000000-0005-0000-0000-0000C6430000}"/>
    <cellStyle name="Normal 3 2 2 3 9 4 2" xfId="17378" xr:uid="{00000000-0005-0000-0000-0000C7430000}"/>
    <cellStyle name="Normal 3 2 2 3 9 4 2 2" xfId="17379" xr:uid="{00000000-0005-0000-0000-0000C8430000}"/>
    <cellStyle name="Normal 3 2 2 3 9 4 3" xfId="17380" xr:uid="{00000000-0005-0000-0000-0000C9430000}"/>
    <cellStyle name="Normal 3 2 2 3 9 5" xfId="17381" xr:uid="{00000000-0005-0000-0000-0000CA430000}"/>
    <cellStyle name="Normal 3 2 2 3 9 5 2" xfId="17382" xr:uid="{00000000-0005-0000-0000-0000CB430000}"/>
    <cellStyle name="Normal 3 2 2 3 9 6" xfId="17383" xr:uid="{00000000-0005-0000-0000-0000CC430000}"/>
    <cellStyle name="Normal 3 2 2 4" xfId="17384" xr:uid="{00000000-0005-0000-0000-0000CD430000}"/>
    <cellStyle name="Normal 3 2 2 4 10" xfId="17385" xr:uid="{00000000-0005-0000-0000-0000CE430000}"/>
    <cellStyle name="Normal 3 2 2 4 10 2" xfId="17386" xr:uid="{00000000-0005-0000-0000-0000CF430000}"/>
    <cellStyle name="Normal 3 2 2 4 10 2 2" xfId="17387" xr:uid="{00000000-0005-0000-0000-0000D0430000}"/>
    <cellStyle name="Normal 3 2 2 4 10 2 2 2" xfId="17388" xr:uid="{00000000-0005-0000-0000-0000D1430000}"/>
    <cellStyle name="Normal 3 2 2 4 10 2 3" xfId="17389" xr:uid="{00000000-0005-0000-0000-0000D2430000}"/>
    <cellStyle name="Normal 3 2 2 4 10 3" xfId="17390" xr:uid="{00000000-0005-0000-0000-0000D3430000}"/>
    <cellStyle name="Normal 3 2 2 4 10 3 2" xfId="17391" xr:uid="{00000000-0005-0000-0000-0000D4430000}"/>
    <cellStyle name="Normal 3 2 2 4 10 4" xfId="17392" xr:uid="{00000000-0005-0000-0000-0000D5430000}"/>
    <cellStyle name="Normal 3 2 2 4 11" xfId="17393" xr:uid="{00000000-0005-0000-0000-0000D6430000}"/>
    <cellStyle name="Normal 3 2 2 4 11 2" xfId="17394" xr:uid="{00000000-0005-0000-0000-0000D7430000}"/>
    <cellStyle name="Normal 3 2 2 4 11 2 2" xfId="17395" xr:uid="{00000000-0005-0000-0000-0000D8430000}"/>
    <cellStyle name="Normal 3 2 2 4 11 2 2 2" xfId="17396" xr:uid="{00000000-0005-0000-0000-0000D9430000}"/>
    <cellStyle name="Normal 3 2 2 4 11 2 3" xfId="17397" xr:uid="{00000000-0005-0000-0000-0000DA430000}"/>
    <cellStyle name="Normal 3 2 2 4 11 3" xfId="17398" xr:uid="{00000000-0005-0000-0000-0000DB430000}"/>
    <cellStyle name="Normal 3 2 2 4 11 3 2" xfId="17399" xr:uid="{00000000-0005-0000-0000-0000DC430000}"/>
    <cellStyle name="Normal 3 2 2 4 11 4" xfId="17400" xr:uid="{00000000-0005-0000-0000-0000DD430000}"/>
    <cellStyle name="Normal 3 2 2 4 12" xfId="17401" xr:uid="{00000000-0005-0000-0000-0000DE430000}"/>
    <cellStyle name="Normal 3 2 2 4 12 2" xfId="17402" xr:uid="{00000000-0005-0000-0000-0000DF430000}"/>
    <cellStyle name="Normal 3 2 2 4 12 2 2" xfId="17403" xr:uid="{00000000-0005-0000-0000-0000E0430000}"/>
    <cellStyle name="Normal 3 2 2 4 12 2 2 2" xfId="17404" xr:uid="{00000000-0005-0000-0000-0000E1430000}"/>
    <cellStyle name="Normal 3 2 2 4 12 2 3" xfId="17405" xr:uid="{00000000-0005-0000-0000-0000E2430000}"/>
    <cellStyle name="Normal 3 2 2 4 12 3" xfId="17406" xr:uid="{00000000-0005-0000-0000-0000E3430000}"/>
    <cellStyle name="Normal 3 2 2 4 12 3 2" xfId="17407" xr:uid="{00000000-0005-0000-0000-0000E4430000}"/>
    <cellStyle name="Normal 3 2 2 4 12 4" xfId="17408" xr:uid="{00000000-0005-0000-0000-0000E5430000}"/>
    <cellStyle name="Normal 3 2 2 4 13" xfId="17409" xr:uid="{00000000-0005-0000-0000-0000E6430000}"/>
    <cellStyle name="Normal 3 2 2 4 13 2" xfId="17410" xr:uid="{00000000-0005-0000-0000-0000E7430000}"/>
    <cellStyle name="Normal 3 2 2 4 13 2 2" xfId="17411" xr:uid="{00000000-0005-0000-0000-0000E8430000}"/>
    <cellStyle name="Normal 3 2 2 4 13 3" xfId="17412" xr:uid="{00000000-0005-0000-0000-0000E9430000}"/>
    <cellStyle name="Normal 3 2 2 4 14" xfId="17413" xr:uid="{00000000-0005-0000-0000-0000EA430000}"/>
    <cellStyle name="Normal 3 2 2 4 14 2" xfId="17414" xr:uid="{00000000-0005-0000-0000-0000EB430000}"/>
    <cellStyle name="Normal 3 2 2 4 15" xfId="17415" xr:uid="{00000000-0005-0000-0000-0000EC430000}"/>
    <cellStyle name="Normal 3 2 2 4 15 2" xfId="17416" xr:uid="{00000000-0005-0000-0000-0000ED430000}"/>
    <cellStyle name="Normal 3 2 2 4 16" xfId="17417" xr:uid="{00000000-0005-0000-0000-0000EE430000}"/>
    <cellStyle name="Normal 3 2 2 4 2" xfId="17418" xr:uid="{00000000-0005-0000-0000-0000EF430000}"/>
    <cellStyle name="Normal 3 2 2 4 2 10" xfId="17419" xr:uid="{00000000-0005-0000-0000-0000F0430000}"/>
    <cellStyle name="Normal 3 2 2 4 2 2" xfId="17420" xr:uid="{00000000-0005-0000-0000-0000F1430000}"/>
    <cellStyle name="Normal 3 2 2 4 2 2 2" xfId="17421" xr:uid="{00000000-0005-0000-0000-0000F2430000}"/>
    <cellStyle name="Normal 3 2 2 4 2 2 2 2" xfId="17422" xr:uid="{00000000-0005-0000-0000-0000F3430000}"/>
    <cellStyle name="Normal 3 2 2 4 2 2 2 2 2" xfId="17423" xr:uid="{00000000-0005-0000-0000-0000F4430000}"/>
    <cellStyle name="Normal 3 2 2 4 2 2 2 2 2 2" xfId="17424" xr:uid="{00000000-0005-0000-0000-0000F5430000}"/>
    <cellStyle name="Normal 3 2 2 4 2 2 2 2 2 2 2" xfId="17425" xr:uid="{00000000-0005-0000-0000-0000F6430000}"/>
    <cellStyle name="Normal 3 2 2 4 2 2 2 2 2 2 2 2" xfId="17426" xr:uid="{00000000-0005-0000-0000-0000F7430000}"/>
    <cellStyle name="Normal 3 2 2 4 2 2 2 2 2 2 3" xfId="17427" xr:uid="{00000000-0005-0000-0000-0000F8430000}"/>
    <cellStyle name="Normal 3 2 2 4 2 2 2 2 2 3" xfId="17428" xr:uid="{00000000-0005-0000-0000-0000F9430000}"/>
    <cellStyle name="Normal 3 2 2 4 2 2 2 2 2 3 2" xfId="17429" xr:uid="{00000000-0005-0000-0000-0000FA430000}"/>
    <cellStyle name="Normal 3 2 2 4 2 2 2 2 2 4" xfId="17430" xr:uid="{00000000-0005-0000-0000-0000FB430000}"/>
    <cellStyle name="Normal 3 2 2 4 2 2 2 2 3" xfId="17431" xr:uid="{00000000-0005-0000-0000-0000FC430000}"/>
    <cellStyle name="Normal 3 2 2 4 2 2 2 2 3 2" xfId="17432" xr:uid="{00000000-0005-0000-0000-0000FD430000}"/>
    <cellStyle name="Normal 3 2 2 4 2 2 2 2 3 2 2" xfId="17433" xr:uid="{00000000-0005-0000-0000-0000FE430000}"/>
    <cellStyle name="Normal 3 2 2 4 2 2 2 2 3 3" xfId="17434" xr:uid="{00000000-0005-0000-0000-0000FF430000}"/>
    <cellStyle name="Normal 3 2 2 4 2 2 2 2 4" xfId="17435" xr:uid="{00000000-0005-0000-0000-000000440000}"/>
    <cellStyle name="Normal 3 2 2 4 2 2 2 2 4 2" xfId="17436" xr:uid="{00000000-0005-0000-0000-000001440000}"/>
    <cellStyle name="Normal 3 2 2 4 2 2 2 2 5" xfId="17437" xr:uid="{00000000-0005-0000-0000-000002440000}"/>
    <cellStyle name="Normal 3 2 2 4 2 2 2 3" xfId="17438" xr:uid="{00000000-0005-0000-0000-000003440000}"/>
    <cellStyle name="Normal 3 2 2 4 2 2 2 3 2" xfId="17439" xr:uid="{00000000-0005-0000-0000-000004440000}"/>
    <cellStyle name="Normal 3 2 2 4 2 2 2 3 2 2" xfId="17440" xr:uid="{00000000-0005-0000-0000-000005440000}"/>
    <cellStyle name="Normal 3 2 2 4 2 2 2 3 2 2 2" xfId="17441" xr:uid="{00000000-0005-0000-0000-000006440000}"/>
    <cellStyle name="Normal 3 2 2 4 2 2 2 3 2 3" xfId="17442" xr:uid="{00000000-0005-0000-0000-000007440000}"/>
    <cellStyle name="Normal 3 2 2 4 2 2 2 3 3" xfId="17443" xr:uid="{00000000-0005-0000-0000-000008440000}"/>
    <cellStyle name="Normal 3 2 2 4 2 2 2 3 3 2" xfId="17444" xr:uid="{00000000-0005-0000-0000-000009440000}"/>
    <cellStyle name="Normal 3 2 2 4 2 2 2 3 4" xfId="17445" xr:uid="{00000000-0005-0000-0000-00000A440000}"/>
    <cellStyle name="Normal 3 2 2 4 2 2 2 4" xfId="17446" xr:uid="{00000000-0005-0000-0000-00000B440000}"/>
    <cellStyle name="Normal 3 2 2 4 2 2 2 4 2" xfId="17447" xr:uid="{00000000-0005-0000-0000-00000C440000}"/>
    <cellStyle name="Normal 3 2 2 4 2 2 2 4 2 2" xfId="17448" xr:uid="{00000000-0005-0000-0000-00000D440000}"/>
    <cellStyle name="Normal 3 2 2 4 2 2 2 4 2 2 2" xfId="17449" xr:uid="{00000000-0005-0000-0000-00000E440000}"/>
    <cellStyle name="Normal 3 2 2 4 2 2 2 4 2 3" xfId="17450" xr:uid="{00000000-0005-0000-0000-00000F440000}"/>
    <cellStyle name="Normal 3 2 2 4 2 2 2 4 3" xfId="17451" xr:uid="{00000000-0005-0000-0000-000010440000}"/>
    <cellStyle name="Normal 3 2 2 4 2 2 2 4 3 2" xfId="17452" xr:uid="{00000000-0005-0000-0000-000011440000}"/>
    <cellStyle name="Normal 3 2 2 4 2 2 2 4 4" xfId="17453" xr:uid="{00000000-0005-0000-0000-000012440000}"/>
    <cellStyle name="Normal 3 2 2 4 2 2 2 5" xfId="17454" xr:uid="{00000000-0005-0000-0000-000013440000}"/>
    <cellStyle name="Normal 3 2 2 4 2 2 2 5 2" xfId="17455" xr:uid="{00000000-0005-0000-0000-000014440000}"/>
    <cellStyle name="Normal 3 2 2 4 2 2 2 5 2 2" xfId="17456" xr:uid="{00000000-0005-0000-0000-000015440000}"/>
    <cellStyle name="Normal 3 2 2 4 2 2 2 5 3" xfId="17457" xr:uid="{00000000-0005-0000-0000-000016440000}"/>
    <cellStyle name="Normal 3 2 2 4 2 2 2 6" xfId="17458" xr:uid="{00000000-0005-0000-0000-000017440000}"/>
    <cellStyle name="Normal 3 2 2 4 2 2 2 6 2" xfId="17459" xr:uid="{00000000-0005-0000-0000-000018440000}"/>
    <cellStyle name="Normal 3 2 2 4 2 2 2 7" xfId="17460" xr:uid="{00000000-0005-0000-0000-000019440000}"/>
    <cellStyle name="Normal 3 2 2 4 2 2 2 7 2" xfId="17461" xr:uid="{00000000-0005-0000-0000-00001A440000}"/>
    <cellStyle name="Normal 3 2 2 4 2 2 2 8" xfId="17462" xr:uid="{00000000-0005-0000-0000-00001B440000}"/>
    <cellStyle name="Normal 3 2 2 4 2 2 3" xfId="17463" xr:uid="{00000000-0005-0000-0000-00001C440000}"/>
    <cellStyle name="Normal 3 2 2 4 2 2 3 2" xfId="17464" xr:uid="{00000000-0005-0000-0000-00001D440000}"/>
    <cellStyle name="Normal 3 2 2 4 2 2 3 2 2" xfId="17465" xr:uid="{00000000-0005-0000-0000-00001E440000}"/>
    <cellStyle name="Normal 3 2 2 4 2 2 3 2 2 2" xfId="17466" xr:uid="{00000000-0005-0000-0000-00001F440000}"/>
    <cellStyle name="Normal 3 2 2 4 2 2 3 2 2 2 2" xfId="17467" xr:uid="{00000000-0005-0000-0000-000020440000}"/>
    <cellStyle name="Normal 3 2 2 4 2 2 3 2 2 3" xfId="17468" xr:uid="{00000000-0005-0000-0000-000021440000}"/>
    <cellStyle name="Normal 3 2 2 4 2 2 3 2 3" xfId="17469" xr:uid="{00000000-0005-0000-0000-000022440000}"/>
    <cellStyle name="Normal 3 2 2 4 2 2 3 2 3 2" xfId="17470" xr:uid="{00000000-0005-0000-0000-000023440000}"/>
    <cellStyle name="Normal 3 2 2 4 2 2 3 2 4" xfId="17471" xr:uid="{00000000-0005-0000-0000-000024440000}"/>
    <cellStyle name="Normal 3 2 2 4 2 2 3 3" xfId="17472" xr:uid="{00000000-0005-0000-0000-000025440000}"/>
    <cellStyle name="Normal 3 2 2 4 2 2 3 3 2" xfId="17473" xr:uid="{00000000-0005-0000-0000-000026440000}"/>
    <cellStyle name="Normal 3 2 2 4 2 2 3 3 2 2" xfId="17474" xr:uid="{00000000-0005-0000-0000-000027440000}"/>
    <cellStyle name="Normal 3 2 2 4 2 2 3 3 3" xfId="17475" xr:uid="{00000000-0005-0000-0000-000028440000}"/>
    <cellStyle name="Normal 3 2 2 4 2 2 3 4" xfId="17476" xr:uid="{00000000-0005-0000-0000-000029440000}"/>
    <cellStyle name="Normal 3 2 2 4 2 2 3 4 2" xfId="17477" xr:uid="{00000000-0005-0000-0000-00002A440000}"/>
    <cellStyle name="Normal 3 2 2 4 2 2 3 5" xfId="17478" xr:uid="{00000000-0005-0000-0000-00002B440000}"/>
    <cellStyle name="Normal 3 2 2 4 2 2 4" xfId="17479" xr:uid="{00000000-0005-0000-0000-00002C440000}"/>
    <cellStyle name="Normal 3 2 2 4 2 2 4 2" xfId="17480" xr:uid="{00000000-0005-0000-0000-00002D440000}"/>
    <cellStyle name="Normal 3 2 2 4 2 2 4 2 2" xfId="17481" xr:uid="{00000000-0005-0000-0000-00002E440000}"/>
    <cellStyle name="Normal 3 2 2 4 2 2 4 2 2 2" xfId="17482" xr:uid="{00000000-0005-0000-0000-00002F440000}"/>
    <cellStyle name="Normal 3 2 2 4 2 2 4 2 3" xfId="17483" xr:uid="{00000000-0005-0000-0000-000030440000}"/>
    <cellStyle name="Normal 3 2 2 4 2 2 4 3" xfId="17484" xr:uid="{00000000-0005-0000-0000-000031440000}"/>
    <cellStyle name="Normal 3 2 2 4 2 2 4 3 2" xfId="17485" xr:uid="{00000000-0005-0000-0000-000032440000}"/>
    <cellStyle name="Normal 3 2 2 4 2 2 4 4" xfId="17486" xr:uid="{00000000-0005-0000-0000-000033440000}"/>
    <cellStyle name="Normal 3 2 2 4 2 2 5" xfId="17487" xr:uid="{00000000-0005-0000-0000-000034440000}"/>
    <cellStyle name="Normal 3 2 2 4 2 2 5 2" xfId="17488" xr:uid="{00000000-0005-0000-0000-000035440000}"/>
    <cellStyle name="Normal 3 2 2 4 2 2 5 2 2" xfId="17489" xr:uid="{00000000-0005-0000-0000-000036440000}"/>
    <cellStyle name="Normal 3 2 2 4 2 2 5 2 2 2" xfId="17490" xr:uid="{00000000-0005-0000-0000-000037440000}"/>
    <cellStyle name="Normal 3 2 2 4 2 2 5 2 3" xfId="17491" xr:uid="{00000000-0005-0000-0000-000038440000}"/>
    <cellStyle name="Normal 3 2 2 4 2 2 5 3" xfId="17492" xr:uid="{00000000-0005-0000-0000-000039440000}"/>
    <cellStyle name="Normal 3 2 2 4 2 2 5 3 2" xfId="17493" xr:uid="{00000000-0005-0000-0000-00003A440000}"/>
    <cellStyle name="Normal 3 2 2 4 2 2 5 4" xfId="17494" xr:uid="{00000000-0005-0000-0000-00003B440000}"/>
    <cellStyle name="Normal 3 2 2 4 2 2 6" xfId="17495" xr:uid="{00000000-0005-0000-0000-00003C440000}"/>
    <cellStyle name="Normal 3 2 2 4 2 2 6 2" xfId="17496" xr:uid="{00000000-0005-0000-0000-00003D440000}"/>
    <cellStyle name="Normal 3 2 2 4 2 2 6 2 2" xfId="17497" xr:uid="{00000000-0005-0000-0000-00003E440000}"/>
    <cellStyle name="Normal 3 2 2 4 2 2 6 3" xfId="17498" xr:uid="{00000000-0005-0000-0000-00003F440000}"/>
    <cellStyle name="Normal 3 2 2 4 2 2 7" xfId="17499" xr:uid="{00000000-0005-0000-0000-000040440000}"/>
    <cellStyle name="Normal 3 2 2 4 2 2 7 2" xfId="17500" xr:uid="{00000000-0005-0000-0000-000041440000}"/>
    <cellStyle name="Normal 3 2 2 4 2 2 8" xfId="17501" xr:uid="{00000000-0005-0000-0000-000042440000}"/>
    <cellStyle name="Normal 3 2 2 4 2 2 8 2" xfId="17502" xr:uid="{00000000-0005-0000-0000-000043440000}"/>
    <cellStyle name="Normal 3 2 2 4 2 2 9" xfId="17503" xr:uid="{00000000-0005-0000-0000-000044440000}"/>
    <cellStyle name="Normal 3 2 2 4 2 3" xfId="17504" xr:uid="{00000000-0005-0000-0000-000045440000}"/>
    <cellStyle name="Normal 3 2 2 4 2 3 2" xfId="17505" xr:uid="{00000000-0005-0000-0000-000046440000}"/>
    <cellStyle name="Normal 3 2 2 4 2 3 2 2" xfId="17506" xr:uid="{00000000-0005-0000-0000-000047440000}"/>
    <cellStyle name="Normal 3 2 2 4 2 3 2 2 2" xfId="17507" xr:uid="{00000000-0005-0000-0000-000048440000}"/>
    <cellStyle name="Normal 3 2 2 4 2 3 2 2 2 2" xfId="17508" xr:uid="{00000000-0005-0000-0000-000049440000}"/>
    <cellStyle name="Normal 3 2 2 4 2 3 2 2 2 2 2" xfId="17509" xr:uid="{00000000-0005-0000-0000-00004A440000}"/>
    <cellStyle name="Normal 3 2 2 4 2 3 2 2 2 3" xfId="17510" xr:uid="{00000000-0005-0000-0000-00004B440000}"/>
    <cellStyle name="Normal 3 2 2 4 2 3 2 2 3" xfId="17511" xr:uid="{00000000-0005-0000-0000-00004C440000}"/>
    <cellStyle name="Normal 3 2 2 4 2 3 2 2 3 2" xfId="17512" xr:uid="{00000000-0005-0000-0000-00004D440000}"/>
    <cellStyle name="Normal 3 2 2 4 2 3 2 2 4" xfId="17513" xr:uid="{00000000-0005-0000-0000-00004E440000}"/>
    <cellStyle name="Normal 3 2 2 4 2 3 2 3" xfId="17514" xr:uid="{00000000-0005-0000-0000-00004F440000}"/>
    <cellStyle name="Normal 3 2 2 4 2 3 2 3 2" xfId="17515" xr:uid="{00000000-0005-0000-0000-000050440000}"/>
    <cellStyle name="Normal 3 2 2 4 2 3 2 3 2 2" xfId="17516" xr:uid="{00000000-0005-0000-0000-000051440000}"/>
    <cellStyle name="Normal 3 2 2 4 2 3 2 3 3" xfId="17517" xr:uid="{00000000-0005-0000-0000-000052440000}"/>
    <cellStyle name="Normal 3 2 2 4 2 3 2 4" xfId="17518" xr:uid="{00000000-0005-0000-0000-000053440000}"/>
    <cellStyle name="Normal 3 2 2 4 2 3 2 4 2" xfId="17519" xr:uid="{00000000-0005-0000-0000-000054440000}"/>
    <cellStyle name="Normal 3 2 2 4 2 3 2 5" xfId="17520" xr:uid="{00000000-0005-0000-0000-000055440000}"/>
    <cellStyle name="Normal 3 2 2 4 2 3 3" xfId="17521" xr:uid="{00000000-0005-0000-0000-000056440000}"/>
    <cellStyle name="Normal 3 2 2 4 2 3 3 2" xfId="17522" xr:uid="{00000000-0005-0000-0000-000057440000}"/>
    <cellStyle name="Normal 3 2 2 4 2 3 3 2 2" xfId="17523" xr:uid="{00000000-0005-0000-0000-000058440000}"/>
    <cellStyle name="Normal 3 2 2 4 2 3 3 2 2 2" xfId="17524" xr:uid="{00000000-0005-0000-0000-000059440000}"/>
    <cellStyle name="Normal 3 2 2 4 2 3 3 2 3" xfId="17525" xr:uid="{00000000-0005-0000-0000-00005A440000}"/>
    <cellStyle name="Normal 3 2 2 4 2 3 3 3" xfId="17526" xr:uid="{00000000-0005-0000-0000-00005B440000}"/>
    <cellStyle name="Normal 3 2 2 4 2 3 3 3 2" xfId="17527" xr:uid="{00000000-0005-0000-0000-00005C440000}"/>
    <cellStyle name="Normal 3 2 2 4 2 3 3 4" xfId="17528" xr:uid="{00000000-0005-0000-0000-00005D440000}"/>
    <cellStyle name="Normal 3 2 2 4 2 3 4" xfId="17529" xr:uid="{00000000-0005-0000-0000-00005E440000}"/>
    <cellStyle name="Normal 3 2 2 4 2 3 4 2" xfId="17530" xr:uid="{00000000-0005-0000-0000-00005F440000}"/>
    <cellStyle name="Normal 3 2 2 4 2 3 4 2 2" xfId="17531" xr:uid="{00000000-0005-0000-0000-000060440000}"/>
    <cellStyle name="Normal 3 2 2 4 2 3 4 2 2 2" xfId="17532" xr:uid="{00000000-0005-0000-0000-000061440000}"/>
    <cellStyle name="Normal 3 2 2 4 2 3 4 2 3" xfId="17533" xr:uid="{00000000-0005-0000-0000-000062440000}"/>
    <cellStyle name="Normal 3 2 2 4 2 3 4 3" xfId="17534" xr:uid="{00000000-0005-0000-0000-000063440000}"/>
    <cellStyle name="Normal 3 2 2 4 2 3 4 3 2" xfId="17535" xr:uid="{00000000-0005-0000-0000-000064440000}"/>
    <cellStyle name="Normal 3 2 2 4 2 3 4 4" xfId="17536" xr:uid="{00000000-0005-0000-0000-000065440000}"/>
    <cellStyle name="Normal 3 2 2 4 2 3 5" xfId="17537" xr:uid="{00000000-0005-0000-0000-000066440000}"/>
    <cellStyle name="Normal 3 2 2 4 2 3 5 2" xfId="17538" xr:uid="{00000000-0005-0000-0000-000067440000}"/>
    <cellStyle name="Normal 3 2 2 4 2 3 5 2 2" xfId="17539" xr:uid="{00000000-0005-0000-0000-000068440000}"/>
    <cellStyle name="Normal 3 2 2 4 2 3 5 3" xfId="17540" xr:uid="{00000000-0005-0000-0000-000069440000}"/>
    <cellStyle name="Normal 3 2 2 4 2 3 6" xfId="17541" xr:uid="{00000000-0005-0000-0000-00006A440000}"/>
    <cellStyle name="Normal 3 2 2 4 2 3 6 2" xfId="17542" xr:uid="{00000000-0005-0000-0000-00006B440000}"/>
    <cellStyle name="Normal 3 2 2 4 2 3 7" xfId="17543" xr:uid="{00000000-0005-0000-0000-00006C440000}"/>
    <cellStyle name="Normal 3 2 2 4 2 3 7 2" xfId="17544" xr:uid="{00000000-0005-0000-0000-00006D440000}"/>
    <cellStyle name="Normal 3 2 2 4 2 3 8" xfId="17545" xr:uid="{00000000-0005-0000-0000-00006E440000}"/>
    <cellStyle name="Normal 3 2 2 4 2 4" xfId="17546" xr:uid="{00000000-0005-0000-0000-00006F440000}"/>
    <cellStyle name="Normal 3 2 2 4 2 4 2" xfId="17547" xr:uid="{00000000-0005-0000-0000-000070440000}"/>
    <cellStyle name="Normal 3 2 2 4 2 4 2 2" xfId="17548" xr:uid="{00000000-0005-0000-0000-000071440000}"/>
    <cellStyle name="Normal 3 2 2 4 2 4 2 2 2" xfId="17549" xr:uid="{00000000-0005-0000-0000-000072440000}"/>
    <cellStyle name="Normal 3 2 2 4 2 4 2 2 2 2" xfId="17550" xr:uid="{00000000-0005-0000-0000-000073440000}"/>
    <cellStyle name="Normal 3 2 2 4 2 4 2 2 3" xfId="17551" xr:uid="{00000000-0005-0000-0000-000074440000}"/>
    <cellStyle name="Normal 3 2 2 4 2 4 2 3" xfId="17552" xr:uid="{00000000-0005-0000-0000-000075440000}"/>
    <cellStyle name="Normal 3 2 2 4 2 4 2 3 2" xfId="17553" xr:uid="{00000000-0005-0000-0000-000076440000}"/>
    <cellStyle name="Normal 3 2 2 4 2 4 2 4" xfId="17554" xr:uid="{00000000-0005-0000-0000-000077440000}"/>
    <cellStyle name="Normal 3 2 2 4 2 4 3" xfId="17555" xr:uid="{00000000-0005-0000-0000-000078440000}"/>
    <cellStyle name="Normal 3 2 2 4 2 4 3 2" xfId="17556" xr:uid="{00000000-0005-0000-0000-000079440000}"/>
    <cellStyle name="Normal 3 2 2 4 2 4 3 2 2" xfId="17557" xr:uid="{00000000-0005-0000-0000-00007A440000}"/>
    <cellStyle name="Normal 3 2 2 4 2 4 3 3" xfId="17558" xr:uid="{00000000-0005-0000-0000-00007B440000}"/>
    <cellStyle name="Normal 3 2 2 4 2 4 4" xfId="17559" xr:uid="{00000000-0005-0000-0000-00007C440000}"/>
    <cellStyle name="Normal 3 2 2 4 2 4 4 2" xfId="17560" xr:uid="{00000000-0005-0000-0000-00007D440000}"/>
    <cellStyle name="Normal 3 2 2 4 2 4 5" xfId="17561" xr:uid="{00000000-0005-0000-0000-00007E440000}"/>
    <cellStyle name="Normal 3 2 2 4 2 5" xfId="17562" xr:uid="{00000000-0005-0000-0000-00007F440000}"/>
    <cellStyle name="Normal 3 2 2 4 2 5 2" xfId="17563" xr:uid="{00000000-0005-0000-0000-000080440000}"/>
    <cellStyle name="Normal 3 2 2 4 2 5 2 2" xfId="17564" xr:uid="{00000000-0005-0000-0000-000081440000}"/>
    <cellStyle name="Normal 3 2 2 4 2 5 2 2 2" xfId="17565" xr:uid="{00000000-0005-0000-0000-000082440000}"/>
    <cellStyle name="Normal 3 2 2 4 2 5 2 3" xfId="17566" xr:uid="{00000000-0005-0000-0000-000083440000}"/>
    <cellStyle name="Normal 3 2 2 4 2 5 3" xfId="17567" xr:uid="{00000000-0005-0000-0000-000084440000}"/>
    <cellStyle name="Normal 3 2 2 4 2 5 3 2" xfId="17568" xr:uid="{00000000-0005-0000-0000-000085440000}"/>
    <cellStyle name="Normal 3 2 2 4 2 5 4" xfId="17569" xr:uid="{00000000-0005-0000-0000-000086440000}"/>
    <cellStyle name="Normal 3 2 2 4 2 6" xfId="17570" xr:uid="{00000000-0005-0000-0000-000087440000}"/>
    <cellStyle name="Normal 3 2 2 4 2 6 2" xfId="17571" xr:uid="{00000000-0005-0000-0000-000088440000}"/>
    <cellStyle name="Normal 3 2 2 4 2 6 2 2" xfId="17572" xr:uid="{00000000-0005-0000-0000-000089440000}"/>
    <cellStyle name="Normal 3 2 2 4 2 6 2 2 2" xfId="17573" xr:uid="{00000000-0005-0000-0000-00008A440000}"/>
    <cellStyle name="Normal 3 2 2 4 2 6 2 3" xfId="17574" xr:uid="{00000000-0005-0000-0000-00008B440000}"/>
    <cellStyle name="Normal 3 2 2 4 2 6 3" xfId="17575" xr:uid="{00000000-0005-0000-0000-00008C440000}"/>
    <cellStyle name="Normal 3 2 2 4 2 6 3 2" xfId="17576" xr:uid="{00000000-0005-0000-0000-00008D440000}"/>
    <cellStyle name="Normal 3 2 2 4 2 6 4" xfId="17577" xr:uid="{00000000-0005-0000-0000-00008E440000}"/>
    <cellStyle name="Normal 3 2 2 4 2 7" xfId="17578" xr:uid="{00000000-0005-0000-0000-00008F440000}"/>
    <cellStyle name="Normal 3 2 2 4 2 7 2" xfId="17579" xr:uid="{00000000-0005-0000-0000-000090440000}"/>
    <cellStyle name="Normal 3 2 2 4 2 7 2 2" xfId="17580" xr:uid="{00000000-0005-0000-0000-000091440000}"/>
    <cellStyle name="Normal 3 2 2 4 2 7 3" xfId="17581" xr:uid="{00000000-0005-0000-0000-000092440000}"/>
    <cellStyle name="Normal 3 2 2 4 2 8" xfId="17582" xr:uid="{00000000-0005-0000-0000-000093440000}"/>
    <cellStyle name="Normal 3 2 2 4 2 8 2" xfId="17583" xr:uid="{00000000-0005-0000-0000-000094440000}"/>
    <cellStyle name="Normal 3 2 2 4 2 9" xfId="17584" xr:uid="{00000000-0005-0000-0000-000095440000}"/>
    <cellStyle name="Normal 3 2 2 4 2 9 2" xfId="17585" xr:uid="{00000000-0005-0000-0000-000096440000}"/>
    <cellStyle name="Normal 3 2 2 4 3" xfId="17586" xr:uid="{00000000-0005-0000-0000-000097440000}"/>
    <cellStyle name="Normal 3 2 2 4 3 10" xfId="17587" xr:uid="{00000000-0005-0000-0000-000098440000}"/>
    <cellStyle name="Normal 3 2 2 4 3 2" xfId="17588" xr:uid="{00000000-0005-0000-0000-000099440000}"/>
    <cellStyle name="Normal 3 2 2 4 3 2 2" xfId="17589" xr:uid="{00000000-0005-0000-0000-00009A440000}"/>
    <cellStyle name="Normal 3 2 2 4 3 2 2 2" xfId="17590" xr:uid="{00000000-0005-0000-0000-00009B440000}"/>
    <cellStyle name="Normal 3 2 2 4 3 2 2 2 2" xfId="17591" xr:uid="{00000000-0005-0000-0000-00009C440000}"/>
    <cellStyle name="Normal 3 2 2 4 3 2 2 2 2 2" xfId="17592" xr:uid="{00000000-0005-0000-0000-00009D440000}"/>
    <cellStyle name="Normal 3 2 2 4 3 2 2 2 2 2 2" xfId="17593" xr:uid="{00000000-0005-0000-0000-00009E440000}"/>
    <cellStyle name="Normal 3 2 2 4 3 2 2 2 2 2 2 2" xfId="17594" xr:uid="{00000000-0005-0000-0000-00009F440000}"/>
    <cellStyle name="Normal 3 2 2 4 3 2 2 2 2 2 3" xfId="17595" xr:uid="{00000000-0005-0000-0000-0000A0440000}"/>
    <cellStyle name="Normal 3 2 2 4 3 2 2 2 2 3" xfId="17596" xr:uid="{00000000-0005-0000-0000-0000A1440000}"/>
    <cellStyle name="Normal 3 2 2 4 3 2 2 2 2 3 2" xfId="17597" xr:uid="{00000000-0005-0000-0000-0000A2440000}"/>
    <cellStyle name="Normal 3 2 2 4 3 2 2 2 2 4" xfId="17598" xr:uid="{00000000-0005-0000-0000-0000A3440000}"/>
    <cellStyle name="Normal 3 2 2 4 3 2 2 2 3" xfId="17599" xr:uid="{00000000-0005-0000-0000-0000A4440000}"/>
    <cellStyle name="Normal 3 2 2 4 3 2 2 2 3 2" xfId="17600" xr:uid="{00000000-0005-0000-0000-0000A5440000}"/>
    <cellStyle name="Normal 3 2 2 4 3 2 2 2 3 2 2" xfId="17601" xr:uid="{00000000-0005-0000-0000-0000A6440000}"/>
    <cellStyle name="Normal 3 2 2 4 3 2 2 2 3 3" xfId="17602" xr:uid="{00000000-0005-0000-0000-0000A7440000}"/>
    <cellStyle name="Normal 3 2 2 4 3 2 2 2 4" xfId="17603" xr:uid="{00000000-0005-0000-0000-0000A8440000}"/>
    <cellStyle name="Normal 3 2 2 4 3 2 2 2 4 2" xfId="17604" xr:uid="{00000000-0005-0000-0000-0000A9440000}"/>
    <cellStyle name="Normal 3 2 2 4 3 2 2 2 5" xfId="17605" xr:uid="{00000000-0005-0000-0000-0000AA440000}"/>
    <cellStyle name="Normal 3 2 2 4 3 2 2 3" xfId="17606" xr:uid="{00000000-0005-0000-0000-0000AB440000}"/>
    <cellStyle name="Normal 3 2 2 4 3 2 2 3 2" xfId="17607" xr:uid="{00000000-0005-0000-0000-0000AC440000}"/>
    <cellStyle name="Normal 3 2 2 4 3 2 2 3 2 2" xfId="17608" xr:uid="{00000000-0005-0000-0000-0000AD440000}"/>
    <cellStyle name="Normal 3 2 2 4 3 2 2 3 2 2 2" xfId="17609" xr:uid="{00000000-0005-0000-0000-0000AE440000}"/>
    <cellStyle name="Normal 3 2 2 4 3 2 2 3 2 3" xfId="17610" xr:uid="{00000000-0005-0000-0000-0000AF440000}"/>
    <cellStyle name="Normal 3 2 2 4 3 2 2 3 3" xfId="17611" xr:uid="{00000000-0005-0000-0000-0000B0440000}"/>
    <cellStyle name="Normal 3 2 2 4 3 2 2 3 3 2" xfId="17612" xr:uid="{00000000-0005-0000-0000-0000B1440000}"/>
    <cellStyle name="Normal 3 2 2 4 3 2 2 3 4" xfId="17613" xr:uid="{00000000-0005-0000-0000-0000B2440000}"/>
    <cellStyle name="Normal 3 2 2 4 3 2 2 4" xfId="17614" xr:uid="{00000000-0005-0000-0000-0000B3440000}"/>
    <cellStyle name="Normal 3 2 2 4 3 2 2 4 2" xfId="17615" xr:uid="{00000000-0005-0000-0000-0000B4440000}"/>
    <cellStyle name="Normal 3 2 2 4 3 2 2 4 2 2" xfId="17616" xr:uid="{00000000-0005-0000-0000-0000B5440000}"/>
    <cellStyle name="Normal 3 2 2 4 3 2 2 4 2 2 2" xfId="17617" xr:uid="{00000000-0005-0000-0000-0000B6440000}"/>
    <cellStyle name="Normal 3 2 2 4 3 2 2 4 2 3" xfId="17618" xr:uid="{00000000-0005-0000-0000-0000B7440000}"/>
    <cellStyle name="Normal 3 2 2 4 3 2 2 4 3" xfId="17619" xr:uid="{00000000-0005-0000-0000-0000B8440000}"/>
    <cellStyle name="Normal 3 2 2 4 3 2 2 4 3 2" xfId="17620" xr:uid="{00000000-0005-0000-0000-0000B9440000}"/>
    <cellStyle name="Normal 3 2 2 4 3 2 2 4 4" xfId="17621" xr:uid="{00000000-0005-0000-0000-0000BA440000}"/>
    <cellStyle name="Normal 3 2 2 4 3 2 2 5" xfId="17622" xr:uid="{00000000-0005-0000-0000-0000BB440000}"/>
    <cellStyle name="Normal 3 2 2 4 3 2 2 5 2" xfId="17623" xr:uid="{00000000-0005-0000-0000-0000BC440000}"/>
    <cellStyle name="Normal 3 2 2 4 3 2 2 5 2 2" xfId="17624" xr:uid="{00000000-0005-0000-0000-0000BD440000}"/>
    <cellStyle name="Normal 3 2 2 4 3 2 2 5 3" xfId="17625" xr:uid="{00000000-0005-0000-0000-0000BE440000}"/>
    <cellStyle name="Normal 3 2 2 4 3 2 2 6" xfId="17626" xr:uid="{00000000-0005-0000-0000-0000BF440000}"/>
    <cellStyle name="Normal 3 2 2 4 3 2 2 6 2" xfId="17627" xr:uid="{00000000-0005-0000-0000-0000C0440000}"/>
    <cellStyle name="Normal 3 2 2 4 3 2 2 7" xfId="17628" xr:uid="{00000000-0005-0000-0000-0000C1440000}"/>
    <cellStyle name="Normal 3 2 2 4 3 2 2 7 2" xfId="17629" xr:uid="{00000000-0005-0000-0000-0000C2440000}"/>
    <cellStyle name="Normal 3 2 2 4 3 2 2 8" xfId="17630" xr:uid="{00000000-0005-0000-0000-0000C3440000}"/>
    <cellStyle name="Normal 3 2 2 4 3 2 3" xfId="17631" xr:uid="{00000000-0005-0000-0000-0000C4440000}"/>
    <cellStyle name="Normal 3 2 2 4 3 2 3 2" xfId="17632" xr:uid="{00000000-0005-0000-0000-0000C5440000}"/>
    <cellStyle name="Normal 3 2 2 4 3 2 3 2 2" xfId="17633" xr:uid="{00000000-0005-0000-0000-0000C6440000}"/>
    <cellStyle name="Normal 3 2 2 4 3 2 3 2 2 2" xfId="17634" xr:uid="{00000000-0005-0000-0000-0000C7440000}"/>
    <cellStyle name="Normal 3 2 2 4 3 2 3 2 2 2 2" xfId="17635" xr:uid="{00000000-0005-0000-0000-0000C8440000}"/>
    <cellStyle name="Normal 3 2 2 4 3 2 3 2 2 3" xfId="17636" xr:uid="{00000000-0005-0000-0000-0000C9440000}"/>
    <cellStyle name="Normal 3 2 2 4 3 2 3 2 3" xfId="17637" xr:uid="{00000000-0005-0000-0000-0000CA440000}"/>
    <cellStyle name="Normal 3 2 2 4 3 2 3 2 3 2" xfId="17638" xr:uid="{00000000-0005-0000-0000-0000CB440000}"/>
    <cellStyle name="Normal 3 2 2 4 3 2 3 2 4" xfId="17639" xr:uid="{00000000-0005-0000-0000-0000CC440000}"/>
    <cellStyle name="Normal 3 2 2 4 3 2 3 3" xfId="17640" xr:uid="{00000000-0005-0000-0000-0000CD440000}"/>
    <cellStyle name="Normal 3 2 2 4 3 2 3 3 2" xfId="17641" xr:uid="{00000000-0005-0000-0000-0000CE440000}"/>
    <cellStyle name="Normal 3 2 2 4 3 2 3 3 2 2" xfId="17642" xr:uid="{00000000-0005-0000-0000-0000CF440000}"/>
    <cellStyle name="Normal 3 2 2 4 3 2 3 3 3" xfId="17643" xr:uid="{00000000-0005-0000-0000-0000D0440000}"/>
    <cellStyle name="Normal 3 2 2 4 3 2 3 4" xfId="17644" xr:uid="{00000000-0005-0000-0000-0000D1440000}"/>
    <cellStyle name="Normal 3 2 2 4 3 2 3 4 2" xfId="17645" xr:uid="{00000000-0005-0000-0000-0000D2440000}"/>
    <cellStyle name="Normal 3 2 2 4 3 2 3 5" xfId="17646" xr:uid="{00000000-0005-0000-0000-0000D3440000}"/>
    <cellStyle name="Normal 3 2 2 4 3 2 4" xfId="17647" xr:uid="{00000000-0005-0000-0000-0000D4440000}"/>
    <cellStyle name="Normal 3 2 2 4 3 2 4 2" xfId="17648" xr:uid="{00000000-0005-0000-0000-0000D5440000}"/>
    <cellStyle name="Normal 3 2 2 4 3 2 4 2 2" xfId="17649" xr:uid="{00000000-0005-0000-0000-0000D6440000}"/>
    <cellStyle name="Normal 3 2 2 4 3 2 4 2 2 2" xfId="17650" xr:uid="{00000000-0005-0000-0000-0000D7440000}"/>
    <cellStyle name="Normal 3 2 2 4 3 2 4 2 3" xfId="17651" xr:uid="{00000000-0005-0000-0000-0000D8440000}"/>
    <cellStyle name="Normal 3 2 2 4 3 2 4 3" xfId="17652" xr:uid="{00000000-0005-0000-0000-0000D9440000}"/>
    <cellStyle name="Normal 3 2 2 4 3 2 4 3 2" xfId="17653" xr:uid="{00000000-0005-0000-0000-0000DA440000}"/>
    <cellStyle name="Normal 3 2 2 4 3 2 4 4" xfId="17654" xr:uid="{00000000-0005-0000-0000-0000DB440000}"/>
    <cellStyle name="Normal 3 2 2 4 3 2 5" xfId="17655" xr:uid="{00000000-0005-0000-0000-0000DC440000}"/>
    <cellStyle name="Normal 3 2 2 4 3 2 5 2" xfId="17656" xr:uid="{00000000-0005-0000-0000-0000DD440000}"/>
    <cellStyle name="Normal 3 2 2 4 3 2 5 2 2" xfId="17657" xr:uid="{00000000-0005-0000-0000-0000DE440000}"/>
    <cellStyle name="Normal 3 2 2 4 3 2 5 2 2 2" xfId="17658" xr:uid="{00000000-0005-0000-0000-0000DF440000}"/>
    <cellStyle name="Normal 3 2 2 4 3 2 5 2 3" xfId="17659" xr:uid="{00000000-0005-0000-0000-0000E0440000}"/>
    <cellStyle name="Normal 3 2 2 4 3 2 5 3" xfId="17660" xr:uid="{00000000-0005-0000-0000-0000E1440000}"/>
    <cellStyle name="Normal 3 2 2 4 3 2 5 3 2" xfId="17661" xr:uid="{00000000-0005-0000-0000-0000E2440000}"/>
    <cellStyle name="Normal 3 2 2 4 3 2 5 4" xfId="17662" xr:uid="{00000000-0005-0000-0000-0000E3440000}"/>
    <cellStyle name="Normal 3 2 2 4 3 2 6" xfId="17663" xr:uid="{00000000-0005-0000-0000-0000E4440000}"/>
    <cellStyle name="Normal 3 2 2 4 3 2 6 2" xfId="17664" xr:uid="{00000000-0005-0000-0000-0000E5440000}"/>
    <cellStyle name="Normal 3 2 2 4 3 2 6 2 2" xfId="17665" xr:uid="{00000000-0005-0000-0000-0000E6440000}"/>
    <cellStyle name="Normal 3 2 2 4 3 2 6 3" xfId="17666" xr:uid="{00000000-0005-0000-0000-0000E7440000}"/>
    <cellStyle name="Normal 3 2 2 4 3 2 7" xfId="17667" xr:uid="{00000000-0005-0000-0000-0000E8440000}"/>
    <cellStyle name="Normal 3 2 2 4 3 2 7 2" xfId="17668" xr:uid="{00000000-0005-0000-0000-0000E9440000}"/>
    <cellStyle name="Normal 3 2 2 4 3 2 8" xfId="17669" xr:uid="{00000000-0005-0000-0000-0000EA440000}"/>
    <cellStyle name="Normal 3 2 2 4 3 2 8 2" xfId="17670" xr:uid="{00000000-0005-0000-0000-0000EB440000}"/>
    <cellStyle name="Normal 3 2 2 4 3 2 9" xfId="17671" xr:uid="{00000000-0005-0000-0000-0000EC440000}"/>
    <cellStyle name="Normal 3 2 2 4 3 3" xfId="17672" xr:uid="{00000000-0005-0000-0000-0000ED440000}"/>
    <cellStyle name="Normal 3 2 2 4 3 3 2" xfId="17673" xr:uid="{00000000-0005-0000-0000-0000EE440000}"/>
    <cellStyle name="Normal 3 2 2 4 3 3 2 2" xfId="17674" xr:uid="{00000000-0005-0000-0000-0000EF440000}"/>
    <cellStyle name="Normal 3 2 2 4 3 3 2 2 2" xfId="17675" xr:uid="{00000000-0005-0000-0000-0000F0440000}"/>
    <cellStyle name="Normal 3 2 2 4 3 3 2 2 2 2" xfId="17676" xr:uid="{00000000-0005-0000-0000-0000F1440000}"/>
    <cellStyle name="Normal 3 2 2 4 3 3 2 2 2 2 2" xfId="17677" xr:uid="{00000000-0005-0000-0000-0000F2440000}"/>
    <cellStyle name="Normal 3 2 2 4 3 3 2 2 2 3" xfId="17678" xr:uid="{00000000-0005-0000-0000-0000F3440000}"/>
    <cellStyle name="Normal 3 2 2 4 3 3 2 2 3" xfId="17679" xr:uid="{00000000-0005-0000-0000-0000F4440000}"/>
    <cellStyle name="Normal 3 2 2 4 3 3 2 2 3 2" xfId="17680" xr:uid="{00000000-0005-0000-0000-0000F5440000}"/>
    <cellStyle name="Normal 3 2 2 4 3 3 2 2 4" xfId="17681" xr:uid="{00000000-0005-0000-0000-0000F6440000}"/>
    <cellStyle name="Normal 3 2 2 4 3 3 2 3" xfId="17682" xr:uid="{00000000-0005-0000-0000-0000F7440000}"/>
    <cellStyle name="Normal 3 2 2 4 3 3 2 3 2" xfId="17683" xr:uid="{00000000-0005-0000-0000-0000F8440000}"/>
    <cellStyle name="Normal 3 2 2 4 3 3 2 3 2 2" xfId="17684" xr:uid="{00000000-0005-0000-0000-0000F9440000}"/>
    <cellStyle name="Normal 3 2 2 4 3 3 2 3 3" xfId="17685" xr:uid="{00000000-0005-0000-0000-0000FA440000}"/>
    <cellStyle name="Normal 3 2 2 4 3 3 2 4" xfId="17686" xr:uid="{00000000-0005-0000-0000-0000FB440000}"/>
    <cellStyle name="Normal 3 2 2 4 3 3 2 4 2" xfId="17687" xr:uid="{00000000-0005-0000-0000-0000FC440000}"/>
    <cellStyle name="Normal 3 2 2 4 3 3 2 5" xfId="17688" xr:uid="{00000000-0005-0000-0000-0000FD440000}"/>
    <cellStyle name="Normal 3 2 2 4 3 3 3" xfId="17689" xr:uid="{00000000-0005-0000-0000-0000FE440000}"/>
    <cellStyle name="Normal 3 2 2 4 3 3 3 2" xfId="17690" xr:uid="{00000000-0005-0000-0000-0000FF440000}"/>
    <cellStyle name="Normal 3 2 2 4 3 3 3 2 2" xfId="17691" xr:uid="{00000000-0005-0000-0000-000000450000}"/>
    <cellStyle name="Normal 3 2 2 4 3 3 3 2 2 2" xfId="17692" xr:uid="{00000000-0005-0000-0000-000001450000}"/>
    <cellStyle name="Normal 3 2 2 4 3 3 3 2 3" xfId="17693" xr:uid="{00000000-0005-0000-0000-000002450000}"/>
    <cellStyle name="Normal 3 2 2 4 3 3 3 3" xfId="17694" xr:uid="{00000000-0005-0000-0000-000003450000}"/>
    <cellStyle name="Normal 3 2 2 4 3 3 3 3 2" xfId="17695" xr:uid="{00000000-0005-0000-0000-000004450000}"/>
    <cellStyle name="Normal 3 2 2 4 3 3 3 4" xfId="17696" xr:uid="{00000000-0005-0000-0000-000005450000}"/>
    <cellStyle name="Normal 3 2 2 4 3 3 4" xfId="17697" xr:uid="{00000000-0005-0000-0000-000006450000}"/>
    <cellStyle name="Normal 3 2 2 4 3 3 4 2" xfId="17698" xr:uid="{00000000-0005-0000-0000-000007450000}"/>
    <cellStyle name="Normal 3 2 2 4 3 3 4 2 2" xfId="17699" xr:uid="{00000000-0005-0000-0000-000008450000}"/>
    <cellStyle name="Normal 3 2 2 4 3 3 4 2 2 2" xfId="17700" xr:uid="{00000000-0005-0000-0000-000009450000}"/>
    <cellStyle name="Normal 3 2 2 4 3 3 4 2 3" xfId="17701" xr:uid="{00000000-0005-0000-0000-00000A450000}"/>
    <cellStyle name="Normal 3 2 2 4 3 3 4 3" xfId="17702" xr:uid="{00000000-0005-0000-0000-00000B450000}"/>
    <cellStyle name="Normal 3 2 2 4 3 3 4 3 2" xfId="17703" xr:uid="{00000000-0005-0000-0000-00000C450000}"/>
    <cellStyle name="Normal 3 2 2 4 3 3 4 4" xfId="17704" xr:uid="{00000000-0005-0000-0000-00000D450000}"/>
    <cellStyle name="Normal 3 2 2 4 3 3 5" xfId="17705" xr:uid="{00000000-0005-0000-0000-00000E450000}"/>
    <cellStyle name="Normal 3 2 2 4 3 3 5 2" xfId="17706" xr:uid="{00000000-0005-0000-0000-00000F450000}"/>
    <cellStyle name="Normal 3 2 2 4 3 3 5 2 2" xfId="17707" xr:uid="{00000000-0005-0000-0000-000010450000}"/>
    <cellStyle name="Normal 3 2 2 4 3 3 5 3" xfId="17708" xr:uid="{00000000-0005-0000-0000-000011450000}"/>
    <cellStyle name="Normal 3 2 2 4 3 3 6" xfId="17709" xr:uid="{00000000-0005-0000-0000-000012450000}"/>
    <cellStyle name="Normal 3 2 2 4 3 3 6 2" xfId="17710" xr:uid="{00000000-0005-0000-0000-000013450000}"/>
    <cellStyle name="Normal 3 2 2 4 3 3 7" xfId="17711" xr:uid="{00000000-0005-0000-0000-000014450000}"/>
    <cellStyle name="Normal 3 2 2 4 3 3 7 2" xfId="17712" xr:uid="{00000000-0005-0000-0000-000015450000}"/>
    <cellStyle name="Normal 3 2 2 4 3 3 8" xfId="17713" xr:uid="{00000000-0005-0000-0000-000016450000}"/>
    <cellStyle name="Normal 3 2 2 4 3 4" xfId="17714" xr:uid="{00000000-0005-0000-0000-000017450000}"/>
    <cellStyle name="Normal 3 2 2 4 3 4 2" xfId="17715" xr:uid="{00000000-0005-0000-0000-000018450000}"/>
    <cellStyle name="Normal 3 2 2 4 3 4 2 2" xfId="17716" xr:uid="{00000000-0005-0000-0000-000019450000}"/>
    <cellStyle name="Normal 3 2 2 4 3 4 2 2 2" xfId="17717" xr:uid="{00000000-0005-0000-0000-00001A450000}"/>
    <cellStyle name="Normal 3 2 2 4 3 4 2 2 2 2" xfId="17718" xr:uid="{00000000-0005-0000-0000-00001B450000}"/>
    <cellStyle name="Normal 3 2 2 4 3 4 2 2 3" xfId="17719" xr:uid="{00000000-0005-0000-0000-00001C450000}"/>
    <cellStyle name="Normal 3 2 2 4 3 4 2 3" xfId="17720" xr:uid="{00000000-0005-0000-0000-00001D450000}"/>
    <cellStyle name="Normal 3 2 2 4 3 4 2 3 2" xfId="17721" xr:uid="{00000000-0005-0000-0000-00001E450000}"/>
    <cellStyle name="Normal 3 2 2 4 3 4 2 4" xfId="17722" xr:uid="{00000000-0005-0000-0000-00001F450000}"/>
    <cellStyle name="Normal 3 2 2 4 3 4 3" xfId="17723" xr:uid="{00000000-0005-0000-0000-000020450000}"/>
    <cellStyle name="Normal 3 2 2 4 3 4 3 2" xfId="17724" xr:uid="{00000000-0005-0000-0000-000021450000}"/>
    <cellStyle name="Normal 3 2 2 4 3 4 3 2 2" xfId="17725" xr:uid="{00000000-0005-0000-0000-000022450000}"/>
    <cellStyle name="Normal 3 2 2 4 3 4 3 3" xfId="17726" xr:uid="{00000000-0005-0000-0000-000023450000}"/>
    <cellStyle name="Normal 3 2 2 4 3 4 4" xfId="17727" xr:uid="{00000000-0005-0000-0000-000024450000}"/>
    <cellStyle name="Normal 3 2 2 4 3 4 4 2" xfId="17728" xr:uid="{00000000-0005-0000-0000-000025450000}"/>
    <cellStyle name="Normal 3 2 2 4 3 4 5" xfId="17729" xr:uid="{00000000-0005-0000-0000-000026450000}"/>
    <cellStyle name="Normal 3 2 2 4 3 5" xfId="17730" xr:uid="{00000000-0005-0000-0000-000027450000}"/>
    <cellStyle name="Normal 3 2 2 4 3 5 2" xfId="17731" xr:uid="{00000000-0005-0000-0000-000028450000}"/>
    <cellStyle name="Normal 3 2 2 4 3 5 2 2" xfId="17732" xr:uid="{00000000-0005-0000-0000-000029450000}"/>
    <cellStyle name="Normal 3 2 2 4 3 5 2 2 2" xfId="17733" xr:uid="{00000000-0005-0000-0000-00002A450000}"/>
    <cellStyle name="Normal 3 2 2 4 3 5 2 3" xfId="17734" xr:uid="{00000000-0005-0000-0000-00002B450000}"/>
    <cellStyle name="Normal 3 2 2 4 3 5 3" xfId="17735" xr:uid="{00000000-0005-0000-0000-00002C450000}"/>
    <cellStyle name="Normal 3 2 2 4 3 5 3 2" xfId="17736" xr:uid="{00000000-0005-0000-0000-00002D450000}"/>
    <cellStyle name="Normal 3 2 2 4 3 5 4" xfId="17737" xr:uid="{00000000-0005-0000-0000-00002E450000}"/>
    <cellStyle name="Normal 3 2 2 4 3 6" xfId="17738" xr:uid="{00000000-0005-0000-0000-00002F450000}"/>
    <cellStyle name="Normal 3 2 2 4 3 6 2" xfId="17739" xr:uid="{00000000-0005-0000-0000-000030450000}"/>
    <cellStyle name="Normal 3 2 2 4 3 6 2 2" xfId="17740" xr:uid="{00000000-0005-0000-0000-000031450000}"/>
    <cellStyle name="Normal 3 2 2 4 3 6 2 2 2" xfId="17741" xr:uid="{00000000-0005-0000-0000-000032450000}"/>
    <cellStyle name="Normal 3 2 2 4 3 6 2 3" xfId="17742" xr:uid="{00000000-0005-0000-0000-000033450000}"/>
    <cellStyle name="Normal 3 2 2 4 3 6 3" xfId="17743" xr:uid="{00000000-0005-0000-0000-000034450000}"/>
    <cellStyle name="Normal 3 2 2 4 3 6 3 2" xfId="17744" xr:uid="{00000000-0005-0000-0000-000035450000}"/>
    <cellStyle name="Normal 3 2 2 4 3 6 4" xfId="17745" xr:uid="{00000000-0005-0000-0000-000036450000}"/>
    <cellStyle name="Normal 3 2 2 4 3 7" xfId="17746" xr:uid="{00000000-0005-0000-0000-000037450000}"/>
    <cellStyle name="Normal 3 2 2 4 3 7 2" xfId="17747" xr:uid="{00000000-0005-0000-0000-000038450000}"/>
    <cellStyle name="Normal 3 2 2 4 3 7 2 2" xfId="17748" xr:uid="{00000000-0005-0000-0000-000039450000}"/>
    <cellStyle name="Normal 3 2 2 4 3 7 3" xfId="17749" xr:uid="{00000000-0005-0000-0000-00003A450000}"/>
    <cellStyle name="Normal 3 2 2 4 3 8" xfId="17750" xr:uid="{00000000-0005-0000-0000-00003B450000}"/>
    <cellStyle name="Normal 3 2 2 4 3 8 2" xfId="17751" xr:uid="{00000000-0005-0000-0000-00003C450000}"/>
    <cellStyle name="Normal 3 2 2 4 3 9" xfId="17752" xr:uid="{00000000-0005-0000-0000-00003D450000}"/>
    <cellStyle name="Normal 3 2 2 4 3 9 2" xfId="17753" xr:uid="{00000000-0005-0000-0000-00003E450000}"/>
    <cellStyle name="Normal 3 2 2 4 4" xfId="17754" xr:uid="{00000000-0005-0000-0000-00003F450000}"/>
    <cellStyle name="Normal 3 2 2 4 4 10" xfId="17755" xr:uid="{00000000-0005-0000-0000-000040450000}"/>
    <cellStyle name="Normal 3 2 2 4 4 2" xfId="17756" xr:uid="{00000000-0005-0000-0000-000041450000}"/>
    <cellStyle name="Normal 3 2 2 4 4 2 2" xfId="17757" xr:uid="{00000000-0005-0000-0000-000042450000}"/>
    <cellStyle name="Normal 3 2 2 4 4 2 2 2" xfId="17758" xr:uid="{00000000-0005-0000-0000-000043450000}"/>
    <cellStyle name="Normal 3 2 2 4 4 2 2 2 2" xfId="17759" xr:uid="{00000000-0005-0000-0000-000044450000}"/>
    <cellStyle name="Normal 3 2 2 4 4 2 2 2 2 2" xfId="17760" xr:uid="{00000000-0005-0000-0000-000045450000}"/>
    <cellStyle name="Normal 3 2 2 4 4 2 2 2 2 2 2" xfId="17761" xr:uid="{00000000-0005-0000-0000-000046450000}"/>
    <cellStyle name="Normal 3 2 2 4 4 2 2 2 2 2 2 2" xfId="17762" xr:uid="{00000000-0005-0000-0000-000047450000}"/>
    <cellStyle name="Normal 3 2 2 4 4 2 2 2 2 2 3" xfId="17763" xr:uid="{00000000-0005-0000-0000-000048450000}"/>
    <cellStyle name="Normal 3 2 2 4 4 2 2 2 2 3" xfId="17764" xr:uid="{00000000-0005-0000-0000-000049450000}"/>
    <cellStyle name="Normal 3 2 2 4 4 2 2 2 2 3 2" xfId="17765" xr:uid="{00000000-0005-0000-0000-00004A450000}"/>
    <cellStyle name="Normal 3 2 2 4 4 2 2 2 2 4" xfId="17766" xr:uid="{00000000-0005-0000-0000-00004B450000}"/>
    <cellStyle name="Normal 3 2 2 4 4 2 2 2 3" xfId="17767" xr:uid="{00000000-0005-0000-0000-00004C450000}"/>
    <cellStyle name="Normal 3 2 2 4 4 2 2 2 3 2" xfId="17768" xr:uid="{00000000-0005-0000-0000-00004D450000}"/>
    <cellStyle name="Normal 3 2 2 4 4 2 2 2 3 2 2" xfId="17769" xr:uid="{00000000-0005-0000-0000-00004E450000}"/>
    <cellStyle name="Normal 3 2 2 4 4 2 2 2 3 3" xfId="17770" xr:uid="{00000000-0005-0000-0000-00004F450000}"/>
    <cellStyle name="Normal 3 2 2 4 4 2 2 2 4" xfId="17771" xr:uid="{00000000-0005-0000-0000-000050450000}"/>
    <cellStyle name="Normal 3 2 2 4 4 2 2 2 4 2" xfId="17772" xr:uid="{00000000-0005-0000-0000-000051450000}"/>
    <cellStyle name="Normal 3 2 2 4 4 2 2 2 5" xfId="17773" xr:uid="{00000000-0005-0000-0000-000052450000}"/>
    <cellStyle name="Normal 3 2 2 4 4 2 2 3" xfId="17774" xr:uid="{00000000-0005-0000-0000-000053450000}"/>
    <cellStyle name="Normal 3 2 2 4 4 2 2 3 2" xfId="17775" xr:uid="{00000000-0005-0000-0000-000054450000}"/>
    <cellStyle name="Normal 3 2 2 4 4 2 2 3 2 2" xfId="17776" xr:uid="{00000000-0005-0000-0000-000055450000}"/>
    <cellStyle name="Normal 3 2 2 4 4 2 2 3 2 2 2" xfId="17777" xr:uid="{00000000-0005-0000-0000-000056450000}"/>
    <cellStyle name="Normal 3 2 2 4 4 2 2 3 2 3" xfId="17778" xr:uid="{00000000-0005-0000-0000-000057450000}"/>
    <cellStyle name="Normal 3 2 2 4 4 2 2 3 3" xfId="17779" xr:uid="{00000000-0005-0000-0000-000058450000}"/>
    <cellStyle name="Normal 3 2 2 4 4 2 2 3 3 2" xfId="17780" xr:uid="{00000000-0005-0000-0000-000059450000}"/>
    <cellStyle name="Normal 3 2 2 4 4 2 2 3 4" xfId="17781" xr:uid="{00000000-0005-0000-0000-00005A450000}"/>
    <cellStyle name="Normal 3 2 2 4 4 2 2 4" xfId="17782" xr:uid="{00000000-0005-0000-0000-00005B450000}"/>
    <cellStyle name="Normal 3 2 2 4 4 2 2 4 2" xfId="17783" xr:uid="{00000000-0005-0000-0000-00005C450000}"/>
    <cellStyle name="Normal 3 2 2 4 4 2 2 4 2 2" xfId="17784" xr:uid="{00000000-0005-0000-0000-00005D450000}"/>
    <cellStyle name="Normal 3 2 2 4 4 2 2 4 2 2 2" xfId="17785" xr:uid="{00000000-0005-0000-0000-00005E450000}"/>
    <cellStyle name="Normal 3 2 2 4 4 2 2 4 2 3" xfId="17786" xr:uid="{00000000-0005-0000-0000-00005F450000}"/>
    <cellStyle name="Normal 3 2 2 4 4 2 2 4 3" xfId="17787" xr:uid="{00000000-0005-0000-0000-000060450000}"/>
    <cellStyle name="Normal 3 2 2 4 4 2 2 4 3 2" xfId="17788" xr:uid="{00000000-0005-0000-0000-000061450000}"/>
    <cellStyle name="Normal 3 2 2 4 4 2 2 4 4" xfId="17789" xr:uid="{00000000-0005-0000-0000-000062450000}"/>
    <cellStyle name="Normal 3 2 2 4 4 2 2 5" xfId="17790" xr:uid="{00000000-0005-0000-0000-000063450000}"/>
    <cellStyle name="Normal 3 2 2 4 4 2 2 5 2" xfId="17791" xr:uid="{00000000-0005-0000-0000-000064450000}"/>
    <cellStyle name="Normal 3 2 2 4 4 2 2 5 2 2" xfId="17792" xr:uid="{00000000-0005-0000-0000-000065450000}"/>
    <cellStyle name="Normal 3 2 2 4 4 2 2 5 3" xfId="17793" xr:uid="{00000000-0005-0000-0000-000066450000}"/>
    <cellStyle name="Normal 3 2 2 4 4 2 2 6" xfId="17794" xr:uid="{00000000-0005-0000-0000-000067450000}"/>
    <cellStyle name="Normal 3 2 2 4 4 2 2 6 2" xfId="17795" xr:uid="{00000000-0005-0000-0000-000068450000}"/>
    <cellStyle name="Normal 3 2 2 4 4 2 2 7" xfId="17796" xr:uid="{00000000-0005-0000-0000-000069450000}"/>
    <cellStyle name="Normal 3 2 2 4 4 2 2 7 2" xfId="17797" xr:uid="{00000000-0005-0000-0000-00006A450000}"/>
    <cellStyle name="Normal 3 2 2 4 4 2 2 8" xfId="17798" xr:uid="{00000000-0005-0000-0000-00006B450000}"/>
    <cellStyle name="Normal 3 2 2 4 4 2 3" xfId="17799" xr:uid="{00000000-0005-0000-0000-00006C450000}"/>
    <cellStyle name="Normal 3 2 2 4 4 2 3 2" xfId="17800" xr:uid="{00000000-0005-0000-0000-00006D450000}"/>
    <cellStyle name="Normal 3 2 2 4 4 2 3 2 2" xfId="17801" xr:uid="{00000000-0005-0000-0000-00006E450000}"/>
    <cellStyle name="Normal 3 2 2 4 4 2 3 2 2 2" xfId="17802" xr:uid="{00000000-0005-0000-0000-00006F450000}"/>
    <cellStyle name="Normal 3 2 2 4 4 2 3 2 2 2 2" xfId="17803" xr:uid="{00000000-0005-0000-0000-000070450000}"/>
    <cellStyle name="Normal 3 2 2 4 4 2 3 2 2 3" xfId="17804" xr:uid="{00000000-0005-0000-0000-000071450000}"/>
    <cellStyle name="Normal 3 2 2 4 4 2 3 2 3" xfId="17805" xr:uid="{00000000-0005-0000-0000-000072450000}"/>
    <cellStyle name="Normal 3 2 2 4 4 2 3 2 3 2" xfId="17806" xr:uid="{00000000-0005-0000-0000-000073450000}"/>
    <cellStyle name="Normal 3 2 2 4 4 2 3 2 4" xfId="17807" xr:uid="{00000000-0005-0000-0000-000074450000}"/>
    <cellStyle name="Normal 3 2 2 4 4 2 3 3" xfId="17808" xr:uid="{00000000-0005-0000-0000-000075450000}"/>
    <cellStyle name="Normal 3 2 2 4 4 2 3 3 2" xfId="17809" xr:uid="{00000000-0005-0000-0000-000076450000}"/>
    <cellStyle name="Normal 3 2 2 4 4 2 3 3 2 2" xfId="17810" xr:uid="{00000000-0005-0000-0000-000077450000}"/>
    <cellStyle name="Normal 3 2 2 4 4 2 3 3 3" xfId="17811" xr:uid="{00000000-0005-0000-0000-000078450000}"/>
    <cellStyle name="Normal 3 2 2 4 4 2 3 4" xfId="17812" xr:uid="{00000000-0005-0000-0000-000079450000}"/>
    <cellStyle name="Normal 3 2 2 4 4 2 3 4 2" xfId="17813" xr:uid="{00000000-0005-0000-0000-00007A450000}"/>
    <cellStyle name="Normal 3 2 2 4 4 2 3 5" xfId="17814" xr:uid="{00000000-0005-0000-0000-00007B450000}"/>
    <cellStyle name="Normal 3 2 2 4 4 2 4" xfId="17815" xr:uid="{00000000-0005-0000-0000-00007C450000}"/>
    <cellStyle name="Normal 3 2 2 4 4 2 4 2" xfId="17816" xr:uid="{00000000-0005-0000-0000-00007D450000}"/>
    <cellStyle name="Normal 3 2 2 4 4 2 4 2 2" xfId="17817" xr:uid="{00000000-0005-0000-0000-00007E450000}"/>
    <cellStyle name="Normal 3 2 2 4 4 2 4 2 2 2" xfId="17818" xr:uid="{00000000-0005-0000-0000-00007F450000}"/>
    <cellStyle name="Normal 3 2 2 4 4 2 4 2 3" xfId="17819" xr:uid="{00000000-0005-0000-0000-000080450000}"/>
    <cellStyle name="Normal 3 2 2 4 4 2 4 3" xfId="17820" xr:uid="{00000000-0005-0000-0000-000081450000}"/>
    <cellStyle name="Normal 3 2 2 4 4 2 4 3 2" xfId="17821" xr:uid="{00000000-0005-0000-0000-000082450000}"/>
    <cellStyle name="Normal 3 2 2 4 4 2 4 4" xfId="17822" xr:uid="{00000000-0005-0000-0000-000083450000}"/>
    <cellStyle name="Normal 3 2 2 4 4 2 5" xfId="17823" xr:uid="{00000000-0005-0000-0000-000084450000}"/>
    <cellStyle name="Normal 3 2 2 4 4 2 5 2" xfId="17824" xr:uid="{00000000-0005-0000-0000-000085450000}"/>
    <cellStyle name="Normal 3 2 2 4 4 2 5 2 2" xfId="17825" xr:uid="{00000000-0005-0000-0000-000086450000}"/>
    <cellStyle name="Normal 3 2 2 4 4 2 5 2 2 2" xfId="17826" xr:uid="{00000000-0005-0000-0000-000087450000}"/>
    <cellStyle name="Normal 3 2 2 4 4 2 5 2 3" xfId="17827" xr:uid="{00000000-0005-0000-0000-000088450000}"/>
    <cellStyle name="Normal 3 2 2 4 4 2 5 3" xfId="17828" xr:uid="{00000000-0005-0000-0000-000089450000}"/>
    <cellStyle name="Normal 3 2 2 4 4 2 5 3 2" xfId="17829" xr:uid="{00000000-0005-0000-0000-00008A450000}"/>
    <cellStyle name="Normal 3 2 2 4 4 2 5 4" xfId="17830" xr:uid="{00000000-0005-0000-0000-00008B450000}"/>
    <cellStyle name="Normal 3 2 2 4 4 2 6" xfId="17831" xr:uid="{00000000-0005-0000-0000-00008C450000}"/>
    <cellStyle name="Normal 3 2 2 4 4 2 6 2" xfId="17832" xr:uid="{00000000-0005-0000-0000-00008D450000}"/>
    <cellStyle name="Normal 3 2 2 4 4 2 6 2 2" xfId="17833" xr:uid="{00000000-0005-0000-0000-00008E450000}"/>
    <cellStyle name="Normal 3 2 2 4 4 2 6 3" xfId="17834" xr:uid="{00000000-0005-0000-0000-00008F450000}"/>
    <cellStyle name="Normal 3 2 2 4 4 2 7" xfId="17835" xr:uid="{00000000-0005-0000-0000-000090450000}"/>
    <cellStyle name="Normal 3 2 2 4 4 2 7 2" xfId="17836" xr:uid="{00000000-0005-0000-0000-000091450000}"/>
    <cellStyle name="Normal 3 2 2 4 4 2 8" xfId="17837" xr:uid="{00000000-0005-0000-0000-000092450000}"/>
    <cellStyle name="Normal 3 2 2 4 4 2 8 2" xfId="17838" xr:uid="{00000000-0005-0000-0000-000093450000}"/>
    <cellStyle name="Normal 3 2 2 4 4 2 9" xfId="17839" xr:uid="{00000000-0005-0000-0000-000094450000}"/>
    <cellStyle name="Normal 3 2 2 4 4 3" xfId="17840" xr:uid="{00000000-0005-0000-0000-000095450000}"/>
    <cellStyle name="Normal 3 2 2 4 4 3 2" xfId="17841" xr:uid="{00000000-0005-0000-0000-000096450000}"/>
    <cellStyle name="Normal 3 2 2 4 4 3 2 2" xfId="17842" xr:uid="{00000000-0005-0000-0000-000097450000}"/>
    <cellStyle name="Normal 3 2 2 4 4 3 2 2 2" xfId="17843" xr:uid="{00000000-0005-0000-0000-000098450000}"/>
    <cellStyle name="Normal 3 2 2 4 4 3 2 2 2 2" xfId="17844" xr:uid="{00000000-0005-0000-0000-000099450000}"/>
    <cellStyle name="Normal 3 2 2 4 4 3 2 2 2 2 2" xfId="17845" xr:uid="{00000000-0005-0000-0000-00009A450000}"/>
    <cellStyle name="Normal 3 2 2 4 4 3 2 2 2 3" xfId="17846" xr:uid="{00000000-0005-0000-0000-00009B450000}"/>
    <cellStyle name="Normal 3 2 2 4 4 3 2 2 3" xfId="17847" xr:uid="{00000000-0005-0000-0000-00009C450000}"/>
    <cellStyle name="Normal 3 2 2 4 4 3 2 2 3 2" xfId="17848" xr:uid="{00000000-0005-0000-0000-00009D450000}"/>
    <cellStyle name="Normal 3 2 2 4 4 3 2 2 4" xfId="17849" xr:uid="{00000000-0005-0000-0000-00009E450000}"/>
    <cellStyle name="Normal 3 2 2 4 4 3 2 3" xfId="17850" xr:uid="{00000000-0005-0000-0000-00009F450000}"/>
    <cellStyle name="Normal 3 2 2 4 4 3 2 3 2" xfId="17851" xr:uid="{00000000-0005-0000-0000-0000A0450000}"/>
    <cellStyle name="Normal 3 2 2 4 4 3 2 3 2 2" xfId="17852" xr:uid="{00000000-0005-0000-0000-0000A1450000}"/>
    <cellStyle name="Normal 3 2 2 4 4 3 2 3 3" xfId="17853" xr:uid="{00000000-0005-0000-0000-0000A2450000}"/>
    <cellStyle name="Normal 3 2 2 4 4 3 2 4" xfId="17854" xr:uid="{00000000-0005-0000-0000-0000A3450000}"/>
    <cellStyle name="Normal 3 2 2 4 4 3 2 4 2" xfId="17855" xr:uid="{00000000-0005-0000-0000-0000A4450000}"/>
    <cellStyle name="Normal 3 2 2 4 4 3 2 5" xfId="17856" xr:uid="{00000000-0005-0000-0000-0000A5450000}"/>
    <cellStyle name="Normal 3 2 2 4 4 3 3" xfId="17857" xr:uid="{00000000-0005-0000-0000-0000A6450000}"/>
    <cellStyle name="Normal 3 2 2 4 4 3 3 2" xfId="17858" xr:uid="{00000000-0005-0000-0000-0000A7450000}"/>
    <cellStyle name="Normal 3 2 2 4 4 3 3 2 2" xfId="17859" xr:uid="{00000000-0005-0000-0000-0000A8450000}"/>
    <cellStyle name="Normal 3 2 2 4 4 3 3 2 2 2" xfId="17860" xr:uid="{00000000-0005-0000-0000-0000A9450000}"/>
    <cellStyle name="Normal 3 2 2 4 4 3 3 2 3" xfId="17861" xr:uid="{00000000-0005-0000-0000-0000AA450000}"/>
    <cellStyle name="Normal 3 2 2 4 4 3 3 3" xfId="17862" xr:uid="{00000000-0005-0000-0000-0000AB450000}"/>
    <cellStyle name="Normal 3 2 2 4 4 3 3 3 2" xfId="17863" xr:uid="{00000000-0005-0000-0000-0000AC450000}"/>
    <cellStyle name="Normal 3 2 2 4 4 3 3 4" xfId="17864" xr:uid="{00000000-0005-0000-0000-0000AD450000}"/>
    <cellStyle name="Normal 3 2 2 4 4 3 4" xfId="17865" xr:uid="{00000000-0005-0000-0000-0000AE450000}"/>
    <cellStyle name="Normal 3 2 2 4 4 3 4 2" xfId="17866" xr:uid="{00000000-0005-0000-0000-0000AF450000}"/>
    <cellStyle name="Normal 3 2 2 4 4 3 4 2 2" xfId="17867" xr:uid="{00000000-0005-0000-0000-0000B0450000}"/>
    <cellStyle name="Normal 3 2 2 4 4 3 4 2 2 2" xfId="17868" xr:uid="{00000000-0005-0000-0000-0000B1450000}"/>
    <cellStyle name="Normal 3 2 2 4 4 3 4 2 3" xfId="17869" xr:uid="{00000000-0005-0000-0000-0000B2450000}"/>
    <cellStyle name="Normal 3 2 2 4 4 3 4 3" xfId="17870" xr:uid="{00000000-0005-0000-0000-0000B3450000}"/>
    <cellStyle name="Normal 3 2 2 4 4 3 4 3 2" xfId="17871" xr:uid="{00000000-0005-0000-0000-0000B4450000}"/>
    <cellStyle name="Normal 3 2 2 4 4 3 4 4" xfId="17872" xr:uid="{00000000-0005-0000-0000-0000B5450000}"/>
    <cellStyle name="Normal 3 2 2 4 4 3 5" xfId="17873" xr:uid="{00000000-0005-0000-0000-0000B6450000}"/>
    <cellStyle name="Normal 3 2 2 4 4 3 5 2" xfId="17874" xr:uid="{00000000-0005-0000-0000-0000B7450000}"/>
    <cellStyle name="Normal 3 2 2 4 4 3 5 2 2" xfId="17875" xr:uid="{00000000-0005-0000-0000-0000B8450000}"/>
    <cellStyle name="Normal 3 2 2 4 4 3 5 3" xfId="17876" xr:uid="{00000000-0005-0000-0000-0000B9450000}"/>
    <cellStyle name="Normal 3 2 2 4 4 3 6" xfId="17877" xr:uid="{00000000-0005-0000-0000-0000BA450000}"/>
    <cellStyle name="Normal 3 2 2 4 4 3 6 2" xfId="17878" xr:uid="{00000000-0005-0000-0000-0000BB450000}"/>
    <cellStyle name="Normal 3 2 2 4 4 3 7" xfId="17879" xr:uid="{00000000-0005-0000-0000-0000BC450000}"/>
    <cellStyle name="Normal 3 2 2 4 4 3 7 2" xfId="17880" xr:uid="{00000000-0005-0000-0000-0000BD450000}"/>
    <cellStyle name="Normal 3 2 2 4 4 3 8" xfId="17881" xr:uid="{00000000-0005-0000-0000-0000BE450000}"/>
    <cellStyle name="Normal 3 2 2 4 4 4" xfId="17882" xr:uid="{00000000-0005-0000-0000-0000BF450000}"/>
    <cellStyle name="Normal 3 2 2 4 4 4 2" xfId="17883" xr:uid="{00000000-0005-0000-0000-0000C0450000}"/>
    <cellStyle name="Normal 3 2 2 4 4 4 2 2" xfId="17884" xr:uid="{00000000-0005-0000-0000-0000C1450000}"/>
    <cellStyle name="Normal 3 2 2 4 4 4 2 2 2" xfId="17885" xr:uid="{00000000-0005-0000-0000-0000C2450000}"/>
    <cellStyle name="Normal 3 2 2 4 4 4 2 2 2 2" xfId="17886" xr:uid="{00000000-0005-0000-0000-0000C3450000}"/>
    <cellStyle name="Normal 3 2 2 4 4 4 2 2 3" xfId="17887" xr:uid="{00000000-0005-0000-0000-0000C4450000}"/>
    <cellStyle name="Normal 3 2 2 4 4 4 2 3" xfId="17888" xr:uid="{00000000-0005-0000-0000-0000C5450000}"/>
    <cellStyle name="Normal 3 2 2 4 4 4 2 3 2" xfId="17889" xr:uid="{00000000-0005-0000-0000-0000C6450000}"/>
    <cellStyle name="Normal 3 2 2 4 4 4 2 4" xfId="17890" xr:uid="{00000000-0005-0000-0000-0000C7450000}"/>
    <cellStyle name="Normal 3 2 2 4 4 4 3" xfId="17891" xr:uid="{00000000-0005-0000-0000-0000C8450000}"/>
    <cellStyle name="Normal 3 2 2 4 4 4 3 2" xfId="17892" xr:uid="{00000000-0005-0000-0000-0000C9450000}"/>
    <cellStyle name="Normal 3 2 2 4 4 4 3 2 2" xfId="17893" xr:uid="{00000000-0005-0000-0000-0000CA450000}"/>
    <cellStyle name="Normal 3 2 2 4 4 4 3 3" xfId="17894" xr:uid="{00000000-0005-0000-0000-0000CB450000}"/>
    <cellStyle name="Normal 3 2 2 4 4 4 4" xfId="17895" xr:uid="{00000000-0005-0000-0000-0000CC450000}"/>
    <cellStyle name="Normal 3 2 2 4 4 4 4 2" xfId="17896" xr:uid="{00000000-0005-0000-0000-0000CD450000}"/>
    <cellStyle name="Normal 3 2 2 4 4 4 5" xfId="17897" xr:uid="{00000000-0005-0000-0000-0000CE450000}"/>
    <cellStyle name="Normal 3 2 2 4 4 5" xfId="17898" xr:uid="{00000000-0005-0000-0000-0000CF450000}"/>
    <cellStyle name="Normal 3 2 2 4 4 5 2" xfId="17899" xr:uid="{00000000-0005-0000-0000-0000D0450000}"/>
    <cellStyle name="Normal 3 2 2 4 4 5 2 2" xfId="17900" xr:uid="{00000000-0005-0000-0000-0000D1450000}"/>
    <cellStyle name="Normal 3 2 2 4 4 5 2 2 2" xfId="17901" xr:uid="{00000000-0005-0000-0000-0000D2450000}"/>
    <cellStyle name="Normal 3 2 2 4 4 5 2 3" xfId="17902" xr:uid="{00000000-0005-0000-0000-0000D3450000}"/>
    <cellStyle name="Normal 3 2 2 4 4 5 3" xfId="17903" xr:uid="{00000000-0005-0000-0000-0000D4450000}"/>
    <cellStyle name="Normal 3 2 2 4 4 5 3 2" xfId="17904" xr:uid="{00000000-0005-0000-0000-0000D5450000}"/>
    <cellStyle name="Normal 3 2 2 4 4 5 4" xfId="17905" xr:uid="{00000000-0005-0000-0000-0000D6450000}"/>
    <cellStyle name="Normal 3 2 2 4 4 6" xfId="17906" xr:uid="{00000000-0005-0000-0000-0000D7450000}"/>
    <cellStyle name="Normal 3 2 2 4 4 6 2" xfId="17907" xr:uid="{00000000-0005-0000-0000-0000D8450000}"/>
    <cellStyle name="Normal 3 2 2 4 4 6 2 2" xfId="17908" xr:uid="{00000000-0005-0000-0000-0000D9450000}"/>
    <cellStyle name="Normal 3 2 2 4 4 6 2 2 2" xfId="17909" xr:uid="{00000000-0005-0000-0000-0000DA450000}"/>
    <cellStyle name="Normal 3 2 2 4 4 6 2 3" xfId="17910" xr:uid="{00000000-0005-0000-0000-0000DB450000}"/>
    <cellStyle name="Normal 3 2 2 4 4 6 3" xfId="17911" xr:uid="{00000000-0005-0000-0000-0000DC450000}"/>
    <cellStyle name="Normal 3 2 2 4 4 6 3 2" xfId="17912" xr:uid="{00000000-0005-0000-0000-0000DD450000}"/>
    <cellStyle name="Normal 3 2 2 4 4 6 4" xfId="17913" xr:uid="{00000000-0005-0000-0000-0000DE450000}"/>
    <cellStyle name="Normal 3 2 2 4 4 7" xfId="17914" xr:uid="{00000000-0005-0000-0000-0000DF450000}"/>
    <cellStyle name="Normal 3 2 2 4 4 7 2" xfId="17915" xr:uid="{00000000-0005-0000-0000-0000E0450000}"/>
    <cellStyle name="Normal 3 2 2 4 4 7 2 2" xfId="17916" xr:uid="{00000000-0005-0000-0000-0000E1450000}"/>
    <cellStyle name="Normal 3 2 2 4 4 7 3" xfId="17917" xr:uid="{00000000-0005-0000-0000-0000E2450000}"/>
    <cellStyle name="Normal 3 2 2 4 4 8" xfId="17918" xr:uid="{00000000-0005-0000-0000-0000E3450000}"/>
    <cellStyle name="Normal 3 2 2 4 4 8 2" xfId="17919" xr:uid="{00000000-0005-0000-0000-0000E4450000}"/>
    <cellStyle name="Normal 3 2 2 4 4 9" xfId="17920" xr:uid="{00000000-0005-0000-0000-0000E5450000}"/>
    <cellStyle name="Normal 3 2 2 4 4 9 2" xfId="17921" xr:uid="{00000000-0005-0000-0000-0000E6450000}"/>
    <cellStyle name="Normal 3 2 2 4 5" xfId="17922" xr:uid="{00000000-0005-0000-0000-0000E7450000}"/>
    <cellStyle name="Normal 3 2 2 4 5 2" xfId="17923" xr:uid="{00000000-0005-0000-0000-0000E8450000}"/>
    <cellStyle name="Normal 3 2 2 4 5 2 2" xfId="17924" xr:uid="{00000000-0005-0000-0000-0000E9450000}"/>
    <cellStyle name="Normal 3 2 2 4 5 2 2 2" xfId="17925" xr:uid="{00000000-0005-0000-0000-0000EA450000}"/>
    <cellStyle name="Normal 3 2 2 4 5 2 2 2 2" xfId="17926" xr:uid="{00000000-0005-0000-0000-0000EB450000}"/>
    <cellStyle name="Normal 3 2 2 4 5 2 2 2 2 2" xfId="17927" xr:uid="{00000000-0005-0000-0000-0000EC450000}"/>
    <cellStyle name="Normal 3 2 2 4 5 2 2 2 2 2 2" xfId="17928" xr:uid="{00000000-0005-0000-0000-0000ED450000}"/>
    <cellStyle name="Normal 3 2 2 4 5 2 2 2 2 3" xfId="17929" xr:uid="{00000000-0005-0000-0000-0000EE450000}"/>
    <cellStyle name="Normal 3 2 2 4 5 2 2 2 3" xfId="17930" xr:uid="{00000000-0005-0000-0000-0000EF450000}"/>
    <cellStyle name="Normal 3 2 2 4 5 2 2 2 3 2" xfId="17931" xr:uid="{00000000-0005-0000-0000-0000F0450000}"/>
    <cellStyle name="Normal 3 2 2 4 5 2 2 2 4" xfId="17932" xr:uid="{00000000-0005-0000-0000-0000F1450000}"/>
    <cellStyle name="Normal 3 2 2 4 5 2 2 3" xfId="17933" xr:uid="{00000000-0005-0000-0000-0000F2450000}"/>
    <cellStyle name="Normal 3 2 2 4 5 2 2 3 2" xfId="17934" xr:uid="{00000000-0005-0000-0000-0000F3450000}"/>
    <cellStyle name="Normal 3 2 2 4 5 2 2 3 2 2" xfId="17935" xr:uid="{00000000-0005-0000-0000-0000F4450000}"/>
    <cellStyle name="Normal 3 2 2 4 5 2 2 3 3" xfId="17936" xr:uid="{00000000-0005-0000-0000-0000F5450000}"/>
    <cellStyle name="Normal 3 2 2 4 5 2 2 4" xfId="17937" xr:uid="{00000000-0005-0000-0000-0000F6450000}"/>
    <cellStyle name="Normal 3 2 2 4 5 2 2 4 2" xfId="17938" xr:uid="{00000000-0005-0000-0000-0000F7450000}"/>
    <cellStyle name="Normal 3 2 2 4 5 2 2 5" xfId="17939" xr:uid="{00000000-0005-0000-0000-0000F8450000}"/>
    <cellStyle name="Normal 3 2 2 4 5 2 3" xfId="17940" xr:uid="{00000000-0005-0000-0000-0000F9450000}"/>
    <cellStyle name="Normal 3 2 2 4 5 2 3 2" xfId="17941" xr:uid="{00000000-0005-0000-0000-0000FA450000}"/>
    <cellStyle name="Normal 3 2 2 4 5 2 3 2 2" xfId="17942" xr:uid="{00000000-0005-0000-0000-0000FB450000}"/>
    <cellStyle name="Normal 3 2 2 4 5 2 3 2 2 2" xfId="17943" xr:uid="{00000000-0005-0000-0000-0000FC450000}"/>
    <cellStyle name="Normal 3 2 2 4 5 2 3 2 3" xfId="17944" xr:uid="{00000000-0005-0000-0000-0000FD450000}"/>
    <cellStyle name="Normal 3 2 2 4 5 2 3 3" xfId="17945" xr:uid="{00000000-0005-0000-0000-0000FE450000}"/>
    <cellStyle name="Normal 3 2 2 4 5 2 3 3 2" xfId="17946" xr:uid="{00000000-0005-0000-0000-0000FF450000}"/>
    <cellStyle name="Normal 3 2 2 4 5 2 3 4" xfId="17947" xr:uid="{00000000-0005-0000-0000-000000460000}"/>
    <cellStyle name="Normal 3 2 2 4 5 2 4" xfId="17948" xr:uid="{00000000-0005-0000-0000-000001460000}"/>
    <cellStyle name="Normal 3 2 2 4 5 2 4 2" xfId="17949" xr:uid="{00000000-0005-0000-0000-000002460000}"/>
    <cellStyle name="Normal 3 2 2 4 5 2 4 2 2" xfId="17950" xr:uid="{00000000-0005-0000-0000-000003460000}"/>
    <cellStyle name="Normal 3 2 2 4 5 2 4 2 2 2" xfId="17951" xr:uid="{00000000-0005-0000-0000-000004460000}"/>
    <cellStyle name="Normal 3 2 2 4 5 2 4 2 3" xfId="17952" xr:uid="{00000000-0005-0000-0000-000005460000}"/>
    <cellStyle name="Normal 3 2 2 4 5 2 4 3" xfId="17953" xr:uid="{00000000-0005-0000-0000-000006460000}"/>
    <cellStyle name="Normal 3 2 2 4 5 2 4 3 2" xfId="17954" xr:uid="{00000000-0005-0000-0000-000007460000}"/>
    <cellStyle name="Normal 3 2 2 4 5 2 4 4" xfId="17955" xr:uid="{00000000-0005-0000-0000-000008460000}"/>
    <cellStyle name="Normal 3 2 2 4 5 2 5" xfId="17956" xr:uid="{00000000-0005-0000-0000-000009460000}"/>
    <cellStyle name="Normal 3 2 2 4 5 2 5 2" xfId="17957" xr:uid="{00000000-0005-0000-0000-00000A460000}"/>
    <cellStyle name="Normal 3 2 2 4 5 2 5 2 2" xfId="17958" xr:uid="{00000000-0005-0000-0000-00000B460000}"/>
    <cellStyle name="Normal 3 2 2 4 5 2 5 3" xfId="17959" xr:uid="{00000000-0005-0000-0000-00000C460000}"/>
    <cellStyle name="Normal 3 2 2 4 5 2 6" xfId="17960" xr:uid="{00000000-0005-0000-0000-00000D460000}"/>
    <cellStyle name="Normal 3 2 2 4 5 2 6 2" xfId="17961" xr:uid="{00000000-0005-0000-0000-00000E460000}"/>
    <cellStyle name="Normal 3 2 2 4 5 2 7" xfId="17962" xr:uid="{00000000-0005-0000-0000-00000F460000}"/>
    <cellStyle name="Normal 3 2 2 4 5 2 7 2" xfId="17963" xr:uid="{00000000-0005-0000-0000-000010460000}"/>
    <cellStyle name="Normal 3 2 2 4 5 2 8" xfId="17964" xr:uid="{00000000-0005-0000-0000-000011460000}"/>
    <cellStyle name="Normal 3 2 2 4 5 3" xfId="17965" xr:uid="{00000000-0005-0000-0000-000012460000}"/>
    <cellStyle name="Normal 3 2 2 4 5 3 2" xfId="17966" xr:uid="{00000000-0005-0000-0000-000013460000}"/>
    <cellStyle name="Normal 3 2 2 4 5 3 2 2" xfId="17967" xr:uid="{00000000-0005-0000-0000-000014460000}"/>
    <cellStyle name="Normal 3 2 2 4 5 3 2 2 2" xfId="17968" xr:uid="{00000000-0005-0000-0000-000015460000}"/>
    <cellStyle name="Normal 3 2 2 4 5 3 2 2 2 2" xfId="17969" xr:uid="{00000000-0005-0000-0000-000016460000}"/>
    <cellStyle name="Normal 3 2 2 4 5 3 2 2 3" xfId="17970" xr:uid="{00000000-0005-0000-0000-000017460000}"/>
    <cellStyle name="Normal 3 2 2 4 5 3 2 3" xfId="17971" xr:uid="{00000000-0005-0000-0000-000018460000}"/>
    <cellStyle name="Normal 3 2 2 4 5 3 2 3 2" xfId="17972" xr:uid="{00000000-0005-0000-0000-000019460000}"/>
    <cellStyle name="Normal 3 2 2 4 5 3 2 4" xfId="17973" xr:uid="{00000000-0005-0000-0000-00001A460000}"/>
    <cellStyle name="Normal 3 2 2 4 5 3 3" xfId="17974" xr:uid="{00000000-0005-0000-0000-00001B460000}"/>
    <cellStyle name="Normal 3 2 2 4 5 3 3 2" xfId="17975" xr:uid="{00000000-0005-0000-0000-00001C460000}"/>
    <cellStyle name="Normal 3 2 2 4 5 3 3 2 2" xfId="17976" xr:uid="{00000000-0005-0000-0000-00001D460000}"/>
    <cellStyle name="Normal 3 2 2 4 5 3 3 3" xfId="17977" xr:uid="{00000000-0005-0000-0000-00001E460000}"/>
    <cellStyle name="Normal 3 2 2 4 5 3 4" xfId="17978" xr:uid="{00000000-0005-0000-0000-00001F460000}"/>
    <cellStyle name="Normal 3 2 2 4 5 3 4 2" xfId="17979" xr:uid="{00000000-0005-0000-0000-000020460000}"/>
    <cellStyle name="Normal 3 2 2 4 5 3 5" xfId="17980" xr:uid="{00000000-0005-0000-0000-000021460000}"/>
    <cellStyle name="Normal 3 2 2 4 5 4" xfId="17981" xr:uid="{00000000-0005-0000-0000-000022460000}"/>
    <cellStyle name="Normal 3 2 2 4 5 4 2" xfId="17982" xr:uid="{00000000-0005-0000-0000-000023460000}"/>
    <cellStyle name="Normal 3 2 2 4 5 4 2 2" xfId="17983" xr:uid="{00000000-0005-0000-0000-000024460000}"/>
    <cellStyle name="Normal 3 2 2 4 5 4 2 2 2" xfId="17984" xr:uid="{00000000-0005-0000-0000-000025460000}"/>
    <cellStyle name="Normal 3 2 2 4 5 4 2 3" xfId="17985" xr:uid="{00000000-0005-0000-0000-000026460000}"/>
    <cellStyle name="Normal 3 2 2 4 5 4 3" xfId="17986" xr:uid="{00000000-0005-0000-0000-000027460000}"/>
    <cellStyle name="Normal 3 2 2 4 5 4 3 2" xfId="17987" xr:uid="{00000000-0005-0000-0000-000028460000}"/>
    <cellStyle name="Normal 3 2 2 4 5 4 4" xfId="17988" xr:uid="{00000000-0005-0000-0000-000029460000}"/>
    <cellStyle name="Normal 3 2 2 4 5 5" xfId="17989" xr:uid="{00000000-0005-0000-0000-00002A460000}"/>
    <cellStyle name="Normal 3 2 2 4 5 5 2" xfId="17990" xr:uid="{00000000-0005-0000-0000-00002B460000}"/>
    <cellStyle name="Normal 3 2 2 4 5 5 2 2" xfId="17991" xr:uid="{00000000-0005-0000-0000-00002C460000}"/>
    <cellStyle name="Normal 3 2 2 4 5 5 2 2 2" xfId="17992" xr:uid="{00000000-0005-0000-0000-00002D460000}"/>
    <cellStyle name="Normal 3 2 2 4 5 5 2 3" xfId="17993" xr:uid="{00000000-0005-0000-0000-00002E460000}"/>
    <cellStyle name="Normal 3 2 2 4 5 5 3" xfId="17994" xr:uid="{00000000-0005-0000-0000-00002F460000}"/>
    <cellStyle name="Normal 3 2 2 4 5 5 3 2" xfId="17995" xr:uid="{00000000-0005-0000-0000-000030460000}"/>
    <cellStyle name="Normal 3 2 2 4 5 5 4" xfId="17996" xr:uid="{00000000-0005-0000-0000-000031460000}"/>
    <cellStyle name="Normal 3 2 2 4 5 6" xfId="17997" xr:uid="{00000000-0005-0000-0000-000032460000}"/>
    <cellStyle name="Normal 3 2 2 4 5 6 2" xfId="17998" xr:uid="{00000000-0005-0000-0000-000033460000}"/>
    <cellStyle name="Normal 3 2 2 4 5 6 2 2" xfId="17999" xr:uid="{00000000-0005-0000-0000-000034460000}"/>
    <cellStyle name="Normal 3 2 2 4 5 6 3" xfId="18000" xr:uid="{00000000-0005-0000-0000-000035460000}"/>
    <cellStyle name="Normal 3 2 2 4 5 7" xfId="18001" xr:uid="{00000000-0005-0000-0000-000036460000}"/>
    <cellStyle name="Normal 3 2 2 4 5 7 2" xfId="18002" xr:uid="{00000000-0005-0000-0000-000037460000}"/>
    <cellStyle name="Normal 3 2 2 4 5 8" xfId="18003" xr:uid="{00000000-0005-0000-0000-000038460000}"/>
    <cellStyle name="Normal 3 2 2 4 5 8 2" xfId="18004" xr:uid="{00000000-0005-0000-0000-000039460000}"/>
    <cellStyle name="Normal 3 2 2 4 5 9" xfId="18005" xr:uid="{00000000-0005-0000-0000-00003A460000}"/>
    <cellStyle name="Normal 3 2 2 4 6" xfId="18006" xr:uid="{00000000-0005-0000-0000-00003B460000}"/>
    <cellStyle name="Normal 3 2 2 4 6 2" xfId="18007" xr:uid="{00000000-0005-0000-0000-00003C460000}"/>
    <cellStyle name="Normal 3 2 2 4 6 2 2" xfId="18008" xr:uid="{00000000-0005-0000-0000-00003D460000}"/>
    <cellStyle name="Normal 3 2 2 4 6 2 2 2" xfId="18009" xr:uid="{00000000-0005-0000-0000-00003E460000}"/>
    <cellStyle name="Normal 3 2 2 4 6 2 2 2 2" xfId="18010" xr:uid="{00000000-0005-0000-0000-00003F460000}"/>
    <cellStyle name="Normal 3 2 2 4 6 2 2 2 2 2" xfId="18011" xr:uid="{00000000-0005-0000-0000-000040460000}"/>
    <cellStyle name="Normal 3 2 2 4 6 2 2 2 3" xfId="18012" xr:uid="{00000000-0005-0000-0000-000041460000}"/>
    <cellStyle name="Normal 3 2 2 4 6 2 2 3" xfId="18013" xr:uid="{00000000-0005-0000-0000-000042460000}"/>
    <cellStyle name="Normal 3 2 2 4 6 2 2 3 2" xfId="18014" xr:uid="{00000000-0005-0000-0000-000043460000}"/>
    <cellStyle name="Normal 3 2 2 4 6 2 2 4" xfId="18015" xr:uid="{00000000-0005-0000-0000-000044460000}"/>
    <cellStyle name="Normal 3 2 2 4 6 2 3" xfId="18016" xr:uid="{00000000-0005-0000-0000-000045460000}"/>
    <cellStyle name="Normal 3 2 2 4 6 2 3 2" xfId="18017" xr:uid="{00000000-0005-0000-0000-000046460000}"/>
    <cellStyle name="Normal 3 2 2 4 6 2 3 2 2" xfId="18018" xr:uid="{00000000-0005-0000-0000-000047460000}"/>
    <cellStyle name="Normal 3 2 2 4 6 2 3 3" xfId="18019" xr:uid="{00000000-0005-0000-0000-000048460000}"/>
    <cellStyle name="Normal 3 2 2 4 6 2 4" xfId="18020" xr:uid="{00000000-0005-0000-0000-000049460000}"/>
    <cellStyle name="Normal 3 2 2 4 6 2 4 2" xfId="18021" xr:uid="{00000000-0005-0000-0000-00004A460000}"/>
    <cellStyle name="Normal 3 2 2 4 6 2 5" xfId="18022" xr:uid="{00000000-0005-0000-0000-00004B460000}"/>
    <cellStyle name="Normal 3 2 2 4 6 3" xfId="18023" xr:uid="{00000000-0005-0000-0000-00004C460000}"/>
    <cellStyle name="Normal 3 2 2 4 6 3 2" xfId="18024" xr:uid="{00000000-0005-0000-0000-00004D460000}"/>
    <cellStyle name="Normal 3 2 2 4 6 3 2 2" xfId="18025" xr:uid="{00000000-0005-0000-0000-00004E460000}"/>
    <cellStyle name="Normal 3 2 2 4 6 3 2 2 2" xfId="18026" xr:uid="{00000000-0005-0000-0000-00004F460000}"/>
    <cellStyle name="Normal 3 2 2 4 6 3 2 3" xfId="18027" xr:uid="{00000000-0005-0000-0000-000050460000}"/>
    <cellStyle name="Normal 3 2 2 4 6 3 3" xfId="18028" xr:uid="{00000000-0005-0000-0000-000051460000}"/>
    <cellStyle name="Normal 3 2 2 4 6 3 3 2" xfId="18029" xr:uid="{00000000-0005-0000-0000-000052460000}"/>
    <cellStyle name="Normal 3 2 2 4 6 3 4" xfId="18030" xr:uid="{00000000-0005-0000-0000-000053460000}"/>
    <cellStyle name="Normal 3 2 2 4 6 4" xfId="18031" xr:uid="{00000000-0005-0000-0000-000054460000}"/>
    <cellStyle name="Normal 3 2 2 4 6 4 2" xfId="18032" xr:uid="{00000000-0005-0000-0000-000055460000}"/>
    <cellStyle name="Normal 3 2 2 4 6 4 2 2" xfId="18033" xr:uid="{00000000-0005-0000-0000-000056460000}"/>
    <cellStyle name="Normal 3 2 2 4 6 4 2 2 2" xfId="18034" xr:uid="{00000000-0005-0000-0000-000057460000}"/>
    <cellStyle name="Normal 3 2 2 4 6 4 2 3" xfId="18035" xr:uid="{00000000-0005-0000-0000-000058460000}"/>
    <cellStyle name="Normal 3 2 2 4 6 4 3" xfId="18036" xr:uid="{00000000-0005-0000-0000-000059460000}"/>
    <cellStyle name="Normal 3 2 2 4 6 4 3 2" xfId="18037" xr:uid="{00000000-0005-0000-0000-00005A460000}"/>
    <cellStyle name="Normal 3 2 2 4 6 4 4" xfId="18038" xr:uid="{00000000-0005-0000-0000-00005B460000}"/>
    <cellStyle name="Normal 3 2 2 4 6 5" xfId="18039" xr:uid="{00000000-0005-0000-0000-00005C460000}"/>
    <cellStyle name="Normal 3 2 2 4 6 5 2" xfId="18040" xr:uid="{00000000-0005-0000-0000-00005D460000}"/>
    <cellStyle name="Normal 3 2 2 4 6 5 2 2" xfId="18041" xr:uid="{00000000-0005-0000-0000-00005E460000}"/>
    <cellStyle name="Normal 3 2 2 4 6 5 3" xfId="18042" xr:uid="{00000000-0005-0000-0000-00005F460000}"/>
    <cellStyle name="Normal 3 2 2 4 6 6" xfId="18043" xr:uid="{00000000-0005-0000-0000-000060460000}"/>
    <cellStyle name="Normal 3 2 2 4 6 6 2" xfId="18044" xr:uid="{00000000-0005-0000-0000-000061460000}"/>
    <cellStyle name="Normal 3 2 2 4 6 7" xfId="18045" xr:uid="{00000000-0005-0000-0000-000062460000}"/>
    <cellStyle name="Normal 3 2 2 4 6 7 2" xfId="18046" xr:uid="{00000000-0005-0000-0000-000063460000}"/>
    <cellStyle name="Normal 3 2 2 4 6 8" xfId="18047" xr:uid="{00000000-0005-0000-0000-000064460000}"/>
    <cellStyle name="Normal 3 2 2 4 7" xfId="18048" xr:uid="{00000000-0005-0000-0000-000065460000}"/>
    <cellStyle name="Normal 3 2 2 4 7 2" xfId="18049" xr:uid="{00000000-0005-0000-0000-000066460000}"/>
    <cellStyle name="Normal 3 2 2 4 7 2 2" xfId="18050" xr:uid="{00000000-0005-0000-0000-000067460000}"/>
    <cellStyle name="Normal 3 2 2 4 7 2 2 2" xfId="18051" xr:uid="{00000000-0005-0000-0000-000068460000}"/>
    <cellStyle name="Normal 3 2 2 4 7 2 2 2 2" xfId="18052" xr:uid="{00000000-0005-0000-0000-000069460000}"/>
    <cellStyle name="Normal 3 2 2 4 7 2 2 2 2 2" xfId="18053" xr:uid="{00000000-0005-0000-0000-00006A460000}"/>
    <cellStyle name="Normal 3 2 2 4 7 2 2 2 3" xfId="18054" xr:uid="{00000000-0005-0000-0000-00006B460000}"/>
    <cellStyle name="Normal 3 2 2 4 7 2 2 3" xfId="18055" xr:uid="{00000000-0005-0000-0000-00006C460000}"/>
    <cellStyle name="Normal 3 2 2 4 7 2 2 3 2" xfId="18056" xr:uid="{00000000-0005-0000-0000-00006D460000}"/>
    <cellStyle name="Normal 3 2 2 4 7 2 2 4" xfId="18057" xr:uid="{00000000-0005-0000-0000-00006E460000}"/>
    <cellStyle name="Normal 3 2 2 4 7 2 3" xfId="18058" xr:uid="{00000000-0005-0000-0000-00006F460000}"/>
    <cellStyle name="Normal 3 2 2 4 7 2 3 2" xfId="18059" xr:uid="{00000000-0005-0000-0000-000070460000}"/>
    <cellStyle name="Normal 3 2 2 4 7 2 3 2 2" xfId="18060" xr:uid="{00000000-0005-0000-0000-000071460000}"/>
    <cellStyle name="Normal 3 2 2 4 7 2 3 3" xfId="18061" xr:uid="{00000000-0005-0000-0000-000072460000}"/>
    <cellStyle name="Normal 3 2 2 4 7 2 4" xfId="18062" xr:uid="{00000000-0005-0000-0000-000073460000}"/>
    <cellStyle name="Normal 3 2 2 4 7 2 4 2" xfId="18063" xr:uid="{00000000-0005-0000-0000-000074460000}"/>
    <cellStyle name="Normal 3 2 2 4 7 2 5" xfId="18064" xr:uid="{00000000-0005-0000-0000-000075460000}"/>
    <cellStyle name="Normal 3 2 2 4 7 3" xfId="18065" xr:uid="{00000000-0005-0000-0000-000076460000}"/>
    <cellStyle name="Normal 3 2 2 4 7 3 2" xfId="18066" xr:uid="{00000000-0005-0000-0000-000077460000}"/>
    <cellStyle name="Normal 3 2 2 4 7 3 2 2" xfId="18067" xr:uid="{00000000-0005-0000-0000-000078460000}"/>
    <cellStyle name="Normal 3 2 2 4 7 3 2 2 2" xfId="18068" xr:uid="{00000000-0005-0000-0000-000079460000}"/>
    <cellStyle name="Normal 3 2 2 4 7 3 2 3" xfId="18069" xr:uid="{00000000-0005-0000-0000-00007A460000}"/>
    <cellStyle name="Normal 3 2 2 4 7 3 3" xfId="18070" xr:uid="{00000000-0005-0000-0000-00007B460000}"/>
    <cellStyle name="Normal 3 2 2 4 7 3 3 2" xfId="18071" xr:uid="{00000000-0005-0000-0000-00007C460000}"/>
    <cellStyle name="Normal 3 2 2 4 7 3 4" xfId="18072" xr:uid="{00000000-0005-0000-0000-00007D460000}"/>
    <cellStyle name="Normal 3 2 2 4 7 4" xfId="18073" xr:uid="{00000000-0005-0000-0000-00007E460000}"/>
    <cellStyle name="Normal 3 2 2 4 7 4 2" xfId="18074" xr:uid="{00000000-0005-0000-0000-00007F460000}"/>
    <cellStyle name="Normal 3 2 2 4 7 4 2 2" xfId="18075" xr:uid="{00000000-0005-0000-0000-000080460000}"/>
    <cellStyle name="Normal 3 2 2 4 7 4 3" xfId="18076" xr:uid="{00000000-0005-0000-0000-000081460000}"/>
    <cellStyle name="Normal 3 2 2 4 7 5" xfId="18077" xr:uid="{00000000-0005-0000-0000-000082460000}"/>
    <cellStyle name="Normal 3 2 2 4 7 5 2" xfId="18078" xr:uid="{00000000-0005-0000-0000-000083460000}"/>
    <cellStyle name="Normal 3 2 2 4 7 6" xfId="18079" xr:uid="{00000000-0005-0000-0000-000084460000}"/>
    <cellStyle name="Normal 3 2 2 4 8" xfId="18080" xr:uid="{00000000-0005-0000-0000-000085460000}"/>
    <cellStyle name="Normal 3 2 2 4 8 2" xfId="18081" xr:uid="{00000000-0005-0000-0000-000086460000}"/>
    <cellStyle name="Normal 3 2 2 4 8 2 2" xfId="18082" xr:uid="{00000000-0005-0000-0000-000087460000}"/>
    <cellStyle name="Normal 3 2 2 4 8 2 2 2" xfId="18083" xr:uid="{00000000-0005-0000-0000-000088460000}"/>
    <cellStyle name="Normal 3 2 2 4 8 2 2 2 2" xfId="18084" xr:uid="{00000000-0005-0000-0000-000089460000}"/>
    <cellStyle name="Normal 3 2 2 4 8 2 2 2 2 2" xfId="18085" xr:uid="{00000000-0005-0000-0000-00008A460000}"/>
    <cellStyle name="Normal 3 2 2 4 8 2 2 2 3" xfId="18086" xr:uid="{00000000-0005-0000-0000-00008B460000}"/>
    <cellStyle name="Normal 3 2 2 4 8 2 2 3" xfId="18087" xr:uid="{00000000-0005-0000-0000-00008C460000}"/>
    <cellStyle name="Normal 3 2 2 4 8 2 2 3 2" xfId="18088" xr:uid="{00000000-0005-0000-0000-00008D460000}"/>
    <cellStyle name="Normal 3 2 2 4 8 2 2 4" xfId="18089" xr:uid="{00000000-0005-0000-0000-00008E460000}"/>
    <cellStyle name="Normal 3 2 2 4 8 2 3" xfId="18090" xr:uid="{00000000-0005-0000-0000-00008F460000}"/>
    <cellStyle name="Normal 3 2 2 4 8 2 3 2" xfId="18091" xr:uid="{00000000-0005-0000-0000-000090460000}"/>
    <cellStyle name="Normal 3 2 2 4 8 2 3 2 2" xfId="18092" xr:uid="{00000000-0005-0000-0000-000091460000}"/>
    <cellStyle name="Normal 3 2 2 4 8 2 3 3" xfId="18093" xr:uid="{00000000-0005-0000-0000-000092460000}"/>
    <cellStyle name="Normal 3 2 2 4 8 2 4" xfId="18094" xr:uid="{00000000-0005-0000-0000-000093460000}"/>
    <cellStyle name="Normal 3 2 2 4 8 2 4 2" xfId="18095" xr:uid="{00000000-0005-0000-0000-000094460000}"/>
    <cellStyle name="Normal 3 2 2 4 8 2 5" xfId="18096" xr:uid="{00000000-0005-0000-0000-000095460000}"/>
    <cellStyle name="Normal 3 2 2 4 8 3" xfId="18097" xr:uid="{00000000-0005-0000-0000-000096460000}"/>
    <cellStyle name="Normal 3 2 2 4 8 3 2" xfId="18098" xr:uid="{00000000-0005-0000-0000-000097460000}"/>
    <cellStyle name="Normal 3 2 2 4 8 3 2 2" xfId="18099" xr:uid="{00000000-0005-0000-0000-000098460000}"/>
    <cellStyle name="Normal 3 2 2 4 8 3 2 2 2" xfId="18100" xr:uid="{00000000-0005-0000-0000-000099460000}"/>
    <cellStyle name="Normal 3 2 2 4 8 3 2 3" xfId="18101" xr:uid="{00000000-0005-0000-0000-00009A460000}"/>
    <cellStyle name="Normal 3 2 2 4 8 3 3" xfId="18102" xr:uid="{00000000-0005-0000-0000-00009B460000}"/>
    <cellStyle name="Normal 3 2 2 4 8 3 3 2" xfId="18103" xr:uid="{00000000-0005-0000-0000-00009C460000}"/>
    <cellStyle name="Normal 3 2 2 4 8 3 4" xfId="18104" xr:uid="{00000000-0005-0000-0000-00009D460000}"/>
    <cellStyle name="Normal 3 2 2 4 8 4" xfId="18105" xr:uid="{00000000-0005-0000-0000-00009E460000}"/>
    <cellStyle name="Normal 3 2 2 4 8 4 2" xfId="18106" xr:uid="{00000000-0005-0000-0000-00009F460000}"/>
    <cellStyle name="Normal 3 2 2 4 8 4 2 2" xfId="18107" xr:uid="{00000000-0005-0000-0000-0000A0460000}"/>
    <cellStyle name="Normal 3 2 2 4 8 4 3" xfId="18108" xr:uid="{00000000-0005-0000-0000-0000A1460000}"/>
    <cellStyle name="Normal 3 2 2 4 8 5" xfId="18109" xr:uid="{00000000-0005-0000-0000-0000A2460000}"/>
    <cellStyle name="Normal 3 2 2 4 8 5 2" xfId="18110" xr:uid="{00000000-0005-0000-0000-0000A3460000}"/>
    <cellStyle name="Normal 3 2 2 4 8 6" xfId="18111" xr:uid="{00000000-0005-0000-0000-0000A4460000}"/>
    <cellStyle name="Normal 3 2 2 4 9" xfId="18112" xr:uid="{00000000-0005-0000-0000-0000A5460000}"/>
    <cellStyle name="Normal 3 2 2 4 9 2" xfId="18113" xr:uid="{00000000-0005-0000-0000-0000A6460000}"/>
    <cellStyle name="Normal 3 2 2 4 9 2 2" xfId="18114" xr:uid="{00000000-0005-0000-0000-0000A7460000}"/>
    <cellStyle name="Normal 3 2 2 4 9 2 2 2" xfId="18115" xr:uid="{00000000-0005-0000-0000-0000A8460000}"/>
    <cellStyle name="Normal 3 2 2 4 9 2 2 2 2" xfId="18116" xr:uid="{00000000-0005-0000-0000-0000A9460000}"/>
    <cellStyle name="Normal 3 2 2 4 9 2 2 3" xfId="18117" xr:uid="{00000000-0005-0000-0000-0000AA460000}"/>
    <cellStyle name="Normal 3 2 2 4 9 2 3" xfId="18118" xr:uid="{00000000-0005-0000-0000-0000AB460000}"/>
    <cellStyle name="Normal 3 2 2 4 9 2 3 2" xfId="18119" xr:uid="{00000000-0005-0000-0000-0000AC460000}"/>
    <cellStyle name="Normal 3 2 2 4 9 2 4" xfId="18120" xr:uid="{00000000-0005-0000-0000-0000AD460000}"/>
    <cellStyle name="Normal 3 2 2 4 9 3" xfId="18121" xr:uid="{00000000-0005-0000-0000-0000AE460000}"/>
    <cellStyle name="Normal 3 2 2 4 9 3 2" xfId="18122" xr:uid="{00000000-0005-0000-0000-0000AF460000}"/>
    <cellStyle name="Normal 3 2 2 4 9 3 2 2" xfId="18123" xr:uid="{00000000-0005-0000-0000-0000B0460000}"/>
    <cellStyle name="Normal 3 2 2 4 9 3 3" xfId="18124" xr:uid="{00000000-0005-0000-0000-0000B1460000}"/>
    <cellStyle name="Normal 3 2 2 4 9 4" xfId="18125" xr:uid="{00000000-0005-0000-0000-0000B2460000}"/>
    <cellStyle name="Normal 3 2 2 4 9 4 2" xfId="18126" xr:uid="{00000000-0005-0000-0000-0000B3460000}"/>
    <cellStyle name="Normal 3 2 2 4 9 5" xfId="18127" xr:uid="{00000000-0005-0000-0000-0000B4460000}"/>
    <cellStyle name="Normal 3 2 2 5" xfId="18128" xr:uid="{00000000-0005-0000-0000-0000B5460000}"/>
    <cellStyle name="Normal 3 2 2 5 10" xfId="18129" xr:uid="{00000000-0005-0000-0000-0000B6460000}"/>
    <cellStyle name="Normal 3 2 2 5 2" xfId="18130" xr:uid="{00000000-0005-0000-0000-0000B7460000}"/>
    <cellStyle name="Normal 3 2 2 5 2 2" xfId="18131" xr:uid="{00000000-0005-0000-0000-0000B8460000}"/>
    <cellStyle name="Normal 3 2 2 5 2 2 2" xfId="18132" xr:uid="{00000000-0005-0000-0000-0000B9460000}"/>
    <cellStyle name="Normal 3 2 2 5 2 2 2 2" xfId="18133" xr:uid="{00000000-0005-0000-0000-0000BA460000}"/>
    <cellStyle name="Normal 3 2 2 5 2 2 2 2 2" xfId="18134" xr:uid="{00000000-0005-0000-0000-0000BB460000}"/>
    <cellStyle name="Normal 3 2 2 5 2 2 2 2 2 2" xfId="18135" xr:uid="{00000000-0005-0000-0000-0000BC460000}"/>
    <cellStyle name="Normal 3 2 2 5 2 2 2 2 2 2 2" xfId="18136" xr:uid="{00000000-0005-0000-0000-0000BD460000}"/>
    <cellStyle name="Normal 3 2 2 5 2 2 2 2 2 3" xfId="18137" xr:uid="{00000000-0005-0000-0000-0000BE460000}"/>
    <cellStyle name="Normal 3 2 2 5 2 2 2 2 3" xfId="18138" xr:uid="{00000000-0005-0000-0000-0000BF460000}"/>
    <cellStyle name="Normal 3 2 2 5 2 2 2 2 3 2" xfId="18139" xr:uid="{00000000-0005-0000-0000-0000C0460000}"/>
    <cellStyle name="Normal 3 2 2 5 2 2 2 2 4" xfId="18140" xr:uid="{00000000-0005-0000-0000-0000C1460000}"/>
    <cellStyle name="Normal 3 2 2 5 2 2 2 3" xfId="18141" xr:uid="{00000000-0005-0000-0000-0000C2460000}"/>
    <cellStyle name="Normal 3 2 2 5 2 2 2 3 2" xfId="18142" xr:uid="{00000000-0005-0000-0000-0000C3460000}"/>
    <cellStyle name="Normal 3 2 2 5 2 2 2 3 2 2" xfId="18143" xr:uid="{00000000-0005-0000-0000-0000C4460000}"/>
    <cellStyle name="Normal 3 2 2 5 2 2 2 3 3" xfId="18144" xr:uid="{00000000-0005-0000-0000-0000C5460000}"/>
    <cellStyle name="Normal 3 2 2 5 2 2 2 4" xfId="18145" xr:uid="{00000000-0005-0000-0000-0000C6460000}"/>
    <cellStyle name="Normal 3 2 2 5 2 2 2 4 2" xfId="18146" xr:uid="{00000000-0005-0000-0000-0000C7460000}"/>
    <cellStyle name="Normal 3 2 2 5 2 2 2 5" xfId="18147" xr:uid="{00000000-0005-0000-0000-0000C8460000}"/>
    <cellStyle name="Normal 3 2 2 5 2 2 3" xfId="18148" xr:uid="{00000000-0005-0000-0000-0000C9460000}"/>
    <cellStyle name="Normal 3 2 2 5 2 2 3 2" xfId="18149" xr:uid="{00000000-0005-0000-0000-0000CA460000}"/>
    <cellStyle name="Normal 3 2 2 5 2 2 3 2 2" xfId="18150" xr:uid="{00000000-0005-0000-0000-0000CB460000}"/>
    <cellStyle name="Normal 3 2 2 5 2 2 3 2 2 2" xfId="18151" xr:uid="{00000000-0005-0000-0000-0000CC460000}"/>
    <cellStyle name="Normal 3 2 2 5 2 2 3 2 3" xfId="18152" xr:uid="{00000000-0005-0000-0000-0000CD460000}"/>
    <cellStyle name="Normal 3 2 2 5 2 2 3 3" xfId="18153" xr:uid="{00000000-0005-0000-0000-0000CE460000}"/>
    <cellStyle name="Normal 3 2 2 5 2 2 3 3 2" xfId="18154" xr:uid="{00000000-0005-0000-0000-0000CF460000}"/>
    <cellStyle name="Normal 3 2 2 5 2 2 3 4" xfId="18155" xr:uid="{00000000-0005-0000-0000-0000D0460000}"/>
    <cellStyle name="Normal 3 2 2 5 2 2 4" xfId="18156" xr:uid="{00000000-0005-0000-0000-0000D1460000}"/>
    <cellStyle name="Normal 3 2 2 5 2 2 4 2" xfId="18157" xr:uid="{00000000-0005-0000-0000-0000D2460000}"/>
    <cellStyle name="Normal 3 2 2 5 2 2 4 2 2" xfId="18158" xr:uid="{00000000-0005-0000-0000-0000D3460000}"/>
    <cellStyle name="Normal 3 2 2 5 2 2 4 2 2 2" xfId="18159" xr:uid="{00000000-0005-0000-0000-0000D4460000}"/>
    <cellStyle name="Normal 3 2 2 5 2 2 4 2 3" xfId="18160" xr:uid="{00000000-0005-0000-0000-0000D5460000}"/>
    <cellStyle name="Normal 3 2 2 5 2 2 4 3" xfId="18161" xr:uid="{00000000-0005-0000-0000-0000D6460000}"/>
    <cellStyle name="Normal 3 2 2 5 2 2 4 3 2" xfId="18162" xr:uid="{00000000-0005-0000-0000-0000D7460000}"/>
    <cellStyle name="Normal 3 2 2 5 2 2 4 4" xfId="18163" xr:uid="{00000000-0005-0000-0000-0000D8460000}"/>
    <cellStyle name="Normal 3 2 2 5 2 2 5" xfId="18164" xr:uid="{00000000-0005-0000-0000-0000D9460000}"/>
    <cellStyle name="Normal 3 2 2 5 2 2 5 2" xfId="18165" xr:uid="{00000000-0005-0000-0000-0000DA460000}"/>
    <cellStyle name="Normal 3 2 2 5 2 2 5 2 2" xfId="18166" xr:uid="{00000000-0005-0000-0000-0000DB460000}"/>
    <cellStyle name="Normal 3 2 2 5 2 2 5 3" xfId="18167" xr:uid="{00000000-0005-0000-0000-0000DC460000}"/>
    <cellStyle name="Normal 3 2 2 5 2 2 6" xfId="18168" xr:uid="{00000000-0005-0000-0000-0000DD460000}"/>
    <cellStyle name="Normal 3 2 2 5 2 2 6 2" xfId="18169" xr:uid="{00000000-0005-0000-0000-0000DE460000}"/>
    <cellStyle name="Normal 3 2 2 5 2 2 7" xfId="18170" xr:uid="{00000000-0005-0000-0000-0000DF460000}"/>
    <cellStyle name="Normal 3 2 2 5 2 2 7 2" xfId="18171" xr:uid="{00000000-0005-0000-0000-0000E0460000}"/>
    <cellStyle name="Normal 3 2 2 5 2 2 8" xfId="18172" xr:uid="{00000000-0005-0000-0000-0000E1460000}"/>
    <cellStyle name="Normal 3 2 2 5 2 3" xfId="18173" xr:uid="{00000000-0005-0000-0000-0000E2460000}"/>
    <cellStyle name="Normal 3 2 2 5 2 3 2" xfId="18174" xr:uid="{00000000-0005-0000-0000-0000E3460000}"/>
    <cellStyle name="Normal 3 2 2 5 2 3 2 2" xfId="18175" xr:uid="{00000000-0005-0000-0000-0000E4460000}"/>
    <cellStyle name="Normal 3 2 2 5 2 3 2 2 2" xfId="18176" xr:uid="{00000000-0005-0000-0000-0000E5460000}"/>
    <cellStyle name="Normal 3 2 2 5 2 3 2 2 2 2" xfId="18177" xr:uid="{00000000-0005-0000-0000-0000E6460000}"/>
    <cellStyle name="Normal 3 2 2 5 2 3 2 2 3" xfId="18178" xr:uid="{00000000-0005-0000-0000-0000E7460000}"/>
    <cellStyle name="Normal 3 2 2 5 2 3 2 3" xfId="18179" xr:uid="{00000000-0005-0000-0000-0000E8460000}"/>
    <cellStyle name="Normal 3 2 2 5 2 3 2 3 2" xfId="18180" xr:uid="{00000000-0005-0000-0000-0000E9460000}"/>
    <cellStyle name="Normal 3 2 2 5 2 3 2 4" xfId="18181" xr:uid="{00000000-0005-0000-0000-0000EA460000}"/>
    <cellStyle name="Normal 3 2 2 5 2 3 3" xfId="18182" xr:uid="{00000000-0005-0000-0000-0000EB460000}"/>
    <cellStyle name="Normal 3 2 2 5 2 3 3 2" xfId="18183" xr:uid="{00000000-0005-0000-0000-0000EC460000}"/>
    <cellStyle name="Normal 3 2 2 5 2 3 3 2 2" xfId="18184" xr:uid="{00000000-0005-0000-0000-0000ED460000}"/>
    <cellStyle name="Normal 3 2 2 5 2 3 3 3" xfId="18185" xr:uid="{00000000-0005-0000-0000-0000EE460000}"/>
    <cellStyle name="Normal 3 2 2 5 2 3 4" xfId="18186" xr:uid="{00000000-0005-0000-0000-0000EF460000}"/>
    <cellStyle name="Normal 3 2 2 5 2 3 4 2" xfId="18187" xr:uid="{00000000-0005-0000-0000-0000F0460000}"/>
    <cellStyle name="Normal 3 2 2 5 2 3 5" xfId="18188" xr:uid="{00000000-0005-0000-0000-0000F1460000}"/>
    <cellStyle name="Normal 3 2 2 5 2 4" xfId="18189" xr:uid="{00000000-0005-0000-0000-0000F2460000}"/>
    <cellStyle name="Normal 3 2 2 5 2 4 2" xfId="18190" xr:uid="{00000000-0005-0000-0000-0000F3460000}"/>
    <cellStyle name="Normal 3 2 2 5 2 4 2 2" xfId="18191" xr:uid="{00000000-0005-0000-0000-0000F4460000}"/>
    <cellStyle name="Normal 3 2 2 5 2 4 2 2 2" xfId="18192" xr:uid="{00000000-0005-0000-0000-0000F5460000}"/>
    <cellStyle name="Normal 3 2 2 5 2 4 2 3" xfId="18193" xr:uid="{00000000-0005-0000-0000-0000F6460000}"/>
    <cellStyle name="Normal 3 2 2 5 2 4 3" xfId="18194" xr:uid="{00000000-0005-0000-0000-0000F7460000}"/>
    <cellStyle name="Normal 3 2 2 5 2 4 3 2" xfId="18195" xr:uid="{00000000-0005-0000-0000-0000F8460000}"/>
    <cellStyle name="Normal 3 2 2 5 2 4 4" xfId="18196" xr:uid="{00000000-0005-0000-0000-0000F9460000}"/>
    <cellStyle name="Normal 3 2 2 5 2 5" xfId="18197" xr:uid="{00000000-0005-0000-0000-0000FA460000}"/>
    <cellStyle name="Normal 3 2 2 5 2 5 2" xfId="18198" xr:uid="{00000000-0005-0000-0000-0000FB460000}"/>
    <cellStyle name="Normal 3 2 2 5 2 5 2 2" xfId="18199" xr:uid="{00000000-0005-0000-0000-0000FC460000}"/>
    <cellStyle name="Normal 3 2 2 5 2 5 2 2 2" xfId="18200" xr:uid="{00000000-0005-0000-0000-0000FD460000}"/>
    <cellStyle name="Normal 3 2 2 5 2 5 2 3" xfId="18201" xr:uid="{00000000-0005-0000-0000-0000FE460000}"/>
    <cellStyle name="Normal 3 2 2 5 2 5 3" xfId="18202" xr:uid="{00000000-0005-0000-0000-0000FF460000}"/>
    <cellStyle name="Normal 3 2 2 5 2 5 3 2" xfId="18203" xr:uid="{00000000-0005-0000-0000-000000470000}"/>
    <cellStyle name="Normal 3 2 2 5 2 5 4" xfId="18204" xr:uid="{00000000-0005-0000-0000-000001470000}"/>
    <cellStyle name="Normal 3 2 2 5 2 6" xfId="18205" xr:uid="{00000000-0005-0000-0000-000002470000}"/>
    <cellStyle name="Normal 3 2 2 5 2 6 2" xfId="18206" xr:uid="{00000000-0005-0000-0000-000003470000}"/>
    <cellStyle name="Normal 3 2 2 5 2 6 2 2" xfId="18207" xr:uid="{00000000-0005-0000-0000-000004470000}"/>
    <cellStyle name="Normal 3 2 2 5 2 6 3" xfId="18208" xr:uid="{00000000-0005-0000-0000-000005470000}"/>
    <cellStyle name="Normal 3 2 2 5 2 7" xfId="18209" xr:uid="{00000000-0005-0000-0000-000006470000}"/>
    <cellStyle name="Normal 3 2 2 5 2 7 2" xfId="18210" xr:uid="{00000000-0005-0000-0000-000007470000}"/>
    <cellStyle name="Normal 3 2 2 5 2 8" xfId="18211" xr:uid="{00000000-0005-0000-0000-000008470000}"/>
    <cellStyle name="Normal 3 2 2 5 2 8 2" xfId="18212" xr:uid="{00000000-0005-0000-0000-000009470000}"/>
    <cellStyle name="Normal 3 2 2 5 2 9" xfId="18213" xr:uid="{00000000-0005-0000-0000-00000A470000}"/>
    <cellStyle name="Normal 3 2 2 5 3" xfId="18214" xr:uid="{00000000-0005-0000-0000-00000B470000}"/>
    <cellStyle name="Normal 3 2 2 5 3 2" xfId="18215" xr:uid="{00000000-0005-0000-0000-00000C470000}"/>
    <cellStyle name="Normal 3 2 2 5 3 2 2" xfId="18216" xr:uid="{00000000-0005-0000-0000-00000D470000}"/>
    <cellStyle name="Normal 3 2 2 5 3 2 2 2" xfId="18217" xr:uid="{00000000-0005-0000-0000-00000E470000}"/>
    <cellStyle name="Normal 3 2 2 5 3 2 2 2 2" xfId="18218" xr:uid="{00000000-0005-0000-0000-00000F470000}"/>
    <cellStyle name="Normal 3 2 2 5 3 2 2 2 2 2" xfId="18219" xr:uid="{00000000-0005-0000-0000-000010470000}"/>
    <cellStyle name="Normal 3 2 2 5 3 2 2 2 3" xfId="18220" xr:uid="{00000000-0005-0000-0000-000011470000}"/>
    <cellStyle name="Normal 3 2 2 5 3 2 2 3" xfId="18221" xr:uid="{00000000-0005-0000-0000-000012470000}"/>
    <cellStyle name="Normal 3 2 2 5 3 2 2 3 2" xfId="18222" xr:uid="{00000000-0005-0000-0000-000013470000}"/>
    <cellStyle name="Normal 3 2 2 5 3 2 2 4" xfId="18223" xr:uid="{00000000-0005-0000-0000-000014470000}"/>
    <cellStyle name="Normal 3 2 2 5 3 2 3" xfId="18224" xr:uid="{00000000-0005-0000-0000-000015470000}"/>
    <cellStyle name="Normal 3 2 2 5 3 2 3 2" xfId="18225" xr:uid="{00000000-0005-0000-0000-000016470000}"/>
    <cellStyle name="Normal 3 2 2 5 3 2 3 2 2" xfId="18226" xr:uid="{00000000-0005-0000-0000-000017470000}"/>
    <cellStyle name="Normal 3 2 2 5 3 2 3 3" xfId="18227" xr:uid="{00000000-0005-0000-0000-000018470000}"/>
    <cellStyle name="Normal 3 2 2 5 3 2 4" xfId="18228" xr:uid="{00000000-0005-0000-0000-000019470000}"/>
    <cellStyle name="Normal 3 2 2 5 3 2 4 2" xfId="18229" xr:uid="{00000000-0005-0000-0000-00001A470000}"/>
    <cellStyle name="Normal 3 2 2 5 3 2 5" xfId="18230" xr:uid="{00000000-0005-0000-0000-00001B470000}"/>
    <cellStyle name="Normal 3 2 2 5 3 3" xfId="18231" xr:uid="{00000000-0005-0000-0000-00001C470000}"/>
    <cellStyle name="Normal 3 2 2 5 3 3 2" xfId="18232" xr:uid="{00000000-0005-0000-0000-00001D470000}"/>
    <cellStyle name="Normal 3 2 2 5 3 3 2 2" xfId="18233" xr:uid="{00000000-0005-0000-0000-00001E470000}"/>
    <cellStyle name="Normal 3 2 2 5 3 3 2 2 2" xfId="18234" xr:uid="{00000000-0005-0000-0000-00001F470000}"/>
    <cellStyle name="Normal 3 2 2 5 3 3 2 3" xfId="18235" xr:uid="{00000000-0005-0000-0000-000020470000}"/>
    <cellStyle name="Normal 3 2 2 5 3 3 3" xfId="18236" xr:uid="{00000000-0005-0000-0000-000021470000}"/>
    <cellStyle name="Normal 3 2 2 5 3 3 3 2" xfId="18237" xr:uid="{00000000-0005-0000-0000-000022470000}"/>
    <cellStyle name="Normal 3 2 2 5 3 3 4" xfId="18238" xr:uid="{00000000-0005-0000-0000-000023470000}"/>
    <cellStyle name="Normal 3 2 2 5 3 4" xfId="18239" xr:uid="{00000000-0005-0000-0000-000024470000}"/>
    <cellStyle name="Normal 3 2 2 5 3 4 2" xfId="18240" xr:uid="{00000000-0005-0000-0000-000025470000}"/>
    <cellStyle name="Normal 3 2 2 5 3 4 2 2" xfId="18241" xr:uid="{00000000-0005-0000-0000-000026470000}"/>
    <cellStyle name="Normal 3 2 2 5 3 4 2 2 2" xfId="18242" xr:uid="{00000000-0005-0000-0000-000027470000}"/>
    <cellStyle name="Normal 3 2 2 5 3 4 2 3" xfId="18243" xr:uid="{00000000-0005-0000-0000-000028470000}"/>
    <cellStyle name="Normal 3 2 2 5 3 4 3" xfId="18244" xr:uid="{00000000-0005-0000-0000-000029470000}"/>
    <cellStyle name="Normal 3 2 2 5 3 4 3 2" xfId="18245" xr:uid="{00000000-0005-0000-0000-00002A470000}"/>
    <cellStyle name="Normal 3 2 2 5 3 4 4" xfId="18246" xr:uid="{00000000-0005-0000-0000-00002B470000}"/>
    <cellStyle name="Normal 3 2 2 5 3 5" xfId="18247" xr:uid="{00000000-0005-0000-0000-00002C470000}"/>
    <cellStyle name="Normal 3 2 2 5 3 5 2" xfId="18248" xr:uid="{00000000-0005-0000-0000-00002D470000}"/>
    <cellStyle name="Normal 3 2 2 5 3 5 2 2" xfId="18249" xr:uid="{00000000-0005-0000-0000-00002E470000}"/>
    <cellStyle name="Normal 3 2 2 5 3 5 3" xfId="18250" xr:uid="{00000000-0005-0000-0000-00002F470000}"/>
    <cellStyle name="Normal 3 2 2 5 3 6" xfId="18251" xr:uid="{00000000-0005-0000-0000-000030470000}"/>
    <cellStyle name="Normal 3 2 2 5 3 6 2" xfId="18252" xr:uid="{00000000-0005-0000-0000-000031470000}"/>
    <cellStyle name="Normal 3 2 2 5 3 7" xfId="18253" xr:uid="{00000000-0005-0000-0000-000032470000}"/>
    <cellStyle name="Normal 3 2 2 5 3 7 2" xfId="18254" xr:uid="{00000000-0005-0000-0000-000033470000}"/>
    <cellStyle name="Normal 3 2 2 5 3 8" xfId="18255" xr:uid="{00000000-0005-0000-0000-000034470000}"/>
    <cellStyle name="Normal 3 2 2 5 4" xfId="18256" xr:uid="{00000000-0005-0000-0000-000035470000}"/>
    <cellStyle name="Normal 3 2 2 5 4 2" xfId="18257" xr:uid="{00000000-0005-0000-0000-000036470000}"/>
    <cellStyle name="Normal 3 2 2 5 4 2 2" xfId="18258" xr:uid="{00000000-0005-0000-0000-000037470000}"/>
    <cellStyle name="Normal 3 2 2 5 4 2 2 2" xfId="18259" xr:uid="{00000000-0005-0000-0000-000038470000}"/>
    <cellStyle name="Normal 3 2 2 5 4 2 2 2 2" xfId="18260" xr:uid="{00000000-0005-0000-0000-000039470000}"/>
    <cellStyle name="Normal 3 2 2 5 4 2 2 3" xfId="18261" xr:uid="{00000000-0005-0000-0000-00003A470000}"/>
    <cellStyle name="Normal 3 2 2 5 4 2 3" xfId="18262" xr:uid="{00000000-0005-0000-0000-00003B470000}"/>
    <cellStyle name="Normal 3 2 2 5 4 2 3 2" xfId="18263" xr:uid="{00000000-0005-0000-0000-00003C470000}"/>
    <cellStyle name="Normal 3 2 2 5 4 2 4" xfId="18264" xr:uid="{00000000-0005-0000-0000-00003D470000}"/>
    <cellStyle name="Normal 3 2 2 5 4 3" xfId="18265" xr:uid="{00000000-0005-0000-0000-00003E470000}"/>
    <cellStyle name="Normal 3 2 2 5 4 3 2" xfId="18266" xr:uid="{00000000-0005-0000-0000-00003F470000}"/>
    <cellStyle name="Normal 3 2 2 5 4 3 2 2" xfId="18267" xr:uid="{00000000-0005-0000-0000-000040470000}"/>
    <cellStyle name="Normal 3 2 2 5 4 3 3" xfId="18268" xr:uid="{00000000-0005-0000-0000-000041470000}"/>
    <cellStyle name="Normal 3 2 2 5 4 4" xfId="18269" xr:uid="{00000000-0005-0000-0000-000042470000}"/>
    <cellStyle name="Normal 3 2 2 5 4 4 2" xfId="18270" xr:uid="{00000000-0005-0000-0000-000043470000}"/>
    <cellStyle name="Normal 3 2 2 5 4 5" xfId="18271" xr:uid="{00000000-0005-0000-0000-000044470000}"/>
    <cellStyle name="Normal 3 2 2 5 5" xfId="18272" xr:uid="{00000000-0005-0000-0000-000045470000}"/>
    <cellStyle name="Normal 3 2 2 5 5 2" xfId="18273" xr:uid="{00000000-0005-0000-0000-000046470000}"/>
    <cellStyle name="Normal 3 2 2 5 5 2 2" xfId="18274" xr:uid="{00000000-0005-0000-0000-000047470000}"/>
    <cellStyle name="Normal 3 2 2 5 5 2 2 2" xfId="18275" xr:uid="{00000000-0005-0000-0000-000048470000}"/>
    <cellStyle name="Normal 3 2 2 5 5 2 3" xfId="18276" xr:uid="{00000000-0005-0000-0000-000049470000}"/>
    <cellStyle name="Normal 3 2 2 5 5 3" xfId="18277" xr:uid="{00000000-0005-0000-0000-00004A470000}"/>
    <cellStyle name="Normal 3 2 2 5 5 3 2" xfId="18278" xr:uid="{00000000-0005-0000-0000-00004B470000}"/>
    <cellStyle name="Normal 3 2 2 5 5 4" xfId="18279" xr:uid="{00000000-0005-0000-0000-00004C470000}"/>
    <cellStyle name="Normal 3 2 2 5 6" xfId="18280" xr:uid="{00000000-0005-0000-0000-00004D470000}"/>
    <cellStyle name="Normal 3 2 2 5 6 2" xfId="18281" xr:uid="{00000000-0005-0000-0000-00004E470000}"/>
    <cellStyle name="Normal 3 2 2 5 6 2 2" xfId="18282" xr:uid="{00000000-0005-0000-0000-00004F470000}"/>
    <cellStyle name="Normal 3 2 2 5 6 2 2 2" xfId="18283" xr:uid="{00000000-0005-0000-0000-000050470000}"/>
    <cellStyle name="Normal 3 2 2 5 6 2 3" xfId="18284" xr:uid="{00000000-0005-0000-0000-000051470000}"/>
    <cellStyle name="Normal 3 2 2 5 6 3" xfId="18285" xr:uid="{00000000-0005-0000-0000-000052470000}"/>
    <cellStyle name="Normal 3 2 2 5 6 3 2" xfId="18286" xr:uid="{00000000-0005-0000-0000-000053470000}"/>
    <cellStyle name="Normal 3 2 2 5 6 4" xfId="18287" xr:uid="{00000000-0005-0000-0000-000054470000}"/>
    <cellStyle name="Normal 3 2 2 5 7" xfId="18288" xr:uid="{00000000-0005-0000-0000-000055470000}"/>
    <cellStyle name="Normal 3 2 2 5 7 2" xfId="18289" xr:uid="{00000000-0005-0000-0000-000056470000}"/>
    <cellStyle name="Normal 3 2 2 5 7 2 2" xfId="18290" xr:uid="{00000000-0005-0000-0000-000057470000}"/>
    <cellStyle name="Normal 3 2 2 5 7 3" xfId="18291" xr:uid="{00000000-0005-0000-0000-000058470000}"/>
    <cellStyle name="Normal 3 2 2 5 8" xfId="18292" xr:uid="{00000000-0005-0000-0000-000059470000}"/>
    <cellStyle name="Normal 3 2 2 5 8 2" xfId="18293" xr:uid="{00000000-0005-0000-0000-00005A470000}"/>
    <cellStyle name="Normal 3 2 2 5 9" xfId="18294" xr:uid="{00000000-0005-0000-0000-00005B470000}"/>
    <cellStyle name="Normal 3 2 2 5 9 2" xfId="18295" xr:uid="{00000000-0005-0000-0000-00005C470000}"/>
    <cellStyle name="Normal 3 2 2 6" xfId="18296" xr:uid="{00000000-0005-0000-0000-00005D470000}"/>
    <cellStyle name="Normal 3 2 2 6 10" xfId="18297" xr:uid="{00000000-0005-0000-0000-00005E470000}"/>
    <cellStyle name="Normal 3 2 2 6 2" xfId="18298" xr:uid="{00000000-0005-0000-0000-00005F470000}"/>
    <cellStyle name="Normal 3 2 2 6 2 2" xfId="18299" xr:uid="{00000000-0005-0000-0000-000060470000}"/>
    <cellStyle name="Normal 3 2 2 6 2 2 2" xfId="18300" xr:uid="{00000000-0005-0000-0000-000061470000}"/>
    <cellStyle name="Normal 3 2 2 6 2 2 2 2" xfId="18301" xr:uid="{00000000-0005-0000-0000-000062470000}"/>
    <cellStyle name="Normal 3 2 2 6 2 2 2 2 2" xfId="18302" xr:uid="{00000000-0005-0000-0000-000063470000}"/>
    <cellStyle name="Normal 3 2 2 6 2 2 2 2 2 2" xfId="18303" xr:uid="{00000000-0005-0000-0000-000064470000}"/>
    <cellStyle name="Normal 3 2 2 6 2 2 2 2 2 2 2" xfId="18304" xr:uid="{00000000-0005-0000-0000-000065470000}"/>
    <cellStyle name="Normal 3 2 2 6 2 2 2 2 2 3" xfId="18305" xr:uid="{00000000-0005-0000-0000-000066470000}"/>
    <cellStyle name="Normal 3 2 2 6 2 2 2 2 3" xfId="18306" xr:uid="{00000000-0005-0000-0000-000067470000}"/>
    <cellStyle name="Normal 3 2 2 6 2 2 2 2 3 2" xfId="18307" xr:uid="{00000000-0005-0000-0000-000068470000}"/>
    <cellStyle name="Normal 3 2 2 6 2 2 2 2 4" xfId="18308" xr:uid="{00000000-0005-0000-0000-000069470000}"/>
    <cellStyle name="Normal 3 2 2 6 2 2 2 3" xfId="18309" xr:uid="{00000000-0005-0000-0000-00006A470000}"/>
    <cellStyle name="Normal 3 2 2 6 2 2 2 3 2" xfId="18310" xr:uid="{00000000-0005-0000-0000-00006B470000}"/>
    <cellStyle name="Normal 3 2 2 6 2 2 2 3 2 2" xfId="18311" xr:uid="{00000000-0005-0000-0000-00006C470000}"/>
    <cellStyle name="Normal 3 2 2 6 2 2 2 3 3" xfId="18312" xr:uid="{00000000-0005-0000-0000-00006D470000}"/>
    <cellStyle name="Normal 3 2 2 6 2 2 2 4" xfId="18313" xr:uid="{00000000-0005-0000-0000-00006E470000}"/>
    <cellStyle name="Normal 3 2 2 6 2 2 2 4 2" xfId="18314" xr:uid="{00000000-0005-0000-0000-00006F470000}"/>
    <cellStyle name="Normal 3 2 2 6 2 2 2 5" xfId="18315" xr:uid="{00000000-0005-0000-0000-000070470000}"/>
    <cellStyle name="Normal 3 2 2 6 2 2 3" xfId="18316" xr:uid="{00000000-0005-0000-0000-000071470000}"/>
    <cellStyle name="Normal 3 2 2 6 2 2 3 2" xfId="18317" xr:uid="{00000000-0005-0000-0000-000072470000}"/>
    <cellStyle name="Normal 3 2 2 6 2 2 3 2 2" xfId="18318" xr:uid="{00000000-0005-0000-0000-000073470000}"/>
    <cellStyle name="Normal 3 2 2 6 2 2 3 2 2 2" xfId="18319" xr:uid="{00000000-0005-0000-0000-000074470000}"/>
    <cellStyle name="Normal 3 2 2 6 2 2 3 2 3" xfId="18320" xr:uid="{00000000-0005-0000-0000-000075470000}"/>
    <cellStyle name="Normal 3 2 2 6 2 2 3 3" xfId="18321" xr:uid="{00000000-0005-0000-0000-000076470000}"/>
    <cellStyle name="Normal 3 2 2 6 2 2 3 3 2" xfId="18322" xr:uid="{00000000-0005-0000-0000-000077470000}"/>
    <cellStyle name="Normal 3 2 2 6 2 2 3 4" xfId="18323" xr:uid="{00000000-0005-0000-0000-000078470000}"/>
    <cellStyle name="Normal 3 2 2 6 2 2 4" xfId="18324" xr:uid="{00000000-0005-0000-0000-000079470000}"/>
    <cellStyle name="Normal 3 2 2 6 2 2 4 2" xfId="18325" xr:uid="{00000000-0005-0000-0000-00007A470000}"/>
    <cellStyle name="Normal 3 2 2 6 2 2 4 2 2" xfId="18326" xr:uid="{00000000-0005-0000-0000-00007B470000}"/>
    <cellStyle name="Normal 3 2 2 6 2 2 4 2 2 2" xfId="18327" xr:uid="{00000000-0005-0000-0000-00007C470000}"/>
    <cellStyle name="Normal 3 2 2 6 2 2 4 2 3" xfId="18328" xr:uid="{00000000-0005-0000-0000-00007D470000}"/>
    <cellStyle name="Normal 3 2 2 6 2 2 4 3" xfId="18329" xr:uid="{00000000-0005-0000-0000-00007E470000}"/>
    <cellStyle name="Normal 3 2 2 6 2 2 4 3 2" xfId="18330" xr:uid="{00000000-0005-0000-0000-00007F470000}"/>
    <cellStyle name="Normal 3 2 2 6 2 2 4 4" xfId="18331" xr:uid="{00000000-0005-0000-0000-000080470000}"/>
    <cellStyle name="Normal 3 2 2 6 2 2 5" xfId="18332" xr:uid="{00000000-0005-0000-0000-000081470000}"/>
    <cellStyle name="Normal 3 2 2 6 2 2 5 2" xfId="18333" xr:uid="{00000000-0005-0000-0000-000082470000}"/>
    <cellStyle name="Normal 3 2 2 6 2 2 5 2 2" xfId="18334" xr:uid="{00000000-0005-0000-0000-000083470000}"/>
    <cellStyle name="Normal 3 2 2 6 2 2 5 3" xfId="18335" xr:uid="{00000000-0005-0000-0000-000084470000}"/>
    <cellStyle name="Normal 3 2 2 6 2 2 6" xfId="18336" xr:uid="{00000000-0005-0000-0000-000085470000}"/>
    <cellStyle name="Normal 3 2 2 6 2 2 6 2" xfId="18337" xr:uid="{00000000-0005-0000-0000-000086470000}"/>
    <cellStyle name="Normal 3 2 2 6 2 2 7" xfId="18338" xr:uid="{00000000-0005-0000-0000-000087470000}"/>
    <cellStyle name="Normal 3 2 2 6 2 2 7 2" xfId="18339" xr:uid="{00000000-0005-0000-0000-000088470000}"/>
    <cellStyle name="Normal 3 2 2 6 2 2 8" xfId="18340" xr:uid="{00000000-0005-0000-0000-000089470000}"/>
    <cellStyle name="Normal 3 2 2 6 2 3" xfId="18341" xr:uid="{00000000-0005-0000-0000-00008A470000}"/>
    <cellStyle name="Normal 3 2 2 6 2 3 2" xfId="18342" xr:uid="{00000000-0005-0000-0000-00008B470000}"/>
    <cellStyle name="Normal 3 2 2 6 2 3 2 2" xfId="18343" xr:uid="{00000000-0005-0000-0000-00008C470000}"/>
    <cellStyle name="Normal 3 2 2 6 2 3 2 2 2" xfId="18344" xr:uid="{00000000-0005-0000-0000-00008D470000}"/>
    <cellStyle name="Normal 3 2 2 6 2 3 2 2 2 2" xfId="18345" xr:uid="{00000000-0005-0000-0000-00008E470000}"/>
    <cellStyle name="Normal 3 2 2 6 2 3 2 2 3" xfId="18346" xr:uid="{00000000-0005-0000-0000-00008F470000}"/>
    <cellStyle name="Normal 3 2 2 6 2 3 2 3" xfId="18347" xr:uid="{00000000-0005-0000-0000-000090470000}"/>
    <cellStyle name="Normal 3 2 2 6 2 3 2 3 2" xfId="18348" xr:uid="{00000000-0005-0000-0000-000091470000}"/>
    <cellStyle name="Normal 3 2 2 6 2 3 2 4" xfId="18349" xr:uid="{00000000-0005-0000-0000-000092470000}"/>
    <cellStyle name="Normal 3 2 2 6 2 3 3" xfId="18350" xr:uid="{00000000-0005-0000-0000-000093470000}"/>
    <cellStyle name="Normal 3 2 2 6 2 3 3 2" xfId="18351" xr:uid="{00000000-0005-0000-0000-000094470000}"/>
    <cellStyle name="Normal 3 2 2 6 2 3 3 2 2" xfId="18352" xr:uid="{00000000-0005-0000-0000-000095470000}"/>
    <cellStyle name="Normal 3 2 2 6 2 3 3 3" xfId="18353" xr:uid="{00000000-0005-0000-0000-000096470000}"/>
    <cellStyle name="Normal 3 2 2 6 2 3 4" xfId="18354" xr:uid="{00000000-0005-0000-0000-000097470000}"/>
    <cellStyle name="Normal 3 2 2 6 2 3 4 2" xfId="18355" xr:uid="{00000000-0005-0000-0000-000098470000}"/>
    <cellStyle name="Normal 3 2 2 6 2 3 5" xfId="18356" xr:uid="{00000000-0005-0000-0000-000099470000}"/>
    <cellStyle name="Normal 3 2 2 6 2 4" xfId="18357" xr:uid="{00000000-0005-0000-0000-00009A470000}"/>
    <cellStyle name="Normal 3 2 2 6 2 4 2" xfId="18358" xr:uid="{00000000-0005-0000-0000-00009B470000}"/>
    <cellStyle name="Normal 3 2 2 6 2 4 2 2" xfId="18359" xr:uid="{00000000-0005-0000-0000-00009C470000}"/>
    <cellStyle name="Normal 3 2 2 6 2 4 2 2 2" xfId="18360" xr:uid="{00000000-0005-0000-0000-00009D470000}"/>
    <cellStyle name="Normal 3 2 2 6 2 4 2 3" xfId="18361" xr:uid="{00000000-0005-0000-0000-00009E470000}"/>
    <cellStyle name="Normal 3 2 2 6 2 4 3" xfId="18362" xr:uid="{00000000-0005-0000-0000-00009F470000}"/>
    <cellStyle name="Normal 3 2 2 6 2 4 3 2" xfId="18363" xr:uid="{00000000-0005-0000-0000-0000A0470000}"/>
    <cellStyle name="Normal 3 2 2 6 2 4 4" xfId="18364" xr:uid="{00000000-0005-0000-0000-0000A1470000}"/>
    <cellStyle name="Normal 3 2 2 6 2 5" xfId="18365" xr:uid="{00000000-0005-0000-0000-0000A2470000}"/>
    <cellStyle name="Normal 3 2 2 6 2 5 2" xfId="18366" xr:uid="{00000000-0005-0000-0000-0000A3470000}"/>
    <cellStyle name="Normal 3 2 2 6 2 5 2 2" xfId="18367" xr:uid="{00000000-0005-0000-0000-0000A4470000}"/>
    <cellStyle name="Normal 3 2 2 6 2 5 2 2 2" xfId="18368" xr:uid="{00000000-0005-0000-0000-0000A5470000}"/>
    <cellStyle name="Normal 3 2 2 6 2 5 2 3" xfId="18369" xr:uid="{00000000-0005-0000-0000-0000A6470000}"/>
    <cellStyle name="Normal 3 2 2 6 2 5 3" xfId="18370" xr:uid="{00000000-0005-0000-0000-0000A7470000}"/>
    <cellStyle name="Normal 3 2 2 6 2 5 3 2" xfId="18371" xr:uid="{00000000-0005-0000-0000-0000A8470000}"/>
    <cellStyle name="Normal 3 2 2 6 2 5 4" xfId="18372" xr:uid="{00000000-0005-0000-0000-0000A9470000}"/>
    <cellStyle name="Normal 3 2 2 6 2 6" xfId="18373" xr:uid="{00000000-0005-0000-0000-0000AA470000}"/>
    <cellStyle name="Normal 3 2 2 6 2 6 2" xfId="18374" xr:uid="{00000000-0005-0000-0000-0000AB470000}"/>
    <cellStyle name="Normal 3 2 2 6 2 6 2 2" xfId="18375" xr:uid="{00000000-0005-0000-0000-0000AC470000}"/>
    <cellStyle name="Normal 3 2 2 6 2 6 3" xfId="18376" xr:uid="{00000000-0005-0000-0000-0000AD470000}"/>
    <cellStyle name="Normal 3 2 2 6 2 7" xfId="18377" xr:uid="{00000000-0005-0000-0000-0000AE470000}"/>
    <cellStyle name="Normal 3 2 2 6 2 7 2" xfId="18378" xr:uid="{00000000-0005-0000-0000-0000AF470000}"/>
    <cellStyle name="Normal 3 2 2 6 2 8" xfId="18379" xr:uid="{00000000-0005-0000-0000-0000B0470000}"/>
    <cellStyle name="Normal 3 2 2 6 2 8 2" xfId="18380" xr:uid="{00000000-0005-0000-0000-0000B1470000}"/>
    <cellStyle name="Normal 3 2 2 6 2 9" xfId="18381" xr:uid="{00000000-0005-0000-0000-0000B2470000}"/>
    <cellStyle name="Normal 3 2 2 6 3" xfId="18382" xr:uid="{00000000-0005-0000-0000-0000B3470000}"/>
    <cellStyle name="Normal 3 2 2 6 3 2" xfId="18383" xr:uid="{00000000-0005-0000-0000-0000B4470000}"/>
    <cellStyle name="Normal 3 2 2 6 3 2 2" xfId="18384" xr:uid="{00000000-0005-0000-0000-0000B5470000}"/>
    <cellStyle name="Normal 3 2 2 6 3 2 2 2" xfId="18385" xr:uid="{00000000-0005-0000-0000-0000B6470000}"/>
    <cellStyle name="Normal 3 2 2 6 3 2 2 2 2" xfId="18386" xr:uid="{00000000-0005-0000-0000-0000B7470000}"/>
    <cellStyle name="Normal 3 2 2 6 3 2 2 2 2 2" xfId="18387" xr:uid="{00000000-0005-0000-0000-0000B8470000}"/>
    <cellStyle name="Normal 3 2 2 6 3 2 2 2 3" xfId="18388" xr:uid="{00000000-0005-0000-0000-0000B9470000}"/>
    <cellStyle name="Normal 3 2 2 6 3 2 2 3" xfId="18389" xr:uid="{00000000-0005-0000-0000-0000BA470000}"/>
    <cellStyle name="Normal 3 2 2 6 3 2 2 3 2" xfId="18390" xr:uid="{00000000-0005-0000-0000-0000BB470000}"/>
    <cellStyle name="Normal 3 2 2 6 3 2 2 4" xfId="18391" xr:uid="{00000000-0005-0000-0000-0000BC470000}"/>
    <cellStyle name="Normal 3 2 2 6 3 2 3" xfId="18392" xr:uid="{00000000-0005-0000-0000-0000BD470000}"/>
    <cellStyle name="Normal 3 2 2 6 3 2 3 2" xfId="18393" xr:uid="{00000000-0005-0000-0000-0000BE470000}"/>
    <cellStyle name="Normal 3 2 2 6 3 2 3 2 2" xfId="18394" xr:uid="{00000000-0005-0000-0000-0000BF470000}"/>
    <cellStyle name="Normal 3 2 2 6 3 2 3 3" xfId="18395" xr:uid="{00000000-0005-0000-0000-0000C0470000}"/>
    <cellStyle name="Normal 3 2 2 6 3 2 4" xfId="18396" xr:uid="{00000000-0005-0000-0000-0000C1470000}"/>
    <cellStyle name="Normal 3 2 2 6 3 2 4 2" xfId="18397" xr:uid="{00000000-0005-0000-0000-0000C2470000}"/>
    <cellStyle name="Normal 3 2 2 6 3 2 5" xfId="18398" xr:uid="{00000000-0005-0000-0000-0000C3470000}"/>
    <cellStyle name="Normal 3 2 2 6 3 3" xfId="18399" xr:uid="{00000000-0005-0000-0000-0000C4470000}"/>
    <cellStyle name="Normal 3 2 2 6 3 3 2" xfId="18400" xr:uid="{00000000-0005-0000-0000-0000C5470000}"/>
    <cellStyle name="Normal 3 2 2 6 3 3 2 2" xfId="18401" xr:uid="{00000000-0005-0000-0000-0000C6470000}"/>
    <cellStyle name="Normal 3 2 2 6 3 3 2 2 2" xfId="18402" xr:uid="{00000000-0005-0000-0000-0000C7470000}"/>
    <cellStyle name="Normal 3 2 2 6 3 3 2 3" xfId="18403" xr:uid="{00000000-0005-0000-0000-0000C8470000}"/>
    <cellStyle name="Normal 3 2 2 6 3 3 3" xfId="18404" xr:uid="{00000000-0005-0000-0000-0000C9470000}"/>
    <cellStyle name="Normal 3 2 2 6 3 3 3 2" xfId="18405" xr:uid="{00000000-0005-0000-0000-0000CA470000}"/>
    <cellStyle name="Normal 3 2 2 6 3 3 4" xfId="18406" xr:uid="{00000000-0005-0000-0000-0000CB470000}"/>
    <cellStyle name="Normal 3 2 2 6 3 4" xfId="18407" xr:uid="{00000000-0005-0000-0000-0000CC470000}"/>
    <cellStyle name="Normal 3 2 2 6 3 4 2" xfId="18408" xr:uid="{00000000-0005-0000-0000-0000CD470000}"/>
    <cellStyle name="Normal 3 2 2 6 3 4 2 2" xfId="18409" xr:uid="{00000000-0005-0000-0000-0000CE470000}"/>
    <cellStyle name="Normal 3 2 2 6 3 4 2 2 2" xfId="18410" xr:uid="{00000000-0005-0000-0000-0000CF470000}"/>
    <cellStyle name="Normal 3 2 2 6 3 4 2 3" xfId="18411" xr:uid="{00000000-0005-0000-0000-0000D0470000}"/>
    <cellStyle name="Normal 3 2 2 6 3 4 3" xfId="18412" xr:uid="{00000000-0005-0000-0000-0000D1470000}"/>
    <cellStyle name="Normal 3 2 2 6 3 4 3 2" xfId="18413" xr:uid="{00000000-0005-0000-0000-0000D2470000}"/>
    <cellStyle name="Normal 3 2 2 6 3 4 4" xfId="18414" xr:uid="{00000000-0005-0000-0000-0000D3470000}"/>
    <cellStyle name="Normal 3 2 2 6 3 5" xfId="18415" xr:uid="{00000000-0005-0000-0000-0000D4470000}"/>
    <cellStyle name="Normal 3 2 2 6 3 5 2" xfId="18416" xr:uid="{00000000-0005-0000-0000-0000D5470000}"/>
    <cellStyle name="Normal 3 2 2 6 3 5 2 2" xfId="18417" xr:uid="{00000000-0005-0000-0000-0000D6470000}"/>
    <cellStyle name="Normal 3 2 2 6 3 5 3" xfId="18418" xr:uid="{00000000-0005-0000-0000-0000D7470000}"/>
    <cellStyle name="Normal 3 2 2 6 3 6" xfId="18419" xr:uid="{00000000-0005-0000-0000-0000D8470000}"/>
    <cellStyle name="Normal 3 2 2 6 3 6 2" xfId="18420" xr:uid="{00000000-0005-0000-0000-0000D9470000}"/>
    <cellStyle name="Normal 3 2 2 6 3 7" xfId="18421" xr:uid="{00000000-0005-0000-0000-0000DA470000}"/>
    <cellStyle name="Normal 3 2 2 6 3 7 2" xfId="18422" xr:uid="{00000000-0005-0000-0000-0000DB470000}"/>
    <cellStyle name="Normal 3 2 2 6 3 8" xfId="18423" xr:uid="{00000000-0005-0000-0000-0000DC470000}"/>
    <cellStyle name="Normal 3 2 2 6 4" xfId="18424" xr:uid="{00000000-0005-0000-0000-0000DD470000}"/>
    <cellStyle name="Normal 3 2 2 6 4 2" xfId="18425" xr:uid="{00000000-0005-0000-0000-0000DE470000}"/>
    <cellStyle name="Normal 3 2 2 6 4 2 2" xfId="18426" xr:uid="{00000000-0005-0000-0000-0000DF470000}"/>
    <cellStyle name="Normal 3 2 2 6 4 2 2 2" xfId="18427" xr:uid="{00000000-0005-0000-0000-0000E0470000}"/>
    <cellStyle name="Normal 3 2 2 6 4 2 2 2 2" xfId="18428" xr:uid="{00000000-0005-0000-0000-0000E1470000}"/>
    <cellStyle name="Normal 3 2 2 6 4 2 2 3" xfId="18429" xr:uid="{00000000-0005-0000-0000-0000E2470000}"/>
    <cellStyle name="Normal 3 2 2 6 4 2 3" xfId="18430" xr:uid="{00000000-0005-0000-0000-0000E3470000}"/>
    <cellStyle name="Normal 3 2 2 6 4 2 3 2" xfId="18431" xr:uid="{00000000-0005-0000-0000-0000E4470000}"/>
    <cellStyle name="Normal 3 2 2 6 4 2 4" xfId="18432" xr:uid="{00000000-0005-0000-0000-0000E5470000}"/>
    <cellStyle name="Normal 3 2 2 6 4 3" xfId="18433" xr:uid="{00000000-0005-0000-0000-0000E6470000}"/>
    <cellStyle name="Normal 3 2 2 6 4 3 2" xfId="18434" xr:uid="{00000000-0005-0000-0000-0000E7470000}"/>
    <cellStyle name="Normal 3 2 2 6 4 3 2 2" xfId="18435" xr:uid="{00000000-0005-0000-0000-0000E8470000}"/>
    <cellStyle name="Normal 3 2 2 6 4 3 3" xfId="18436" xr:uid="{00000000-0005-0000-0000-0000E9470000}"/>
    <cellStyle name="Normal 3 2 2 6 4 4" xfId="18437" xr:uid="{00000000-0005-0000-0000-0000EA470000}"/>
    <cellStyle name="Normal 3 2 2 6 4 4 2" xfId="18438" xr:uid="{00000000-0005-0000-0000-0000EB470000}"/>
    <cellStyle name="Normal 3 2 2 6 4 5" xfId="18439" xr:uid="{00000000-0005-0000-0000-0000EC470000}"/>
    <cellStyle name="Normal 3 2 2 6 5" xfId="18440" xr:uid="{00000000-0005-0000-0000-0000ED470000}"/>
    <cellStyle name="Normal 3 2 2 6 5 2" xfId="18441" xr:uid="{00000000-0005-0000-0000-0000EE470000}"/>
    <cellStyle name="Normal 3 2 2 6 5 2 2" xfId="18442" xr:uid="{00000000-0005-0000-0000-0000EF470000}"/>
    <cellStyle name="Normal 3 2 2 6 5 2 2 2" xfId="18443" xr:uid="{00000000-0005-0000-0000-0000F0470000}"/>
    <cellStyle name="Normal 3 2 2 6 5 2 3" xfId="18444" xr:uid="{00000000-0005-0000-0000-0000F1470000}"/>
    <cellStyle name="Normal 3 2 2 6 5 3" xfId="18445" xr:uid="{00000000-0005-0000-0000-0000F2470000}"/>
    <cellStyle name="Normal 3 2 2 6 5 3 2" xfId="18446" xr:uid="{00000000-0005-0000-0000-0000F3470000}"/>
    <cellStyle name="Normal 3 2 2 6 5 4" xfId="18447" xr:uid="{00000000-0005-0000-0000-0000F4470000}"/>
    <cellStyle name="Normal 3 2 2 6 6" xfId="18448" xr:uid="{00000000-0005-0000-0000-0000F5470000}"/>
    <cellStyle name="Normal 3 2 2 6 6 2" xfId="18449" xr:uid="{00000000-0005-0000-0000-0000F6470000}"/>
    <cellStyle name="Normal 3 2 2 6 6 2 2" xfId="18450" xr:uid="{00000000-0005-0000-0000-0000F7470000}"/>
    <cellStyle name="Normal 3 2 2 6 6 2 2 2" xfId="18451" xr:uid="{00000000-0005-0000-0000-0000F8470000}"/>
    <cellStyle name="Normal 3 2 2 6 6 2 3" xfId="18452" xr:uid="{00000000-0005-0000-0000-0000F9470000}"/>
    <cellStyle name="Normal 3 2 2 6 6 3" xfId="18453" xr:uid="{00000000-0005-0000-0000-0000FA470000}"/>
    <cellStyle name="Normal 3 2 2 6 6 3 2" xfId="18454" xr:uid="{00000000-0005-0000-0000-0000FB470000}"/>
    <cellStyle name="Normal 3 2 2 6 6 4" xfId="18455" xr:uid="{00000000-0005-0000-0000-0000FC470000}"/>
    <cellStyle name="Normal 3 2 2 6 7" xfId="18456" xr:uid="{00000000-0005-0000-0000-0000FD470000}"/>
    <cellStyle name="Normal 3 2 2 6 7 2" xfId="18457" xr:uid="{00000000-0005-0000-0000-0000FE470000}"/>
    <cellStyle name="Normal 3 2 2 6 7 2 2" xfId="18458" xr:uid="{00000000-0005-0000-0000-0000FF470000}"/>
    <cellStyle name="Normal 3 2 2 6 7 3" xfId="18459" xr:uid="{00000000-0005-0000-0000-000000480000}"/>
    <cellStyle name="Normal 3 2 2 6 8" xfId="18460" xr:uid="{00000000-0005-0000-0000-000001480000}"/>
    <cellStyle name="Normal 3 2 2 6 8 2" xfId="18461" xr:uid="{00000000-0005-0000-0000-000002480000}"/>
    <cellStyle name="Normal 3 2 2 6 9" xfId="18462" xr:uid="{00000000-0005-0000-0000-000003480000}"/>
    <cellStyle name="Normal 3 2 2 6 9 2" xfId="18463" xr:uid="{00000000-0005-0000-0000-000004480000}"/>
    <cellStyle name="Normal 3 2 2 7" xfId="18464" xr:uid="{00000000-0005-0000-0000-000005480000}"/>
    <cellStyle name="Normal 3 2 2 7 10" xfId="18465" xr:uid="{00000000-0005-0000-0000-000006480000}"/>
    <cellStyle name="Normal 3 2 2 7 2" xfId="18466" xr:uid="{00000000-0005-0000-0000-000007480000}"/>
    <cellStyle name="Normal 3 2 2 7 2 2" xfId="18467" xr:uid="{00000000-0005-0000-0000-000008480000}"/>
    <cellStyle name="Normal 3 2 2 7 2 2 2" xfId="18468" xr:uid="{00000000-0005-0000-0000-000009480000}"/>
    <cellStyle name="Normal 3 2 2 7 2 2 2 2" xfId="18469" xr:uid="{00000000-0005-0000-0000-00000A480000}"/>
    <cellStyle name="Normal 3 2 2 7 2 2 2 2 2" xfId="18470" xr:uid="{00000000-0005-0000-0000-00000B480000}"/>
    <cellStyle name="Normal 3 2 2 7 2 2 2 2 2 2" xfId="18471" xr:uid="{00000000-0005-0000-0000-00000C480000}"/>
    <cellStyle name="Normal 3 2 2 7 2 2 2 2 2 2 2" xfId="18472" xr:uid="{00000000-0005-0000-0000-00000D480000}"/>
    <cellStyle name="Normal 3 2 2 7 2 2 2 2 2 3" xfId="18473" xr:uid="{00000000-0005-0000-0000-00000E480000}"/>
    <cellStyle name="Normal 3 2 2 7 2 2 2 2 3" xfId="18474" xr:uid="{00000000-0005-0000-0000-00000F480000}"/>
    <cellStyle name="Normal 3 2 2 7 2 2 2 2 3 2" xfId="18475" xr:uid="{00000000-0005-0000-0000-000010480000}"/>
    <cellStyle name="Normal 3 2 2 7 2 2 2 2 4" xfId="18476" xr:uid="{00000000-0005-0000-0000-000011480000}"/>
    <cellStyle name="Normal 3 2 2 7 2 2 2 3" xfId="18477" xr:uid="{00000000-0005-0000-0000-000012480000}"/>
    <cellStyle name="Normal 3 2 2 7 2 2 2 3 2" xfId="18478" xr:uid="{00000000-0005-0000-0000-000013480000}"/>
    <cellStyle name="Normal 3 2 2 7 2 2 2 3 2 2" xfId="18479" xr:uid="{00000000-0005-0000-0000-000014480000}"/>
    <cellStyle name="Normal 3 2 2 7 2 2 2 3 3" xfId="18480" xr:uid="{00000000-0005-0000-0000-000015480000}"/>
    <cellStyle name="Normal 3 2 2 7 2 2 2 4" xfId="18481" xr:uid="{00000000-0005-0000-0000-000016480000}"/>
    <cellStyle name="Normal 3 2 2 7 2 2 2 4 2" xfId="18482" xr:uid="{00000000-0005-0000-0000-000017480000}"/>
    <cellStyle name="Normal 3 2 2 7 2 2 2 5" xfId="18483" xr:uid="{00000000-0005-0000-0000-000018480000}"/>
    <cellStyle name="Normal 3 2 2 7 2 2 3" xfId="18484" xr:uid="{00000000-0005-0000-0000-000019480000}"/>
    <cellStyle name="Normal 3 2 2 7 2 2 3 2" xfId="18485" xr:uid="{00000000-0005-0000-0000-00001A480000}"/>
    <cellStyle name="Normal 3 2 2 7 2 2 3 2 2" xfId="18486" xr:uid="{00000000-0005-0000-0000-00001B480000}"/>
    <cellStyle name="Normal 3 2 2 7 2 2 3 2 2 2" xfId="18487" xr:uid="{00000000-0005-0000-0000-00001C480000}"/>
    <cellStyle name="Normal 3 2 2 7 2 2 3 2 3" xfId="18488" xr:uid="{00000000-0005-0000-0000-00001D480000}"/>
    <cellStyle name="Normal 3 2 2 7 2 2 3 3" xfId="18489" xr:uid="{00000000-0005-0000-0000-00001E480000}"/>
    <cellStyle name="Normal 3 2 2 7 2 2 3 3 2" xfId="18490" xr:uid="{00000000-0005-0000-0000-00001F480000}"/>
    <cellStyle name="Normal 3 2 2 7 2 2 3 4" xfId="18491" xr:uid="{00000000-0005-0000-0000-000020480000}"/>
    <cellStyle name="Normal 3 2 2 7 2 2 4" xfId="18492" xr:uid="{00000000-0005-0000-0000-000021480000}"/>
    <cellStyle name="Normal 3 2 2 7 2 2 4 2" xfId="18493" xr:uid="{00000000-0005-0000-0000-000022480000}"/>
    <cellStyle name="Normal 3 2 2 7 2 2 4 2 2" xfId="18494" xr:uid="{00000000-0005-0000-0000-000023480000}"/>
    <cellStyle name="Normal 3 2 2 7 2 2 4 2 2 2" xfId="18495" xr:uid="{00000000-0005-0000-0000-000024480000}"/>
    <cellStyle name="Normal 3 2 2 7 2 2 4 2 3" xfId="18496" xr:uid="{00000000-0005-0000-0000-000025480000}"/>
    <cellStyle name="Normal 3 2 2 7 2 2 4 3" xfId="18497" xr:uid="{00000000-0005-0000-0000-000026480000}"/>
    <cellStyle name="Normal 3 2 2 7 2 2 4 3 2" xfId="18498" xr:uid="{00000000-0005-0000-0000-000027480000}"/>
    <cellStyle name="Normal 3 2 2 7 2 2 4 4" xfId="18499" xr:uid="{00000000-0005-0000-0000-000028480000}"/>
    <cellStyle name="Normal 3 2 2 7 2 2 5" xfId="18500" xr:uid="{00000000-0005-0000-0000-000029480000}"/>
    <cellStyle name="Normal 3 2 2 7 2 2 5 2" xfId="18501" xr:uid="{00000000-0005-0000-0000-00002A480000}"/>
    <cellStyle name="Normal 3 2 2 7 2 2 5 2 2" xfId="18502" xr:uid="{00000000-0005-0000-0000-00002B480000}"/>
    <cellStyle name="Normal 3 2 2 7 2 2 5 3" xfId="18503" xr:uid="{00000000-0005-0000-0000-00002C480000}"/>
    <cellStyle name="Normal 3 2 2 7 2 2 6" xfId="18504" xr:uid="{00000000-0005-0000-0000-00002D480000}"/>
    <cellStyle name="Normal 3 2 2 7 2 2 6 2" xfId="18505" xr:uid="{00000000-0005-0000-0000-00002E480000}"/>
    <cellStyle name="Normal 3 2 2 7 2 2 7" xfId="18506" xr:uid="{00000000-0005-0000-0000-00002F480000}"/>
    <cellStyle name="Normal 3 2 2 7 2 2 7 2" xfId="18507" xr:uid="{00000000-0005-0000-0000-000030480000}"/>
    <cellStyle name="Normal 3 2 2 7 2 2 8" xfId="18508" xr:uid="{00000000-0005-0000-0000-000031480000}"/>
    <cellStyle name="Normal 3 2 2 7 2 3" xfId="18509" xr:uid="{00000000-0005-0000-0000-000032480000}"/>
    <cellStyle name="Normal 3 2 2 7 2 3 2" xfId="18510" xr:uid="{00000000-0005-0000-0000-000033480000}"/>
    <cellStyle name="Normal 3 2 2 7 2 3 2 2" xfId="18511" xr:uid="{00000000-0005-0000-0000-000034480000}"/>
    <cellStyle name="Normal 3 2 2 7 2 3 2 2 2" xfId="18512" xr:uid="{00000000-0005-0000-0000-000035480000}"/>
    <cellStyle name="Normal 3 2 2 7 2 3 2 2 2 2" xfId="18513" xr:uid="{00000000-0005-0000-0000-000036480000}"/>
    <cellStyle name="Normal 3 2 2 7 2 3 2 2 3" xfId="18514" xr:uid="{00000000-0005-0000-0000-000037480000}"/>
    <cellStyle name="Normal 3 2 2 7 2 3 2 3" xfId="18515" xr:uid="{00000000-0005-0000-0000-000038480000}"/>
    <cellStyle name="Normal 3 2 2 7 2 3 2 3 2" xfId="18516" xr:uid="{00000000-0005-0000-0000-000039480000}"/>
    <cellStyle name="Normal 3 2 2 7 2 3 2 4" xfId="18517" xr:uid="{00000000-0005-0000-0000-00003A480000}"/>
    <cellStyle name="Normal 3 2 2 7 2 3 3" xfId="18518" xr:uid="{00000000-0005-0000-0000-00003B480000}"/>
    <cellStyle name="Normal 3 2 2 7 2 3 3 2" xfId="18519" xr:uid="{00000000-0005-0000-0000-00003C480000}"/>
    <cellStyle name="Normal 3 2 2 7 2 3 3 2 2" xfId="18520" xr:uid="{00000000-0005-0000-0000-00003D480000}"/>
    <cellStyle name="Normal 3 2 2 7 2 3 3 3" xfId="18521" xr:uid="{00000000-0005-0000-0000-00003E480000}"/>
    <cellStyle name="Normal 3 2 2 7 2 3 4" xfId="18522" xr:uid="{00000000-0005-0000-0000-00003F480000}"/>
    <cellStyle name="Normal 3 2 2 7 2 3 4 2" xfId="18523" xr:uid="{00000000-0005-0000-0000-000040480000}"/>
    <cellStyle name="Normal 3 2 2 7 2 3 5" xfId="18524" xr:uid="{00000000-0005-0000-0000-000041480000}"/>
    <cellStyle name="Normal 3 2 2 7 2 4" xfId="18525" xr:uid="{00000000-0005-0000-0000-000042480000}"/>
    <cellStyle name="Normal 3 2 2 7 2 4 2" xfId="18526" xr:uid="{00000000-0005-0000-0000-000043480000}"/>
    <cellStyle name="Normal 3 2 2 7 2 4 2 2" xfId="18527" xr:uid="{00000000-0005-0000-0000-000044480000}"/>
    <cellStyle name="Normal 3 2 2 7 2 4 2 2 2" xfId="18528" xr:uid="{00000000-0005-0000-0000-000045480000}"/>
    <cellStyle name="Normal 3 2 2 7 2 4 2 3" xfId="18529" xr:uid="{00000000-0005-0000-0000-000046480000}"/>
    <cellStyle name="Normal 3 2 2 7 2 4 3" xfId="18530" xr:uid="{00000000-0005-0000-0000-000047480000}"/>
    <cellStyle name="Normal 3 2 2 7 2 4 3 2" xfId="18531" xr:uid="{00000000-0005-0000-0000-000048480000}"/>
    <cellStyle name="Normal 3 2 2 7 2 4 4" xfId="18532" xr:uid="{00000000-0005-0000-0000-000049480000}"/>
    <cellStyle name="Normal 3 2 2 7 2 5" xfId="18533" xr:uid="{00000000-0005-0000-0000-00004A480000}"/>
    <cellStyle name="Normal 3 2 2 7 2 5 2" xfId="18534" xr:uid="{00000000-0005-0000-0000-00004B480000}"/>
    <cellStyle name="Normal 3 2 2 7 2 5 2 2" xfId="18535" xr:uid="{00000000-0005-0000-0000-00004C480000}"/>
    <cellStyle name="Normal 3 2 2 7 2 5 2 2 2" xfId="18536" xr:uid="{00000000-0005-0000-0000-00004D480000}"/>
    <cellStyle name="Normal 3 2 2 7 2 5 2 3" xfId="18537" xr:uid="{00000000-0005-0000-0000-00004E480000}"/>
    <cellStyle name="Normal 3 2 2 7 2 5 3" xfId="18538" xr:uid="{00000000-0005-0000-0000-00004F480000}"/>
    <cellStyle name="Normal 3 2 2 7 2 5 3 2" xfId="18539" xr:uid="{00000000-0005-0000-0000-000050480000}"/>
    <cellStyle name="Normal 3 2 2 7 2 5 4" xfId="18540" xr:uid="{00000000-0005-0000-0000-000051480000}"/>
    <cellStyle name="Normal 3 2 2 7 2 6" xfId="18541" xr:uid="{00000000-0005-0000-0000-000052480000}"/>
    <cellStyle name="Normal 3 2 2 7 2 6 2" xfId="18542" xr:uid="{00000000-0005-0000-0000-000053480000}"/>
    <cellStyle name="Normal 3 2 2 7 2 6 2 2" xfId="18543" xr:uid="{00000000-0005-0000-0000-000054480000}"/>
    <cellStyle name="Normal 3 2 2 7 2 6 3" xfId="18544" xr:uid="{00000000-0005-0000-0000-000055480000}"/>
    <cellStyle name="Normal 3 2 2 7 2 7" xfId="18545" xr:uid="{00000000-0005-0000-0000-000056480000}"/>
    <cellStyle name="Normal 3 2 2 7 2 7 2" xfId="18546" xr:uid="{00000000-0005-0000-0000-000057480000}"/>
    <cellStyle name="Normal 3 2 2 7 2 8" xfId="18547" xr:uid="{00000000-0005-0000-0000-000058480000}"/>
    <cellStyle name="Normal 3 2 2 7 2 8 2" xfId="18548" xr:uid="{00000000-0005-0000-0000-000059480000}"/>
    <cellStyle name="Normal 3 2 2 7 2 9" xfId="18549" xr:uid="{00000000-0005-0000-0000-00005A480000}"/>
    <cellStyle name="Normal 3 2 2 7 3" xfId="18550" xr:uid="{00000000-0005-0000-0000-00005B480000}"/>
    <cellStyle name="Normal 3 2 2 7 3 2" xfId="18551" xr:uid="{00000000-0005-0000-0000-00005C480000}"/>
    <cellStyle name="Normal 3 2 2 7 3 2 2" xfId="18552" xr:uid="{00000000-0005-0000-0000-00005D480000}"/>
    <cellStyle name="Normal 3 2 2 7 3 2 2 2" xfId="18553" xr:uid="{00000000-0005-0000-0000-00005E480000}"/>
    <cellStyle name="Normal 3 2 2 7 3 2 2 2 2" xfId="18554" xr:uid="{00000000-0005-0000-0000-00005F480000}"/>
    <cellStyle name="Normal 3 2 2 7 3 2 2 2 2 2" xfId="18555" xr:uid="{00000000-0005-0000-0000-000060480000}"/>
    <cellStyle name="Normal 3 2 2 7 3 2 2 2 3" xfId="18556" xr:uid="{00000000-0005-0000-0000-000061480000}"/>
    <cellStyle name="Normal 3 2 2 7 3 2 2 3" xfId="18557" xr:uid="{00000000-0005-0000-0000-000062480000}"/>
    <cellStyle name="Normal 3 2 2 7 3 2 2 3 2" xfId="18558" xr:uid="{00000000-0005-0000-0000-000063480000}"/>
    <cellStyle name="Normal 3 2 2 7 3 2 2 4" xfId="18559" xr:uid="{00000000-0005-0000-0000-000064480000}"/>
    <cellStyle name="Normal 3 2 2 7 3 2 3" xfId="18560" xr:uid="{00000000-0005-0000-0000-000065480000}"/>
    <cellStyle name="Normal 3 2 2 7 3 2 3 2" xfId="18561" xr:uid="{00000000-0005-0000-0000-000066480000}"/>
    <cellStyle name="Normal 3 2 2 7 3 2 3 2 2" xfId="18562" xr:uid="{00000000-0005-0000-0000-000067480000}"/>
    <cellStyle name="Normal 3 2 2 7 3 2 3 3" xfId="18563" xr:uid="{00000000-0005-0000-0000-000068480000}"/>
    <cellStyle name="Normal 3 2 2 7 3 2 4" xfId="18564" xr:uid="{00000000-0005-0000-0000-000069480000}"/>
    <cellStyle name="Normal 3 2 2 7 3 2 4 2" xfId="18565" xr:uid="{00000000-0005-0000-0000-00006A480000}"/>
    <cellStyle name="Normal 3 2 2 7 3 2 5" xfId="18566" xr:uid="{00000000-0005-0000-0000-00006B480000}"/>
    <cellStyle name="Normal 3 2 2 7 3 3" xfId="18567" xr:uid="{00000000-0005-0000-0000-00006C480000}"/>
    <cellStyle name="Normal 3 2 2 7 3 3 2" xfId="18568" xr:uid="{00000000-0005-0000-0000-00006D480000}"/>
    <cellStyle name="Normal 3 2 2 7 3 3 2 2" xfId="18569" xr:uid="{00000000-0005-0000-0000-00006E480000}"/>
    <cellStyle name="Normal 3 2 2 7 3 3 2 2 2" xfId="18570" xr:uid="{00000000-0005-0000-0000-00006F480000}"/>
    <cellStyle name="Normal 3 2 2 7 3 3 2 3" xfId="18571" xr:uid="{00000000-0005-0000-0000-000070480000}"/>
    <cellStyle name="Normal 3 2 2 7 3 3 3" xfId="18572" xr:uid="{00000000-0005-0000-0000-000071480000}"/>
    <cellStyle name="Normal 3 2 2 7 3 3 3 2" xfId="18573" xr:uid="{00000000-0005-0000-0000-000072480000}"/>
    <cellStyle name="Normal 3 2 2 7 3 3 4" xfId="18574" xr:uid="{00000000-0005-0000-0000-000073480000}"/>
    <cellStyle name="Normal 3 2 2 7 3 4" xfId="18575" xr:uid="{00000000-0005-0000-0000-000074480000}"/>
    <cellStyle name="Normal 3 2 2 7 3 4 2" xfId="18576" xr:uid="{00000000-0005-0000-0000-000075480000}"/>
    <cellStyle name="Normal 3 2 2 7 3 4 2 2" xfId="18577" xr:uid="{00000000-0005-0000-0000-000076480000}"/>
    <cellStyle name="Normal 3 2 2 7 3 4 2 2 2" xfId="18578" xr:uid="{00000000-0005-0000-0000-000077480000}"/>
    <cellStyle name="Normal 3 2 2 7 3 4 2 3" xfId="18579" xr:uid="{00000000-0005-0000-0000-000078480000}"/>
    <cellStyle name="Normal 3 2 2 7 3 4 3" xfId="18580" xr:uid="{00000000-0005-0000-0000-000079480000}"/>
    <cellStyle name="Normal 3 2 2 7 3 4 3 2" xfId="18581" xr:uid="{00000000-0005-0000-0000-00007A480000}"/>
    <cellStyle name="Normal 3 2 2 7 3 4 4" xfId="18582" xr:uid="{00000000-0005-0000-0000-00007B480000}"/>
    <cellStyle name="Normal 3 2 2 7 3 5" xfId="18583" xr:uid="{00000000-0005-0000-0000-00007C480000}"/>
    <cellStyle name="Normal 3 2 2 7 3 5 2" xfId="18584" xr:uid="{00000000-0005-0000-0000-00007D480000}"/>
    <cellStyle name="Normal 3 2 2 7 3 5 2 2" xfId="18585" xr:uid="{00000000-0005-0000-0000-00007E480000}"/>
    <cellStyle name="Normal 3 2 2 7 3 5 3" xfId="18586" xr:uid="{00000000-0005-0000-0000-00007F480000}"/>
    <cellStyle name="Normal 3 2 2 7 3 6" xfId="18587" xr:uid="{00000000-0005-0000-0000-000080480000}"/>
    <cellStyle name="Normal 3 2 2 7 3 6 2" xfId="18588" xr:uid="{00000000-0005-0000-0000-000081480000}"/>
    <cellStyle name="Normal 3 2 2 7 3 7" xfId="18589" xr:uid="{00000000-0005-0000-0000-000082480000}"/>
    <cellStyle name="Normal 3 2 2 7 3 7 2" xfId="18590" xr:uid="{00000000-0005-0000-0000-000083480000}"/>
    <cellStyle name="Normal 3 2 2 7 3 8" xfId="18591" xr:uid="{00000000-0005-0000-0000-000084480000}"/>
    <cellStyle name="Normal 3 2 2 7 4" xfId="18592" xr:uid="{00000000-0005-0000-0000-000085480000}"/>
    <cellStyle name="Normal 3 2 2 7 4 2" xfId="18593" xr:uid="{00000000-0005-0000-0000-000086480000}"/>
    <cellStyle name="Normal 3 2 2 7 4 2 2" xfId="18594" xr:uid="{00000000-0005-0000-0000-000087480000}"/>
    <cellStyle name="Normal 3 2 2 7 4 2 2 2" xfId="18595" xr:uid="{00000000-0005-0000-0000-000088480000}"/>
    <cellStyle name="Normal 3 2 2 7 4 2 2 2 2" xfId="18596" xr:uid="{00000000-0005-0000-0000-000089480000}"/>
    <cellStyle name="Normal 3 2 2 7 4 2 2 3" xfId="18597" xr:uid="{00000000-0005-0000-0000-00008A480000}"/>
    <cellStyle name="Normal 3 2 2 7 4 2 3" xfId="18598" xr:uid="{00000000-0005-0000-0000-00008B480000}"/>
    <cellStyle name="Normal 3 2 2 7 4 2 3 2" xfId="18599" xr:uid="{00000000-0005-0000-0000-00008C480000}"/>
    <cellStyle name="Normal 3 2 2 7 4 2 4" xfId="18600" xr:uid="{00000000-0005-0000-0000-00008D480000}"/>
    <cellStyle name="Normal 3 2 2 7 4 3" xfId="18601" xr:uid="{00000000-0005-0000-0000-00008E480000}"/>
    <cellStyle name="Normal 3 2 2 7 4 3 2" xfId="18602" xr:uid="{00000000-0005-0000-0000-00008F480000}"/>
    <cellStyle name="Normal 3 2 2 7 4 3 2 2" xfId="18603" xr:uid="{00000000-0005-0000-0000-000090480000}"/>
    <cellStyle name="Normal 3 2 2 7 4 3 3" xfId="18604" xr:uid="{00000000-0005-0000-0000-000091480000}"/>
    <cellStyle name="Normal 3 2 2 7 4 4" xfId="18605" xr:uid="{00000000-0005-0000-0000-000092480000}"/>
    <cellStyle name="Normal 3 2 2 7 4 4 2" xfId="18606" xr:uid="{00000000-0005-0000-0000-000093480000}"/>
    <cellStyle name="Normal 3 2 2 7 4 5" xfId="18607" xr:uid="{00000000-0005-0000-0000-000094480000}"/>
    <cellStyle name="Normal 3 2 2 7 5" xfId="18608" xr:uid="{00000000-0005-0000-0000-000095480000}"/>
    <cellStyle name="Normal 3 2 2 7 5 2" xfId="18609" xr:uid="{00000000-0005-0000-0000-000096480000}"/>
    <cellStyle name="Normal 3 2 2 7 5 2 2" xfId="18610" xr:uid="{00000000-0005-0000-0000-000097480000}"/>
    <cellStyle name="Normal 3 2 2 7 5 2 2 2" xfId="18611" xr:uid="{00000000-0005-0000-0000-000098480000}"/>
    <cellStyle name="Normal 3 2 2 7 5 2 3" xfId="18612" xr:uid="{00000000-0005-0000-0000-000099480000}"/>
    <cellStyle name="Normal 3 2 2 7 5 3" xfId="18613" xr:uid="{00000000-0005-0000-0000-00009A480000}"/>
    <cellStyle name="Normal 3 2 2 7 5 3 2" xfId="18614" xr:uid="{00000000-0005-0000-0000-00009B480000}"/>
    <cellStyle name="Normal 3 2 2 7 5 4" xfId="18615" xr:uid="{00000000-0005-0000-0000-00009C480000}"/>
    <cellStyle name="Normal 3 2 2 7 6" xfId="18616" xr:uid="{00000000-0005-0000-0000-00009D480000}"/>
    <cellStyle name="Normal 3 2 2 7 6 2" xfId="18617" xr:uid="{00000000-0005-0000-0000-00009E480000}"/>
    <cellStyle name="Normal 3 2 2 7 6 2 2" xfId="18618" xr:uid="{00000000-0005-0000-0000-00009F480000}"/>
    <cellStyle name="Normal 3 2 2 7 6 2 2 2" xfId="18619" xr:uid="{00000000-0005-0000-0000-0000A0480000}"/>
    <cellStyle name="Normal 3 2 2 7 6 2 3" xfId="18620" xr:uid="{00000000-0005-0000-0000-0000A1480000}"/>
    <cellStyle name="Normal 3 2 2 7 6 3" xfId="18621" xr:uid="{00000000-0005-0000-0000-0000A2480000}"/>
    <cellStyle name="Normal 3 2 2 7 6 3 2" xfId="18622" xr:uid="{00000000-0005-0000-0000-0000A3480000}"/>
    <cellStyle name="Normal 3 2 2 7 6 4" xfId="18623" xr:uid="{00000000-0005-0000-0000-0000A4480000}"/>
    <cellStyle name="Normal 3 2 2 7 7" xfId="18624" xr:uid="{00000000-0005-0000-0000-0000A5480000}"/>
    <cellStyle name="Normal 3 2 2 7 7 2" xfId="18625" xr:uid="{00000000-0005-0000-0000-0000A6480000}"/>
    <cellStyle name="Normal 3 2 2 7 7 2 2" xfId="18626" xr:uid="{00000000-0005-0000-0000-0000A7480000}"/>
    <cellStyle name="Normal 3 2 2 7 7 3" xfId="18627" xr:uid="{00000000-0005-0000-0000-0000A8480000}"/>
    <cellStyle name="Normal 3 2 2 7 8" xfId="18628" xr:uid="{00000000-0005-0000-0000-0000A9480000}"/>
    <cellStyle name="Normal 3 2 2 7 8 2" xfId="18629" xr:uid="{00000000-0005-0000-0000-0000AA480000}"/>
    <cellStyle name="Normal 3 2 2 7 9" xfId="18630" xr:uid="{00000000-0005-0000-0000-0000AB480000}"/>
    <cellStyle name="Normal 3 2 2 7 9 2" xfId="18631" xr:uid="{00000000-0005-0000-0000-0000AC480000}"/>
    <cellStyle name="Normal 3 2 2 8" xfId="18632" xr:uid="{00000000-0005-0000-0000-0000AD480000}"/>
    <cellStyle name="Normal 3 2 2 8 2" xfId="18633" xr:uid="{00000000-0005-0000-0000-0000AE480000}"/>
    <cellStyle name="Normal 3 2 2 8 2 2" xfId="18634" xr:uid="{00000000-0005-0000-0000-0000AF480000}"/>
    <cellStyle name="Normal 3 2 2 8 2 2 2" xfId="18635" xr:uid="{00000000-0005-0000-0000-0000B0480000}"/>
    <cellStyle name="Normal 3 2 2 8 2 2 2 2" xfId="18636" xr:uid="{00000000-0005-0000-0000-0000B1480000}"/>
    <cellStyle name="Normal 3 2 2 8 2 2 2 2 2" xfId="18637" xr:uid="{00000000-0005-0000-0000-0000B2480000}"/>
    <cellStyle name="Normal 3 2 2 8 2 2 2 2 2 2" xfId="18638" xr:uid="{00000000-0005-0000-0000-0000B3480000}"/>
    <cellStyle name="Normal 3 2 2 8 2 2 2 2 3" xfId="18639" xr:uid="{00000000-0005-0000-0000-0000B4480000}"/>
    <cellStyle name="Normal 3 2 2 8 2 2 2 3" xfId="18640" xr:uid="{00000000-0005-0000-0000-0000B5480000}"/>
    <cellStyle name="Normal 3 2 2 8 2 2 2 3 2" xfId="18641" xr:uid="{00000000-0005-0000-0000-0000B6480000}"/>
    <cellStyle name="Normal 3 2 2 8 2 2 2 4" xfId="18642" xr:uid="{00000000-0005-0000-0000-0000B7480000}"/>
    <cellStyle name="Normal 3 2 2 8 2 2 3" xfId="18643" xr:uid="{00000000-0005-0000-0000-0000B8480000}"/>
    <cellStyle name="Normal 3 2 2 8 2 2 3 2" xfId="18644" xr:uid="{00000000-0005-0000-0000-0000B9480000}"/>
    <cellStyle name="Normal 3 2 2 8 2 2 3 2 2" xfId="18645" xr:uid="{00000000-0005-0000-0000-0000BA480000}"/>
    <cellStyle name="Normal 3 2 2 8 2 2 3 3" xfId="18646" xr:uid="{00000000-0005-0000-0000-0000BB480000}"/>
    <cellStyle name="Normal 3 2 2 8 2 2 4" xfId="18647" xr:uid="{00000000-0005-0000-0000-0000BC480000}"/>
    <cellStyle name="Normal 3 2 2 8 2 2 4 2" xfId="18648" xr:uid="{00000000-0005-0000-0000-0000BD480000}"/>
    <cellStyle name="Normal 3 2 2 8 2 2 5" xfId="18649" xr:uid="{00000000-0005-0000-0000-0000BE480000}"/>
    <cellStyle name="Normal 3 2 2 8 2 3" xfId="18650" xr:uid="{00000000-0005-0000-0000-0000BF480000}"/>
    <cellStyle name="Normal 3 2 2 8 2 3 2" xfId="18651" xr:uid="{00000000-0005-0000-0000-0000C0480000}"/>
    <cellStyle name="Normal 3 2 2 8 2 3 2 2" xfId="18652" xr:uid="{00000000-0005-0000-0000-0000C1480000}"/>
    <cellStyle name="Normal 3 2 2 8 2 3 2 2 2" xfId="18653" xr:uid="{00000000-0005-0000-0000-0000C2480000}"/>
    <cellStyle name="Normal 3 2 2 8 2 3 2 3" xfId="18654" xr:uid="{00000000-0005-0000-0000-0000C3480000}"/>
    <cellStyle name="Normal 3 2 2 8 2 3 3" xfId="18655" xr:uid="{00000000-0005-0000-0000-0000C4480000}"/>
    <cellStyle name="Normal 3 2 2 8 2 3 3 2" xfId="18656" xr:uid="{00000000-0005-0000-0000-0000C5480000}"/>
    <cellStyle name="Normal 3 2 2 8 2 3 4" xfId="18657" xr:uid="{00000000-0005-0000-0000-0000C6480000}"/>
    <cellStyle name="Normal 3 2 2 8 2 4" xfId="18658" xr:uid="{00000000-0005-0000-0000-0000C7480000}"/>
    <cellStyle name="Normal 3 2 2 8 2 4 2" xfId="18659" xr:uid="{00000000-0005-0000-0000-0000C8480000}"/>
    <cellStyle name="Normal 3 2 2 8 2 4 2 2" xfId="18660" xr:uid="{00000000-0005-0000-0000-0000C9480000}"/>
    <cellStyle name="Normal 3 2 2 8 2 4 2 2 2" xfId="18661" xr:uid="{00000000-0005-0000-0000-0000CA480000}"/>
    <cellStyle name="Normal 3 2 2 8 2 4 2 3" xfId="18662" xr:uid="{00000000-0005-0000-0000-0000CB480000}"/>
    <cellStyle name="Normal 3 2 2 8 2 4 3" xfId="18663" xr:uid="{00000000-0005-0000-0000-0000CC480000}"/>
    <cellStyle name="Normal 3 2 2 8 2 4 3 2" xfId="18664" xr:uid="{00000000-0005-0000-0000-0000CD480000}"/>
    <cellStyle name="Normal 3 2 2 8 2 4 4" xfId="18665" xr:uid="{00000000-0005-0000-0000-0000CE480000}"/>
    <cellStyle name="Normal 3 2 2 8 2 5" xfId="18666" xr:uid="{00000000-0005-0000-0000-0000CF480000}"/>
    <cellStyle name="Normal 3 2 2 8 2 5 2" xfId="18667" xr:uid="{00000000-0005-0000-0000-0000D0480000}"/>
    <cellStyle name="Normal 3 2 2 8 2 5 2 2" xfId="18668" xr:uid="{00000000-0005-0000-0000-0000D1480000}"/>
    <cellStyle name="Normal 3 2 2 8 2 5 3" xfId="18669" xr:uid="{00000000-0005-0000-0000-0000D2480000}"/>
    <cellStyle name="Normal 3 2 2 8 2 6" xfId="18670" xr:uid="{00000000-0005-0000-0000-0000D3480000}"/>
    <cellStyle name="Normal 3 2 2 8 2 6 2" xfId="18671" xr:uid="{00000000-0005-0000-0000-0000D4480000}"/>
    <cellStyle name="Normal 3 2 2 8 2 7" xfId="18672" xr:uid="{00000000-0005-0000-0000-0000D5480000}"/>
    <cellStyle name="Normal 3 2 2 8 2 7 2" xfId="18673" xr:uid="{00000000-0005-0000-0000-0000D6480000}"/>
    <cellStyle name="Normal 3 2 2 8 2 8" xfId="18674" xr:uid="{00000000-0005-0000-0000-0000D7480000}"/>
    <cellStyle name="Normal 3 2 2 8 3" xfId="18675" xr:uid="{00000000-0005-0000-0000-0000D8480000}"/>
    <cellStyle name="Normal 3 2 2 8 3 2" xfId="18676" xr:uid="{00000000-0005-0000-0000-0000D9480000}"/>
    <cellStyle name="Normal 3 2 2 8 3 2 2" xfId="18677" xr:uid="{00000000-0005-0000-0000-0000DA480000}"/>
    <cellStyle name="Normal 3 2 2 8 3 2 2 2" xfId="18678" xr:uid="{00000000-0005-0000-0000-0000DB480000}"/>
    <cellStyle name="Normal 3 2 2 8 3 2 2 2 2" xfId="18679" xr:uid="{00000000-0005-0000-0000-0000DC480000}"/>
    <cellStyle name="Normal 3 2 2 8 3 2 2 3" xfId="18680" xr:uid="{00000000-0005-0000-0000-0000DD480000}"/>
    <cellStyle name="Normal 3 2 2 8 3 2 3" xfId="18681" xr:uid="{00000000-0005-0000-0000-0000DE480000}"/>
    <cellStyle name="Normal 3 2 2 8 3 2 3 2" xfId="18682" xr:uid="{00000000-0005-0000-0000-0000DF480000}"/>
    <cellStyle name="Normal 3 2 2 8 3 2 4" xfId="18683" xr:uid="{00000000-0005-0000-0000-0000E0480000}"/>
    <cellStyle name="Normal 3 2 2 8 3 3" xfId="18684" xr:uid="{00000000-0005-0000-0000-0000E1480000}"/>
    <cellStyle name="Normal 3 2 2 8 3 3 2" xfId="18685" xr:uid="{00000000-0005-0000-0000-0000E2480000}"/>
    <cellStyle name="Normal 3 2 2 8 3 3 2 2" xfId="18686" xr:uid="{00000000-0005-0000-0000-0000E3480000}"/>
    <cellStyle name="Normal 3 2 2 8 3 3 3" xfId="18687" xr:uid="{00000000-0005-0000-0000-0000E4480000}"/>
    <cellStyle name="Normal 3 2 2 8 3 4" xfId="18688" xr:uid="{00000000-0005-0000-0000-0000E5480000}"/>
    <cellStyle name="Normal 3 2 2 8 3 4 2" xfId="18689" xr:uid="{00000000-0005-0000-0000-0000E6480000}"/>
    <cellStyle name="Normal 3 2 2 8 3 5" xfId="18690" xr:uid="{00000000-0005-0000-0000-0000E7480000}"/>
    <cellStyle name="Normal 3 2 2 8 4" xfId="18691" xr:uid="{00000000-0005-0000-0000-0000E8480000}"/>
    <cellStyle name="Normal 3 2 2 8 4 2" xfId="18692" xr:uid="{00000000-0005-0000-0000-0000E9480000}"/>
    <cellStyle name="Normal 3 2 2 8 4 2 2" xfId="18693" xr:uid="{00000000-0005-0000-0000-0000EA480000}"/>
    <cellStyle name="Normal 3 2 2 8 4 2 2 2" xfId="18694" xr:uid="{00000000-0005-0000-0000-0000EB480000}"/>
    <cellStyle name="Normal 3 2 2 8 4 2 3" xfId="18695" xr:uid="{00000000-0005-0000-0000-0000EC480000}"/>
    <cellStyle name="Normal 3 2 2 8 4 3" xfId="18696" xr:uid="{00000000-0005-0000-0000-0000ED480000}"/>
    <cellStyle name="Normal 3 2 2 8 4 3 2" xfId="18697" xr:uid="{00000000-0005-0000-0000-0000EE480000}"/>
    <cellStyle name="Normal 3 2 2 8 4 4" xfId="18698" xr:uid="{00000000-0005-0000-0000-0000EF480000}"/>
    <cellStyle name="Normal 3 2 2 8 5" xfId="18699" xr:uid="{00000000-0005-0000-0000-0000F0480000}"/>
    <cellStyle name="Normal 3 2 2 8 5 2" xfId="18700" xr:uid="{00000000-0005-0000-0000-0000F1480000}"/>
    <cellStyle name="Normal 3 2 2 8 5 2 2" xfId="18701" xr:uid="{00000000-0005-0000-0000-0000F2480000}"/>
    <cellStyle name="Normal 3 2 2 8 5 2 2 2" xfId="18702" xr:uid="{00000000-0005-0000-0000-0000F3480000}"/>
    <cellStyle name="Normal 3 2 2 8 5 2 3" xfId="18703" xr:uid="{00000000-0005-0000-0000-0000F4480000}"/>
    <cellStyle name="Normal 3 2 2 8 5 3" xfId="18704" xr:uid="{00000000-0005-0000-0000-0000F5480000}"/>
    <cellStyle name="Normal 3 2 2 8 5 3 2" xfId="18705" xr:uid="{00000000-0005-0000-0000-0000F6480000}"/>
    <cellStyle name="Normal 3 2 2 8 5 4" xfId="18706" xr:uid="{00000000-0005-0000-0000-0000F7480000}"/>
    <cellStyle name="Normal 3 2 2 8 6" xfId="18707" xr:uid="{00000000-0005-0000-0000-0000F8480000}"/>
    <cellStyle name="Normal 3 2 2 8 6 2" xfId="18708" xr:uid="{00000000-0005-0000-0000-0000F9480000}"/>
    <cellStyle name="Normal 3 2 2 8 6 2 2" xfId="18709" xr:uid="{00000000-0005-0000-0000-0000FA480000}"/>
    <cellStyle name="Normal 3 2 2 8 6 3" xfId="18710" xr:uid="{00000000-0005-0000-0000-0000FB480000}"/>
    <cellStyle name="Normal 3 2 2 8 7" xfId="18711" xr:uid="{00000000-0005-0000-0000-0000FC480000}"/>
    <cellStyle name="Normal 3 2 2 8 7 2" xfId="18712" xr:uid="{00000000-0005-0000-0000-0000FD480000}"/>
    <cellStyle name="Normal 3 2 2 8 8" xfId="18713" xr:uid="{00000000-0005-0000-0000-0000FE480000}"/>
    <cellStyle name="Normal 3 2 2 8 8 2" xfId="18714" xr:uid="{00000000-0005-0000-0000-0000FF480000}"/>
    <cellStyle name="Normal 3 2 2 8 9" xfId="18715" xr:uid="{00000000-0005-0000-0000-000000490000}"/>
    <cellStyle name="Normal 3 2 2 9" xfId="18716" xr:uid="{00000000-0005-0000-0000-000001490000}"/>
    <cellStyle name="Normal 3 2 2 9 2" xfId="18717" xr:uid="{00000000-0005-0000-0000-000002490000}"/>
    <cellStyle name="Normal 3 2 2 9 2 2" xfId="18718" xr:uid="{00000000-0005-0000-0000-000003490000}"/>
    <cellStyle name="Normal 3 2 2 9 2 2 2" xfId="18719" xr:uid="{00000000-0005-0000-0000-000004490000}"/>
    <cellStyle name="Normal 3 2 2 9 2 2 2 2" xfId="18720" xr:uid="{00000000-0005-0000-0000-000005490000}"/>
    <cellStyle name="Normal 3 2 2 9 2 2 2 2 2" xfId="18721" xr:uid="{00000000-0005-0000-0000-000006490000}"/>
    <cellStyle name="Normal 3 2 2 9 2 2 2 3" xfId="18722" xr:uid="{00000000-0005-0000-0000-000007490000}"/>
    <cellStyle name="Normal 3 2 2 9 2 2 3" xfId="18723" xr:uid="{00000000-0005-0000-0000-000008490000}"/>
    <cellStyle name="Normal 3 2 2 9 2 2 3 2" xfId="18724" xr:uid="{00000000-0005-0000-0000-000009490000}"/>
    <cellStyle name="Normal 3 2 2 9 2 2 4" xfId="18725" xr:uid="{00000000-0005-0000-0000-00000A490000}"/>
    <cellStyle name="Normal 3 2 2 9 2 3" xfId="18726" xr:uid="{00000000-0005-0000-0000-00000B490000}"/>
    <cellStyle name="Normal 3 2 2 9 2 3 2" xfId="18727" xr:uid="{00000000-0005-0000-0000-00000C490000}"/>
    <cellStyle name="Normal 3 2 2 9 2 3 2 2" xfId="18728" xr:uid="{00000000-0005-0000-0000-00000D490000}"/>
    <cellStyle name="Normal 3 2 2 9 2 3 3" xfId="18729" xr:uid="{00000000-0005-0000-0000-00000E490000}"/>
    <cellStyle name="Normal 3 2 2 9 2 4" xfId="18730" xr:uid="{00000000-0005-0000-0000-00000F490000}"/>
    <cellStyle name="Normal 3 2 2 9 2 4 2" xfId="18731" xr:uid="{00000000-0005-0000-0000-000010490000}"/>
    <cellStyle name="Normal 3 2 2 9 2 5" xfId="18732" xr:uid="{00000000-0005-0000-0000-000011490000}"/>
    <cellStyle name="Normal 3 2 2 9 3" xfId="18733" xr:uid="{00000000-0005-0000-0000-000012490000}"/>
    <cellStyle name="Normal 3 2 2 9 3 2" xfId="18734" xr:uid="{00000000-0005-0000-0000-000013490000}"/>
    <cellStyle name="Normal 3 2 2 9 3 2 2" xfId="18735" xr:uid="{00000000-0005-0000-0000-000014490000}"/>
    <cellStyle name="Normal 3 2 2 9 3 2 2 2" xfId="18736" xr:uid="{00000000-0005-0000-0000-000015490000}"/>
    <cellStyle name="Normal 3 2 2 9 3 2 3" xfId="18737" xr:uid="{00000000-0005-0000-0000-000016490000}"/>
    <cellStyle name="Normal 3 2 2 9 3 3" xfId="18738" xr:uid="{00000000-0005-0000-0000-000017490000}"/>
    <cellStyle name="Normal 3 2 2 9 3 3 2" xfId="18739" xr:uid="{00000000-0005-0000-0000-000018490000}"/>
    <cellStyle name="Normal 3 2 2 9 3 4" xfId="18740" xr:uid="{00000000-0005-0000-0000-000019490000}"/>
    <cellStyle name="Normal 3 2 2 9 4" xfId="18741" xr:uid="{00000000-0005-0000-0000-00001A490000}"/>
    <cellStyle name="Normal 3 2 2 9 4 2" xfId="18742" xr:uid="{00000000-0005-0000-0000-00001B490000}"/>
    <cellStyle name="Normal 3 2 2 9 4 2 2" xfId="18743" xr:uid="{00000000-0005-0000-0000-00001C490000}"/>
    <cellStyle name="Normal 3 2 2 9 4 2 2 2" xfId="18744" xr:uid="{00000000-0005-0000-0000-00001D490000}"/>
    <cellStyle name="Normal 3 2 2 9 4 2 3" xfId="18745" xr:uid="{00000000-0005-0000-0000-00001E490000}"/>
    <cellStyle name="Normal 3 2 2 9 4 3" xfId="18746" xr:uid="{00000000-0005-0000-0000-00001F490000}"/>
    <cellStyle name="Normal 3 2 2 9 4 3 2" xfId="18747" xr:uid="{00000000-0005-0000-0000-000020490000}"/>
    <cellStyle name="Normal 3 2 2 9 4 4" xfId="18748" xr:uid="{00000000-0005-0000-0000-000021490000}"/>
    <cellStyle name="Normal 3 2 2 9 5" xfId="18749" xr:uid="{00000000-0005-0000-0000-000022490000}"/>
    <cellStyle name="Normal 3 2 2 9 5 2" xfId="18750" xr:uid="{00000000-0005-0000-0000-000023490000}"/>
    <cellStyle name="Normal 3 2 2 9 5 2 2" xfId="18751" xr:uid="{00000000-0005-0000-0000-000024490000}"/>
    <cellStyle name="Normal 3 2 2 9 5 3" xfId="18752" xr:uid="{00000000-0005-0000-0000-000025490000}"/>
    <cellStyle name="Normal 3 2 2 9 6" xfId="18753" xr:uid="{00000000-0005-0000-0000-000026490000}"/>
    <cellStyle name="Normal 3 2 2 9 6 2" xfId="18754" xr:uid="{00000000-0005-0000-0000-000027490000}"/>
    <cellStyle name="Normal 3 2 2 9 7" xfId="18755" xr:uid="{00000000-0005-0000-0000-000028490000}"/>
    <cellStyle name="Normal 3 2 2 9 7 2" xfId="18756" xr:uid="{00000000-0005-0000-0000-000029490000}"/>
    <cellStyle name="Normal 3 2 2 9 8" xfId="18757" xr:uid="{00000000-0005-0000-0000-00002A490000}"/>
    <cellStyle name="Normal 3 2 2_Sheet1" xfId="18758" xr:uid="{00000000-0005-0000-0000-00002B490000}"/>
    <cellStyle name="Normal 3 2 20" xfId="18759" xr:uid="{00000000-0005-0000-0000-00002C490000}"/>
    <cellStyle name="Normal 3 2 20 2" xfId="18760" xr:uid="{00000000-0005-0000-0000-00002D490000}"/>
    <cellStyle name="Normal 3 2 21" xfId="18761" xr:uid="{00000000-0005-0000-0000-00002E490000}"/>
    <cellStyle name="Normal 3 2 22" xfId="18762" xr:uid="{00000000-0005-0000-0000-00002F490000}"/>
    <cellStyle name="Normal 3 2 3" xfId="18763" xr:uid="{00000000-0005-0000-0000-000030490000}"/>
    <cellStyle name="Normal 3 2 3 10" xfId="18764" xr:uid="{00000000-0005-0000-0000-000031490000}"/>
    <cellStyle name="Normal 3 2 3 10 2" xfId="18765" xr:uid="{00000000-0005-0000-0000-000032490000}"/>
    <cellStyle name="Normal 3 2 3 10 2 2" xfId="18766" xr:uid="{00000000-0005-0000-0000-000033490000}"/>
    <cellStyle name="Normal 3 2 3 10 2 2 2" xfId="18767" xr:uid="{00000000-0005-0000-0000-000034490000}"/>
    <cellStyle name="Normal 3 2 3 10 2 2 2 2" xfId="18768" xr:uid="{00000000-0005-0000-0000-000035490000}"/>
    <cellStyle name="Normal 3 2 3 10 2 2 2 2 2" xfId="18769" xr:uid="{00000000-0005-0000-0000-000036490000}"/>
    <cellStyle name="Normal 3 2 3 10 2 2 2 3" xfId="18770" xr:uid="{00000000-0005-0000-0000-000037490000}"/>
    <cellStyle name="Normal 3 2 3 10 2 2 3" xfId="18771" xr:uid="{00000000-0005-0000-0000-000038490000}"/>
    <cellStyle name="Normal 3 2 3 10 2 2 3 2" xfId="18772" xr:uid="{00000000-0005-0000-0000-000039490000}"/>
    <cellStyle name="Normal 3 2 3 10 2 2 4" xfId="18773" xr:uid="{00000000-0005-0000-0000-00003A490000}"/>
    <cellStyle name="Normal 3 2 3 10 2 3" xfId="18774" xr:uid="{00000000-0005-0000-0000-00003B490000}"/>
    <cellStyle name="Normal 3 2 3 10 2 3 2" xfId="18775" xr:uid="{00000000-0005-0000-0000-00003C490000}"/>
    <cellStyle name="Normal 3 2 3 10 2 3 2 2" xfId="18776" xr:uid="{00000000-0005-0000-0000-00003D490000}"/>
    <cellStyle name="Normal 3 2 3 10 2 3 3" xfId="18777" xr:uid="{00000000-0005-0000-0000-00003E490000}"/>
    <cellStyle name="Normal 3 2 3 10 2 4" xfId="18778" xr:uid="{00000000-0005-0000-0000-00003F490000}"/>
    <cellStyle name="Normal 3 2 3 10 2 4 2" xfId="18779" xr:uid="{00000000-0005-0000-0000-000040490000}"/>
    <cellStyle name="Normal 3 2 3 10 2 5" xfId="18780" xr:uid="{00000000-0005-0000-0000-000041490000}"/>
    <cellStyle name="Normal 3 2 3 10 3" xfId="18781" xr:uid="{00000000-0005-0000-0000-000042490000}"/>
    <cellStyle name="Normal 3 2 3 10 3 2" xfId="18782" xr:uid="{00000000-0005-0000-0000-000043490000}"/>
    <cellStyle name="Normal 3 2 3 10 3 2 2" xfId="18783" xr:uid="{00000000-0005-0000-0000-000044490000}"/>
    <cellStyle name="Normal 3 2 3 10 3 2 2 2" xfId="18784" xr:uid="{00000000-0005-0000-0000-000045490000}"/>
    <cellStyle name="Normal 3 2 3 10 3 2 3" xfId="18785" xr:uid="{00000000-0005-0000-0000-000046490000}"/>
    <cellStyle name="Normal 3 2 3 10 3 3" xfId="18786" xr:uid="{00000000-0005-0000-0000-000047490000}"/>
    <cellStyle name="Normal 3 2 3 10 3 3 2" xfId="18787" xr:uid="{00000000-0005-0000-0000-000048490000}"/>
    <cellStyle name="Normal 3 2 3 10 3 4" xfId="18788" xr:uid="{00000000-0005-0000-0000-000049490000}"/>
    <cellStyle name="Normal 3 2 3 10 4" xfId="18789" xr:uid="{00000000-0005-0000-0000-00004A490000}"/>
    <cellStyle name="Normal 3 2 3 10 4 2" xfId="18790" xr:uid="{00000000-0005-0000-0000-00004B490000}"/>
    <cellStyle name="Normal 3 2 3 10 4 2 2" xfId="18791" xr:uid="{00000000-0005-0000-0000-00004C490000}"/>
    <cellStyle name="Normal 3 2 3 10 4 3" xfId="18792" xr:uid="{00000000-0005-0000-0000-00004D490000}"/>
    <cellStyle name="Normal 3 2 3 10 5" xfId="18793" xr:uid="{00000000-0005-0000-0000-00004E490000}"/>
    <cellStyle name="Normal 3 2 3 10 5 2" xfId="18794" xr:uid="{00000000-0005-0000-0000-00004F490000}"/>
    <cellStyle name="Normal 3 2 3 10 6" xfId="18795" xr:uid="{00000000-0005-0000-0000-000050490000}"/>
    <cellStyle name="Normal 3 2 3 11" xfId="18796" xr:uid="{00000000-0005-0000-0000-000051490000}"/>
    <cellStyle name="Normal 3 2 3 11 2" xfId="18797" xr:uid="{00000000-0005-0000-0000-000052490000}"/>
    <cellStyle name="Normal 3 2 3 11 2 2" xfId="18798" xr:uid="{00000000-0005-0000-0000-000053490000}"/>
    <cellStyle name="Normal 3 2 3 11 2 2 2" xfId="18799" xr:uid="{00000000-0005-0000-0000-000054490000}"/>
    <cellStyle name="Normal 3 2 3 11 2 2 2 2" xfId="18800" xr:uid="{00000000-0005-0000-0000-000055490000}"/>
    <cellStyle name="Normal 3 2 3 11 2 2 2 2 2" xfId="18801" xr:uid="{00000000-0005-0000-0000-000056490000}"/>
    <cellStyle name="Normal 3 2 3 11 2 2 2 3" xfId="18802" xr:uid="{00000000-0005-0000-0000-000057490000}"/>
    <cellStyle name="Normal 3 2 3 11 2 2 3" xfId="18803" xr:uid="{00000000-0005-0000-0000-000058490000}"/>
    <cellStyle name="Normal 3 2 3 11 2 2 3 2" xfId="18804" xr:uid="{00000000-0005-0000-0000-000059490000}"/>
    <cellStyle name="Normal 3 2 3 11 2 2 4" xfId="18805" xr:uid="{00000000-0005-0000-0000-00005A490000}"/>
    <cellStyle name="Normal 3 2 3 11 2 3" xfId="18806" xr:uid="{00000000-0005-0000-0000-00005B490000}"/>
    <cellStyle name="Normal 3 2 3 11 2 3 2" xfId="18807" xr:uid="{00000000-0005-0000-0000-00005C490000}"/>
    <cellStyle name="Normal 3 2 3 11 2 3 2 2" xfId="18808" xr:uid="{00000000-0005-0000-0000-00005D490000}"/>
    <cellStyle name="Normal 3 2 3 11 2 3 3" xfId="18809" xr:uid="{00000000-0005-0000-0000-00005E490000}"/>
    <cellStyle name="Normal 3 2 3 11 2 4" xfId="18810" xr:uid="{00000000-0005-0000-0000-00005F490000}"/>
    <cellStyle name="Normal 3 2 3 11 2 4 2" xfId="18811" xr:uid="{00000000-0005-0000-0000-000060490000}"/>
    <cellStyle name="Normal 3 2 3 11 2 5" xfId="18812" xr:uid="{00000000-0005-0000-0000-000061490000}"/>
    <cellStyle name="Normal 3 2 3 11 3" xfId="18813" xr:uid="{00000000-0005-0000-0000-000062490000}"/>
    <cellStyle name="Normal 3 2 3 11 3 2" xfId="18814" xr:uid="{00000000-0005-0000-0000-000063490000}"/>
    <cellStyle name="Normal 3 2 3 11 3 2 2" xfId="18815" xr:uid="{00000000-0005-0000-0000-000064490000}"/>
    <cellStyle name="Normal 3 2 3 11 3 2 2 2" xfId="18816" xr:uid="{00000000-0005-0000-0000-000065490000}"/>
    <cellStyle name="Normal 3 2 3 11 3 2 3" xfId="18817" xr:uid="{00000000-0005-0000-0000-000066490000}"/>
    <cellStyle name="Normal 3 2 3 11 3 3" xfId="18818" xr:uid="{00000000-0005-0000-0000-000067490000}"/>
    <cellStyle name="Normal 3 2 3 11 3 3 2" xfId="18819" xr:uid="{00000000-0005-0000-0000-000068490000}"/>
    <cellStyle name="Normal 3 2 3 11 3 4" xfId="18820" xr:uid="{00000000-0005-0000-0000-000069490000}"/>
    <cellStyle name="Normal 3 2 3 11 4" xfId="18821" xr:uid="{00000000-0005-0000-0000-00006A490000}"/>
    <cellStyle name="Normal 3 2 3 11 4 2" xfId="18822" xr:uid="{00000000-0005-0000-0000-00006B490000}"/>
    <cellStyle name="Normal 3 2 3 11 4 2 2" xfId="18823" xr:uid="{00000000-0005-0000-0000-00006C490000}"/>
    <cellStyle name="Normal 3 2 3 11 4 3" xfId="18824" xr:uid="{00000000-0005-0000-0000-00006D490000}"/>
    <cellStyle name="Normal 3 2 3 11 5" xfId="18825" xr:uid="{00000000-0005-0000-0000-00006E490000}"/>
    <cellStyle name="Normal 3 2 3 11 5 2" xfId="18826" xr:uid="{00000000-0005-0000-0000-00006F490000}"/>
    <cellStyle name="Normal 3 2 3 11 6" xfId="18827" xr:uid="{00000000-0005-0000-0000-000070490000}"/>
    <cellStyle name="Normal 3 2 3 12" xfId="18828" xr:uid="{00000000-0005-0000-0000-000071490000}"/>
    <cellStyle name="Normal 3 2 3 12 2" xfId="18829" xr:uid="{00000000-0005-0000-0000-000072490000}"/>
    <cellStyle name="Normal 3 2 3 12 2 2" xfId="18830" xr:uid="{00000000-0005-0000-0000-000073490000}"/>
    <cellStyle name="Normal 3 2 3 12 2 2 2" xfId="18831" xr:uid="{00000000-0005-0000-0000-000074490000}"/>
    <cellStyle name="Normal 3 2 3 12 2 2 2 2" xfId="18832" xr:uid="{00000000-0005-0000-0000-000075490000}"/>
    <cellStyle name="Normal 3 2 3 12 2 2 3" xfId="18833" xr:uid="{00000000-0005-0000-0000-000076490000}"/>
    <cellStyle name="Normal 3 2 3 12 2 3" xfId="18834" xr:uid="{00000000-0005-0000-0000-000077490000}"/>
    <cellStyle name="Normal 3 2 3 12 2 3 2" xfId="18835" xr:uid="{00000000-0005-0000-0000-000078490000}"/>
    <cellStyle name="Normal 3 2 3 12 2 4" xfId="18836" xr:uid="{00000000-0005-0000-0000-000079490000}"/>
    <cellStyle name="Normal 3 2 3 12 3" xfId="18837" xr:uid="{00000000-0005-0000-0000-00007A490000}"/>
    <cellStyle name="Normal 3 2 3 12 3 2" xfId="18838" xr:uid="{00000000-0005-0000-0000-00007B490000}"/>
    <cellStyle name="Normal 3 2 3 12 3 2 2" xfId="18839" xr:uid="{00000000-0005-0000-0000-00007C490000}"/>
    <cellStyle name="Normal 3 2 3 12 3 3" xfId="18840" xr:uid="{00000000-0005-0000-0000-00007D490000}"/>
    <cellStyle name="Normal 3 2 3 12 4" xfId="18841" xr:uid="{00000000-0005-0000-0000-00007E490000}"/>
    <cellStyle name="Normal 3 2 3 12 4 2" xfId="18842" xr:uid="{00000000-0005-0000-0000-00007F490000}"/>
    <cellStyle name="Normal 3 2 3 12 5" xfId="18843" xr:uid="{00000000-0005-0000-0000-000080490000}"/>
    <cellStyle name="Normal 3 2 3 13" xfId="18844" xr:uid="{00000000-0005-0000-0000-000081490000}"/>
    <cellStyle name="Normal 3 2 3 13 2" xfId="18845" xr:uid="{00000000-0005-0000-0000-000082490000}"/>
    <cellStyle name="Normal 3 2 3 13 2 2" xfId="18846" xr:uid="{00000000-0005-0000-0000-000083490000}"/>
    <cellStyle name="Normal 3 2 3 13 2 2 2" xfId="18847" xr:uid="{00000000-0005-0000-0000-000084490000}"/>
    <cellStyle name="Normal 3 2 3 13 2 3" xfId="18848" xr:uid="{00000000-0005-0000-0000-000085490000}"/>
    <cellStyle name="Normal 3 2 3 13 3" xfId="18849" xr:uid="{00000000-0005-0000-0000-000086490000}"/>
    <cellStyle name="Normal 3 2 3 13 3 2" xfId="18850" xr:uid="{00000000-0005-0000-0000-000087490000}"/>
    <cellStyle name="Normal 3 2 3 13 4" xfId="18851" xr:uid="{00000000-0005-0000-0000-000088490000}"/>
    <cellStyle name="Normal 3 2 3 14" xfId="18852" xr:uid="{00000000-0005-0000-0000-000089490000}"/>
    <cellStyle name="Normal 3 2 3 14 2" xfId="18853" xr:uid="{00000000-0005-0000-0000-00008A490000}"/>
    <cellStyle name="Normal 3 2 3 14 2 2" xfId="18854" xr:uid="{00000000-0005-0000-0000-00008B490000}"/>
    <cellStyle name="Normal 3 2 3 14 2 2 2" xfId="18855" xr:uid="{00000000-0005-0000-0000-00008C490000}"/>
    <cellStyle name="Normal 3 2 3 14 2 3" xfId="18856" xr:uid="{00000000-0005-0000-0000-00008D490000}"/>
    <cellStyle name="Normal 3 2 3 14 3" xfId="18857" xr:uid="{00000000-0005-0000-0000-00008E490000}"/>
    <cellStyle name="Normal 3 2 3 14 3 2" xfId="18858" xr:uid="{00000000-0005-0000-0000-00008F490000}"/>
    <cellStyle name="Normal 3 2 3 14 4" xfId="18859" xr:uid="{00000000-0005-0000-0000-000090490000}"/>
    <cellStyle name="Normal 3 2 3 15" xfId="18860" xr:uid="{00000000-0005-0000-0000-000091490000}"/>
    <cellStyle name="Normal 3 2 3 15 2" xfId="18861" xr:uid="{00000000-0005-0000-0000-000092490000}"/>
    <cellStyle name="Normal 3 2 3 15 2 2" xfId="18862" xr:uid="{00000000-0005-0000-0000-000093490000}"/>
    <cellStyle name="Normal 3 2 3 15 2 2 2" xfId="18863" xr:uid="{00000000-0005-0000-0000-000094490000}"/>
    <cellStyle name="Normal 3 2 3 15 2 3" xfId="18864" xr:uid="{00000000-0005-0000-0000-000095490000}"/>
    <cellStyle name="Normal 3 2 3 15 3" xfId="18865" xr:uid="{00000000-0005-0000-0000-000096490000}"/>
    <cellStyle name="Normal 3 2 3 15 3 2" xfId="18866" xr:uid="{00000000-0005-0000-0000-000097490000}"/>
    <cellStyle name="Normal 3 2 3 15 4" xfId="18867" xr:uid="{00000000-0005-0000-0000-000098490000}"/>
    <cellStyle name="Normal 3 2 3 16" xfId="18868" xr:uid="{00000000-0005-0000-0000-000099490000}"/>
    <cellStyle name="Normal 3 2 3 16 2" xfId="18869" xr:uid="{00000000-0005-0000-0000-00009A490000}"/>
    <cellStyle name="Normal 3 2 3 16 2 2" xfId="18870" xr:uid="{00000000-0005-0000-0000-00009B490000}"/>
    <cellStyle name="Normal 3 2 3 16 3" xfId="18871" xr:uid="{00000000-0005-0000-0000-00009C490000}"/>
    <cellStyle name="Normal 3 2 3 17" xfId="18872" xr:uid="{00000000-0005-0000-0000-00009D490000}"/>
    <cellStyle name="Normal 3 2 3 17 2" xfId="18873" xr:uid="{00000000-0005-0000-0000-00009E490000}"/>
    <cellStyle name="Normal 3 2 3 18" xfId="18874" xr:uid="{00000000-0005-0000-0000-00009F490000}"/>
    <cellStyle name="Normal 3 2 3 18 2" xfId="18875" xr:uid="{00000000-0005-0000-0000-0000A0490000}"/>
    <cellStyle name="Normal 3 2 3 19" xfId="18876" xr:uid="{00000000-0005-0000-0000-0000A1490000}"/>
    <cellStyle name="Normal 3 2 3 2" xfId="18877" xr:uid="{00000000-0005-0000-0000-0000A2490000}"/>
    <cellStyle name="Normal 3 2 3 2 10" xfId="18878" xr:uid="{00000000-0005-0000-0000-0000A3490000}"/>
    <cellStyle name="Normal 3 2 3 2 10 2" xfId="18879" xr:uid="{00000000-0005-0000-0000-0000A4490000}"/>
    <cellStyle name="Normal 3 2 3 2 10 2 2" xfId="18880" xr:uid="{00000000-0005-0000-0000-0000A5490000}"/>
    <cellStyle name="Normal 3 2 3 2 10 2 2 2" xfId="18881" xr:uid="{00000000-0005-0000-0000-0000A6490000}"/>
    <cellStyle name="Normal 3 2 3 2 10 2 2 2 2" xfId="18882" xr:uid="{00000000-0005-0000-0000-0000A7490000}"/>
    <cellStyle name="Normal 3 2 3 2 10 2 2 2 2 2" xfId="18883" xr:uid="{00000000-0005-0000-0000-0000A8490000}"/>
    <cellStyle name="Normal 3 2 3 2 10 2 2 2 3" xfId="18884" xr:uid="{00000000-0005-0000-0000-0000A9490000}"/>
    <cellStyle name="Normal 3 2 3 2 10 2 2 3" xfId="18885" xr:uid="{00000000-0005-0000-0000-0000AA490000}"/>
    <cellStyle name="Normal 3 2 3 2 10 2 2 3 2" xfId="18886" xr:uid="{00000000-0005-0000-0000-0000AB490000}"/>
    <cellStyle name="Normal 3 2 3 2 10 2 2 4" xfId="18887" xr:uid="{00000000-0005-0000-0000-0000AC490000}"/>
    <cellStyle name="Normal 3 2 3 2 10 2 3" xfId="18888" xr:uid="{00000000-0005-0000-0000-0000AD490000}"/>
    <cellStyle name="Normal 3 2 3 2 10 2 3 2" xfId="18889" xr:uid="{00000000-0005-0000-0000-0000AE490000}"/>
    <cellStyle name="Normal 3 2 3 2 10 2 3 2 2" xfId="18890" xr:uid="{00000000-0005-0000-0000-0000AF490000}"/>
    <cellStyle name="Normal 3 2 3 2 10 2 3 3" xfId="18891" xr:uid="{00000000-0005-0000-0000-0000B0490000}"/>
    <cellStyle name="Normal 3 2 3 2 10 2 4" xfId="18892" xr:uid="{00000000-0005-0000-0000-0000B1490000}"/>
    <cellStyle name="Normal 3 2 3 2 10 2 4 2" xfId="18893" xr:uid="{00000000-0005-0000-0000-0000B2490000}"/>
    <cellStyle name="Normal 3 2 3 2 10 2 5" xfId="18894" xr:uid="{00000000-0005-0000-0000-0000B3490000}"/>
    <cellStyle name="Normal 3 2 3 2 10 3" xfId="18895" xr:uid="{00000000-0005-0000-0000-0000B4490000}"/>
    <cellStyle name="Normal 3 2 3 2 10 3 2" xfId="18896" xr:uid="{00000000-0005-0000-0000-0000B5490000}"/>
    <cellStyle name="Normal 3 2 3 2 10 3 2 2" xfId="18897" xr:uid="{00000000-0005-0000-0000-0000B6490000}"/>
    <cellStyle name="Normal 3 2 3 2 10 3 2 2 2" xfId="18898" xr:uid="{00000000-0005-0000-0000-0000B7490000}"/>
    <cellStyle name="Normal 3 2 3 2 10 3 2 3" xfId="18899" xr:uid="{00000000-0005-0000-0000-0000B8490000}"/>
    <cellStyle name="Normal 3 2 3 2 10 3 3" xfId="18900" xr:uid="{00000000-0005-0000-0000-0000B9490000}"/>
    <cellStyle name="Normal 3 2 3 2 10 3 3 2" xfId="18901" xr:uid="{00000000-0005-0000-0000-0000BA490000}"/>
    <cellStyle name="Normal 3 2 3 2 10 3 4" xfId="18902" xr:uid="{00000000-0005-0000-0000-0000BB490000}"/>
    <cellStyle name="Normal 3 2 3 2 10 4" xfId="18903" xr:uid="{00000000-0005-0000-0000-0000BC490000}"/>
    <cellStyle name="Normal 3 2 3 2 10 4 2" xfId="18904" xr:uid="{00000000-0005-0000-0000-0000BD490000}"/>
    <cellStyle name="Normal 3 2 3 2 10 4 2 2" xfId="18905" xr:uid="{00000000-0005-0000-0000-0000BE490000}"/>
    <cellStyle name="Normal 3 2 3 2 10 4 3" xfId="18906" xr:uid="{00000000-0005-0000-0000-0000BF490000}"/>
    <cellStyle name="Normal 3 2 3 2 10 5" xfId="18907" xr:uid="{00000000-0005-0000-0000-0000C0490000}"/>
    <cellStyle name="Normal 3 2 3 2 10 5 2" xfId="18908" xr:uid="{00000000-0005-0000-0000-0000C1490000}"/>
    <cellStyle name="Normal 3 2 3 2 10 6" xfId="18909" xr:uid="{00000000-0005-0000-0000-0000C2490000}"/>
    <cellStyle name="Normal 3 2 3 2 11" xfId="18910" xr:uid="{00000000-0005-0000-0000-0000C3490000}"/>
    <cellStyle name="Normal 3 2 3 2 11 2" xfId="18911" xr:uid="{00000000-0005-0000-0000-0000C4490000}"/>
    <cellStyle name="Normal 3 2 3 2 11 2 2" xfId="18912" xr:uid="{00000000-0005-0000-0000-0000C5490000}"/>
    <cellStyle name="Normal 3 2 3 2 11 2 2 2" xfId="18913" xr:uid="{00000000-0005-0000-0000-0000C6490000}"/>
    <cellStyle name="Normal 3 2 3 2 11 2 2 2 2" xfId="18914" xr:uid="{00000000-0005-0000-0000-0000C7490000}"/>
    <cellStyle name="Normal 3 2 3 2 11 2 2 3" xfId="18915" xr:uid="{00000000-0005-0000-0000-0000C8490000}"/>
    <cellStyle name="Normal 3 2 3 2 11 2 3" xfId="18916" xr:uid="{00000000-0005-0000-0000-0000C9490000}"/>
    <cellStyle name="Normal 3 2 3 2 11 2 3 2" xfId="18917" xr:uid="{00000000-0005-0000-0000-0000CA490000}"/>
    <cellStyle name="Normal 3 2 3 2 11 2 4" xfId="18918" xr:uid="{00000000-0005-0000-0000-0000CB490000}"/>
    <cellStyle name="Normal 3 2 3 2 11 3" xfId="18919" xr:uid="{00000000-0005-0000-0000-0000CC490000}"/>
    <cellStyle name="Normal 3 2 3 2 11 3 2" xfId="18920" xr:uid="{00000000-0005-0000-0000-0000CD490000}"/>
    <cellStyle name="Normal 3 2 3 2 11 3 2 2" xfId="18921" xr:uid="{00000000-0005-0000-0000-0000CE490000}"/>
    <cellStyle name="Normal 3 2 3 2 11 3 3" xfId="18922" xr:uid="{00000000-0005-0000-0000-0000CF490000}"/>
    <cellStyle name="Normal 3 2 3 2 11 4" xfId="18923" xr:uid="{00000000-0005-0000-0000-0000D0490000}"/>
    <cellStyle name="Normal 3 2 3 2 11 4 2" xfId="18924" xr:uid="{00000000-0005-0000-0000-0000D1490000}"/>
    <cellStyle name="Normal 3 2 3 2 11 5" xfId="18925" xr:uid="{00000000-0005-0000-0000-0000D2490000}"/>
    <cellStyle name="Normal 3 2 3 2 12" xfId="18926" xr:uid="{00000000-0005-0000-0000-0000D3490000}"/>
    <cellStyle name="Normal 3 2 3 2 12 2" xfId="18927" xr:uid="{00000000-0005-0000-0000-0000D4490000}"/>
    <cellStyle name="Normal 3 2 3 2 12 2 2" xfId="18928" xr:uid="{00000000-0005-0000-0000-0000D5490000}"/>
    <cellStyle name="Normal 3 2 3 2 12 2 2 2" xfId="18929" xr:uid="{00000000-0005-0000-0000-0000D6490000}"/>
    <cellStyle name="Normal 3 2 3 2 12 2 3" xfId="18930" xr:uid="{00000000-0005-0000-0000-0000D7490000}"/>
    <cellStyle name="Normal 3 2 3 2 12 3" xfId="18931" xr:uid="{00000000-0005-0000-0000-0000D8490000}"/>
    <cellStyle name="Normal 3 2 3 2 12 3 2" xfId="18932" xr:uid="{00000000-0005-0000-0000-0000D9490000}"/>
    <cellStyle name="Normal 3 2 3 2 12 4" xfId="18933" xr:uid="{00000000-0005-0000-0000-0000DA490000}"/>
    <cellStyle name="Normal 3 2 3 2 13" xfId="18934" xr:uid="{00000000-0005-0000-0000-0000DB490000}"/>
    <cellStyle name="Normal 3 2 3 2 13 2" xfId="18935" xr:uid="{00000000-0005-0000-0000-0000DC490000}"/>
    <cellStyle name="Normal 3 2 3 2 13 2 2" xfId="18936" xr:uid="{00000000-0005-0000-0000-0000DD490000}"/>
    <cellStyle name="Normal 3 2 3 2 13 2 2 2" xfId="18937" xr:uid="{00000000-0005-0000-0000-0000DE490000}"/>
    <cellStyle name="Normal 3 2 3 2 13 2 3" xfId="18938" xr:uid="{00000000-0005-0000-0000-0000DF490000}"/>
    <cellStyle name="Normal 3 2 3 2 13 3" xfId="18939" xr:uid="{00000000-0005-0000-0000-0000E0490000}"/>
    <cellStyle name="Normal 3 2 3 2 13 3 2" xfId="18940" xr:uid="{00000000-0005-0000-0000-0000E1490000}"/>
    <cellStyle name="Normal 3 2 3 2 13 4" xfId="18941" xr:uid="{00000000-0005-0000-0000-0000E2490000}"/>
    <cellStyle name="Normal 3 2 3 2 14" xfId="18942" xr:uid="{00000000-0005-0000-0000-0000E3490000}"/>
    <cellStyle name="Normal 3 2 3 2 14 2" xfId="18943" xr:uid="{00000000-0005-0000-0000-0000E4490000}"/>
    <cellStyle name="Normal 3 2 3 2 14 2 2" xfId="18944" xr:uid="{00000000-0005-0000-0000-0000E5490000}"/>
    <cellStyle name="Normal 3 2 3 2 14 2 2 2" xfId="18945" xr:uid="{00000000-0005-0000-0000-0000E6490000}"/>
    <cellStyle name="Normal 3 2 3 2 14 2 3" xfId="18946" xr:uid="{00000000-0005-0000-0000-0000E7490000}"/>
    <cellStyle name="Normal 3 2 3 2 14 3" xfId="18947" xr:uid="{00000000-0005-0000-0000-0000E8490000}"/>
    <cellStyle name="Normal 3 2 3 2 14 3 2" xfId="18948" xr:uid="{00000000-0005-0000-0000-0000E9490000}"/>
    <cellStyle name="Normal 3 2 3 2 14 4" xfId="18949" xr:uid="{00000000-0005-0000-0000-0000EA490000}"/>
    <cellStyle name="Normal 3 2 3 2 15" xfId="18950" xr:uid="{00000000-0005-0000-0000-0000EB490000}"/>
    <cellStyle name="Normal 3 2 3 2 15 2" xfId="18951" xr:uid="{00000000-0005-0000-0000-0000EC490000}"/>
    <cellStyle name="Normal 3 2 3 2 15 2 2" xfId="18952" xr:uid="{00000000-0005-0000-0000-0000ED490000}"/>
    <cellStyle name="Normal 3 2 3 2 15 3" xfId="18953" xr:uid="{00000000-0005-0000-0000-0000EE490000}"/>
    <cellStyle name="Normal 3 2 3 2 16" xfId="18954" xr:uid="{00000000-0005-0000-0000-0000EF490000}"/>
    <cellStyle name="Normal 3 2 3 2 16 2" xfId="18955" xr:uid="{00000000-0005-0000-0000-0000F0490000}"/>
    <cellStyle name="Normal 3 2 3 2 17" xfId="18956" xr:uid="{00000000-0005-0000-0000-0000F1490000}"/>
    <cellStyle name="Normal 3 2 3 2 17 2" xfId="18957" xr:uid="{00000000-0005-0000-0000-0000F2490000}"/>
    <cellStyle name="Normal 3 2 3 2 18" xfId="18958" xr:uid="{00000000-0005-0000-0000-0000F3490000}"/>
    <cellStyle name="Normal 3 2 3 2 2" xfId="18959" xr:uid="{00000000-0005-0000-0000-0000F4490000}"/>
    <cellStyle name="Normal 3 2 3 2 2 10" xfId="18960" xr:uid="{00000000-0005-0000-0000-0000F5490000}"/>
    <cellStyle name="Normal 3 2 3 2 2 10 2" xfId="18961" xr:uid="{00000000-0005-0000-0000-0000F6490000}"/>
    <cellStyle name="Normal 3 2 3 2 2 10 2 2" xfId="18962" xr:uid="{00000000-0005-0000-0000-0000F7490000}"/>
    <cellStyle name="Normal 3 2 3 2 2 10 2 2 2" xfId="18963" xr:uid="{00000000-0005-0000-0000-0000F8490000}"/>
    <cellStyle name="Normal 3 2 3 2 2 10 2 3" xfId="18964" xr:uid="{00000000-0005-0000-0000-0000F9490000}"/>
    <cellStyle name="Normal 3 2 3 2 2 10 3" xfId="18965" xr:uid="{00000000-0005-0000-0000-0000FA490000}"/>
    <cellStyle name="Normal 3 2 3 2 2 10 3 2" xfId="18966" xr:uid="{00000000-0005-0000-0000-0000FB490000}"/>
    <cellStyle name="Normal 3 2 3 2 2 10 4" xfId="18967" xr:uid="{00000000-0005-0000-0000-0000FC490000}"/>
    <cellStyle name="Normal 3 2 3 2 2 11" xfId="18968" xr:uid="{00000000-0005-0000-0000-0000FD490000}"/>
    <cellStyle name="Normal 3 2 3 2 2 11 2" xfId="18969" xr:uid="{00000000-0005-0000-0000-0000FE490000}"/>
    <cellStyle name="Normal 3 2 3 2 2 11 2 2" xfId="18970" xr:uid="{00000000-0005-0000-0000-0000FF490000}"/>
    <cellStyle name="Normal 3 2 3 2 2 11 2 2 2" xfId="18971" xr:uid="{00000000-0005-0000-0000-0000004A0000}"/>
    <cellStyle name="Normal 3 2 3 2 2 11 2 3" xfId="18972" xr:uid="{00000000-0005-0000-0000-0000014A0000}"/>
    <cellStyle name="Normal 3 2 3 2 2 11 3" xfId="18973" xr:uid="{00000000-0005-0000-0000-0000024A0000}"/>
    <cellStyle name="Normal 3 2 3 2 2 11 3 2" xfId="18974" xr:uid="{00000000-0005-0000-0000-0000034A0000}"/>
    <cellStyle name="Normal 3 2 3 2 2 11 4" xfId="18975" xr:uid="{00000000-0005-0000-0000-0000044A0000}"/>
    <cellStyle name="Normal 3 2 3 2 2 12" xfId="18976" xr:uid="{00000000-0005-0000-0000-0000054A0000}"/>
    <cellStyle name="Normal 3 2 3 2 2 12 2" xfId="18977" xr:uid="{00000000-0005-0000-0000-0000064A0000}"/>
    <cellStyle name="Normal 3 2 3 2 2 12 2 2" xfId="18978" xr:uid="{00000000-0005-0000-0000-0000074A0000}"/>
    <cellStyle name="Normal 3 2 3 2 2 12 2 2 2" xfId="18979" xr:uid="{00000000-0005-0000-0000-0000084A0000}"/>
    <cellStyle name="Normal 3 2 3 2 2 12 2 3" xfId="18980" xr:uid="{00000000-0005-0000-0000-0000094A0000}"/>
    <cellStyle name="Normal 3 2 3 2 2 12 3" xfId="18981" xr:uid="{00000000-0005-0000-0000-00000A4A0000}"/>
    <cellStyle name="Normal 3 2 3 2 2 12 3 2" xfId="18982" xr:uid="{00000000-0005-0000-0000-00000B4A0000}"/>
    <cellStyle name="Normal 3 2 3 2 2 12 4" xfId="18983" xr:uid="{00000000-0005-0000-0000-00000C4A0000}"/>
    <cellStyle name="Normal 3 2 3 2 2 13" xfId="18984" xr:uid="{00000000-0005-0000-0000-00000D4A0000}"/>
    <cellStyle name="Normal 3 2 3 2 2 13 2" xfId="18985" xr:uid="{00000000-0005-0000-0000-00000E4A0000}"/>
    <cellStyle name="Normal 3 2 3 2 2 13 2 2" xfId="18986" xr:uid="{00000000-0005-0000-0000-00000F4A0000}"/>
    <cellStyle name="Normal 3 2 3 2 2 13 3" xfId="18987" xr:uid="{00000000-0005-0000-0000-0000104A0000}"/>
    <cellStyle name="Normal 3 2 3 2 2 14" xfId="18988" xr:uid="{00000000-0005-0000-0000-0000114A0000}"/>
    <cellStyle name="Normal 3 2 3 2 2 14 2" xfId="18989" xr:uid="{00000000-0005-0000-0000-0000124A0000}"/>
    <cellStyle name="Normal 3 2 3 2 2 15" xfId="18990" xr:uid="{00000000-0005-0000-0000-0000134A0000}"/>
    <cellStyle name="Normal 3 2 3 2 2 15 2" xfId="18991" xr:uid="{00000000-0005-0000-0000-0000144A0000}"/>
    <cellStyle name="Normal 3 2 3 2 2 16" xfId="18992" xr:uid="{00000000-0005-0000-0000-0000154A0000}"/>
    <cellStyle name="Normal 3 2 3 2 2 2" xfId="18993" xr:uid="{00000000-0005-0000-0000-0000164A0000}"/>
    <cellStyle name="Normal 3 2 3 2 2 2 10" xfId="18994" xr:uid="{00000000-0005-0000-0000-0000174A0000}"/>
    <cellStyle name="Normal 3 2 3 2 2 2 2" xfId="18995" xr:uid="{00000000-0005-0000-0000-0000184A0000}"/>
    <cellStyle name="Normal 3 2 3 2 2 2 2 2" xfId="18996" xr:uid="{00000000-0005-0000-0000-0000194A0000}"/>
    <cellStyle name="Normal 3 2 3 2 2 2 2 2 2" xfId="18997" xr:uid="{00000000-0005-0000-0000-00001A4A0000}"/>
    <cellStyle name="Normal 3 2 3 2 2 2 2 2 2 2" xfId="18998" xr:uid="{00000000-0005-0000-0000-00001B4A0000}"/>
    <cellStyle name="Normal 3 2 3 2 2 2 2 2 2 2 2" xfId="18999" xr:uid="{00000000-0005-0000-0000-00001C4A0000}"/>
    <cellStyle name="Normal 3 2 3 2 2 2 2 2 2 2 2 2" xfId="19000" xr:uid="{00000000-0005-0000-0000-00001D4A0000}"/>
    <cellStyle name="Normal 3 2 3 2 2 2 2 2 2 2 2 2 2" xfId="19001" xr:uid="{00000000-0005-0000-0000-00001E4A0000}"/>
    <cellStyle name="Normal 3 2 3 2 2 2 2 2 2 2 2 3" xfId="19002" xr:uid="{00000000-0005-0000-0000-00001F4A0000}"/>
    <cellStyle name="Normal 3 2 3 2 2 2 2 2 2 2 3" xfId="19003" xr:uid="{00000000-0005-0000-0000-0000204A0000}"/>
    <cellStyle name="Normal 3 2 3 2 2 2 2 2 2 2 3 2" xfId="19004" xr:uid="{00000000-0005-0000-0000-0000214A0000}"/>
    <cellStyle name="Normal 3 2 3 2 2 2 2 2 2 2 4" xfId="19005" xr:uid="{00000000-0005-0000-0000-0000224A0000}"/>
    <cellStyle name="Normal 3 2 3 2 2 2 2 2 2 3" xfId="19006" xr:uid="{00000000-0005-0000-0000-0000234A0000}"/>
    <cellStyle name="Normal 3 2 3 2 2 2 2 2 2 3 2" xfId="19007" xr:uid="{00000000-0005-0000-0000-0000244A0000}"/>
    <cellStyle name="Normal 3 2 3 2 2 2 2 2 2 3 2 2" xfId="19008" xr:uid="{00000000-0005-0000-0000-0000254A0000}"/>
    <cellStyle name="Normal 3 2 3 2 2 2 2 2 2 3 3" xfId="19009" xr:uid="{00000000-0005-0000-0000-0000264A0000}"/>
    <cellStyle name="Normal 3 2 3 2 2 2 2 2 2 4" xfId="19010" xr:uid="{00000000-0005-0000-0000-0000274A0000}"/>
    <cellStyle name="Normal 3 2 3 2 2 2 2 2 2 4 2" xfId="19011" xr:uid="{00000000-0005-0000-0000-0000284A0000}"/>
    <cellStyle name="Normal 3 2 3 2 2 2 2 2 2 5" xfId="19012" xr:uid="{00000000-0005-0000-0000-0000294A0000}"/>
    <cellStyle name="Normal 3 2 3 2 2 2 2 2 3" xfId="19013" xr:uid="{00000000-0005-0000-0000-00002A4A0000}"/>
    <cellStyle name="Normal 3 2 3 2 2 2 2 2 3 2" xfId="19014" xr:uid="{00000000-0005-0000-0000-00002B4A0000}"/>
    <cellStyle name="Normal 3 2 3 2 2 2 2 2 3 2 2" xfId="19015" xr:uid="{00000000-0005-0000-0000-00002C4A0000}"/>
    <cellStyle name="Normal 3 2 3 2 2 2 2 2 3 2 2 2" xfId="19016" xr:uid="{00000000-0005-0000-0000-00002D4A0000}"/>
    <cellStyle name="Normal 3 2 3 2 2 2 2 2 3 2 3" xfId="19017" xr:uid="{00000000-0005-0000-0000-00002E4A0000}"/>
    <cellStyle name="Normal 3 2 3 2 2 2 2 2 3 3" xfId="19018" xr:uid="{00000000-0005-0000-0000-00002F4A0000}"/>
    <cellStyle name="Normal 3 2 3 2 2 2 2 2 3 3 2" xfId="19019" xr:uid="{00000000-0005-0000-0000-0000304A0000}"/>
    <cellStyle name="Normal 3 2 3 2 2 2 2 2 3 4" xfId="19020" xr:uid="{00000000-0005-0000-0000-0000314A0000}"/>
    <cellStyle name="Normal 3 2 3 2 2 2 2 2 4" xfId="19021" xr:uid="{00000000-0005-0000-0000-0000324A0000}"/>
    <cellStyle name="Normal 3 2 3 2 2 2 2 2 4 2" xfId="19022" xr:uid="{00000000-0005-0000-0000-0000334A0000}"/>
    <cellStyle name="Normal 3 2 3 2 2 2 2 2 4 2 2" xfId="19023" xr:uid="{00000000-0005-0000-0000-0000344A0000}"/>
    <cellStyle name="Normal 3 2 3 2 2 2 2 2 4 2 2 2" xfId="19024" xr:uid="{00000000-0005-0000-0000-0000354A0000}"/>
    <cellStyle name="Normal 3 2 3 2 2 2 2 2 4 2 3" xfId="19025" xr:uid="{00000000-0005-0000-0000-0000364A0000}"/>
    <cellStyle name="Normal 3 2 3 2 2 2 2 2 4 3" xfId="19026" xr:uid="{00000000-0005-0000-0000-0000374A0000}"/>
    <cellStyle name="Normal 3 2 3 2 2 2 2 2 4 3 2" xfId="19027" xr:uid="{00000000-0005-0000-0000-0000384A0000}"/>
    <cellStyle name="Normal 3 2 3 2 2 2 2 2 4 4" xfId="19028" xr:uid="{00000000-0005-0000-0000-0000394A0000}"/>
    <cellStyle name="Normal 3 2 3 2 2 2 2 2 5" xfId="19029" xr:uid="{00000000-0005-0000-0000-00003A4A0000}"/>
    <cellStyle name="Normal 3 2 3 2 2 2 2 2 5 2" xfId="19030" xr:uid="{00000000-0005-0000-0000-00003B4A0000}"/>
    <cellStyle name="Normal 3 2 3 2 2 2 2 2 5 2 2" xfId="19031" xr:uid="{00000000-0005-0000-0000-00003C4A0000}"/>
    <cellStyle name="Normal 3 2 3 2 2 2 2 2 5 3" xfId="19032" xr:uid="{00000000-0005-0000-0000-00003D4A0000}"/>
    <cellStyle name="Normal 3 2 3 2 2 2 2 2 6" xfId="19033" xr:uid="{00000000-0005-0000-0000-00003E4A0000}"/>
    <cellStyle name="Normal 3 2 3 2 2 2 2 2 6 2" xfId="19034" xr:uid="{00000000-0005-0000-0000-00003F4A0000}"/>
    <cellStyle name="Normal 3 2 3 2 2 2 2 2 7" xfId="19035" xr:uid="{00000000-0005-0000-0000-0000404A0000}"/>
    <cellStyle name="Normal 3 2 3 2 2 2 2 2 7 2" xfId="19036" xr:uid="{00000000-0005-0000-0000-0000414A0000}"/>
    <cellStyle name="Normal 3 2 3 2 2 2 2 2 8" xfId="19037" xr:uid="{00000000-0005-0000-0000-0000424A0000}"/>
    <cellStyle name="Normal 3 2 3 2 2 2 2 3" xfId="19038" xr:uid="{00000000-0005-0000-0000-0000434A0000}"/>
    <cellStyle name="Normal 3 2 3 2 2 2 2 3 2" xfId="19039" xr:uid="{00000000-0005-0000-0000-0000444A0000}"/>
    <cellStyle name="Normal 3 2 3 2 2 2 2 3 2 2" xfId="19040" xr:uid="{00000000-0005-0000-0000-0000454A0000}"/>
    <cellStyle name="Normal 3 2 3 2 2 2 2 3 2 2 2" xfId="19041" xr:uid="{00000000-0005-0000-0000-0000464A0000}"/>
    <cellStyle name="Normal 3 2 3 2 2 2 2 3 2 2 2 2" xfId="19042" xr:uid="{00000000-0005-0000-0000-0000474A0000}"/>
    <cellStyle name="Normal 3 2 3 2 2 2 2 3 2 2 3" xfId="19043" xr:uid="{00000000-0005-0000-0000-0000484A0000}"/>
    <cellStyle name="Normal 3 2 3 2 2 2 2 3 2 3" xfId="19044" xr:uid="{00000000-0005-0000-0000-0000494A0000}"/>
    <cellStyle name="Normal 3 2 3 2 2 2 2 3 2 3 2" xfId="19045" xr:uid="{00000000-0005-0000-0000-00004A4A0000}"/>
    <cellStyle name="Normal 3 2 3 2 2 2 2 3 2 4" xfId="19046" xr:uid="{00000000-0005-0000-0000-00004B4A0000}"/>
    <cellStyle name="Normal 3 2 3 2 2 2 2 3 3" xfId="19047" xr:uid="{00000000-0005-0000-0000-00004C4A0000}"/>
    <cellStyle name="Normal 3 2 3 2 2 2 2 3 3 2" xfId="19048" xr:uid="{00000000-0005-0000-0000-00004D4A0000}"/>
    <cellStyle name="Normal 3 2 3 2 2 2 2 3 3 2 2" xfId="19049" xr:uid="{00000000-0005-0000-0000-00004E4A0000}"/>
    <cellStyle name="Normal 3 2 3 2 2 2 2 3 3 3" xfId="19050" xr:uid="{00000000-0005-0000-0000-00004F4A0000}"/>
    <cellStyle name="Normal 3 2 3 2 2 2 2 3 4" xfId="19051" xr:uid="{00000000-0005-0000-0000-0000504A0000}"/>
    <cellStyle name="Normal 3 2 3 2 2 2 2 3 4 2" xfId="19052" xr:uid="{00000000-0005-0000-0000-0000514A0000}"/>
    <cellStyle name="Normal 3 2 3 2 2 2 2 3 5" xfId="19053" xr:uid="{00000000-0005-0000-0000-0000524A0000}"/>
    <cellStyle name="Normal 3 2 3 2 2 2 2 4" xfId="19054" xr:uid="{00000000-0005-0000-0000-0000534A0000}"/>
    <cellStyle name="Normal 3 2 3 2 2 2 2 4 2" xfId="19055" xr:uid="{00000000-0005-0000-0000-0000544A0000}"/>
    <cellStyle name="Normal 3 2 3 2 2 2 2 4 2 2" xfId="19056" xr:uid="{00000000-0005-0000-0000-0000554A0000}"/>
    <cellStyle name="Normal 3 2 3 2 2 2 2 4 2 2 2" xfId="19057" xr:uid="{00000000-0005-0000-0000-0000564A0000}"/>
    <cellStyle name="Normal 3 2 3 2 2 2 2 4 2 3" xfId="19058" xr:uid="{00000000-0005-0000-0000-0000574A0000}"/>
    <cellStyle name="Normal 3 2 3 2 2 2 2 4 3" xfId="19059" xr:uid="{00000000-0005-0000-0000-0000584A0000}"/>
    <cellStyle name="Normal 3 2 3 2 2 2 2 4 3 2" xfId="19060" xr:uid="{00000000-0005-0000-0000-0000594A0000}"/>
    <cellStyle name="Normal 3 2 3 2 2 2 2 4 4" xfId="19061" xr:uid="{00000000-0005-0000-0000-00005A4A0000}"/>
    <cellStyle name="Normal 3 2 3 2 2 2 2 5" xfId="19062" xr:uid="{00000000-0005-0000-0000-00005B4A0000}"/>
    <cellStyle name="Normal 3 2 3 2 2 2 2 5 2" xfId="19063" xr:uid="{00000000-0005-0000-0000-00005C4A0000}"/>
    <cellStyle name="Normal 3 2 3 2 2 2 2 5 2 2" xfId="19064" xr:uid="{00000000-0005-0000-0000-00005D4A0000}"/>
    <cellStyle name="Normal 3 2 3 2 2 2 2 5 2 2 2" xfId="19065" xr:uid="{00000000-0005-0000-0000-00005E4A0000}"/>
    <cellStyle name="Normal 3 2 3 2 2 2 2 5 2 3" xfId="19066" xr:uid="{00000000-0005-0000-0000-00005F4A0000}"/>
    <cellStyle name="Normal 3 2 3 2 2 2 2 5 3" xfId="19067" xr:uid="{00000000-0005-0000-0000-0000604A0000}"/>
    <cellStyle name="Normal 3 2 3 2 2 2 2 5 3 2" xfId="19068" xr:uid="{00000000-0005-0000-0000-0000614A0000}"/>
    <cellStyle name="Normal 3 2 3 2 2 2 2 5 4" xfId="19069" xr:uid="{00000000-0005-0000-0000-0000624A0000}"/>
    <cellStyle name="Normal 3 2 3 2 2 2 2 6" xfId="19070" xr:uid="{00000000-0005-0000-0000-0000634A0000}"/>
    <cellStyle name="Normal 3 2 3 2 2 2 2 6 2" xfId="19071" xr:uid="{00000000-0005-0000-0000-0000644A0000}"/>
    <cellStyle name="Normal 3 2 3 2 2 2 2 6 2 2" xfId="19072" xr:uid="{00000000-0005-0000-0000-0000654A0000}"/>
    <cellStyle name="Normal 3 2 3 2 2 2 2 6 3" xfId="19073" xr:uid="{00000000-0005-0000-0000-0000664A0000}"/>
    <cellStyle name="Normal 3 2 3 2 2 2 2 7" xfId="19074" xr:uid="{00000000-0005-0000-0000-0000674A0000}"/>
    <cellStyle name="Normal 3 2 3 2 2 2 2 7 2" xfId="19075" xr:uid="{00000000-0005-0000-0000-0000684A0000}"/>
    <cellStyle name="Normal 3 2 3 2 2 2 2 8" xfId="19076" xr:uid="{00000000-0005-0000-0000-0000694A0000}"/>
    <cellStyle name="Normal 3 2 3 2 2 2 2 8 2" xfId="19077" xr:uid="{00000000-0005-0000-0000-00006A4A0000}"/>
    <cellStyle name="Normal 3 2 3 2 2 2 2 9" xfId="19078" xr:uid="{00000000-0005-0000-0000-00006B4A0000}"/>
    <cellStyle name="Normal 3 2 3 2 2 2 3" xfId="19079" xr:uid="{00000000-0005-0000-0000-00006C4A0000}"/>
    <cellStyle name="Normal 3 2 3 2 2 2 3 2" xfId="19080" xr:uid="{00000000-0005-0000-0000-00006D4A0000}"/>
    <cellStyle name="Normal 3 2 3 2 2 2 3 2 2" xfId="19081" xr:uid="{00000000-0005-0000-0000-00006E4A0000}"/>
    <cellStyle name="Normal 3 2 3 2 2 2 3 2 2 2" xfId="19082" xr:uid="{00000000-0005-0000-0000-00006F4A0000}"/>
    <cellStyle name="Normal 3 2 3 2 2 2 3 2 2 2 2" xfId="19083" xr:uid="{00000000-0005-0000-0000-0000704A0000}"/>
    <cellStyle name="Normal 3 2 3 2 2 2 3 2 2 2 2 2" xfId="19084" xr:uid="{00000000-0005-0000-0000-0000714A0000}"/>
    <cellStyle name="Normal 3 2 3 2 2 2 3 2 2 2 3" xfId="19085" xr:uid="{00000000-0005-0000-0000-0000724A0000}"/>
    <cellStyle name="Normal 3 2 3 2 2 2 3 2 2 3" xfId="19086" xr:uid="{00000000-0005-0000-0000-0000734A0000}"/>
    <cellStyle name="Normal 3 2 3 2 2 2 3 2 2 3 2" xfId="19087" xr:uid="{00000000-0005-0000-0000-0000744A0000}"/>
    <cellStyle name="Normal 3 2 3 2 2 2 3 2 2 4" xfId="19088" xr:uid="{00000000-0005-0000-0000-0000754A0000}"/>
    <cellStyle name="Normal 3 2 3 2 2 2 3 2 3" xfId="19089" xr:uid="{00000000-0005-0000-0000-0000764A0000}"/>
    <cellStyle name="Normal 3 2 3 2 2 2 3 2 3 2" xfId="19090" xr:uid="{00000000-0005-0000-0000-0000774A0000}"/>
    <cellStyle name="Normal 3 2 3 2 2 2 3 2 3 2 2" xfId="19091" xr:uid="{00000000-0005-0000-0000-0000784A0000}"/>
    <cellStyle name="Normal 3 2 3 2 2 2 3 2 3 3" xfId="19092" xr:uid="{00000000-0005-0000-0000-0000794A0000}"/>
    <cellStyle name="Normal 3 2 3 2 2 2 3 2 4" xfId="19093" xr:uid="{00000000-0005-0000-0000-00007A4A0000}"/>
    <cellStyle name="Normal 3 2 3 2 2 2 3 2 4 2" xfId="19094" xr:uid="{00000000-0005-0000-0000-00007B4A0000}"/>
    <cellStyle name="Normal 3 2 3 2 2 2 3 2 5" xfId="19095" xr:uid="{00000000-0005-0000-0000-00007C4A0000}"/>
    <cellStyle name="Normal 3 2 3 2 2 2 3 3" xfId="19096" xr:uid="{00000000-0005-0000-0000-00007D4A0000}"/>
    <cellStyle name="Normal 3 2 3 2 2 2 3 3 2" xfId="19097" xr:uid="{00000000-0005-0000-0000-00007E4A0000}"/>
    <cellStyle name="Normal 3 2 3 2 2 2 3 3 2 2" xfId="19098" xr:uid="{00000000-0005-0000-0000-00007F4A0000}"/>
    <cellStyle name="Normal 3 2 3 2 2 2 3 3 2 2 2" xfId="19099" xr:uid="{00000000-0005-0000-0000-0000804A0000}"/>
    <cellStyle name="Normal 3 2 3 2 2 2 3 3 2 3" xfId="19100" xr:uid="{00000000-0005-0000-0000-0000814A0000}"/>
    <cellStyle name="Normal 3 2 3 2 2 2 3 3 3" xfId="19101" xr:uid="{00000000-0005-0000-0000-0000824A0000}"/>
    <cellStyle name="Normal 3 2 3 2 2 2 3 3 3 2" xfId="19102" xr:uid="{00000000-0005-0000-0000-0000834A0000}"/>
    <cellStyle name="Normal 3 2 3 2 2 2 3 3 4" xfId="19103" xr:uid="{00000000-0005-0000-0000-0000844A0000}"/>
    <cellStyle name="Normal 3 2 3 2 2 2 3 4" xfId="19104" xr:uid="{00000000-0005-0000-0000-0000854A0000}"/>
    <cellStyle name="Normal 3 2 3 2 2 2 3 4 2" xfId="19105" xr:uid="{00000000-0005-0000-0000-0000864A0000}"/>
    <cellStyle name="Normal 3 2 3 2 2 2 3 4 2 2" xfId="19106" xr:uid="{00000000-0005-0000-0000-0000874A0000}"/>
    <cellStyle name="Normal 3 2 3 2 2 2 3 4 2 2 2" xfId="19107" xr:uid="{00000000-0005-0000-0000-0000884A0000}"/>
    <cellStyle name="Normal 3 2 3 2 2 2 3 4 2 3" xfId="19108" xr:uid="{00000000-0005-0000-0000-0000894A0000}"/>
    <cellStyle name="Normal 3 2 3 2 2 2 3 4 3" xfId="19109" xr:uid="{00000000-0005-0000-0000-00008A4A0000}"/>
    <cellStyle name="Normal 3 2 3 2 2 2 3 4 3 2" xfId="19110" xr:uid="{00000000-0005-0000-0000-00008B4A0000}"/>
    <cellStyle name="Normal 3 2 3 2 2 2 3 4 4" xfId="19111" xr:uid="{00000000-0005-0000-0000-00008C4A0000}"/>
    <cellStyle name="Normal 3 2 3 2 2 2 3 5" xfId="19112" xr:uid="{00000000-0005-0000-0000-00008D4A0000}"/>
    <cellStyle name="Normal 3 2 3 2 2 2 3 5 2" xfId="19113" xr:uid="{00000000-0005-0000-0000-00008E4A0000}"/>
    <cellStyle name="Normal 3 2 3 2 2 2 3 5 2 2" xfId="19114" xr:uid="{00000000-0005-0000-0000-00008F4A0000}"/>
    <cellStyle name="Normal 3 2 3 2 2 2 3 5 3" xfId="19115" xr:uid="{00000000-0005-0000-0000-0000904A0000}"/>
    <cellStyle name="Normal 3 2 3 2 2 2 3 6" xfId="19116" xr:uid="{00000000-0005-0000-0000-0000914A0000}"/>
    <cellStyle name="Normal 3 2 3 2 2 2 3 6 2" xfId="19117" xr:uid="{00000000-0005-0000-0000-0000924A0000}"/>
    <cellStyle name="Normal 3 2 3 2 2 2 3 7" xfId="19118" xr:uid="{00000000-0005-0000-0000-0000934A0000}"/>
    <cellStyle name="Normal 3 2 3 2 2 2 3 7 2" xfId="19119" xr:uid="{00000000-0005-0000-0000-0000944A0000}"/>
    <cellStyle name="Normal 3 2 3 2 2 2 3 8" xfId="19120" xr:uid="{00000000-0005-0000-0000-0000954A0000}"/>
    <cellStyle name="Normal 3 2 3 2 2 2 4" xfId="19121" xr:uid="{00000000-0005-0000-0000-0000964A0000}"/>
    <cellStyle name="Normal 3 2 3 2 2 2 4 2" xfId="19122" xr:uid="{00000000-0005-0000-0000-0000974A0000}"/>
    <cellStyle name="Normal 3 2 3 2 2 2 4 2 2" xfId="19123" xr:uid="{00000000-0005-0000-0000-0000984A0000}"/>
    <cellStyle name="Normal 3 2 3 2 2 2 4 2 2 2" xfId="19124" xr:uid="{00000000-0005-0000-0000-0000994A0000}"/>
    <cellStyle name="Normal 3 2 3 2 2 2 4 2 2 2 2" xfId="19125" xr:uid="{00000000-0005-0000-0000-00009A4A0000}"/>
    <cellStyle name="Normal 3 2 3 2 2 2 4 2 2 3" xfId="19126" xr:uid="{00000000-0005-0000-0000-00009B4A0000}"/>
    <cellStyle name="Normal 3 2 3 2 2 2 4 2 3" xfId="19127" xr:uid="{00000000-0005-0000-0000-00009C4A0000}"/>
    <cellStyle name="Normal 3 2 3 2 2 2 4 2 3 2" xfId="19128" xr:uid="{00000000-0005-0000-0000-00009D4A0000}"/>
    <cellStyle name="Normal 3 2 3 2 2 2 4 2 4" xfId="19129" xr:uid="{00000000-0005-0000-0000-00009E4A0000}"/>
    <cellStyle name="Normal 3 2 3 2 2 2 4 3" xfId="19130" xr:uid="{00000000-0005-0000-0000-00009F4A0000}"/>
    <cellStyle name="Normal 3 2 3 2 2 2 4 3 2" xfId="19131" xr:uid="{00000000-0005-0000-0000-0000A04A0000}"/>
    <cellStyle name="Normal 3 2 3 2 2 2 4 3 2 2" xfId="19132" xr:uid="{00000000-0005-0000-0000-0000A14A0000}"/>
    <cellStyle name="Normal 3 2 3 2 2 2 4 3 3" xfId="19133" xr:uid="{00000000-0005-0000-0000-0000A24A0000}"/>
    <cellStyle name="Normal 3 2 3 2 2 2 4 4" xfId="19134" xr:uid="{00000000-0005-0000-0000-0000A34A0000}"/>
    <cellStyle name="Normal 3 2 3 2 2 2 4 4 2" xfId="19135" xr:uid="{00000000-0005-0000-0000-0000A44A0000}"/>
    <cellStyle name="Normal 3 2 3 2 2 2 4 5" xfId="19136" xr:uid="{00000000-0005-0000-0000-0000A54A0000}"/>
    <cellStyle name="Normal 3 2 3 2 2 2 5" xfId="19137" xr:uid="{00000000-0005-0000-0000-0000A64A0000}"/>
    <cellStyle name="Normal 3 2 3 2 2 2 5 2" xfId="19138" xr:uid="{00000000-0005-0000-0000-0000A74A0000}"/>
    <cellStyle name="Normal 3 2 3 2 2 2 5 2 2" xfId="19139" xr:uid="{00000000-0005-0000-0000-0000A84A0000}"/>
    <cellStyle name="Normal 3 2 3 2 2 2 5 2 2 2" xfId="19140" xr:uid="{00000000-0005-0000-0000-0000A94A0000}"/>
    <cellStyle name="Normal 3 2 3 2 2 2 5 2 3" xfId="19141" xr:uid="{00000000-0005-0000-0000-0000AA4A0000}"/>
    <cellStyle name="Normal 3 2 3 2 2 2 5 3" xfId="19142" xr:uid="{00000000-0005-0000-0000-0000AB4A0000}"/>
    <cellStyle name="Normal 3 2 3 2 2 2 5 3 2" xfId="19143" xr:uid="{00000000-0005-0000-0000-0000AC4A0000}"/>
    <cellStyle name="Normal 3 2 3 2 2 2 5 4" xfId="19144" xr:uid="{00000000-0005-0000-0000-0000AD4A0000}"/>
    <cellStyle name="Normal 3 2 3 2 2 2 6" xfId="19145" xr:uid="{00000000-0005-0000-0000-0000AE4A0000}"/>
    <cellStyle name="Normal 3 2 3 2 2 2 6 2" xfId="19146" xr:uid="{00000000-0005-0000-0000-0000AF4A0000}"/>
    <cellStyle name="Normal 3 2 3 2 2 2 6 2 2" xfId="19147" xr:uid="{00000000-0005-0000-0000-0000B04A0000}"/>
    <cellStyle name="Normal 3 2 3 2 2 2 6 2 2 2" xfId="19148" xr:uid="{00000000-0005-0000-0000-0000B14A0000}"/>
    <cellStyle name="Normal 3 2 3 2 2 2 6 2 3" xfId="19149" xr:uid="{00000000-0005-0000-0000-0000B24A0000}"/>
    <cellStyle name="Normal 3 2 3 2 2 2 6 3" xfId="19150" xr:uid="{00000000-0005-0000-0000-0000B34A0000}"/>
    <cellStyle name="Normal 3 2 3 2 2 2 6 3 2" xfId="19151" xr:uid="{00000000-0005-0000-0000-0000B44A0000}"/>
    <cellStyle name="Normal 3 2 3 2 2 2 6 4" xfId="19152" xr:uid="{00000000-0005-0000-0000-0000B54A0000}"/>
    <cellStyle name="Normal 3 2 3 2 2 2 7" xfId="19153" xr:uid="{00000000-0005-0000-0000-0000B64A0000}"/>
    <cellStyle name="Normal 3 2 3 2 2 2 7 2" xfId="19154" xr:uid="{00000000-0005-0000-0000-0000B74A0000}"/>
    <cellStyle name="Normal 3 2 3 2 2 2 7 2 2" xfId="19155" xr:uid="{00000000-0005-0000-0000-0000B84A0000}"/>
    <cellStyle name="Normal 3 2 3 2 2 2 7 3" xfId="19156" xr:uid="{00000000-0005-0000-0000-0000B94A0000}"/>
    <cellStyle name="Normal 3 2 3 2 2 2 8" xfId="19157" xr:uid="{00000000-0005-0000-0000-0000BA4A0000}"/>
    <cellStyle name="Normal 3 2 3 2 2 2 8 2" xfId="19158" xr:uid="{00000000-0005-0000-0000-0000BB4A0000}"/>
    <cellStyle name="Normal 3 2 3 2 2 2 9" xfId="19159" xr:uid="{00000000-0005-0000-0000-0000BC4A0000}"/>
    <cellStyle name="Normal 3 2 3 2 2 2 9 2" xfId="19160" xr:uid="{00000000-0005-0000-0000-0000BD4A0000}"/>
    <cellStyle name="Normal 3 2 3 2 2 3" xfId="19161" xr:uid="{00000000-0005-0000-0000-0000BE4A0000}"/>
    <cellStyle name="Normal 3 2 3 2 2 3 10" xfId="19162" xr:uid="{00000000-0005-0000-0000-0000BF4A0000}"/>
    <cellStyle name="Normal 3 2 3 2 2 3 2" xfId="19163" xr:uid="{00000000-0005-0000-0000-0000C04A0000}"/>
    <cellStyle name="Normal 3 2 3 2 2 3 2 2" xfId="19164" xr:uid="{00000000-0005-0000-0000-0000C14A0000}"/>
    <cellStyle name="Normal 3 2 3 2 2 3 2 2 2" xfId="19165" xr:uid="{00000000-0005-0000-0000-0000C24A0000}"/>
    <cellStyle name="Normal 3 2 3 2 2 3 2 2 2 2" xfId="19166" xr:uid="{00000000-0005-0000-0000-0000C34A0000}"/>
    <cellStyle name="Normal 3 2 3 2 2 3 2 2 2 2 2" xfId="19167" xr:uid="{00000000-0005-0000-0000-0000C44A0000}"/>
    <cellStyle name="Normal 3 2 3 2 2 3 2 2 2 2 2 2" xfId="19168" xr:uid="{00000000-0005-0000-0000-0000C54A0000}"/>
    <cellStyle name="Normal 3 2 3 2 2 3 2 2 2 2 2 2 2" xfId="19169" xr:uid="{00000000-0005-0000-0000-0000C64A0000}"/>
    <cellStyle name="Normal 3 2 3 2 2 3 2 2 2 2 2 3" xfId="19170" xr:uid="{00000000-0005-0000-0000-0000C74A0000}"/>
    <cellStyle name="Normal 3 2 3 2 2 3 2 2 2 2 3" xfId="19171" xr:uid="{00000000-0005-0000-0000-0000C84A0000}"/>
    <cellStyle name="Normal 3 2 3 2 2 3 2 2 2 2 3 2" xfId="19172" xr:uid="{00000000-0005-0000-0000-0000C94A0000}"/>
    <cellStyle name="Normal 3 2 3 2 2 3 2 2 2 2 4" xfId="19173" xr:uid="{00000000-0005-0000-0000-0000CA4A0000}"/>
    <cellStyle name="Normal 3 2 3 2 2 3 2 2 2 3" xfId="19174" xr:uid="{00000000-0005-0000-0000-0000CB4A0000}"/>
    <cellStyle name="Normal 3 2 3 2 2 3 2 2 2 3 2" xfId="19175" xr:uid="{00000000-0005-0000-0000-0000CC4A0000}"/>
    <cellStyle name="Normal 3 2 3 2 2 3 2 2 2 3 2 2" xfId="19176" xr:uid="{00000000-0005-0000-0000-0000CD4A0000}"/>
    <cellStyle name="Normal 3 2 3 2 2 3 2 2 2 3 3" xfId="19177" xr:uid="{00000000-0005-0000-0000-0000CE4A0000}"/>
    <cellStyle name="Normal 3 2 3 2 2 3 2 2 2 4" xfId="19178" xr:uid="{00000000-0005-0000-0000-0000CF4A0000}"/>
    <cellStyle name="Normal 3 2 3 2 2 3 2 2 2 4 2" xfId="19179" xr:uid="{00000000-0005-0000-0000-0000D04A0000}"/>
    <cellStyle name="Normal 3 2 3 2 2 3 2 2 2 5" xfId="19180" xr:uid="{00000000-0005-0000-0000-0000D14A0000}"/>
    <cellStyle name="Normal 3 2 3 2 2 3 2 2 3" xfId="19181" xr:uid="{00000000-0005-0000-0000-0000D24A0000}"/>
    <cellStyle name="Normal 3 2 3 2 2 3 2 2 3 2" xfId="19182" xr:uid="{00000000-0005-0000-0000-0000D34A0000}"/>
    <cellStyle name="Normal 3 2 3 2 2 3 2 2 3 2 2" xfId="19183" xr:uid="{00000000-0005-0000-0000-0000D44A0000}"/>
    <cellStyle name="Normal 3 2 3 2 2 3 2 2 3 2 2 2" xfId="19184" xr:uid="{00000000-0005-0000-0000-0000D54A0000}"/>
    <cellStyle name="Normal 3 2 3 2 2 3 2 2 3 2 3" xfId="19185" xr:uid="{00000000-0005-0000-0000-0000D64A0000}"/>
    <cellStyle name="Normal 3 2 3 2 2 3 2 2 3 3" xfId="19186" xr:uid="{00000000-0005-0000-0000-0000D74A0000}"/>
    <cellStyle name="Normal 3 2 3 2 2 3 2 2 3 3 2" xfId="19187" xr:uid="{00000000-0005-0000-0000-0000D84A0000}"/>
    <cellStyle name="Normal 3 2 3 2 2 3 2 2 3 4" xfId="19188" xr:uid="{00000000-0005-0000-0000-0000D94A0000}"/>
    <cellStyle name="Normal 3 2 3 2 2 3 2 2 4" xfId="19189" xr:uid="{00000000-0005-0000-0000-0000DA4A0000}"/>
    <cellStyle name="Normal 3 2 3 2 2 3 2 2 4 2" xfId="19190" xr:uid="{00000000-0005-0000-0000-0000DB4A0000}"/>
    <cellStyle name="Normal 3 2 3 2 2 3 2 2 4 2 2" xfId="19191" xr:uid="{00000000-0005-0000-0000-0000DC4A0000}"/>
    <cellStyle name="Normal 3 2 3 2 2 3 2 2 4 2 2 2" xfId="19192" xr:uid="{00000000-0005-0000-0000-0000DD4A0000}"/>
    <cellStyle name="Normal 3 2 3 2 2 3 2 2 4 2 3" xfId="19193" xr:uid="{00000000-0005-0000-0000-0000DE4A0000}"/>
    <cellStyle name="Normal 3 2 3 2 2 3 2 2 4 3" xfId="19194" xr:uid="{00000000-0005-0000-0000-0000DF4A0000}"/>
    <cellStyle name="Normal 3 2 3 2 2 3 2 2 4 3 2" xfId="19195" xr:uid="{00000000-0005-0000-0000-0000E04A0000}"/>
    <cellStyle name="Normal 3 2 3 2 2 3 2 2 4 4" xfId="19196" xr:uid="{00000000-0005-0000-0000-0000E14A0000}"/>
    <cellStyle name="Normal 3 2 3 2 2 3 2 2 5" xfId="19197" xr:uid="{00000000-0005-0000-0000-0000E24A0000}"/>
    <cellStyle name="Normal 3 2 3 2 2 3 2 2 5 2" xfId="19198" xr:uid="{00000000-0005-0000-0000-0000E34A0000}"/>
    <cellStyle name="Normal 3 2 3 2 2 3 2 2 5 2 2" xfId="19199" xr:uid="{00000000-0005-0000-0000-0000E44A0000}"/>
    <cellStyle name="Normal 3 2 3 2 2 3 2 2 5 3" xfId="19200" xr:uid="{00000000-0005-0000-0000-0000E54A0000}"/>
    <cellStyle name="Normal 3 2 3 2 2 3 2 2 6" xfId="19201" xr:uid="{00000000-0005-0000-0000-0000E64A0000}"/>
    <cellStyle name="Normal 3 2 3 2 2 3 2 2 6 2" xfId="19202" xr:uid="{00000000-0005-0000-0000-0000E74A0000}"/>
    <cellStyle name="Normal 3 2 3 2 2 3 2 2 7" xfId="19203" xr:uid="{00000000-0005-0000-0000-0000E84A0000}"/>
    <cellStyle name="Normal 3 2 3 2 2 3 2 2 7 2" xfId="19204" xr:uid="{00000000-0005-0000-0000-0000E94A0000}"/>
    <cellStyle name="Normal 3 2 3 2 2 3 2 2 8" xfId="19205" xr:uid="{00000000-0005-0000-0000-0000EA4A0000}"/>
    <cellStyle name="Normal 3 2 3 2 2 3 2 3" xfId="19206" xr:uid="{00000000-0005-0000-0000-0000EB4A0000}"/>
    <cellStyle name="Normal 3 2 3 2 2 3 2 3 2" xfId="19207" xr:uid="{00000000-0005-0000-0000-0000EC4A0000}"/>
    <cellStyle name="Normal 3 2 3 2 2 3 2 3 2 2" xfId="19208" xr:uid="{00000000-0005-0000-0000-0000ED4A0000}"/>
    <cellStyle name="Normal 3 2 3 2 2 3 2 3 2 2 2" xfId="19209" xr:uid="{00000000-0005-0000-0000-0000EE4A0000}"/>
    <cellStyle name="Normal 3 2 3 2 2 3 2 3 2 2 2 2" xfId="19210" xr:uid="{00000000-0005-0000-0000-0000EF4A0000}"/>
    <cellStyle name="Normal 3 2 3 2 2 3 2 3 2 2 3" xfId="19211" xr:uid="{00000000-0005-0000-0000-0000F04A0000}"/>
    <cellStyle name="Normal 3 2 3 2 2 3 2 3 2 3" xfId="19212" xr:uid="{00000000-0005-0000-0000-0000F14A0000}"/>
    <cellStyle name="Normal 3 2 3 2 2 3 2 3 2 3 2" xfId="19213" xr:uid="{00000000-0005-0000-0000-0000F24A0000}"/>
    <cellStyle name="Normal 3 2 3 2 2 3 2 3 2 4" xfId="19214" xr:uid="{00000000-0005-0000-0000-0000F34A0000}"/>
    <cellStyle name="Normal 3 2 3 2 2 3 2 3 3" xfId="19215" xr:uid="{00000000-0005-0000-0000-0000F44A0000}"/>
    <cellStyle name="Normal 3 2 3 2 2 3 2 3 3 2" xfId="19216" xr:uid="{00000000-0005-0000-0000-0000F54A0000}"/>
    <cellStyle name="Normal 3 2 3 2 2 3 2 3 3 2 2" xfId="19217" xr:uid="{00000000-0005-0000-0000-0000F64A0000}"/>
    <cellStyle name="Normal 3 2 3 2 2 3 2 3 3 3" xfId="19218" xr:uid="{00000000-0005-0000-0000-0000F74A0000}"/>
    <cellStyle name="Normal 3 2 3 2 2 3 2 3 4" xfId="19219" xr:uid="{00000000-0005-0000-0000-0000F84A0000}"/>
    <cellStyle name="Normal 3 2 3 2 2 3 2 3 4 2" xfId="19220" xr:uid="{00000000-0005-0000-0000-0000F94A0000}"/>
    <cellStyle name="Normal 3 2 3 2 2 3 2 3 5" xfId="19221" xr:uid="{00000000-0005-0000-0000-0000FA4A0000}"/>
    <cellStyle name="Normal 3 2 3 2 2 3 2 4" xfId="19222" xr:uid="{00000000-0005-0000-0000-0000FB4A0000}"/>
    <cellStyle name="Normal 3 2 3 2 2 3 2 4 2" xfId="19223" xr:uid="{00000000-0005-0000-0000-0000FC4A0000}"/>
    <cellStyle name="Normal 3 2 3 2 2 3 2 4 2 2" xfId="19224" xr:uid="{00000000-0005-0000-0000-0000FD4A0000}"/>
    <cellStyle name="Normal 3 2 3 2 2 3 2 4 2 2 2" xfId="19225" xr:uid="{00000000-0005-0000-0000-0000FE4A0000}"/>
    <cellStyle name="Normal 3 2 3 2 2 3 2 4 2 3" xfId="19226" xr:uid="{00000000-0005-0000-0000-0000FF4A0000}"/>
    <cellStyle name="Normal 3 2 3 2 2 3 2 4 3" xfId="19227" xr:uid="{00000000-0005-0000-0000-0000004B0000}"/>
    <cellStyle name="Normal 3 2 3 2 2 3 2 4 3 2" xfId="19228" xr:uid="{00000000-0005-0000-0000-0000014B0000}"/>
    <cellStyle name="Normal 3 2 3 2 2 3 2 4 4" xfId="19229" xr:uid="{00000000-0005-0000-0000-0000024B0000}"/>
    <cellStyle name="Normal 3 2 3 2 2 3 2 5" xfId="19230" xr:uid="{00000000-0005-0000-0000-0000034B0000}"/>
    <cellStyle name="Normal 3 2 3 2 2 3 2 5 2" xfId="19231" xr:uid="{00000000-0005-0000-0000-0000044B0000}"/>
    <cellStyle name="Normal 3 2 3 2 2 3 2 5 2 2" xfId="19232" xr:uid="{00000000-0005-0000-0000-0000054B0000}"/>
    <cellStyle name="Normal 3 2 3 2 2 3 2 5 2 2 2" xfId="19233" xr:uid="{00000000-0005-0000-0000-0000064B0000}"/>
    <cellStyle name="Normal 3 2 3 2 2 3 2 5 2 3" xfId="19234" xr:uid="{00000000-0005-0000-0000-0000074B0000}"/>
    <cellStyle name="Normal 3 2 3 2 2 3 2 5 3" xfId="19235" xr:uid="{00000000-0005-0000-0000-0000084B0000}"/>
    <cellStyle name="Normal 3 2 3 2 2 3 2 5 3 2" xfId="19236" xr:uid="{00000000-0005-0000-0000-0000094B0000}"/>
    <cellStyle name="Normal 3 2 3 2 2 3 2 5 4" xfId="19237" xr:uid="{00000000-0005-0000-0000-00000A4B0000}"/>
    <cellStyle name="Normal 3 2 3 2 2 3 2 6" xfId="19238" xr:uid="{00000000-0005-0000-0000-00000B4B0000}"/>
    <cellStyle name="Normal 3 2 3 2 2 3 2 6 2" xfId="19239" xr:uid="{00000000-0005-0000-0000-00000C4B0000}"/>
    <cellStyle name="Normal 3 2 3 2 2 3 2 6 2 2" xfId="19240" xr:uid="{00000000-0005-0000-0000-00000D4B0000}"/>
    <cellStyle name="Normal 3 2 3 2 2 3 2 6 3" xfId="19241" xr:uid="{00000000-0005-0000-0000-00000E4B0000}"/>
    <cellStyle name="Normal 3 2 3 2 2 3 2 7" xfId="19242" xr:uid="{00000000-0005-0000-0000-00000F4B0000}"/>
    <cellStyle name="Normal 3 2 3 2 2 3 2 7 2" xfId="19243" xr:uid="{00000000-0005-0000-0000-0000104B0000}"/>
    <cellStyle name="Normal 3 2 3 2 2 3 2 8" xfId="19244" xr:uid="{00000000-0005-0000-0000-0000114B0000}"/>
    <cellStyle name="Normal 3 2 3 2 2 3 2 8 2" xfId="19245" xr:uid="{00000000-0005-0000-0000-0000124B0000}"/>
    <cellStyle name="Normal 3 2 3 2 2 3 2 9" xfId="19246" xr:uid="{00000000-0005-0000-0000-0000134B0000}"/>
    <cellStyle name="Normal 3 2 3 2 2 3 3" xfId="19247" xr:uid="{00000000-0005-0000-0000-0000144B0000}"/>
    <cellStyle name="Normal 3 2 3 2 2 3 3 2" xfId="19248" xr:uid="{00000000-0005-0000-0000-0000154B0000}"/>
    <cellStyle name="Normal 3 2 3 2 2 3 3 2 2" xfId="19249" xr:uid="{00000000-0005-0000-0000-0000164B0000}"/>
    <cellStyle name="Normal 3 2 3 2 2 3 3 2 2 2" xfId="19250" xr:uid="{00000000-0005-0000-0000-0000174B0000}"/>
    <cellStyle name="Normal 3 2 3 2 2 3 3 2 2 2 2" xfId="19251" xr:uid="{00000000-0005-0000-0000-0000184B0000}"/>
    <cellStyle name="Normal 3 2 3 2 2 3 3 2 2 2 2 2" xfId="19252" xr:uid="{00000000-0005-0000-0000-0000194B0000}"/>
    <cellStyle name="Normal 3 2 3 2 2 3 3 2 2 2 3" xfId="19253" xr:uid="{00000000-0005-0000-0000-00001A4B0000}"/>
    <cellStyle name="Normal 3 2 3 2 2 3 3 2 2 3" xfId="19254" xr:uid="{00000000-0005-0000-0000-00001B4B0000}"/>
    <cellStyle name="Normal 3 2 3 2 2 3 3 2 2 3 2" xfId="19255" xr:uid="{00000000-0005-0000-0000-00001C4B0000}"/>
    <cellStyle name="Normal 3 2 3 2 2 3 3 2 2 4" xfId="19256" xr:uid="{00000000-0005-0000-0000-00001D4B0000}"/>
    <cellStyle name="Normal 3 2 3 2 2 3 3 2 3" xfId="19257" xr:uid="{00000000-0005-0000-0000-00001E4B0000}"/>
    <cellStyle name="Normal 3 2 3 2 2 3 3 2 3 2" xfId="19258" xr:uid="{00000000-0005-0000-0000-00001F4B0000}"/>
    <cellStyle name="Normal 3 2 3 2 2 3 3 2 3 2 2" xfId="19259" xr:uid="{00000000-0005-0000-0000-0000204B0000}"/>
    <cellStyle name="Normal 3 2 3 2 2 3 3 2 3 3" xfId="19260" xr:uid="{00000000-0005-0000-0000-0000214B0000}"/>
    <cellStyle name="Normal 3 2 3 2 2 3 3 2 4" xfId="19261" xr:uid="{00000000-0005-0000-0000-0000224B0000}"/>
    <cellStyle name="Normal 3 2 3 2 2 3 3 2 4 2" xfId="19262" xr:uid="{00000000-0005-0000-0000-0000234B0000}"/>
    <cellStyle name="Normal 3 2 3 2 2 3 3 2 5" xfId="19263" xr:uid="{00000000-0005-0000-0000-0000244B0000}"/>
    <cellStyle name="Normal 3 2 3 2 2 3 3 3" xfId="19264" xr:uid="{00000000-0005-0000-0000-0000254B0000}"/>
    <cellStyle name="Normal 3 2 3 2 2 3 3 3 2" xfId="19265" xr:uid="{00000000-0005-0000-0000-0000264B0000}"/>
    <cellStyle name="Normal 3 2 3 2 2 3 3 3 2 2" xfId="19266" xr:uid="{00000000-0005-0000-0000-0000274B0000}"/>
    <cellStyle name="Normal 3 2 3 2 2 3 3 3 2 2 2" xfId="19267" xr:uid="{00000000-0005-0000-0000-0000284B0000}"/>
    <cellStyle name="Normal 3 2 3 2 2 3 3 3 2 3" xfId="19268" xr:uid="{00000000-0005-0000-0000-0000294B0000}"/>
    <cellStyle name="Normal 3 2 3 2 2 3 3 3 3" xfId="19269" xr:uid="{00000000-0005-0000-0000-00002A4B0000}"/>
    <cellStyle name="Normal 3 2 3 2 2 3 3 3 3 2" xfId="19270" xr:uid="{00000000-0005-0000-0000-00002B4B0000}"/>
    <cellStyle name="Normal 3 2 3 2 2 3 3 3 4" xfId="19271" xr:uid="{00000000-0005-0000-0000-00002C4B0000}"/>
    <cellStyle name="Normal 3 2 3 2 2 3 3 4" xfId="19272" xr:uid="{00000000-0005-0000-0000-00002D4B0000}"/>
    <cellStyle name="Normal 3 2 3 2 2 3 3 4 2" xfId="19273" xr:uid="{00000000-0005-0000-0000-00002E4B0000}"/>
    <cellStyle name="Normal 3 2 3 2 2 3 3 4 2 2" xfId="19274" xr:uid="{00000000-0005-0000-0000-00002F4B0000}"/>
    <cellStyle name="Normal 3 2 3 2 2 3 3 4 2 2 2" xfId="19275" xr:uid="{00000000-0005-0000-0000-0000304B0000}"/>
    <cellStyle name="Normal 3 2 3 2 2 3 3 4 2 3" xfId="19276" xr:uid="{00000000-0005-0000-0000-0000314B0000}"/>
    <cellStyle name="Normal 3 2 3 2 2 3 3 4 3" xfId="19277" xr:uid="{00000000-0005-0000-0000-0000324B0000}"/>
    <cellStyle name="Normal 3 2 3 2 2 3 3 4 3 2" xfId="19278" xr:uid="{00000000-0005-0000-0000-0000334B0000}"/>
    <cellStyle name="Normal 3 2 3 2 2 3 3 4 4" xfId="19279" xr:uid="{00000000-0005-0000-0000-0000344B0000}"/>
    <cellStyle name="Normal 3 2 3 2 2 3 3 5" xfId="19280" xr:uid="{00000000-0005-0000-0000-0000354B0000}"/>
    <cellStyle name="Normal 3 2 3 2 2 3 3 5 2" xfId="19281" xr:uid="{00000000-0005-0000-0000-0000364B0000}"/>
    <cellStyle name="Normal 3 2 3 2 2 3 3 5 2 2" xfId="19282" xr:uid="{00000000-0005-0000-0000-0000374B0000}"/>
    <cellStyle name="Normal 3 2 3 2 2 3 3 5 3" xfId="19283" xr:uid="{00000000-0005-0000-0000-0000384B0000}"/>
    <cellStyle name="Normal 3 2 3 2 2 3 3 6" xfId="19284" xr:uid="{00000000-0005-0000-0000-0000394B0000}"/>
    <cellStyle name="Normal 3 2 3 2 2 3 3 6 2" xfId="19285" xr:uid="{00000000-0005-0000-0000-00003A4B0000}"/>
    <cellStyle name="Normal 3 2 3 2 2 3 3 7" xfId="19286" xr:uid="{00000000-0005-0000-0000-00003B4B0000}"/>
    <cellStyle name="Normal 3 2 3 2 2 3 3 7 2" xfId="19287" xr:uid="{00000000-0005-0000-0000-00003C4B0000}"/>
    <cellStyle name="Normal 3 2 3 2 2 3 3 8" xfId="19288" xr:uid="{00000000-0005-0000-0000-00003D4B0000}"/>
    <cellStyle name="Normal 3 2 3 2 2 3 4" xfId="19289" xr:uid="{00000000-0005-0000-0000-00003E4B0000}"/>
    <cellStyle name="Normal 3 2 3 2 2 3 4 2" xfId="19290" xr:uid="{00000000-0005-0000-0000-00003F4B0000}"/>
    <cellStyle name="Normal 3 2 3 2 2 3 4 2 2" xfId="19291" xr:uid="{00000000-0005-0000-0000-0000404B0000}"/>
    <cellStyle name="Normal 3 2 3 2 2 3 4 2 2 2" xfId="19292" xr:uid="{00000000-0005-0000-0000-0000414B0000}"/>
    <cellStyle name="Normal 3 2 3 2 2 3 4 2 2 2 2" xfId="19293" xr:uid="{00000000-0005-0000-0000-0000424B0000}"/>
    <cellStyle name="Normal 3 2 3 2 2 3 4 2 2 3" xfId="19294" xr:uid="{00000000-0005-0000-0000-0000434B0000}"/>
    <cellStyle name="Normal 3 2 3 2 2 3 4 2 3" xfId="19295" xr:uid="{00000000-0005-0000-0000-0000444B0000}"/>
    <cellStyle name="Normal 3 2 3 2 2 3 4 2 3 2" xfId="19296" xr:uid="{00000000-0005-0000-0000-0000454B0000}"/>
    <cellStyle name="Normal 3 2 3 2 2 3 4 2 4" xfId="19297" xr:uid="{00000000-0005-0000-0000-0000464B0000}"/>
    <cellStyle name="Normal 3 2 3 2 2 3 4 3" xfId="19298" xr:uid="{00000000-0005-0000-0000-0000474B0000}"/>
    <cellStyle name="Normal 3 2 3 2 2 3 4 3 2" xfId="19299" xr:uid="{00000000-0005-0000-0000-0000484B0000}"/>
    <cellStyle name="Normal 3 2 3 2 2 3 4 3 2 2" xfId="19300" xr:uid="{00000000-0005-0000-0000-0000494B0000}"/>
    <cellStyle name="Normal 3 2 3 2 2 3 4 3 3" xfId="19301" xr:uid="{00000000-0005-0000-0000-00004A4B0000}"/>
    <cellStyle name="Normal 3 2 3 2 2 3 4 4" xfId="19302" xr:uid="{00000000-0005-0000-0000-00004B4B0000}"/>
    <cellStyle name="Normal 3 2 3 2 2 3 4 4 2" xfId="19303" xr:uid="{00000000-0005-0000-0000-00004C4B0000}"/>
    <cellStyle name="Normal 3 2 3 2 2 3 4 5" xfId="19304" xr:uid="{00000000-0005-0000-0000-00004D4B0000}"/>
    <cellStyle name="Normal 3 2 3 2 2 3 5" xfId="19305" xr:uid="{00000000-0005-0000-0000-00004E4B0000}"/>
    <cellStyle name="Normal 3 2 3 2 2 3 5 2" xfId="19306" xr:uid="{00000000-0005-0000-0000-00004F4B0000}"/>
    <cellStyle name="Normal 3 2 3 2 2 3 5 2 2" xfId="19307" xr:uid="{00000000-0005-0000-0000-0000504B0000}"/>
    <cellStyle name="Normal 3 2 3 2 2 3 5 2 2 2" xfId="19308" xr:uid="{00000000-0005-0000-0000-0000514B0000}"/>
    <cellStyle name="Normal 3 2 3 2 2 3 5 2 3" xfId="19309" xr:uid="{00000000-0005-0000-0000-0000524B0000}"/>
    <cellStyle name="Normal 3 2 3 2 2 3 5 3" xfId="19310" xr:uid="{00000000-0005-0000-0000-0000534B0000}"/>
    <cellStyle name="Normal 3 2 3 2 2 3 5 3 2" xfId="19311" xr:uid="{00000000-0005-0000-0000-0000544B0000}"/>
    <cellStyle name="Normal 3 2 3 2 2 3 5 4" xfId="19312" xr:uid="{00000000-0005-0000-0000-0000554B0000}"/>
    <cellStyle name="Normal 3 2 3 2 2 3 6" xfId="19313" xr:uid="{00000000-0005-0000-0000-0000564B0000}"/>
    <cellStyle name="Normal 3 2 3 2 2 3 6 2" xfId="19314" xr:uid="{00000000-0005-0000-0000-0000574B0000}"/>
    <cellStyle name="Normal 3 2 3 2 2 3 6 2 2" xfId="19315" xr:uid="{00000000-0005-0000-0000-0000584B0000}"/>
    <cellStyle name="Normal 3 2 3 2 2 3 6 2 2 2" xfId="19316" xr:uid="{00000000-0005-0000-0000-0000594B0000}"/>
    <cellStyle name="Normal 3 2 3 2 2 3 6 2 3" xfId="19317" xr:uid="{00000000-0005-0000-0000-00005A4B0000}"/>
    <cellStyle name="Normal 3 2 3 2 2 3 6 3" xfId="19318" xr:uid="{00000000-0005-0000-0000-00005B4B0000}"/>
    <cellStyle name="Normal 3 2 3 2 2 3 6 3 2" xfId="19319" xr:uid="{00000000-0005-0000-0000-00005C4B0000}"/>
    <cellStyle name="Normal 3 2 3 2 2 3 6 4" xfId="19320" xr:uid="{00000000-0005-0000-0000-00005D4B0000}"/>
    <cellStyle name="Normal 3 2 3 2 2 3 7" xfId="19321" xr:uid="{00000000-0005-0000-0000-00005E4B0000}"/>
    <cellStyle name="Normal 3 2 3 2 2 3 7 2" xfId="19322" xr:uid="{00000000-0005-0000-0000-00005F4B0000}"/>
    <cellStyle name="Normal 3 2 3 2 2 3 7 2 2" xfId="19323" xr:uid="{00000000-0005-0000-0000-0000604B0000}"/>
    <cellStyle name="Normal 3 2 3 2 2 3 7 3" xfId="19324" xr:uid="{00000000-0005-0000-0000-0000614B0000}"/>
    <cellStyle name="Normal 3 2 3 2 2 3 8" xfId="19325" xr:uid="{00000000-0005-0000-0000-0000624B0000}"/>
    <cellStyle name="Normal 3 2 3 2 2 3 8 2" xfId="19326" xr:uid="{00000000-0005-0000-0000-0000634B0000}"/>
    <cellStyle name="Normal 3 2 3 2 2 3 9" xfId="19327" xr:uid="{00000000-0005-0000-0000-0000644B0000}"/>
    <cellStyle name="Normal 3 2 3 2 2 3 9 2" xfId="19328" xr:uid="{00000000-0005-0000-0000-0000654B0000}"/>
    <cellStyle name="Normal 3 2 3 2 2 4" xfId="19329" xr:uid="{00000000-0005-0000-0000-0000664B0000}"/>
    <cellStyle name="Normal 3 2 3 2 2 4 10" xfId="19330" xr:uid="{00000000-0005-0000-0000-0000674B0000}"/>
    <cellStyle name="Normal 3 2 3 2 2 4 2" xfId="19331" xr:uid="{00000000-0005-0000-0000-0000684B0000}"/>
    <cellStyle name="Normal 3 2 3 2 2 4 2 2" xfId="19332" xr:uid="{00000000-0005-0000-0000-0000694B0000}"/>
    <cellStyle name="Normal 3 2 3 2 2 4 2 2 2" xfId="19333" xr:uid="{00000000-0005-0000-0000-00006A4B0000}"/>
    <cellStyle name="Normal 3 2 3 2 2 4 2 2 2 2" xfId="19334" xr:uid="{00000000-0005-0000-0000-00006B4B0000}"/>
    <cellStyle name="Normal 3 2 3 2 2 4 2 2 2 2 2" xfId="19335" xr:uid="{00000000-0005-0000-0000-00006C4B0000}"/>
    <cellStyle name="Normal 3 2 3 2 2 4 2 2 2 2 2 2" xfId="19336" xr:uid="{00000000-0005-0000-0000-00006D4B0000}"/>
    <cellStyle name="Normal 3 2 3 2 2 4 2 2 2 2 2 2 2" xfId="19337" xr:uid="{00000000-0005-0000-0000-00006E4B0000}"/>
    <cellStyle name="Normal 3 2 3 2 2 4 2 2 2 2 2 3" xfId="19338" xr:uid="{00000000-0005-0000-0000-00006F4B0000}"/>
    <cellStyle name="Normal 3 2 3 2 2 4 2 2 2 2 3" xfId="19339" xr:uid="{00000000-0005-0000-0000-0000704B0000}"/>
    <cellStyle name="Normal 3 2 3 2 2 4 2 2 2 2 3 2" xfId="19340" xr:uid="{00000000-0005-0000-0000-0000714B0000}"/>
    <cellStyle name="Normal 3 2 3 2 2 4 2 2 2 2 4" xfId="19341" xr:uid="{00000000-0005-0000-0000-0000724B0000}"/>
    <cellStyle name="Normal 3 2 3 2 2 4 2 2 2 3" xfId="19342" xr:uid="{00000000-0005-0000-0000-0000734B0000}"/>
    <cellStyle name="Normal 3 2 3 2 2 4 2 2 2 3 2" xfId="19343" xr:uid="{00000000-0005-0000-0000-0000744B0000}"/>
    <cellStyle name="Normal 3 2 3 2 2 4 2 2 2 3 2 2" xfId="19344" xr:uid="{00000000-0005-0000-0000-0000754B0000}"/>
    <cellStyle name="Normal 3 2 3 2 2 4 2 2 2 3 3" xfId="19345" xr:uid="{00000000-0005-0000-0000-0000764B0000}"/>
    <cellStyle name="Normal 3 2 3 2 2 4 2 2 2 4" xfId="19346" xr:uid="{00000000-0005-0000-0000-0000774B0000}"/>
    <cellStyle name="Normal 3 2 3 2 2 4 2 2 2 4 2" xfId="19347" xr:uid="{00000000-0005-0000-0000-0000784B0000}"/>
    <cellStyle name="Normal 3 2 3 2 2 4 2 2 2 5" xfId="19348" xr:uid="{00000000-0005-0000-0000-0000794B0000}"/>
    <cellStyle name="Normal 3 2 3 2 2 4 2 2 3" xfId="19349" xr:uid="{00000000-0005-0000-0000-00007A4B0000}"/>
    <cellStyle name="Normal 3 2 3 2 2 4 2 2 3 2" xfId="19350" xr:uid="{00000000-0005-0000-0000-00007B4B0000}"/>
    <cellStyle name="Normal 3 2 3 2 2 4 2 2 3 2 2" xfId="19351" xr:uid="{00000000-0005-0000-0000-00007C4B0000}"/>
    <cellStyle name="Normal 3 2 3 2 2 4 2 2 3 2 2 2" xfId="19352" xr:uid="{00000000-0005-0000-0000-00007D4B0000}"/>
    <cellStyle name="Normal 3 2 3 2 2 4 2 2 3 2 3" xfId="19353" xr:uid="{00000000-0005-0000-0000-00007E4B0000}"/>
    <cellStyle name="Normal 3 2 3 2 2 4 2 2 3 3" xfId="19354" xr:uid="{00000000-0005-0000-0000-00007F4B0000}"/>
    <cellStyle name="Normal 3 2 3 2 2 4 2 2 3 3 2" xfId="19355" xr:uid="{00000000-0005-0000-0000-0000804B0000}"/>
    <cellStyle name="Normal 3 2 3 2 2 4 2 2 3 4" xfId="19356" xr:uid="{00000000-0005-0000-0000-0000814B0000}"/>
    <cellStyle name="Normal 3 2 3 2 2 4 2 2 4" xfId="19357" xr:uid="{00000000-0005-0000-0000-0000824B0000}"/>
    <cellStyle name="Normal 3 2 3 2 2 4 2 2 4 2" xfId="19358" xr:uid="{00000000-0005-0000-0000-0000834B0000}"/>
    <cellStyle name="Normal 3 2 3 2 2 4 2 2 4 2 2" xfId="19359" xr:uid="{00000000-0005-0000-0000-0000844B0000}"/>
    <cellStyle name="Normal 3 2 3 2 2 4 2 2 4 2 2 2" xfId="19360" xr:uid="{00000000-0005-0000-0000-0000854B0000}"/>
    <cellStyle name="Normal 3 2 3 2 2 4 2 2 4 2 3" xfId="19361" xr:uid="{00000000-0005-0000-0000-0000864B0000}"/>
    <cellStyle name="Normal 3 2 3 2 2 4 2 2 4 3" xfId="19362" xr:uid="{00000000-0005-0000-0000-0000874B0000}"/>
    <cellStyle name="Normal 3 2 3 2 2 4 2 2 4 3 2" xfId="19363" xr:uid="{00000000-0005-0000-0000-0000884B0000}"/>
    <cellStyle name="Normal 3 2 3 2 2 4 2 2 4 4" xfId="19364" xr:uid="{00000000-0005-0000-0000-0000894B0000}"/>
    <cellStyle name="Normal 3 2 3 2 2 4 2 2 5" xfId="19365" xr:uid="{00000000-0005-0000-0000-00008A4B0000}"/>
    <cellStyle name="Normal 3 2 3 2 2 4 2 2 5 2" xfId="19366" xr:uid="{00000000-0005-0000-0000-00008B4B0000}"/>
    <cellStyle name="Normal 3 2 3 2 2 4 2 2 5 2 2" xfId="19367" xr:uid="{00000000-0005-0000-0000-00008C4B0000}"/>
    <cellStyle name="Normal 3 2 3 2 2 4 2 2 5 3" xfId="19368" xr:uid="{00000000-0005-0000-0000-00008D4B0000}"/>
    <cellStyle name="Normal 3 2 3 2 2 4 2 2 6" xfId="19369" xr:uid="{00000000-0005-0000-0000-00008E4B0000}"/>
    <cellStyle name="Normal 3 2 3 2 2 4 2 2 6 2" xfId="19370" xr:uid="{00000000-0005-0000-0000-00008F4B0000}"/>
    <cellStyle name="Normal 3 2 3 2 2 4 2 2 7" xfId="19371" xr:uid="{00000000-0005-0000-0000-0000904B0000}"/>
    <cellStyle name="Normal 3 2 3 2 2 4 2 2 7 2" xfId="19372" xr:uid="{00000000-0005-0000-0000-0000914B0000}"/>
    <cellStyle name="Normal 3 2 3 2 2 4 2 2 8" xfId="19373" xr:uid="{00000000-0005-0000-0000-0000924B0000}"/>
    <cellStyle name="Normal 3 2 3 2 2 4 2 3" xfId="19374" xr:uid="{00000000-0005-0000-0000-0000934B0000}"/>
    <cellStyle name="Normal 3 2 3 2 2 4 2 3 2" xfId="19375" xr:uid="{00000000-0005-0000-0000-0000944B0000}"/>
    <cellStyle name="Normal 3 2 3 2 2 4 2 3 2 2" xfId="19376" xr:uid="{00000000-0005-0000-0000-0000954B0000}"/>
    <cellStyle name="Normal 3 2 3 2 2 4 2 3 2 2 2" xfId="19377" xr:uid="{00000000-0005-0000-0000-0000964B0000}"/>
    <cellStyle name="Normal 3 2 3 2 2 4 2 3 2 2 2 2" xfId="19378" xr:uid="{00000000-0005-0000-0000-0000974B0000}"/>
    <cellStyle name="Normal 3 2 3 2 2 4 2 3 2 2 3" xfId="19379" xr:uid="{00000000-0005-0000-0000-0000984B0000}"/>
    <cellStyle name="Normal 3 2 3 2 2 4 2 3 2 3" xfId="19380" xr:uid="{00000000-0005-0000-0000-0000994B0000}"/>
    <cellStyle name="Normal 3 2 3 2 2 4 2 3 2 3 2" xfId="19381" xr:uid="{00000000-0005-0000-0000-00009A4B0000}"/>
    <cellStyle name="Normal 3 2 3 2 2 4 2 3 2 4" xfId="19382" xr:uid="{00000000-0005-0000-0000-00009B4B0000}"/>
    <cellStyle name="Normal 3 2 3 2 2 4 2 3 3" xfId="19383" xr:uid="{00000000-0005-0000-0000-00009C4B0000}"/>
    <cellStyle name="Normal 3 2 3 2 2 4 2 3 3 2" xfId="19384" xr:uid="{00000000-0005-0000-0000-00009D4B0000}"/>
    <cellStyle name="Normal 3 2 3 2 2 4 2 3 3 2 2" xfId="19385" xr:uid="{00000000-0005-0000-0000-00009E4B0000}"/>
    <cellStyle name="Normal 3 2 3 2 2 4 2 3 3 3" xfId="19386" xr:uid="{00000000-0005-0000-0000-00009F4B0000}"/>
    <cellStyle name="Normal 3 2 3 2 2 4 2 3 4" xfId="19387" xr:uid="{00000000-0005-0000-0000-0000A04B0000}"/>
    <cellStyle name="Normal 3 2 3 2 2 4 2 3 4 2" xfId="19388" xr:uid="{00000000-0005-0000-0000-0000A14B0000}"/>
    <cellStyle name="Normal 3 2 3 2 2 4 2 3 5" xfId="19389" xr:uid="{00000000-0005-0000-0000-0000A24B0000}"/>
    <cellStyle name="Normal 3 2 3 2 2 4 2 4" xfId="19390" xr:uid="{00000000-0005-0000-0000-0000A34B0000}"/>
    <cellStyle name="Normal 3 2 3 2 2 4 2 4 2" xfId="19391" xr:uid="{00000000-0005-0000-0000-0000A44B0000}"/>
    <cellStyle name="Normal 3 2 3 2 2 4 2 4 2 2" xfId="19392" xr:uid="{00000000-0005-0000-0000-0000A54B0000}"/>
    <cellStyle name="Normal 3 2 3 2 2 4 2 4 2 2 2" xfId="19393" xr:uid="{00000000-0005-0000-0000-0000A64B0000}"/>
    <cellStyle name="Normal 3 2 3 2 2 4 2 4 2 3" xfId="19394" xr:uid="{00000000-0005-0000-0000-0000A74B0000}"/>
    <cellStyle name="Normal 3 2 3 2 2 4 2 4 3" xfId="19395" xr:uid="{00000000-0005-0000-0000-0000A84B0000}"/>
    <cellStyle name="Normal 3 2 3 2 2 4 2 4 3 2" xfId="19396" xr:uid="{00000000-0005-0000-0000-0000A94B0000}"/>
    <cellStyle name="Normal 3 2 3 2 2 4 2 4 4" xfId="19397" xr:uid="{00000000-0005-0000-0000-0000AA4B0000}"/>
    <cellStyle name="Normal 3 2 3 2 2 4 2 5" xfId="19398" xr:uid="{00000000-0005-0000-0000-0000AB4B0000}"/>
    <cellStyle name="Normal 3 2 3 2 2 4 2 5 2" xfId="19399" xr:uid="{00000000-0005-0000-0000-0000AC4B0000}"/>
    <cellStyle name="Normal 3 2 3 2 2 4 2 5 2 2" xfId="19400" xr:uid="{00000000-0005-0000-0000-0000AD4B0000}"/>
    <cellStyle name="Normal 3 2 3 2 2 4 2 5 2 2 2" xfId="19401" xr:uid="{00000000-0005-0000-0000-0000AE4B0000}"/>
    <cellStyle name="Normal 3 2 3 2 2 4 2 5 2 3" xfId="19402" xr:uid="{00000000-0005-0000-0000-0000AF4B0000}"/>
    <cellStyle name="Normal 3 2 3 2 2 4 2 5 3" xfId="19403" xr:uid="{00000000-0005-0000-0000-0000B04B0000}"/>
    <cellStyle name="Normal 3 2 3 2 2 4 2 5 3 2" xfId="19404" xr:uid="{00000000-0005-0000-0000-0000B14B0000}"/>
    <cellStyle name="Normal 3 2 3 2 2 4 2 5 4" xfId="19405" xr:uid="{00000000-0005-0000-0000-0000B24B0000}"/>
    <cellStyle name="Normal 3 2 3 2 2 4 2 6" xfId="19406" xr:uid="{00000000-0005-0000-0000-0000B34B0000}"/>
    <cellStyle name="Normal 3 2 3 2 2 4 2 6 2" xfId="19407" xr:uid="{00000000-0005-0000-0000-0000B44B0000}"/>
    <cellStyle name="Normal 3 2 3 2 2 4 2 6 2 2" xfId="19408" xr:uid="{00000000-0005-0000-0000-0000B54B0000}"/>
    <cellStyle name="Normal 3 2 3 2 2 4 2 6 3" xfId="19409" xr:uid="{00000000-0005-0000-0000-0000B64B0000}"/>
    <cellStyle name="Normal 3 2 3 2 2 4 2 7" xfId="19410" xr:uid="{00000000-0005-0000-0000-0000B74B0000}"/>
    <cellStyle name="Normal 3 2 3 2 2 4 2 7 2" xfId="19411" xr:uid="{00000000-0005-0000-0000-0000B84B0000}"/>
    <cellStyle name="Normal 3 2 3 2 2 4 2 8" xfId="19412" xr:uid="{00000000-0005-0000-0000-0000B94B0000}"/>
    <cellStyle name="Normal 3 2 3 2 2 4 2 8 2" xfId="19413" xr:uid="{00000000-0005-0000-0000-0000BA4B0000}"/>
    <cellStyle name="Normal 3 2 3 2 2 4 2 9" xfId="19414" xr:uid="{00000000-0005-0000-0000-0000BB4B0000}"/>
    <cellStyle name="Normal 3 2 3 2 2 4 3" xfId="19415" xr:uid="{00000000-0005-0000-0000-0000BC4B0000}"/>
    <cellStyle name="Normal 3 2 3 2 2 4 3 2" xfId="19416" xr:uid="{00000000-0005-0000-0000-0000BD4B0000}"/>
    <cellStyle name="Normal 3 2 3 2 2 4 3 2 2" xfId="19417" xr:uid="{00000000-0005-0000-0000-0000BE4B0000}"/>
    <cellStyle name="Normal 3 2 3 2 2 4 3 2 2 2" xfId="19418" xr:uid="{00000000-0005-0000-0000-0000BF4B0000}"/>
    <cellStyle name="Normal 3 2 3 2 2 4 3 2 2 2 2" xfId="19419" xr:uid="{00000000-0005-0000-0000-0000C04B0000}"/>
    <cellStyle name="Normal 3 2 3 2 2 4 3 2 2 2 2 2" xfId="19420" xr:uid="{00000000-0005-0000-0000-0000C14B0000}"/>
    <cellStyle name="Normal 3 2 3 2 2 4 3 2 2 2 3" xfId="19421" xr:uid="{00000000-0005-0000-0000-0000C24B0000}"/>
    <cellStyle name="Normal 3 2 3 2 2 4 3 2 2 3" xfId="19422" xr:uid="{00000000-0005-0000-0000-0000C34B0000}"/>
    <cellStyle name="Normal 3 2 3 2 2 4 3 2 2 3 2" xfId="19423" xr:uid="{00000000-0005-0000-0000-0000C44B0000}"/>
    <cellStyle name="Normal 3 2 3 2 2 4 3 2 2 4" xfId="19424" xr:uid="{00000000-0005-0000-0000-0000C54B0000}"/>
    <cellStyle name="Normal 3 2 3 2 2 4 3 2 3" xfId="19425" xr:uid="{00000000-0005-0000-0000-0000C64B0000}"/>
    <cellStyle name="Normal 3 2 3 2 2 4 3 2 3 2" xfId="19426" xr:uid="{00000000-0005-0000-0000-0000C74B0000}"/>
    <cellStyle name="Normal 3 2 3 2 2 4 3 2 3 2 2" xfId="19427" xr:uid="{00000000-0005-0000-0000-0000C84B0000}"/>
    <cellStyle name="Normal 3 2 3 2 2 4 3 2 3 3" xfId="19428" xr:uid="{00000000-0005-0000-0000-0000C94B0000}"/>
    <cellStyle name="Normal 3 2 3 2 2 4 3 2 4" xfId="19429" xr:uid="{00000000-0005-0000-0000-0000CA4B0000}"/>
    <cellStyle name="Normal 3 2 3 2 2 4 3 2 4 2" xfId="19430" xr:uid="{00000000-0005-0000-0000-0000CB4B0000}"/>
    <cellStyle name="Normal 3 2 3 2 2 4 3 2 5" xfId="19431" xr:uid="{00000000-0005-0000-0000-0000CC4B0000}"/>
    <cellStyle name="Normal 3 2 3 2 2 4 3 3" xfId="19432" xr:uid="{00000000-0005-0000-0000-0000CD4B0000}"/>
    <cellStyle name="Normal 3 2 3 2 2 4 3 3 2" xfId="19433" xr:uid="{00000000-0005-0000-0000-0000CE4B0000}"/>
    <cellStyle name="Normal 3 2 3 2 2 4 3 3 2 2" xfId="19434" xr:uid="{00000000-0005-0000-0000-0000CF4B0000}"/>
    <cellStyle name="Normal 3 2 3 2 2 4 3 3 2 2 2" xfId="19435" xr:uid="{00000000-0005-0000-0000-0000D04B0000}"/>
    <cellStyle name="Normal 3 2 3 2 2 4 3 3 2 3" xfId="19436" xr:uid="{00000000-0005-0000-0000-0000D14B0000}"/>
    <cellStyle name="Normal 3 2 3 2 2 4 3 3 3" xfId="19437" xr:uid="{00000000-0005-0000-0000-0000D24B0000}"/>
    <cellStyle name="Normal 3 2 3 2 2 4 3 3 3 2" xfId="19438" xr:uid="{00000000-0005-0000-0000-0000D34B0000}"/>
    <cellStyle name="Normal 3 2 3 2 2 4 3 3 4" xfId="19439" xr:uid="{00000000-0005-0000-0000-0000D44B0000}"/>
    <cellStyle name="Normal 3 2 3 2 2 4 3 4" xfId="19440" xr:uid="{00000000-0005-0000-0000-0000D54B0000}"/>
    <cellStyle name="Normal 3 2 3 2 2 4 3 4 2" xfId="19441" xr:uid="{00000000-0005-0000-0000-0000D64B0000}"/>
    <cellStyle name="Normal 3 2 3 2 2 4 3 4 2 2" xfId="19442" xr:uid="{00000000-0005-0000-0000-0000D74B0000}"/>
    <cellStyle name="Normal 3 2 3 2 2 4 3 4 2 2 2" xfId="19443" xr:uid="{00000000-0005-0000-0000-0000D84B0000}"/>
    <cellStyle name="Normal 3 2 3 2 2 4 3 4 2 3" xfId="19444" xr:uid="{00000000-0005-0000-0000-0000D94B0000}"/>
    <cellStyle name="Normal 3 2 3 2 2 4 3 4 3" xfId="19445" xr:uid="{00000000-0005-0000-0000-0000DA4B0000}"/>
    <cellStyle name="Normal 3 2 3 2 2 4 3 4 3 2" xfId="19446" xr:uid="{00000000-0005-0000-0000-0000DB4B0000}"/>
    <cellStyle name="Normal 3 2 3 2 2 4 3 4 4" xfId="19447" xr:uid="{00000000-0005-0000-0000-0000DC4B0000}"/>
    <cellStyle name="Normal 3 2 3 2 2 4 3 5" xfId="19448" xr:uid="{00000000-0005-0000-0000-0000DD4B0000}"/>
    <cellStyle name="Normal 3 2 3 2 2 4 3 5 2" xfId="19449" xr:uid="{00000000-0005-0000-0000-0000DE4B0000}"/>
    <cellStyle name="Normal 3 2 3 2 2 4 3 5 2 2" xfId="19450" xr:uid="{00000000-0005-0000-0000-0000DF4B0000}"/>
    <cellStyle name="Normal 3 2 3 2 2 4 3 5 3" xfId="19451" xr:uid="{00000000-0005-0000-0000-0000E04B0000}"/>
    <cellStyle name="Normal 3 2 3 2 2 4 3 6" xfId="19452" xr:uid="{00000000-0005-0000-0000-0000E14B0000}"/>
    <cellStyle name="Normal 3 2 3 2 2 4 3 6 2" xfId="19453" xr:uid="{00000000-0005-0000-0000-0000E24B0000}"/>
    <cellStyle name="Normal 3 2 3 2 2 4 3 7" xfId="19454" xr:uid="{00000000-0005-0000-0000-0000E34B0000}"/>
    <cellStyle name="Normal 3 2 3 2 2 4 3 7 2" xfId="19455" xr:uid="{00000000-0005-0000-0000-0000E44B0000}"/>
    <cellStyle name="Normal 3 2 3 2 2 4 3 8" xfId="19456" xr:uid="{00000000-0005-0000-0000-0000E54B0000}"/>
    <cellStyle name="Normal 3 2 3 2 2 4 4" xfId="19457" xr:uid="{00000000-0005-0000-0000-0000E64B0000}"/>
    <cellStyle name="Normal 3 2 3 2 2 4 4 2" xfId="19458" xr:uid="{00000000-0005-0000-0000-0000E74B0000}"/>
    <cellStyle name="Normal 3 2 3 2 2 4 4 2 2" xfId="19459" xr:uid="{00000000-0005-0000-0000-0000E84B0000}"/>
    <cellStyle name="Normal 3 2 3 2 2 4 4 2 2 2" xfId="19460" xr:uid="{00000000-0005-0000-0000-0000E94B0000}"/>
    <cellStyle name="Normal 3 2 3 2 2 4 4 2 2 2 2" xfId="19461" xr:uid="{00000000-0005-0000-0000-0000EA4B0000}"/>
    <cellStyle name="Normal 3 2 3 2 2 4 4 2 2 3" xfId="19462" xr:uid="{00000000-0005-0000-0000-0000EB4B0000}"/>
    <cellStyle name="Normal 3 2 3 2 2 4 4 2 3" xfId="19463" xr:uid="{00000000-0005-0000-0000-0000EC4B0000}"/>
    <cellStyle name="Normal 3 2 3 2 2 4 4 2 3 2" xfId="19464" xr:uid="{00000000-0005-0000-0000-0000ED4B0000}"/>
    <cellStyle name="Normal 3 2 3 2 2 4 4 2 4" xfId="19465" xr:uid="{00000000-0005-0000-0000-0000EE4B0000}"/>
    <cellStyle name="Normal 3 2 3 2 2 4 4 3" xfId="19466" xr:uid="{00000000-0005-0000-0000-0000EF4B0000}"/>
    <cellStyle name="Normal 3 2 3 2 2 4 4 3 2" xfId="19467" xr:uid="{00000000-0005-0000-0000-0000F04B0000}"/>
    <cellStyle name="Normal 3 2 3 2 2 4 4 3 2 2" xfId="19468" xr:uid="{00000000-0005-0000-0000-0000F14B0000}"/>
    <cellStyle name="Normal 3 2 3 2 2 4 4 3 3" xfId="19469" xr:uid="{00000000-0005-0000-0000-0000F24B0000}"/>
    <cellStyle name="Normal 3 2 3 2 2 4 4 4" xfId="19470" xr:uid="{00000000-0005-0000-0000-0000F34B0000}"/>
    <cellStyle name="Normal 3 2 3 2 2 4 4 4 2" xfId="19471" xr:uid="{00000000-0005-0000-0000-0000F44B0000}"/>
    <cellStyle name="Normal 3 2 3 2 2 4 4 5" xfId="19472" xr:uid="{00000000-0005-0000-0000-0000F54B0000}"/>
    <cellStyle name="Normal 3 2 3 2 2 4 5" xfId="19473" xr:uid="{00000000-0005-0000-0000-0000F64B0000}"/>
    <cellStyle name="Normal 3 2 3 2 2 4 5 2" xfId="19474" xr:uid="{00000000-0005-0000-0000-0000F74B0000}"/>
    <cellStyle name="Normal 3 2 3 2 2 4 5 2 2" xfId="19475" xr:uid="{00000000-0005-0000-0000-0000F84B0000}"/>
    <cellStyle name="Normal 3 2 3 2 2 4 5 2 2 2" xfId="19476" xr:uid="{00000000-0005-0000-0000-0000F94B0000}"/>
    <cellStyle name="Normal 3 2 3 2 2 4 5 2 3" xfId="19477" xr:uid="{00000000-0005-0000-0000-0000FA4B0000}"/>
    <cellStyle name="Normal 3 2 3 2 2 4 5 3" xfId="19478" xr:uid="{00000000-0005-0000-0000-0000FB4B0000}"/>
    <cellStyle name="Normal 3 2 3 2 2 4 5 3 2" xfId="19479" xr:uid="{00000000-0005-0000-0000-0000FC4B0000}"/>
    <cellStyle name="Normal 3 2 3 2 2 4 5 4" xfId="19480" xr:uid="{00000000-0005-0000-0000-0000FD4B0000}"/>
    <cellStyle name="Normal 3 2 3 2 2 4 6" xfId="19481" xr:uid="{00000000-0005-0000-0000-0000FE4B0000}"/>
    <cellStyle name="Normal 3 2 3 2 2 4 6 2" xfId="19482" xr:uid="{00000000-0005-0000-0000-0000FF4B0000}"/>
    <cellStyle name="Normal 3 2 3 2 2 4 6 2 2" xfId="19483" xr:uid="{00000000-0005-0000-0000-0000004C0000}"/>
    <cellStyle name="Normal 3 2 3 2 2 4 6 2 2 2" xfId="19484" xr:uid="{00000000-0005-0000-0000-0000014C0000}"/>
    <cellStyle name="Normal 3 2 3 2 2 4 6 2 3" xfId="19485" xr:uid="{00000000-0005-0000-0000-0000024C0000}"/>
    <cellStyle name="Normal 3 2 3 2 2 4 6 3" xfId="19486" xr:uid="{00000000-0005-0000-0000-0000034C0000}"/>
    <cellStyle name="Normal 3 2 3 2 2 4 6 3 2" xfId="19487" xr:uid="{00000000-0005-0000-0000-0000044C0000}"/>
    <cellStyle name="Normal 3 2 3 2 2 4 6 4" xfId="19488" xr:uid="{00000000-0005-0000-0000-0000054C0000}"/>
    <cellStyle name="Normal 3 2 3 2 2 4 7" xfId="19489" xr:uid="{00000000-0005-0000-0000-0000064C0000}"/>
    <cellStyle name="Normal 3 2 3 2 2 4 7 2" xfId="19490" xr:uid="{00000000-0005-0000-0000-0000074C0000}"/>
    <cellStyle name="Normal 3 2 3 2 2 4 7 2 2" xfId="19491" xr:uid="{00000000-0005-0000-0000-0000084C0000}"/>
    <cellStyle name="Normal 3 2 3 2 2 4 7 3" xfId="19492" xr:uid="{00000000-0005-0000-0000-0000094C0000}"/>
    <cellStyle name="Normal 3 2 3 2 2 4 8" xfId="19493" xr:uid="{00000000-0005-0000-0000-00000A4C0000}"/>
    <cellStyle name="Normal 3 2 3 2 2 4 8 2" xfId="19494" xr:uid="{00000000-0005-0000-0000-00000B4C0000}"/>
    <cellStyle name="Normal 3 2 3 2 2 4 9" xfId="19495" xr:uid="{00000000-0005-0000-0000-00000C4C0000}"/>
    <cellStyle name="Normal 3 2 3 2 2 4 9 2" xfId="19496" xr:uid="{00000000-0005-0000-0000-00000D4C0000}"/>
    <cellStyle name="Normal 3 2 3 2 2 5" xfId="19497" xr:uid="{00000000-0005-0000-0000-00000E4C0000}"/>
    <cellStyle name="Normal 3 2 3 2 2 5 2" xfId="19498" xr:uid="{00000000-0005-0000-0000-00000F4C0000}"/>
    <cellStyle name="Normal 3 2 3 2 2 5 2 2" xfId="19499" xr:uid="{00000000-0005-0000-0000-0000104C0000}"/>
    <cellStyle name="Normal 3 2 3 2 2 5 2 2 2" xfId="19500" xr:uid="{00000000-0005-0000-0000-0000114C0000}"/>
    <cellStyle name="Normal 3 2 3 2 2 5 2 2 2 2" xfId="19501" xr:uid="{00000000-0005-0000-0000-0000124C0000}"/>
    <cellStyle name="Normal 3 2 3 2 2 5 2 2 2 2 2" xfId="19502" xr:uid="{00000000-0005-0000-0000-0000134C0000}"/>
    <cellStyle name="Normal 3 2 3 2 2 5 2 2 2 2 2 2" xfId="19503" xr:uid="{00000000-0005-0000-0000-0000144C0000}"/>
    <cellStyle name="Normal 3 2 3 2 2 5 2 2 2 2 3" xfId="19504" xr:uid="{00000000-0005-0000-0000-0000154C0000}"/>
    <cellStyle name="Normal 3 2 3 2 2 5 2 2 2 3" xfId="19505" xr:uid="{00000000-0005-0000-0000-0000164C0000}"/>
    <cellStyle name="Normal 3 2 3 2 2 5 2 2 2 3 2" xfId="19506" xr:uid="{00000000-0005-0000-0000-0000174C0000}"/>
    <cellStyle name="Normal 3 2 3 2 2 5 2 2 2 4" xfId="19507" xr:uid="{00000000-0005-0000-0000-0000184C0000}"/>
    <cellStyle name="Normal 3 2 3 2 2 5 2 2 3" xfId="19508" xr:uid="{00000000-0005-0000-0000-0000194C0000}"/>
    <cellStyle name="Normal 3 2 3 2 2 5 2 2 3 2" xfId="19509" xr:uid="{00000000-0005-0000-0000-00001A4C0000}"/>
    <cellStyle name="Normal 3 2 3 2 2 5 2 2 3 2 2" xfId="19510" xr:uid="{00000000-0005-0000-0000-00001B4C0000}"/>
    <cellStyle name="Normal 3 2 3 2 2 5 2 2 3 3" xfId="19511" xr:uid="{00000000-0005-0000-0000-00001C4C0000}"/>
    <cellStyle name="Normal 3 2 3 2 2 5 2 2 4" xfId="19512" xr:uid="{00000000-0005-0000-0000-00001D4C0000}"/>
    <cellStyle name="Normal 3 2 3 2 2 5 2 2 4 2" xfId="19513" xr:uid="{00000000-0005-0000-0000-00001E4C0000}"/>
    <cellStyle name="Normal 3 2 3 2 2 5 2 2 5" xfId="19514" xr:uid="{00000000-0005-0000-0000-00001F4C0000}"/>
    <cellStyle name="Normal 3 2 3 2 2 5 2 3" xfId="19515" xr:uid="{00000000-0005-0000-0000-0000204C0000}"/>
    <cellStyle name="Normal 3 2 3 2 2 5 2 3 2" xfId="19516" xr:uid="{00000000-0005-0000-0000-0000214C0000}"/>
    <cellStyle name="Normal 3 2 3 2 2 5 2 3 2 2" xfId="19517" xr:uid="{00000000-0005-0000-0000-0000224C0000}"/>
    <cellStyle name="Normal 3 2 3 2 2 5 2 3 2 2 2" xfId="19518" xr:uid="{00000000-0005-0000-0000-0000234C0000}"/>
    <cellStyle name="Normal 3 2 3 2 2 5 2 3 2 3" xfId="19519" xr:uid="{00000000-0005-0000-0000-0000244C0000}"/>
    <cellStyle name="Normal 3 2 3 2 2 5 2 3 3" xfId="19520" xr:uid="{00000000-0005-0000-0000-0000254C0000}"/>
    <cellStyle name="Normal 3 2 3 2 2 5 2 3 3 2" xfId="19521" xr:uid="{00000000-0005-0000-0000-0000264C0000}"/>
    <cellStyle name="Normal 3 2 3 2 2 5 2 3 4" xfId="19522" xr:uid="{00000000-0005-0000-0000-0000274C0000}"/>
    <cellStyle name="Normal 3 2 3 2 2 5 2 4" xfId="19523" xr:uid="{00000000-0005-0000-0000-0000284C0000}"/>
    <cellStyle name="Normal 3 2 3 2 2 5 2 4 2" xfId="19524" xr:uid="{00000000-0005-0000-0000-0000294C0000}"/>
    <cellStyle name="Normal 3 2 3 2 2 5 2 4 2 2" xfId="19525" xr:uid="{00000000-0005-0000-0000-00002A4C0000}"/>
    <cellStyle name="Normal 3 2 3 2 2 5 2 4 2 2 2" xfId="19526" xr:uid="{00000000-0005-0000-0000-00002B4C0000}"/>
    <cellStyle name="Normal 3 2 3 2 2 5 2 4 2 3" xfId="19527" xr:uid="{00000000-0005-0000-0000-00002C4C0000}"/>
    <cellStyle name="Normal 3 2 3 2 2 5 2 4 3" xfId="19528" xr:uid="{00000000-0005-0000-0000-00002D4C0000}"/>
    <cellStyle name="Normal 3 2 3 2 2 5 2 4 3 2" xfId="19529" xr:uid="{00000000-0005-0000-0000-00002E4C0000}"/>
    <cellStyle name="Normal 3 2 3 2 2 5 2 4 4" xfId="19530" xr:uid="{00000000-0005-0000-0000-00002F4C0000}"/>
    <cellStyle name="Normal 3 2 3 2 2 5 2 5" xfId="19531" xr:uid="{00000000-0005-0000-0000-0000304C0000}"/>
    <cellStyle name="Normal 3 2 3 2 2 5 2 5 2" xfId="19532" xr:uid="{00000000-0005-0000-0000-0000314C0000}"/>
    <cellStyle name="Normal 3 2 3 2 2 5 2 5 2 2" xfId="19533" xr:uid="{00000000-0005-0000-0000-0000324C0000}"/>
    <cellStyle name="Normal 3 2 3 2 2 5 2 5 3" xfId="19534" xr:uid="{00000000-0005-0000-0000-0000334C0000}"/>
    <cellStyle name="Normal 3 2 3 2 2 5 2 6" xfId="19535" xr:uid="{00000000-0005-0000-0000-0000344C0000}"/>
    <cellStyle name="Normal 3 2 3 2 2 5 2 6 2" xfId="19536" xr:uid="{00000000-0005-0000-0000-0000354C0000}"/>
    <cellStyle name="Normal 3 2 3 2 2 5 2 7" xfId="19537" xr:uid="{00000000-0005-0000-0000-0000364C0000}"/>
    <cellStyle name="Normal 3 2 3 2 2 5 2 7 2" xfId="19538" xr:uid="{00000000-0005-0000-0000-0000374C0000}"/>
    <cellStyle name="Normal 3 2 3 2 2 5 2 8" xfId="19539" xr:uid="{00000000-0005-0000-0000-0000384C0000}"/>
    <cellStyle name="Normal 3 2 3 2 2 5 3" xfId="19540" xr:uid="{00000000-0005-0000-0000-0000394C0000}"/>
    <cellStyle name="Normal 3 2 3 2 2 5 3 2" xfId="19541" xr:uid="{00000000-0005-0000-0000-00003A4C0000}"/>
    <cellStyle name="Normal 3 2 3 2 2 5 3 2 2" xfId="19542" xr:uid="{00000000-0005-0000-0000-00003B4C0000}"/>
    <cellStyle name="Normal 3 2 3 2 2 5 3 2 2 2" xfId="19543" xr:uid="{00000000-0005-0000-0000-00003C4C0000}"/>
    <cellStyle name="Normal 3 2 3 2 2 5 3 2 2 2 2" xfId="19544" xr:uid="{00000000-0005-0000-0000-00003D4C0000}"/>
    <cellStyle name="Normal 3 2 3 2 2 5 3 2 2 3" xfId="19545" xr:uid="{00000000-0005-0000-0000-00003E4C0000}"/>
    <cellStyle name="Normal 3 2 3 2 2 5 3 2 3" xfId="19546" xr:uid="{00000000-0005-0000-0000-00003F4C0000}"/>
    <cellStyle name="Normal 3 2 3 2 2 5 3 2 3 2" xfId="19547" xr:uid="{00000000-0005-0000-0000-0000404C0000}"/>
    <cellStyle name="Normal 3 2 3 2 2 5 3 2 4" xfId="19548" xr:uid="{00000000-0005-0000-0000-0000414C0000}"/>
    <cellStyle name="Normal 3 2 3 2 2 5 3 3" xfId="19549" xr:uid="{00000000-0005-0000-0000-0000424C0000}"/>
    <cellStyle name="Normal 3 2 3 2 2 5 3 3 2" xfId="19550" xr:uid="{00000000-0005-0000-0000-0000434C0000}"/>
    <cellStyle name="Normal 3 2 3 2 2 5 3 3 2 2" xfId="19551" xr:uid="{00000000-0005-0000-0000-0000444C0000}"/>
    <cellStyle name="Normal 3 2 3 2 2 5 3 3 3" xfId="19552" xr:uid="{00000000-0005-0000-0000-0000454C0000}"/>
    <cellStyle name="Normal 3 2 3 2 2 5 3 4" xfId="19553" xr:uid="{00000000-0005-0000-0000-0000464C0000}"/>
    <cellStyle name="Normal 3 2 3 2 2 5 3 4 2" xfId="19554" xr:uid="{00000000-0005-0000-0000-0000474C0000}"/>
    <cellStyle name="Normal 3 2 3 2 2 5 3 5" xfId="19555" xr:uid="{00000000-0005-0000-0000-0000484C0000}"/>
    <cellStyle name="Normal 3 2 3 2 2 5 4" xfId="19556" xr:uid="{00000000-0005-0000-0000-0000494C0000}"/>
    <cellStyle name="Normal 3 2 3 2 2 5 4 2" xfId="19557" xr:uid="{00000000-0005-0000-0000-00004A4C0000}"/>
    <cellStyle name="Normal 3 2 3 2 2 5 4 2 2" xfId="19558" xr:uid="{00000000-0005-0000-0000-00004B4C0000}"/>
    <cellStyle name="Normal 3 2 3 2 2 5 4 2 2 2" xfId="19559" xr:uid="{00000000-0005-0000-0000-00004C4C0000}"/>
    <cellStyle name="Normal 3 2 3 2 2 5 4 2 3" xfId="19560" xr:uid="{00000000-0005-0000-0000-00004D4C0000}"/>
    <cellStyle name="Normal 3 2 3 2 2 5 4 3" xfId="19561" xr:uid="{00000000-0005-0000-0000-00004E4C0000}"/>
    <cellStyle name="Normal 3 2 3 2 2 5 4 3 2" xfId="19562" xr:uid="{00000000-0005-0000-0000-00004F4C0000}"/>
    <cellStyle name="Normal 3 2 3 2 2 5 4 4" xfId="19563" xr:uid="{00000000-0005-0000-0000-0000504C0000}"/>
    <cellStyle name="Normal 3 2 3 2 2 5 5" xfId="19564" xr:uid="{00000000-0005-0000-0000-0000514C0000}"/>
    <cellStyle name="Normal 3 2 3 2 2 5 5 2" xfId="19565" xr:uid="{00000000-0005-0000-0000-0000524C0000}"/>
    <cellStyle name="Normal 3 2 3 2 2 5 5 2 2" xfId="19566" xr:uid="{00000000-0005-0000-0000-0000534C0000}"/>
    <cellStyle name="Normal 3 2 3 2 2 5 5 2 2 2" xfId="19567" xr:uid="{00000000-0005-0000-0000-0000544C0000}"/>
    <cellStyle name="Normal 3 2 3 2 2 5 5 2 3" xfId="19568" xr:uid="{00000000-0005-0000-0000-0000554C0000}"/>
    <cellStyle name="Normal 3 2 3 2 2 5 5 3" xfId="19569" xr:uid="{00000000-0005-0000-0000-0000564C0000}"/>
    <cellStyle name="Normal 3 2 3 2 2 5 5 3 2" xfId="19570" xr:uid="{00000000-0005-0000-0000-0000574C0000}"/>
    <cellStyle name="Normal 3 2 3 2 2 5 5 4" xfId="19571" xr:uid="{00000000-0005-0000-0000-0000584C0000}"/>
    <cellStyle name="Normal 3 2 3 2 2 5 6" xfId="19572" xr:uid="{00000000-0005-0000-0000-0000594C0000}"/>
    <cellStyle name="Normal 3 2 3 2 2 5 6 2" xfId="19573" xr:uid="{00000000-0005-0000-0000-00005A4C0000}"/>
    <cellStyle name="Normal 3 2 3 2 2 5 6 2 2" xfId="19574" xr:uid="{00000000-0005-0000-0000-00005B4C0000}"/>
    <cellStyle name="Normal 3 2 3 2 2 5 6 3" xfId="19575" xr:uid="{00000000-0005-0000-0000-00005C4C0000}"/>
    <cellStyle name="Normal 3 2 3 2 2 5 7" xfId="19576" xr:uid="{00000000-0005-0000-0000-00005D4C0000}"/>
    <cellStyle name="Normal 3 2 3 2 2 5 7 2" xfId="19577" xr:uid="{00000000-0005-0000-0000-00005E4C0000}"/>
    <cellStyle name="Normal 3 2 3 2 2 5 8" xfId="19578" xr:uid="{00000000-0005-0000-0000-00005F4C0000}"/>
    <cellStyle name="Normal 3 2 3 2 2 5 8 2" xfId="19579" xr:uid="{00000000-0005-0000-0000-0000604C0000}"/>
    <cellStyle name="Normal 3 2 3 2 2 5 9" xfId="19580" xr:uid="{00000000-0005-0000-0000-0000614C0000}"/>
    <cellStyle name="Normal 3 2 3 2 2 6" xfId="19581" xr:uid="{00000000-0005-0000-0000-0000624C0000}"/>
    <cellStyle name="Normal 3 2 3 2 2 6 2" xfId="19582" xr:uid="{00000000-0005-0000-0000-0000634C0000}"/>
    <cellStyle name="Normal 3 2 3 2 2 6 2 2" xfId="19583" xr:uid="{00000000-0005-0000-0000-0000644C0000}"/>
    <cellStyle name="Normal 3 2 3 2 2 6 2 2 2" xfId="19584" xr:uid="{00000000-0005-0000-0000-0000654C0000}"/>
    <cellStyle name="Normal 3 2 3 2 2 6 2 2 2 2" xfId="19585" xr:uid="{00000000-0005-0000-0000-0000664C0000}"/>
    <cellStyle name="Normal 3 2 3 2 2 6 2 2 2 2 2" xfId="19586" xr:uid="{00000000-0005-0000-0000-0000674C0000}"/>
    <cellStyle name="Normal 3 2 3 2 2 6 2 2 2 3" xfId="19587" xr:uid="{00000000-0005-0000-0000-0000684C0000}"/>
    <cellStyle name="Normal 3 2 3 2 2 6 2 2 3" xfId="19588" xr:uid="{00000000-0005-0000-0000-0000694C0000}"/>
    <cellStyle name="Normal 3 2 3 2 2 6 2 2 3 2" xfId="19589" xr:uid="{00000000-0005-0000-0000-00006A4C0000}"/>
    <cellStyle name="Normal 3 2 3 2 2 6 2 2 4" xfId="19590" xr:uid="{00000000-0005-0000-0000-00006B4C0000}"/>
    <cellStyle name="Normal 3 2 3 2 2 6 2 3" xfId="19591" xr:uid="{00000000-0005-0000-0000-00006C4C0000}"/>
    <cellStyle name="Normal 3 2 3 2 2 6 2 3 2" xfId="19592" xr:uid="{00000000-0005-0000-0000-00006D4C0000}"/>
    <cellStyle name="Normal 3 2 3 2 2 6 2 3 2 2" xfId="19593" xr:uid="{00000000-0005-0000-0000-00006E4C0000}"/>
    <cellStyle name="Normal 3 2 3 2 2 6 2 3 3" xfId="19594" xr:uid="{00000000-0005-0000-0000-00006F4C0000}"/>
    <cellStyle name="Normal 3 2 3 2 2 6 2 4" xfId="19595" xr:uid="{00000000-0005-0000-0000-0000704C0000}"/>
    <cellStyle name="Normal 3 2 3 2 2 6 2 4 2" xfId="19596" xr:uid="{00000000-0005-0000-0000-0000714C0000}"/>
    <cellStyle name="Normal 3 2 3 2 2 6 2 5" xfId="19597" xr:uid="{00000000-0005-0000-0000-0000724C0000}"/>
    <cellStyle name="Normal 3 2 3 2 2 6 3" xfId="19598" xr:uid="{00000000-0005-0000-0000-0000734C0000}"/>
    <cellStyle name="Normal 3 2 3 2 2 6 3 2" xfId="19599" xr:uid="{00000000-0005-0000-0000-0000744C0000}"/>
    <cellStyle name="Normal 3 2 3 2 2 6 3 2 2" xfId="19600" xr:uid="{00000000-0005-0000-0000-0000754C0000}"/>
    <cellStyle name="Normal 3 2 3 2 2 6 3 2 2 2" xfId="19601" xr:uid="{00000000-0005-0000-0000-0000764C0000}"/>
    <cellStyle name="Normal 3 2 3 2 2 6 3 2 3" xfId="19602" xr:uid="{00000000-0005-0000-0000-0000774C0000}"/>
    <cellStyle name="Normal 3 2 3 2 2 6 3 3" xfId="19603" xr:uid="{00000000-0005-0000-0000-0000784C0000}"/>
    <cellStyle name="Normal 3 2 3 2 2 6 3 3 2" xfId="19604" xr:uid="{00000000-0005-0000-0000-0000794C0000}"/>
    <cellStyle name="Normal 3 2 3 2 2 6 3 4" xfId="19605" xr:uid="{00000000-0005-0000-0000-00007A4C0000}"/>
    <cellStyle name="Normal 3 2 3 2 2 6 4" xfId="19606" xr:uid="{00000000-0005-0000-0000-00007B4C0000}"/>
    <cellStyle name="Normal 3 2 3 2 2 6 4 2" xfId="19607" xr:uid="{00000000-0005-0000-0000-00007C4C0000}"/>
    <cellStyle name="Normal 3 2 3 2 2 6 4 2 2" xfId="19608" xr:uid="{00000000-0005-0000-0000-00007D4C0000}"/>
    <cellStyle name="Normal 3 2 3 2 2 6 4 2 2 2" xfId="19609" xr:uid="{00000000-0005-0000-0000-00007E4C0000}"/>
    <cellStyle name="Normal 3 2 3 2 2 6 4 2 3" xfId="19610" xr:uid="{00000000-0005-0000-0000-00007F4C0000}"/>
    <cellStyle name="Normal 3 2 3 2 2 6 4 3" xfId="19611" xr:uid="{00000000-0005-0000-0000-0000804C0000}"/>
    <cellStyle name="Normal 3 2 3 2 2 6 4 3 2" xfId="19612" xr:uid="{00000000-0005-0000-0000-0000814C0000}"/>
    <cellStyle name="Normal 3 2 3 2 2 6 4 4" xfId="19613" xr:uid="{00000000-0005-0000-0000-0000824C0000}"/>
    <cellStyle name="Normal 3 2 3 2 2 6 5" xfId="19614" xr:uid="{00000000-0005-0000-0000-0000834C0000}"/>
    <cellStyle name="Normal 3 2 3 2 2 6 5 2" xfId="19615" xr:uid="{00000000-0005-0000-0000-0000844C0000}"/>
    <cellStyle name="Normal 3 2 3 2 2 6 5 2 2" xfId="19616" xr:uid="{00000000-0005-0000-0000-0000854C0000}"/>
    <cellStyle name="Normal 3 2 3 2 2 6 5 3" xfId="19617" xr:uid="{00000000-0005-0000-0000-0000864C0000}"/>
    <cellStyle name="Normal 3 2 3 2 2 6 6" xfId="19618" xr:uid="{00000000-0005-0000-0000-0000874C0000}"/>
    <cellStyle name="Normal 3 2 3 2 2 6 6 2" xfId="19619" xr:uid="{00000000-0005-0000-0000-0000884C0000}"/>
    <cellStyle name="Normal 3 2 3 2 2 6 7" xfId="19620" xr:uid="{00000000-0005-0000-0000-0000894C0000}"/>
    <cellStyle name="Normal 3 2 3 2 2 6 7 2" xfId="19621" xr:uid="{00000000-0005-0000-0000-00008A4C0000}"/>
    <cellStyle name="Normal 3 2 3 2 2 6 8" xfId="19622" xr:uid="{00000000-0005-0000-0000-00008B4C0000}"/>
    <cellStyle name="Normal 3 2 3 2 2 7" xfId="19623" xr:uid="{00000000-0005-0000-0000-00008C4C0000}"/>
    <cellStyle name="Normal 3 2 3 2 2 7 2" xfId="19624" xr:uid="{00000000-0005-0000-0000-00008D4C0000}"/>
    <cellStyle name="Normal 3 2 3 2 2 7 2 2" xfId="19625" xr:uid="{00000000-0005-0000-0000-00008E4C0000}"/>
    <cellStyle name="Normal 3 2 3 2 2 7 2 2 2" xfId="19626" xr:uid="{00000000-0005-0000-0000-00008F4C0000}"/>
    <cellStyle name="Normal 3 2 3 2 2 7 2 2 2 2" xfId="19627" xr:uid="{00000000-0005-0000-0000-0000904C0000}"/>
    <cellStyle name="Normal 3 2 3 2 2 7 2 2 2 2 2" xfId="19628" xr:uid="{00000000-0005-0000-0000-0000914C0000}"/>
    <cellStyle name="Normal 3 2 3 2 2 7 2 2 2 3" xfId="19629" xr:uid="{00000000-0005-0000-0000-0000924C0000}"/>
    <cellStyle name="Normal 3 2 3 2 2 7 2 2 3" xfId="19630" xr:uid="{00000000-0005-0000-0000-0000934C0000}"/>
    <cellStyle name="Normal 3 2 3 2 2 7 2 2 3 2" xfId="19631" xr:uid="{00000000-0005-0000-0000-0000944C0000}"/>
    <cellStyle name="Normal 3 2 3 2 2 7 2 2 4" xfId="19632" xr:uid="{00000000-0005-0000-0000-0000954C0000}"/>
    <cellStyle name="Normal 3 2 3 2 2 7 2 3" xfId="19633" xr:uid="{00000000-0005-0000-0000-0000964C0000}"/>
    <cellStyle name="Normal 3 2 3 2 2 7 2 3 2" xfId="19634" xr:uid="{00000000-0005-0000-0000-0000974C0000}"/>
    <cellStyle name="Normal 3 2 3 2 2 7 2 3 2 2" xfId="19635" xr:uid="{00000000-0005-0000-0000-0000984C0000}"/>
    <cellStyle name="Normal 3 2 3 2 2 7 2 3 3" xfId="19636" xr:uid="{00000000-0005-0000-0000-0000994C0000}"/>
    <cellStyle name="Normal 3 2 3 2 2 7 2 4" xfId="19637" xr:uid="{00000000-0005-0000-0000-00009A4C0000}"/>
    <cellStyle name="Normal 3 2 3 2 2 7 2 4 2" xfId="19638" xr:uid="{00000000-0005-0000-0000-00009B4C0000}"/>
    <cellStyle name="Normal 3 2 3 2 2 7 2 5" xfId="19639" xr:uid="{00000000-0005-0000-0000-00009C4C0000}"/>
    <cellStyle name="Normal 3 2 3 2 2 7 3" xfId="19640" xr:uid="{00000000-0005-0000-0000-00009D4C0000}"/>
    <cellStyle name="Normal 3 2 3 2 2 7 3 2" xfId="19641" xr:uid="{00000000-0005-0000-0000-00009E4C0000}"/>
    <cellStyle name="Normal 3 2 3 2 2 7 3 2 2" xfId="19642" xr:uid="{00000000-0005-0000-0000-00009F4C0000}"/>
    <cellStyle name="Normal 3 2 3 2 2 7 3 2 2 2" xfId="19643" xr:uid="{00000000-0005-0000-0000-0000A04C0000}"/>
    <cellStyle name="Normal 3 2 3 2 2 7 3 2 3" xfId="19644" xr:uid="{00000000-0005-0000-0000-0000A14C0000}"/>
    <cellStyle name="Normal 3 2 3 2 2 7 3 3" xfId="19645" xr:uid="{00000000-0005-0000-0000-0000A24C0000}"/>
    <cellStyle name="Normal 3 2 3 2 2 7 3 3 2" xfId="19646" xr:uid="{00000000-0005-0000-0000-0000A34C0000}"/>
    <cellStyle name="Normal 3 2 3 2 2 7 3 4" xfId="19647" xr:uid="{00000000-0005-0000-0000-0000A44C0000}"/>
    <cellStyle name="Normal 3 2 3 2 2 7 4" xfId="19648" xr:uid="{00000000-0005-0000-0000-0000A54C0000}"/>
    <cellStyle name="Normal 3 2 3 2 2 7 4 2" xfId="19649" xr:uid="{00000000-0005-0000-0000-0000A64C0000}"/>
    <cellStyle name="Normal 3 2 3 2 2 7 4 2 2" xfId="19650" xr:uid="{00000000-0005-0000-0000-0000A74C0000}"/>
    <cellStyle name="Normal 3 2 3 2 2 7 4 3" xfId="19651" xr:uid="{00000000-0005-0000-0000-0000A84C0000}"/>
    <cellStyle name="Normal 3 2 3 2 2 7 5" xfId="19652" xr:uid="{00000000-0005-0000-0000-0000A94C0000}"/>
    <cellStyle name="Normal 3 2 3 2 2 7 5 2" xfId="19653" xr:uid="{00000000-0005-0000-0000-0000AA4C0000}"/>
    <cellStyle name="Normal 3 2 3 2 2 7 6" xfId="19654" xr:uid="{00000000-0005-0000-0000-0000AB4C0000}"/>
    <cellStyle name="Normal 3 2 3 2 2 8" xfId="19655" xr:uid="{00000000-0005-0000-0000-0000AC4C0000}"/>
    <cellStyle name="Normal 3 2 3 2 2 8 2" xfId="19656" xr:uid="{00000000-0005-0000-0000-0000AD4C0000}"/>
    <cellStyle name="Normal 3 2 3 2 2 8 2 2" xfId="19657" xr:uid="{00000000-0005-0000-0000-0000AE4C0000}"/>
    <cellStyle name="Normal 3 2 3 2 2 8 2 2 2" xfId="19658" xr:uid="{00000000-0005-0000-0000-0000AF4C0000}"/>
    <cellStyle name="Normal 3 2 3 2 2 8 2 2 2 2" xfId="19659" xr:uid="{00000000-0005-0000-0000-0000B04C0000}"/>
    <cellStyle name="Normal 3 2 3 2 2 8 2 2 2 2 2" xfId="19660" xr:uid="{00000000-0005-0000-0000-0000B14C0000}"/>
    <cellStyle name="Normal 3 2 3 2 2 8 2 2 2 3" xfId="19661" xr:uid="{00000000-0005-0000-0000-0000B24C0000}"/>
    <cellStyle name="Normal 3 2 3 2 2 8 2 2 3" xfId="19662" xr:uid="{00000000-0005-0000-0000-0000B34C0000}"/>
    <cellStyle name="Normal 3 2 3 2 2 8 2 2 3 2" xfId="19663" xr:uid="{00000000-0005-0000-0000-0000B44C0000}"/>
    <cellStyle name="Normal 3 2 3 2 2 8 2 2 4" xfId="19664" xr:uid="{00000000-0005-0000-0000-0000B54C0000}"/>
    <cellStyle name="Normal 3 2 3 2 2 8 2 3" xfId="19665" xr:uid="{00000000-0005-0000-0000-0000B64C0000}"/>
    <cellStyle name="Normal 3 2 3 2 2 8 2 3 2" xfId="19666" xr:uid="{00000000-0005-0000-0000-0000B74C0000}"/>
    <cellStyle name="Normal 3 2 3 2 2 8 2 3 2 2" xfId="19667" xr:uid="{00000000-0005-0000-0000-0000B84C0000}"/>
    <cellStyle name="Normal 3 2 3 2 2 8 2 3 3" xfId="19668" xr:uid="{00000000-0005-0000-0000-0000B94C0000}"/>
    <cellStyle name="Normal 3 2 3 2 2 8 2 4" xfId="19669" xr:uid="{00000000-0005-0000-0000-0000BA4C0000}"/>
    <cellStyle name="Normal 3 2 3 2 2 8 2 4 2" xfId="19670" xr:uid="{00000000-0005-0000-0000-0000BB4C0000}"/>
    <cellStyle name="Normal 3 2 3 2 2 8 2 5" xfId="19671" xr:uid="{00000000-0005-0000-0000-0000BC4C0000}"/>
    <cellStyle name="Normal 3 2 3 2 2 8 3" xfId="19672" xr:uid="{00000000-0005-0000-0000-0000BD4C0000}"/>
    <cellStyle name="Normal 3 2 3 2 2 8 3 2" xfId="19673" xr:uid="{00000000-0005-0000-0000-0000BE4C0000}"/>
    <cellStyle name="Normal 3 2 3 2 2 8 3 2 2" xfId="19674" xr:uid="{00000000-0005-0000-0000-0000BF4C0000}"/>
    <cellStyle name="Normal 3 2 3 2 2 8 3 2 2 2" xfId="19675" xr:uid="{00000000-0005-0000-0000-0000C04C0000}"/>
    <cellStyle name="Normal 3 2 3 2 2 8 3 2 3" xfId="19676" xr:uid="{00000000-0005-0000-0000-0000C14C0000}"/>
    <cellStyle name="Normal 3 2 3 2 2 8 3 3" xfId="19677" xr:uid="{00000000-0005-0000-0000-0000C24C0000}"/>
    <cellStyle name="Normal 3 2 3 2 2 8 3 3 2" xfId="19678" xr:uid="{00000000-0005-0000-0000-0000C34C0000}"/>
    <cellStyle name="Normal 3 2 3 2 2 8 3 4" xfId="19679" xr:uid="{00000000-0005-0000-0000-0000C44C0000}"/>
    <cellStyle name="Normal 3 2 3 2 2 8 4" xfId="19680" xr:uid="{00000000-0005-0000-0000-0000C54C0000}"/>
    <cellStyle name="Normal 3 2 3 2 2 8 4 2" xfId="19681" xr:uid="{00000000-0005-0000-0000-0000C64C0000}"/>
    <cellStyle name="Normal 3 2 3 2 2 8 4 2 2" xfId="19682" xr:uid="{00000000-0005-0000-0000-0000C74C0000}"/>
    <cellStyle name="Normal 3 2 3 2 2 8 4 3" xfId="19683" xr:uid="{00000000-0005-0000-0000-0000C84C0000}"/>
    <cellStyle name="Normal 3 2 3 2 2 8 5" xfId="19684" xr:uid="{00000000-0005-0000-0000-0000C94C0000}"/>
    <cellStyle name="Normal 3 2 3 2 2 8 5 2" xfId="19685" xr:uid="{00000000-0005-0000-0000-0000CA4C0000}"/>
    <cellStyle name="Normal 3 2 3 2 2 8 6" xfId="19686" xr:uid="{00000000-0005-0000-0000-0000CB4C0000}"/>
    <cellStyle name="Normal 3 2 3 2 2 9" xfId="19687" xr:uid="{00000000-0005-0000-0000-0000CC4C0000}"/>
    <cellStyle name="Normal 3 2 3 2 2 9 2" xfId="19688" xr:uid="{00000000-0005-0000-0000-0000CD4C0000}"/>
    <cellStyle name="Normal 3 2 3 2 2 9 2 2" xfId="19689" xr:uid="{00000000-0005-0000-0000-0000CE4C0000}"/>
    <cellStyle name="Normal 3 2 3 2 2 9 2 2 2" xfId="19690" xr:uid="{00000000-0005-0000-0000-0000CF4C0000}"/>
    <cellStyle name="Normal 3 2 3 2 2 9 2 2 2 2" xfId="19691" xr:uid="{00000000-0005-0000-0000-0000D04C0000}"/>
    <cellStyle name="Normal 3 2 3 2 2 9 2 2 3" xfId="19692" xr:uid="{00000000-0005-0000-0000-0000D14C0000}"/>
    <cellStyle name="Normal 3 2 3 2 2 9 2 3" xfId="19693" xr:uid="{00000000-0005-0000-0000-0000D24C0000}"/>
    <cellStyle name="Normal 3 2 3 2 2 9 2 3 2" xfId="19694" xr:uid="{00000000-0005-0000-0000-0000D34C0000}"/>
    <cellStyle name="Normal 3 2 3 2 2 9 2 4" xfId="19695" xr:uid="{00000000-0005-0000-0000-0000D44C0000}"/>
    <cellStyle name="Normal 3 2 3 2 2 9 3" xfId="19696" xr:uid="{00000000-0005-0000-0000-0000D54C0000}"/>
    <cellStyle name="Normal 3 2 3 2 2 9 3 2" xfId="19697" xr:uid="{00000000-0005-0000-0000-0000D64C0000}"/>
    <cellStyle name="Normal 3 2 3 2 2 9 3 2 2" xfId="19698" xr:uid="{00000000-0005-0000-0000-0000D74C0000}"/>
    <cellStyle name="Normal 3 2 3 2 2 9 3 3" xfId="19699" xr:uid="{00000000-0005-0000-0000-0000D84C0000}"/>
    <cellStyle name="Normal 3 2 3 2 2 9 4" xfId="19700" xr:uid="{00000000-0005-0000-0000-0000D94C0000}"/>
    <cellStyle name="Normal 3 2 3 2 2 9 4 2" xfId="19701" xr:uid="{00000000-0005-0000-0000-0000DA4C0000}"/>
    <cellStyle name="Normal 3 2 3 2 2 9 5" xfId="19702" xr:uid="{00000000-0005-0000-0000-0000DB4C0000}"/>
    <cellStyle name="Normal 3 2 3 2 3" xfId="19703" xr:uid="{00000000-0005-0000-0000-0000DC4C0000}"/>
    <cellStyle name="Normal 3 2 3 2 3 10" xfId="19704" xr:uid="{00000000-0005-0000-0000-0000DD4C0000}"/>
    <cellStyle name="Normal 3 2 3 2 3 2" xfId="19705" xr:uid="{00000000-0005-0000-0000-0000DE4C0000}"/>
    <cellStyle name="Normal 3 2 3 2 3 2 2" xfId="19706" xr:uid="{00000000-0005-0000-0000-0000DF4C0000}"/>
    <cellStyle name="Normal 3 2 3 2 3 2 2 2" xfId="19707" xr:uid="{00000000-0005-0000-0000-0000E04C0000}"/>
    <cellStyle name="Normal 3 2 3 2 3 2 2 2 2" xfId="19708" xr:uid="{00000000-0005-0000-0000-0000E14C0000}"/>
    <cellStyle name="Normal 3 2 3 2 3 2 2 2 2 2" xfId="19709" xr:uid="{00000000-0005-0000-0000-0000E24C0000}"/>
    <cellStyle name="Normal 3 2 3 2 3 2 2 2 2 2 2" xfId="19710" xr:uid="{00000000-0005-0000-0000-0000E34C0000}"/>
    <cellStyle name="Normal 3 2 3 2 3 2 2 2 2 2 2 2" xfId="19711" xr:uid="{00000000-0005-0000-0000-0000E44C0000}"/>
    <cellStyle name="Normal 3 2 3 2 3 2 2 2 2 2 3" xfId="19712" xr:uid="{00000000-0005-0000-0000-0000E54C0000}"/>
    <cellStyle name="Normal 3 2 3 2 3 2 2 2 2 3" xfId="19713" xr:uid="{00000000-0005-0000-0000-0000E64C0000}"/>
    <cellStyle name="Normal 3 2 3 2 3 2 2 2 2 3 2" xfId="19714" xr:uid="{00000000-0005-0000-0000-0000E74C0000}"/>
    <cellStyle name="Normal 3 2 3 2 3 2 2 2 2 4" xfId="19715" xr:uid="{00000000-0005-0000-0000-0000E84C0000}"/>
    <cellStyle name="Normal 3 2 3 2 3 2 2 2 3" xfId="19716" xr:uid="{00000000-0005-0000-0000-0000E94C0000}"/>
    <cellStyle name="Normal 3 2 3 2 3 2 2 2 3 2" xfId="19717" xr:uid="{00000000-0005-0000-0000-0000EA4C0000}"/>
    <cellStyle name="Normal 3 2 3 2 3 2 2 2 3 2 2" xfId="19718" xr:uid="{00000000-0005-0000-0000-0000EB4C0000}"/>
    <cellStyle name="Normal 3 2 3 2 3 2 2 2 3 3" xfId="19719" xr:uid="{00000000-0005-0000-0000-0000EC4C0000}"/>
    <cellStyle name="Normal 3 2 3 2 3 2 2 2 4" xfId="19720" xr:uid="{00000000-0005-0000-0000-0000ED4C0000}"/>
    <cellStyle name="Normal 3 2 3 2 3 2 2 2 4 2" xfId="19721" xr:uid="{00000000-0005-0000-0000-0000EE4C0000}"/>
    <cellStyle name="Normal 3 2 3 2 3 2 2 2 5" xfId="19722" xr:uid="{00000000-0005-0000-0000-0000EF4C0000}"/>
    <cellStyle name="Normal 3 2 3 2 3 2 2 3" xfId="19723" xr:uid="{00000000-0005-0000-0000-0000F04C0000}"/>
    <cellStyle name="Normal 3 2 3 2 3 2 2 3 2" xfId="19724" xr:uid="{00000000-0005-0000-0000-0000F14C0000}"/>
    <cellStyle name="Normal 3 2 3 2 3 2 2 3 2 2" xfId="19725" xr:uid="{00000000-0005-0000-0000-0000F24C0000}"/>
    <cellStyle name="Normal 3 2 3 2 3 2 2 3 2 2 2" xfId="19726" xr:uid="{00000000-0005-0000-0000-0000F34C0000}"/>
    <cellStyle name="Normal 3 2 3 2 3 2 2 3 2 3" xfId="19727" xr:uid="{00000000-0005-0000-0000-0000F44C0000}"/>
    <cellStyle name="Normal 3 2 3 2 3 2 2 3 3" xfId="19728" xr:uid="{00000000-0005-0000-0000-0000F54C0000}"/>
    <cellStyle name="Normal 3 2 3 2 3 2 2 3 3 2" xfId="19729" xr:uid="{00000000-0005-0000-0000-0000F64C0000}"/>
    <cellStyle name="Normal 3 2 3 2 3 2 2 3 4" xfId="19730" xr:uid="{00000000-0005-0000-0000-0000F74C0000}"/>
    <cellStyle name="Normal 3 2 3 2 3 2 2 4" xfId="19731" xr:uid="{00000000-0005-0000-0000-0000F84C0000}"/>
    <cellStyle name="Normal 3 2 3 2 3 2 2 4 2" xfId="19732" xr:uid="{00000000-0005-0000-0000-0000F94C0000}"/>
    <cellStyle name="Normal 3 2 3 2 3 2 2 4 2 2" xfId="19733" xr:uid="{00000000-0005-0000-0000-0000FA4C0000}"/>
    <cellStyle name="Normal 3 2 3 2 3 2 2 4 2 2 2" xfId="19734" xr:uid="{00000000-0005-0000-0000-0000FB4C0000}"/>
    <cellStyle name="Normal 3 2 3 2 3 2 2 4 2 3" xfId="19735" xr:uid="{00000000-0005-0000-0000-0000FC4C0000}"/>
    <cellStyle name="Normal 3 2 3 2 3 2 2 4 3" xfId="19736" xr:uid="{00000000-0005-0000-0000-0000FD4C0000}"/>
    <cellStyle name="Normal 3 2 3 2 3 2 2 4 3 2" xfId="19737" xr:uid="{00000000-0005-0000-0000-0000FE4C0000}"/>
    <cellStyle name="Normal 3 2 3 2 3 2 2 4 4" xfId="19738" xr:uid="{00000000-0005-0000-0000-0000FF4C0000}"/>
    <cellStyle name="Normal 3 2 3 2 3 2 2 5" xfId="19739" xr:uid="{00000000-0005-0000-0000-0000004D0000}"/>
    <cellStyle name="Normal 3 2 3 2 3 2 2 5 2" xfId="19740" xr:uid="{00000000-0005-0000-0000-0000014D0000}"/>
    <cellStyle name="Normal 3 2 3 2 3 2 2 5 2 2" xfId="19741" xr:uid="{00000000-0005-0000-0000-0000024D0000}"/>
    <cellStyle name="Normal 3 2 3 2 3 2 2 5 3" xfId="19742" xr:uid="{00000000-0005-0000-0000-0000034D0000}"/>
    <cellStyle name="Normal 3 2 3 2 3 2 2 6" xfId="19743" xr:uid="{00000000-0005-0000-0000-0000044D0000}"/>
    <cellStyle name="Normal 3 2 3 2 3 2 2 6 2" xfId="19744" xr:uid="{00000000-0005-0000-0000-0000054D0000}"/>
    <cellStyle name="Normal 3 2 3 2 3 2 2 7" xfId="19745" xr:uid="{00000000-0005-0000-0000-0000064D0000}"/>
    <cellStyle name="Normal 3 2 3 2 3 2 2 7 2" xfId="19746" xr:uid="{00000000-0005-0000-0000-0000074D0000}"/>
    <cellStyle name="Normal 3 2 3 2 3 2 2 8" xfId="19747" xr:uid="{00000000-0005-0000-0000-0000084D0000}"/>
    <cellStyle name="Normal 3 2 3 2 3 2 3" xfId="19748" xr:uid="{00000000-0005-0000-0000-0000094D0000}"/>
    <cellStyle name="Normal 3 2 3 2 3 2 3 2" xfId="19749" xr:uid="{00000000-0005-0000-0000-00000A4D0000}"/>
    <cellStyle name="Normal 3 2 3 2 3 2 3 2 2" xfId="19750" xr:uid="{00000000-0005-0000-0000-00000B4D0000}"/>
    <cellStyle name="Normal 3 2 3 2 3 2 3 2 2 2" xfId="19751" xr:uid="{00000000-0005-0000-0000-00000C4D0000}"/>
    <cellStyle name="Normal 3 2 3 2 3 2 3 2 2 2 2" xfId="19752" xr:uid="{00000000-0005-0000-0000-00000D4D0000}"/>
    <cellStyle name="Normal 3 2 3 2 3 2 3 2 2 3" xfId="19753" xr:uid="{00000000-0005-0000-0000-00000E4D0000}"/>
    <cellStyle name="Normal 3 2 3 2 3 2 3 2 3" xfId="19754" xr:uid="{00000000-0005-0000-0000-00000F4D0000}"/>
    <cellStyle name="Normal 3 2 3 2 3 2 3 2 3 2" xfId="19755" xr:uid="{00000000-0005-0000-0000-0000104D0000}"/>
    <cellStyle name="Normal 3 2 3 2 3 2 3 2 4" xfId="19756" xr:uid="{00000000-0005-0000-0000-0000114D0000}"/>
    <cellStyle name="Normal 3 2 3 2 3 2 3 3" xfId="19757" xr:uid="{00000000-0005-0000-0000-0000124D0000}"/>
    <cellStyle name="Normal 3 2 3 2 3 2 3 3 2" xfId="19758" xr:uid="{00000000-0005-0000-0000-0000134D0000}"/>
    <cellStyle name="Normal 3 2 3 2 3 2 3 3 2 2" xfId="19759" xr:uid="{00000000-0005-0000-0000-0000144D0000}"/>
    <cellStyle name="Normal 3 2 3 2 3 2 3 3 3" xfId="19760" xr:uid="{00000000-0005-0000-0000-0000154D0000}"/>
    <cellStyle name="Normal 3 2 3 2 3 2 3 4" xfId="19761" xr:uid="{00000000-0005-0000-0000-0000164D0000}"/>
    <cellStyle name="Normal 3 2 3 2 3 2 3 4 2" xfId="19762" xr:uid="{00000000-0005-0000-0000-0000174D0000}"/>
    <cellStyle name="Normal 3 2 3 2 3 2 3 5" xfId="19763" xr:uid="{00000000-0005-0000-0000-0000184D0000}"/>
    <cellStyle name="Normal 3 2 3 2 3 2 4" xfId="19764" xr:uid="{00000000-0005-0000-0000-0000194D0000}"/>
    <cellStyle name="Normal 3 2 3 2 3 2 4 2" xfId="19765" xr:uid="{00000000-0005-0000-0000-00001A4D0000}"/>
    <cellStyle name="Normal 3 2 3 2 3 2 4 2 2" xfId="19766" xr:uid="{00000000-0005-0000-0000-00001B4D0000}"/>
    <cellStyle name="Normal 3 2 3 2 3 2 4 2 2 2" xfId="19767" xr:uid="{00000000-0005-0000-0000-00001C4D0000}"/>
    <cellStyle name="Normal 3 2 3 2 3 2 4 2 3" xfId="19768" xr:uid="{00000000-0005-0000-0000-00001D4D0000}"/>
    <cellStyle name="Normal 3 2 3 2 3 2 4 3" xfId="19769" xr:uid="{00000000-0005-0000-0000-00001E4D0000}"/>
    <cellStyle name="Normal 3 2 3 2 3 2 4 3 2" xfId="19770" xr:uid="{00000000-0005-0000-0000-00001F4D0000}"/>
    <cellStyle name="Normal 3 2 3 2 3 2 4 4" xfId="19771" xr:uid="{00000000-0005-0000-0000-0000204D0000}"/>
    <cellStyle name="Normal 3 2 3 2 3 2 5" xfId="19772" xr:uid="{00000000-0005-0000-0000-0000214D0000}"/>
    <cellStyle name="Normal 3 2 3 2 3 2 5 2" xfId="19773" xr:uid="{00000000-0005-0000-0000-0000224D0000}"/>
    <cellStyle name="Normal 3 2 3 2 3 2 5 2 2" xfId="19774" xr:uid="{00000000-0005-0000-0000-0000234D0000}"/>
    <cellStyle name="Normal 3 2 3 2 3 2 5 2 2 2" xfId="19775" xr:uid="{00000000-0005-0000-0000-0000244D0000}"/>
    <cellStyle name="Normal 3 2 3 2 3 2 5 2 3" xfId="19776" xr:uid="{00000000-0005-0000-0000-0000254D0000}"/>
    <cellStyle name="Normal 3 2 3 2 3 2 5 3" xfId="19777" xr:uid="{00000000-0005-0000-0000-0000264D0000}"/>
    <cellStyle name="Normal 3 2 3 2 3 2 5 3 2" xfId="19778" xr:uid="{00000000-0005-0000-0000-0000274D0000}"/>
    <cellStyle name="Normal 3 2 3 2 3 2 5 4" xfId="19779" xr:uid="{00000000-0005-0000-0000-0000284D0000}"/>
    <cellStyle name="Normal 3 2 3 2 3 2 6" xfId="19780" xr:uid="{00000000-0005-0000-0000-0000294D0000}"/>
    <cellStyle name="Normal 3 2 3 2 3 2 6 2" xfId="19781" xr:uid="{00000000-0005-0000-0000-00002A4D0000}"/>
    <cellStyle name="Normal 3 2 3 2 3 2 6 2 2" xfId="19782" xr:uid="{00000000-0005-0000-0000-00002B4D0000}"/>
    <cellStyle name="Normal 3 2 3 2 3 2 6 3" xfId="19783" xr:uid="{00000000-0005-0000-0000-00002C4D0000}"/>
    <cellStyle name="Normal 3 2 3 2 3 2 7" xfId="19784" xr:uid="{00000000-0005-0000-0000-00002D4D0000}"/>
    <cellStyle name="Normal 3 2 3 2 3 2 7 2" xfId="19785" xr:uid="{00000000-0005-0000-0000-00002E4D0000}"/>
    <cellStyle name="Normal 3 2 3 2 3 2 8" xfId="19786" xr:uid="{00000000-0005-0000-0000-00002F4D0000}"/>
    <cellStyle name="Normal 3 2 3 2 3 2 8 2" xfId="19787" xr:uid="{00000000-0005-0000-0000-0000304D0000}"/>
    <cellStyle name="Normal 3 2 3 2 3 2 9" xfId="19788" xr:uid="{00000000-0005-0000-0000-0000314D0000}"/>
    <cellStyle name="Normal 3 2 3 2 3 3" xfId="19789" xr:uid="{00000000-0005-0000-0000-0000324D0000}"/>
    <cellStyle name="Normal 3 2 3 2 3 3 2" xfId="19790" xr:uid="{00000000-0005-0000-0000-0000334D0000}"/>
    <cellStyle name="Normal 3 2 3 2 3 3 2 2" xfId="19791" xr:uid="{00000000-0005-0000-0000-0000344D0000}"/>
    <cellStyle name="Normal 3 2 3 2 3 3 2 2 2" xfId="19792" xr:uid="{00000000-0005-0000-0000-0000354D0000}"/>
    <cellStyle name="Normal 3 2 3 2 3 3 2 2 2 2" xfId="19793" xr:uid="{00000000-0005-0000-0000-0000364D0000}"/>
    <cellStyle name="Normal 3 2 3 2 3 3 2 2 2 2 2" xfId="19794" xr:uid="{00000000-0005-0000-0000-0000374D0000}"/>
    <cellStyle name="Normal 3 2 3 2 3 3 2 2 2 3" xfId="19795" xr:uid="{00000000-0005-0000-0000-0000384D0000}"/>
    <cellStyle name="Normal 3 2 3 2 3 3 2 2 3" xfId="19796" xr:uid="{00000000-0005-0000-0000-0000394D0000}"/>
    <cellStyle name="Normal 3 2 3 2 3 3 2 2 3 2" xfId="19797" xr:uid="{00000000-0005-0000-0000-00003A4D0000}"/>
    <cellStyle name="Normal 3 2 3 2 3 3 2 2 4" xfId="19798" xr:uid="{00000000-0005-0000-0000-00003B4D0000}"/>
    <cellStyle name="Normal 3 2 3 2 3 3 2 3" xfId="19799" xr:uid="{00000000-0005-0000-0000-00003C4D0000}"/>
    <cellStyle name="Normal 3 2 3 2 3 3 2 3 2" xfId="19800" xr:uid="{00000000-0005-0000-0000-00003D4D0000}"/>
    <cellStyle name="Normal 3 2 3 2 3 3 2 3 2 2" xfId="19801" xr:uid="{00000000-0005-0000-0000-00003E4D0000}"/>
    <cellStyle name="Normal 3 2 3 2 3 3 2 3 3" xfId="19802" xr:uid="{00000000-0005-0000-0000-00003F4D0000}"/>
    <cellStyle name="Normal 3 2 3 2 3 3 2 4" xfId="19803" xr:uid="{00000000-0005-0000-0000-0000404D0000}"/>
    <cellStyle name="Normal 3 2 3 2 3 3 2 4 2" xfId="19804" xr:uid="{00000000-0005-0000-0000-0000414D0000}"/>
    <cellStyle name="Normal 3 2 3 2 3 3 2 5" xfId="19805" xr:uid="{00000000-0005-0000-0000-0000424D0000}"/>
    <cellStyle name="Normal 3 2 3 2 3 3 3" xfId="19806" xr:uid="{00000000-0005-0000-0000-0000434D0000}"/>
    <cellStyle name="Normal 3 2 3 2 3 3 3 2" xfId="19807" xr:uid="{00000000-0005-0000-0000-0000444D0000}"/>
    <cellStyle name="Normal 3 2 3 2 3 3 3 2 2" xfId="19808" xr:uid="{00000000-0005-0000-0000-0000454D0000}"/>
    <cellStyle name="Normal 3 2 3 2 3 3 3 2 2 2" xfId="19809" xr:uid="{00000000-0005-0000-0000-0000464D0000}"/>
    <cellStyle name="Normal 3 2 3 2 3 3 3 2 3" xfId="19810" xr:uid="{00000000-0005-0000-0000-0000474D0000}"/>
    <cellStyle name="Normal 3 2 3 2 3 3 3 3" xfId="19811" xr:uid="{00000000-0005-0000-0000-0000484D0000}"/>
    <cellStyle name="Normal 3 2 3 2 3 3 3 3 2" xfId="19812" xr:uid="{00000000-0005-0000-0000-0000494D0000}"/>
    <cellStyle name="Normal 3 2 3 2 3 3 3 4" xfId="19813" xr:uid="{00000000-0005-0000-0000-00004A4D0000}"/>
    <cellStyle name="Normal 3 2 3 2 3 3 4" xfId="19814" xr:uid="{00000000-0005-0000-0000-00004B4D0000}"/>
    <cellStyle name="Normal 3 2 3 2 3 3 4 2" xfId="19815" xr:uid="{00000000-0005-0000-0000-00004C4D0000}"/>
    <cellStyle name="Normal 3 2 3 2 3 3 4 2 2" xfId="19816" xr:uid="{00000000-0005-0000-0000-00004D4D0000}"/>
    <cellStyle name="Normal 3 2 3 2 3 3 4 2 2 2" xfId="19817" xr:uid="{00000000-0005-0000-0000-00004E4D0000}"/>
    <cellStyle name="Normal 3 2 3 2 3 3 4 2 3" xfId="19818" xr:uid="{00000000-0005-0000-0000-00004F4D0000}"/>
    <cellStyle name="Normal 3 2 3 2 3 3 4 3" xfId="19819" xr:uid="{00000000-0005-0000-0000-0000504D0000}"/>
    <cellStyle name="Normal 3 2 3 2 3 3 4 3 2" xfId="19820" xr:uid="{00000000-0005-0000-0000-0000514D0000}"/>
    <cellStyle name="Normal 3 2 3 2 3 3 4 4" xfId="19821" xr:uid="{00000000-0005-0000-0000-0000524D0000}"/>
    <cellStyle name="Normal 3 2 3 2 3 3 5" xfId="19822" xr:uid="{00000000-0005-0000-0000-0000534D0000}"/>
    <cellStyle name="Normal 3 2 3 2 3 3 5 2" xfId="19823" xr:uid="{00000000-0005-0000-0000-0000544D0000}"/>
    <cellStyle name="Normal 3 2 3 2 3 3 5 2 2" xfId="19824" xr:uid="{00000000-0005-0000-0000-0000554D0000}"/>
    <cellStyle name="Normal 3 2 3 2 3 3 5 3" xfId="19825" xr:uid="{00000000-0005-0000-0000-0000564D0000}"/>
    <cellStyle name="Normal 3 2 3 2 3 3 6" xfId="19826" xr:uid="{00000000-0005-0000-0000-0000574D0000}"/>
    <cellStyle name="Normal 3 2 3 2 3 3 6 2" xfId="19827" xr:uid="{00000000-0005-0000-0000-0000584D0000}"/>
    <cellStyle name="Normal 3 2 3 2 3 3 7" xfId="19828" xr:uid="{00000000-0005-0000-0000-0000594D0000}"/>
    <cellStyle name="Normal 3 2 3 2 3 3 7 2" xfId="19829" xr:uid="{00000000-0005-0000-0000-00005A4D0000}"/>
    <cellStyle name="Normal 3 2 3 2 3 3 8" xfId="19830" xr:uid="{00000000-0005-0000-0000-00005B4D0000}"/>
    <cellStyle name="Normal 3 2 3 2 3 4" xfId="19831" xr:uid="{00000000-0005-0000-0000-00005C4D0000}"/>
    <cellStyle name="Normal 3 2 3 2 3 4 2" xfId="19832" xr:uid="{00000000-0005-0000-0000-00005D4D0000}"/>
    <cellStyle name="Normal 3 2 3 2 3 4 2 2" xfId="19833" xr:uid="{00000000-0005-0000-0000-00005E4D0000}"/>
    <cellStyle name="Normal 3 2 3 2 3 4 2 2 2" xfId="19834" xr:uid="{00000000-0005-0000-0000-00005F4D0000}"/>
    <cellStyle name="Normal 3 2 3 2 3 4 2 2 2 2" xfId="19835" xr:uid="{00000000-0005-0000-0000-0000604D0000}"/>
    <cellStyle name="Normal 3 2 3 2 3 4 2 2 3" xfId="19836" xr:uid="{00000000-0005-0000-0000-0000614D0000}"/>
    <cellStyle name="Normal 3 2 3 2 3 4 2 3" xfId="19837" xr:uid="{00000000-0005-0000-0000-0000624D0000}"/>
    <cellStyle name="Normal 3 2 3 2 3 4 2 3 2" xfId="19838" xr:uid="{00000000-0005-0000-0000-0000634D0000}"/>
    <cellStyle name="Normal 3 2 3 2 3 4 2 4" xfId="19839" xr:uid="{00000000-0005-0000-0000-0000644D0000}"/>
    <cellStyle name="Normal 3 2 3 2 3 4 3" xfId="19840" xr:uid="{00000000-0005-0000-0000-0000654D0000}"/>
    <cellStyle name="Normal 3 2 3 2 3 4 3 2" xfId="19841" xr:uid="{00000000-0005-0000-0000-0000664D0000}"/>
    <cellStyle name="Normal 3 2 3 2 3 4 3 2 2" xfId="19842" xr:uid="{00000000-0005-0000-0000-0000674D0000}"/>
    <cellStyle name="Normal 3 2 3 2 3 4 3 3" xfId="19843" xr:uid="{00000000-0005-0000-0000-0000684D0000}"/>
    <cellStyle name="Normal 3 2 3 2 3 4 4" xfId="19844" xr:uid="{00000000-0005-0000-0000-0000694D0000}"/>
    <cellStyle name="Normal 3 2 3 2 3 4 4 2" xfId="19845" xr:uid="{00000000-0005-0000-0000-00006A4D0000}"/>
    <cellStyle name="Normal 3 2 3 2 3 4 5" xfId="19846" xr:uid="{00000000-0005-0000-0000-00006B4D0000}"/>
    <cellStyle name="Normal 3 2 3 2 3 5" xfId="19847" xr:uid="{00000000-0005-0000-0000-00006C4D0000}"/>
    <cellStyle name="Normal 3 2 3 2 3 5 2" xfId="19848" xr:uid="{00000000-0005-0000-0000-00006D4D0000}"/>
    <cellStyle name="Normal 3 2 3 2 3 5 2 2" xfId="19849" xr:uid="{00000000-0005-0000-0000-00006E4D0000}"/>
    <cellStyle name="Normal 3 2 3 2 3 5 2 2 2" xfId="19850" xr:uid="{00000000-0005-0000-0000-00006F4D0000}"/>
    <cellStyle name="Normal 3 2 3 2 3 5 2 3" xfId="19851" xr:uid="{00000000-0005-0000-0000-0000704D0000}"/>
    <cellStyle name="Normal 3 2 3 2 3 5 3" xfId="19852" xr:uid="{00000000-0005-0000-0000-0000714D0000}"/>
    <cellStyle name="Normal 3 2 3 2 3 5 3 2" xfId="19853" xr:uid="{00000000-0005-0000-0000-0000724D0000}"/>
    <cellStyle name="Normal 3 2 3 2 3 5 4" xfId="19854" xr:uid="{00000000-0005-0000-0000-0000734D0000}"/>
    <cellStyle name="Normal 3 2 3 2 3 6" xfId="19855" xr:uid="{00000000-0005-0000-0000-0000744D0000}"/>
    <cellStyle name="Normal 3 2 3 2 3 6 2" xfId="19856" xr:uid="{00000000-0005-0000-0000-0000754D0000}"/>
    <cellStyle name="Normal 3 2 3 2 3 6 2 2" xfId="19857" xr:uid="{00000000-0005-0000-0000-0000764D0000}"/>
    <cellStyle name="Normal 3 2 3 2 3 6 2 2 2" xfId="19858" xr:uid="{00000000-0005-0000-0000-0000774D0000}"/>
    <cellStyle name="Normal 3 2 3 2 3 6 2 3" xfId="19859" xr:uid="{00000000-0005-0000-0000-0000784D0000}"/>
    <cellStyle name="Normal 3 2 3 2 3 6 3" xfId="19860" xr:uid="{00000000-0005-0000-0000-0000794D0000}"/>
    <cellStyle name="Normal 3 2 3 2 3 6 3 2" xfId="19861" xr:uid="{00000000-0005-0000-0000-00007A4D0000}"/>
    <cellStyle name="Normal 3 2 3 2 3 6 4" xfId="19862" xr:uid="{00000000-0005-0000-0000-00007B4D0000}"/>
    <cellStyle name="Normal 3 2 3 2 3 7" xfId="19863" xr:uid="{00000000-0005-0000-0000-00007C4D0000}"/>
    <cellStyle name="Normal 3 2 3 2 3 7 2" xfId="19864" xr:uid="{00000000-0005-0000-0000-00007D4D0000}"/>
    <cellStyle name="Normal 3 2 3 2 3 7 2 2" xfId="19865" xr:uid="{00000000-0005-0000-0000-00007E4D0000}"/>
    <cellStyle name="Normal 3 2 3 2 3 7 3" xfId="19866" xr:uid="{00000000-0005-0000-0000-00007F4D0000}"/>
    <cellStyle name="Normal 3 2 3 2 3 8" xfId="19867" xr:uid="{00000000-0005-0000-0000-0000804D0000}"/>
    <cellStyle name="Normal 3 2 3 2 3 8 2" xfId="19868" xr:uid="{00000000-0005-0000-0000-0000814D0000}"/>
    <cellStyle name="Normal 3 2 3 2 3 9" xfId="19869" xr:uid="{00000000-0005-0000-0000-0000824D0000}"/>
    <cellStyle name="Normal 3 2 3 2 3 9 2" xfId="19870" xr:uid="{00000000-0005-0000-0000-0000834D0000}"/>
    <cellStyle name="Normal 3 2 3 2 4" xfId="19871" xr:uid="{00000000-0005-0000-0000-0000844D0000}"/>
    <cellStyle name="Normal 3 2 3 2 4 10" xfId="19872" xr:uid="{00000000-0005-0000-0000-0000854D0000}"/>
    <cellStyle name="Normal 3 2 3 2 4 2" xfId="19873" xr:uid="{00000000-0005-0000-0000-0000864D0000}"/>
    <cellStyle name="Normal 3 2 3 2 4 2 2" xfId="19874" xr:uid="{00000000-0005-0000-0000-0000874D0000}"/>
    <cellStyle name="Normal 3 2 3 2 4 2 2 2" xfId="19875" xr:uid="{00000000-0005-0000-0000-0000884D0000}"/>
    <cellStyle name="Normal 3 2 3 2 4 2 2 2 2" xfId="19876" xr:uid="{00000000-0005-0000-0000-0000894D0000}"/>
    <cellStyle name="Normal 3 2 3 2 4 2 2 2 2 2" xfId="19877" xr:uid="{00000000-0005-0000-0000-00008A4D0000}"/>
    <cellStyle name="Normal 3 2 3 2 4 2 2 2 2 2 2" xfId="19878" xr:uid="{00000000-0005-0000-0000-00008B4D0000}"/>
    <cellStyle name="Normal 3 2 3 2 4 2 2 2 2 2 2 2" xfId="19879" xr:uid="{00000000-0005-0000-0000-00008C4D0000}"/>
    <cellStyle name="Normal 3 2 3 2 4 2 2 2 2 2 3" xfId="19880" xr:uid="{00000000-0005-0000-0000-00008D4D0000}"/>
    <cellStyle name="Normal 3 2 3 2 4 2 2 2 2 3" xfId="19881" xr:uid="{00000000-0005-0000-0000-00008E4D0000}"/>
    <cellStyle name="Normal 3 2 3 2 4 2 2 2 2 3 2" xfId="19882" xr:uid="{00000000-0005-0000-0000-00008F4D0000}"/>
    <cellStyle name="Normal 3 2 3 2 4 2 2 2 2 4" xfId="19883" xr:uid="{00000000-0005-0000-0000-0000904D0000}"/>
    <cellStyle name="Normal 3 2 3 2 4 2 2 2 3" xfId="19884" xr:uid="{00000000-0005-0000-0000-0000914D0000}"/>
    <cellStyle name="Normal 3 2 3 2 4 2 2 2 3 2" xfId="19885" xr:uid="{00000000-0005-0000-0000-0000924D0000}"/>
    <cellStyle name="Normal 3 2 3 2 4 2 2 2 3 2 2" xfId="19886" xr:uid="{00000000-0005-0000-0000-0000934D0000}"/>
    <cellStyle name="Normal 3 2 3 2 4 2 2 2 3 3" xfId="19887" xr:uid="{00000000-0005-0000-0000-0000944D0000}"/>
    <cellStyle name="Normal 3 2 3 2 4 2 2 2 4" xfId="19888" xr:uid="{00000000-0005-0000-0000-0000954D0000}"/>
    <cellStyle name="Normal 3 2 3 2 4 2 2 2 4 2" xfId="19889" xr:uid="{00000000-0005-0000-0000-0000964D0000}"/>
    <cellStyle name="Normal 3 2 3 2 4 2 2 2 5" xfId="19890" xr:uid="{00000000-0005-0000-0000-0000974D0000}"/>
    <cellStyle name="Normal 3 2 3 2 4 2 2 3" xfId="19891" xr:uid="{00000000-0005-0000-0000-0000984D0000}"/>
    <cellStyle name="Normal 3 2 3 2 4 2 2 3 2" xfId="19892" xr:uid="{00000000-0005-0000-0000-0000994D0000}"/>
    <cellStyle name="Normal 3 2 3 2 4 2 2 3 2 2" xfId="19893" xr:uid="{00000000-0005-0000-0000-00009A4D0000}"/>
    <cellStyle name="Normal 3 2 3 2 4 2 2 3 2 2 2" xfId="19894" xr:uid="{00000000-0005-0000-0000-00009B4D0000}"/>
    <cellStyle name="Normal 3 2 3 2 4 2 2 3 2 3" xfId="19895" xr:uid="{00000000-0005-0000-0000-00009C4D0000}"/>
    <cellStyle name="Normal 3 2 3 2 4 2 2 3 3" xfId="19896" xr:uid="{00000000-0005-0000-0000-00009D4D0000}"/>
    <cellStyle name="Normal 3 2 3 2 4 2 2 3 3 2" xfId="19897" xr:uid="{00000000-0005-0000-0000-00009E4D0000}"/>
    <cellStyle name="Normal 3 2 3 2 4 2 2 3 4" xfId="19898" xr:uid="{00000000-0005-0000-0000-00009F4D0000}"/>
    <cellStyle name="Normal 3 2 3 2 4 2 2 4" xfId="19899" xr:uid="{00000000-0005-0000-0000-0000A04D0000}"/>
    <cellStyle name="Normal 3 2 3 2 4 2 2 4 2" xfId="19900" xr:uid="{00000000-0005-0000-0000-0000A14D0000}"/>
    <cellStyle name="Normal 3 2 3 2 4 2 2 4 2 2" xfId="19901" xr:uid="{00000000-0005-0000-0000-0000A24D0000}"/>
    <cellStyle name="Normal 3 2 3 2 4 2 2 4 2 2 2" xfId="19902" xr:uid="{00000000-0005-0000-0000-0000A34D0000}"/>
    <cellStyle name="Normal 3 2 3 2 4 2 2 4 2 3" xfId="19903" xr:uid="{00000000-0005-0000-0000-0000A44D0000}"/>
    <cellStyle name="Normal 3 2 3 2 4 2 2 4 3" xfId="19904" xr:uid="{00000000-0005-0000-0000-0000A54D0000}"/>
    <cellStyle name="Normal 3 2 3 2 4 2 2 4 3 2" xfId="19905" xr:uid="{00000000-0005-0000-0000-0000A64D0000}"/>
    <cellStyle name="Normal 3 2 3 2 4 2 2 4 4" xfId="19906" xr:uid="{00000000-0005-0000-0000-0000A74D0000}"/>
    <cellStyle name="Normal 3 2 3 2 4 2 2 5" xfId="19907" xr:uid="{00000000-0005-0000-0000-0000A84D0000}"/>
    <cellStyle name="Normal 3 2 3 2 4 2 2 5 2" xfId="19908" xr:uid="{00000000-0005-0000-0000-0000A94D0000}"/>
    <cellStyle name="Normal 3 2 3 2 4 2 2 5 2 2" xfId="19909" xr:uid="{00000000-0005-0000-0000-0000AA4D0000}"/>
    <cellStyle name="Normal 3 2 3 2 4 2 2 5 3" xfId="19910" xr:uid="{00000000-0005-0000-0000-0000AB4D0000}"/>
    <cellStyle name="Normal 3 2 3 2 4 2 2 6" xfId="19911" xr:uid="{00000000-0005-0000-0000-0000AC4D0000}"/>
    <cellStyle name="Normal 3 2 3 2 4 2 2 6 2" xfId="19912" xr:uid="{00000000-0005-0000-0000-0000AD4D0000}"/>
    <cellStyle name="Normal 3 2 3 2 4 2 2 7" xfId="19913" xr:uid="{00000000-0005-0000-0000-0000AE4D0000}"/>
    <cellStyle name="Normal 3 2 3 2 4 2 2 7 2" xfId="19914" xr:uid="{00000000-0005-0000-0000-0000AF4D0000}"/>
    <cellStyle name="Normal 3 2 3 2 4 2 2 8" xfId="19915" xr:uid="{00000000-0005-0000-0000-0000B04D0000}"/>
    <cellStyle name="Normal 3 2 3 2 4 2 3" xfId="19916" xr:uid="{00000000-0005-0000-0000-0000B14D0000}"/>
    <cellStyle name="Normal 3 2 3 2 4 2 3 2" xfId="19917" xr:uid="{00000000-0005-0000-0000-0000B24D0000}"/>
    <cellStyle name="Normal 3 2 3 2 4 2 3 2 2" xfId="19918" xr:uid="{00000000-0005-0000-0000-0000B34D0000}"/>
    <cellStyle name="Normal 3 2 3 2 4 2 3 2 2 2" xfId="19919" xr:uid="{00000000-0005-0000-0000-0000B44D0000}"/>
    <cellStyle name="Normal 3 2 3 2 4 2 3 2 2 2 2" xfId="19920" xr:uid="{00000000-0005-0000-0000-0000B54D0000}"/>
    <cellStyle name="Normal 3 2 3 2 4 2 3 2 2 3" xfId="19921" xr:uid="{00000000-0005-0000-0000-0000B64D0000}"/>
    <cellStyle name="Normal 3 2 3 2 4 2 3 2 3" xfId="19922" xr:uid="{00000000-0005-0000-0000-0000B74D0000}"/>
    <cellStyle name="Normal 3 2 3 2 4 2 3 2 3 2" xfId="19923" xr:uid="{00000000-0005-0000-0000-0000B84D0000}"/>
    <cellStyle name="Normal 3 2 3 2 4 2 3 2 4" xfId="19924" xr:uid="{00000000-0005-0000-0000-0000B94D0000}"/>
    <cellStyle name="Normal 3 2 3 2 4 2 3 3" xfId="19925" xr:uid="{00000000-0005-0000-0000-0000BA4D0000}"/>
    <cellStyle name="Normal 3 2 3 2 4 2 3 3 2" xfId="19926" xr:uid="{00000000-0005-0000-0000-0000BB4D0000}"/>
    <cellStyle name="Normal 3 2 3 2 4 2 3 3 2 2" xfId="19927" xr:uid="{00000000-0005-0000-0000-0000BC4D0000}"/>
    <cellStyle name="Normal 3 2 3 2 4 2 3 3 3" xfId="19928" xr:uid="{00000000-0005-0000-0000-0000BD4D0000}"/>
    <cellStyle name="Normal 3 2 3 2 4 2 3 4" xfId="19929" xr:uid="{00000000-0005-0000-0000-0000BE4D0000}"/>
    <cellStyle name="Normal 3 2 3 2 4 2 3 4 2" xfId="19930" xr:uid="{00000000-0005-0000-0000-0000BF4D0000}"/>
    <cellStyle name="Normal 3 2 3 2 4 2 3 5" xfId="19931" xr:uid="{00000000-0005-0000-0000-0000C04D0000}"/>
    <cellStyle name="Normal 3 2 3 2 4 2 4" xfId="19932" xr:uid="{00000000-0005-0000-0000-0000C14D0000}"/>
    <cellStyle name="Normal 3 2 3 2 4 2 4 2" xfId="19933" xr:uid="{00000000-0005-0000-0000-0000C24D0000}"/>
    <cellStyle name="Normal 3 2 3 2 4 2 4 2 2" xfId="19934" xr:uid="{00000000-0005-0000-0000-0000C34D0000}"/>
    <cellStyle name="Normal 3 2 3 2 4 2 4 2 2 2" xfId="19935" xr:uid="{00000000-0005-0000-0000-0000C44D0000}"/>
    <cellStyle name="Normal 3 2 3 2 4 2 4 2 3" xfId="19936" xr:uid="{00000000-0005-0000-0000-0000C54D0000}"/>
    <cellStyle name="Normal 3 2 3 2 4 2 4 3" xfId="19937" xr:uid="{00000000-0005-0000-0000-0000C64D0000}"/>
    <cellStyle name="Normal 3 2 3 2 4 2 4 3 2" xfId="19938" xr:uid="{00000000-0005-0000-0000-0000C74D0000}"/>
    <cellStyle name="Normal 3 2 3 2 4 2 4 4" xfId="19939" xr:uid="{00000000-0005-0000-0000-0000C84D0000}"/>
    <cellStyle name="Normal 3 2 3 2 4 2 5" xfId="19940" xr:uid="{00000000-0005-0000-0000-0000C94D0000}"/>
    <cellStyle name="Normal 3 2 3 2 4 2 5 2" xfId="19941" xr:uid="{00000000-0005-0000-0000-0000CA4D0000}"/>
    <cellStyle name="Normal 3 2 3 2 4 2 5 2 2" xfId="19942" xr:uid="{00000000-0005-0000-0000-0000CB4D0000}"/>
    <cellStyle name="Normal 3 2 3 2 4 2 5 2 2 2" xfId="19943" xr:uid="{00000000-0005-0000-0000-0000CC4D0000}"/>
    <cellStyle name="Normal 3 2 3 2 4 2 5 2 3" xfId="19944" xr:uid="{00000000-0005-0000-0000-0000CD4D0000}"/>
    <cellStyle name="Normal 3 2 3 2 4 2 5 3" xfId="19945" xr:uid="{00000000-0005-0000-0000-0000CE4D0000}"/>
    <cellStyle name="Normal 3 2 3 2 4 2 5 3 2" xfId="19946" xr:uid="{00000000-0005-0000-0000-0000CF4D0000}"/>
    <cellStyle name="Normal 3 2 3 2 4 2 5 4" xfId="19947" xr:uid="{00000000-0005-0000-0000-0000D04D0000}"/>
    <cellStyle name="Normal 3 2 3 2 4 2 6" xfId="19948" xr:uid="{00000000-0005-0000-0000-0000D14D0000}"/>
    <cellStyle name="Normal 3 2 3 2 4 2 6 2" xfId="19949" xr:uid="{00000000-0005-0000-0000-0000D24D0000}"/>
    <cellStyle name="Normal 3 2 3 2 4 2 6 2 2" xfId="19950" xr:uid="{00000000-0005-0000-0000-0000D34D0000}"/>
    <cellStyle name="Normal 3 2 3 2 4 2 6 3" xfId="19951" xr:uid="{00000000-0005-0000-0000-0000D44D0000}"/>
    <cellStyle name="Normal 3 2 3 2 4 2 7" xfId="19952" xr:uid="{00000000-0005-0000-0000-0000D54D0000}"/>
    <cellStyle name="Normal 3 2 3 2 4 2 7 2" xfId="19953" xr:uid="{00000000-0005-0000-0000-0000D64D0000}"/>
    <cellStyle name="Normal 3 2 3 2 4 2 8" xfId="19954" xr:uid="{00000000-0005-0000-0000-0000D74D0000}"/>
    <cellStyle name="Normal 3 2 3 2 4 2 8 2" xfId="19955" xr:uid="{00000000-0005-0000-0000-0000D84D0000}"/>
    <cellStyle name="Normal 3 2 3 2 4 2 9" xfId="19956" xr:uid="{00000000-0005-0000-0000-0000D94D0000}"/>
    <cellStyle name="Normal 3 2 3 2 4 3" xfId="19957" xr:uid="{00000000-0005-0000-0000-0000DA4D0000}"/>
    <cellStyle name="Normal 3 2 3 2 4 3 2" xfId="19958" xr:uid="{00000000-0005-0000-0000-0000DB4D0000}"/>
    <cellStyle name="Normal 3 2 3 2 4 3 2 2" xfId="19959" xr:uid="{00000000-0005-0000-0000-0000DC4D0000}"/>
    <cellStyle name="Normal 3 2 3 2 4 3 2 2 2" xfId="19960" xr:uid="{00000000-0005-0000-0000-0000DD4D0000}"/>
    <cellStyle name="Normal 3 2 3 2 4 3 2 2 2 2" xfId="19961" xr:uid="{00000000-0005-0000-0000-0000DE4D0000}"/>
    <cellStyle name="Normal 3 2 3 2 4 3 2 2 2 2 2" xfId="19962" xr:uid="{00000000-0005-0000-0000-0000DF4D0000}"/>
    <cellStyle name="Normal 3 2 3 2 4 3 2 2 2 3" xfId="19963" xr:uid="{00000000-0005-0000-0000-0000E04D0000}"/>
    <cellStyle name="Normal 3 2 3 2 4 3 2 2 3" xfId="19964" xr:uid="{00000000-0005-0000-0000-0000E14D0000}"/>
    <cellStyle name="Normal 3 2 3 2 4 3 2 2 3 2" xfId="19965" xr:uid="{00000000-0005-0000-0000-0000E24D0000}"/>
    <cellStyle name="Normal 3 2 3 2 4 3 2 2 4" xfId="19966" xr:uid="{00000000-0005-0000-0000-0000E34D0000}"/>
    <cellStyle name="Normal 3 2 3 2 4 3 2 3" xfId="19967" xr:uid="{00000000-0005-0000-0000-0000E44D0000}"/>
    <cellStyle name="Normal 3 2 3 2 4 3 2 3 2" xfId="19968" xr:uid="{00000000-0005-0000-0000-0000E54D0000}"/>
    <cellStyle name="Normal 3 2 3 2 4 3 2 3 2 2" xfId="19969" xr:uid="{00000000-0005-0000-0000-0000E64D0000}"/>
    <cellStyle name="Normal 3 2 3 2 4 3 2 3 3" xfId="19970" xr:uid="{00000000-0005-0000-0000-0000E74D0000}"/>
    <cellStyle name="Normal 3 2 3 2 4 3 2 4" xfId="19971" xr:uid="{00000000-0005-0000-0000-0000E84D0000}"/>
    <cellStyle name="Normal 3 2 3 2 4 3 2 4 2" xfId="19972" xr:uid="{00000000-0005-0000-0000-0000E94D0000}"/>
    <cellStyle name="Normal 3 2 3 2 4 3 2 5" xfId="19973" xr:uid="{00000000-0005-0000-0000-0000EA4D0000}"/>
    <cellStyle name="Normal 3 2 3 2 4 3 3" xfId="19974" xr:uid="{00000000-0005-0000-0000-0000EB4D0000}"/>
    <cellStyle name="Normal 3 2 3 2 4 3 3 2" xfId="19975" xr:uid="{00000000-0005-0000-0000-0000EC4D0000}"/>
    <cellStyle name="Normal 3 2 3 2 4 3 3 2 2" xfId="19976" xr:uid="{00000000-0005-0000-0000-0000ED4D0000}"/>
    <cellStyle name="Normal 3 2 3 2 4 3 3 2 2 2" xfId="19977" xr:uid="{00000000-0005-0000-0000-0000EE4D0000}"/>
    <cellStyle name="Normal 3 2 3 2 4 3 3 2 3" xfId="19978" xr:uid="{00000000-0005-0000-0000-0000EF4D0000}"/>
    <cellStyle name="Normal 3 2 3 2 4 3 3 3" xfId="19979" xr:uid="{00000000-0005-0000-0000-0000F04D0000}"/>
    <cellStyle name="Normal 3 2 3 2 4 3 3 3 2" xfId="19980" xr:uid="{00000000-0005-0000-0000-0000F14D0000}"/>
    <cellStyle name="Normal 3 2 3 2 4 3 3 4" xfId="19981" xr:uid="{00000000-0005-0000-0000-0000F24D0000}"/>
    <cellStyle name="Normal 3 2 3 2 4 3 4" xfId="19982" xr:uid="{00000000-0005-0000-0000-0000F34D0000}"/>
    <cellStyle name="Normal 3 2 3 2 4 3 4 2" xfId="19983" xr:uid="{00000000-0005-0000-0000-0000F44D0000}"/>
    <cellStyle name="Normal 3 2 3 2 4 3 4 2 2" xfId="19984" xr:uid="{00000000-0005-0000-0000-0000F54D0000}"/>
    <cellStyle name="Normal 3 2 3 2 4 3 4 2 2 2" xfId="19985" xr:uid="{00000000-0005-0000-0000-0000F64D0000}"/>
    <cellStyle name="Normal 3 2 3 2 4 3 4 2 3" xfId="19986" xr:uid="{00000000-0005-0000-0000-0000F74D0000}"/>
    <cellStyle name="Normal 3 2 3 2 4 3 4 3" xfId="19987" xr:uid="{00000000-0005-0000-0000-0000F84D0000}"/>
    <cellStyle name="Normal 3 2 3 2 4 3 4 3 2" xfId="19988" xr:uid="{00000000-0005-0000-0000-0000F94D0000}"/>
    <cellStyle name="Normal 3 2 3 2 4 3 4 4" xfId="19989" xr:uid="{00000000-0005-0000-0000-0000FA4D0000}"/>
    <cellStyle name="Normal 3 2 3 2 4 3 5" xfId="19990" xr:uid="{00000000-0005-0000-0000-0000FB4D0000}"/>
    <cellStyle name="Normal 3 2 3 2 4 3 5 2" xfId="19991" xr:uid="{00000000-0005-0000-0000-0000FC4D0000}"/>
    <cellStyle name="Normal 3 2 3 2 4 3 5 2 2" xfId="19992" xr:uid="{00000000-0005-0000-0000-0000FD4D0000}"/>
    <cellStyle name="Normal 3 2 3 2 4 3 5 3" xfId="19993" xr:uid="{00000000-0005-0000-0000-0000FE4D0000}"/>
    <cellStyle name="Normal 3 2 3 2 4 3 6" xfId="19994" xr:uid="{00000000-0005-0000-0000-0000FF4D0000}"/>
    <cellStyle name="Normal 3 2 3 2 4 3 6 2" xfId="19995" xr:uid="{00000000-0005-0000-0000-0000004E0000}"/>
    <cellStyle name="Normal 3 2 3 2 4 3 7" xfId="19996" xr:uid="{00000000-0005-0000-0000-0000014E0000}"/>
    <cellStyle name="Normal 3 2 3 2 4 3 7 2" xfId="19997" xr:uid="{00000000-0005-0000-0000-0000024E0000}"/>
    <cellStyle name="Normal 3 2 3 2 4 3 8" xfId="19998" xr:uid="{00000000-0005-0000-0000-0000034E0000}"/>
    <cellStyle name="Normal 3 2 3 2 4 4" xfId="19999" xr:uid="{00000000-0005-0000-0000-0000044E0000}"/>
    <cellStyle name="Normal 3 2 3 2 4 4 2" xfId="20000" xr:uid="{00000000-0005-0000-0000-0000054E0000}"/>
    <cellStyle name="Normal 3 2 3 2 4 4 2 2" xfId="20001" xr:uid="{00000000-0005-0000-0000-0000064E0000}"/>
    <cellStyle name="Normal 3 2 3 2 4 4 2 2 2" xfId="20002" xr:uid="{00000000-0005-0000-0000-0000074E0000}"/>
    <cellStyle name="Normal 3 2 3 2 4 4 2 2 2 2" xfId="20003" xr:uid="{00000000-0005-0000-0000-0000084E0000}"/>
    <cellStyle name="Normal 3 2 3 2 4 4 2 2 3" xfId="20004" xr:uid="{00000000-0005-0000-0000-0000094E0000}"/>
    <cellStyle name="Normal 3 2 3 2 4 4 2 3" xfId="20005" xr:uid="{00000000-0005-0000-0000-00000A4E0000}"/>
    <cellStyle name="Normal 3 2 3 2 4 4 2 3 2" xfId="20006" xr:uid="{00000000-0005-0000-0000-00000B4E0000}"/>
    <cellStyle name="Normal 3 2 3 2 4 4 2 4" xfId="20007" xr:uid="{00000000-0005-0000-0000-00000C4E0000}"/>
    <cellStyle name="Normal 3 2 3 2 4 4 3" xfId="20008" xr:uid="{00000000-0005-0000-0000-00000D4E0000}"/>
    <cellStyle name="Normal 3 2 3 2 4 4 3 2" xfId="20009" xr:uid="{00000000-0005-0000-0000-00000E4E0000}"/>
    <cellStyle name="Normal 3 2 3 2 4 4 3 2 2" xfId="20010" xr:uid="{00000000-0005-0000-0000-00000F4E0000}"/>
    <cellStyle name="Normal 3 2 3 2 4 4 3 3" xfId="20011" xr:uid="{00000000-0005-0000-0000-0000104E0000}"/>
    <cellStyle name="Normal 3 2 3 2 4 4 4" xfId="20012" xr:uid="{00000000-0005-0000-0000-0000114E0000}"/>
    <cellStyle name="Normal 3 2 3 2 4 4 4 2" xfId="20013" xr:uid="{00000000-0005-0000-0000-0000124E0000}"/>
    <cellStyle name="Normal 3 2 3 2 4 4 5" xfId="20014" xr:uid="{00000000-0005-0000-0000-0000134E0000}"/>
    <cellStyle name="Normal 3 2 3 2 4 5" xfId="20015" xr:uid="{00000000-0005-0000-0000-0000144E0000}"/>
    <cellStyle name="Normal 3 2 3 2 4 5 2" xfId="20016" xr:uid="{00000000-0005-0000-0000-0000154E0000}"/>
    <cellStyle name="Normal 3 2 3 2 4 5 2 2" xfId="20017" xr:uid="{00000000-0005-0000-0000-0000164E0000}"/>
    <cellStyle name="Normal 3 2 3 2 4 5 2 2 2" xfId="20018" xr:uid="{00000000-0005-0000-0000-0000174E0000}"/>
    <cellStyle name="Normal 3 2 3 2 4 5 2 3" xfId="20019" xr:uid="{00000000-0005-0000-0000-0000184E0000}"/>
    <cellStyle name="Normal 3 2 3 2 4 5 3" xfId="20020" xr:uid="{00000000-0005-0000-0000-0000194E0000}"/>
    <cellStyle name="Normal 3 2 3 2 4 5 3 2" xfId="20021" xr:uid="{00000000-0005-0000-0000-00001A4E0000}"/>
    <cellStyle name="Normal 3 2 3 2 4 5 4" xfId="20022" xr:uid="{00000000-0005-0000-0000-00001B4E0000}"/>
    <cellStyle name="Normal 3 2 3 2 4 6" xfId="20023" xr:uid="{00000000-0005-0000-0000-00001C4E0000}"/>
    <cellStyle name="Normal 3 2 3 2 4 6 2" xfId="20024" xr:uid="{00000000-0005-0000-0000-00001D4E0000}"/>
    <cellStyle name="Normal 3 2 3 2 4 6 2 2" xfId="20025" xr:uid="{00000000-0005-0000-0000-00001E4E0000}"/>
    <cellStyle name="Normal 3 2 3 2 4 6 2 2 2" xfId="20026" xr:uid="{00000000-0005-0000-0000-00001F4E0000}"/>
    <cellStyle name="Normal 3 2 3 2 4 6 2 3" xfId="20027" xr:uid="{00000000-0005-0000-0000-0000204E0000}"/>
    <cellStyle name="Normal 3 2 3 2 4 6 3" xfId="20028" xr:uid="{00000000-0005-0000-0000-0000214E0000}"/>
    <cellStyle name="Normal 3 2 3 2 4 6 3 2" xfId="20029" xr:uid="{00000000-0005-0000-0000-0000224E0000}"/>
    <cellStyle name="Normal 3 2 3 2 4 6 4" xfId="20030" xr:uid="{00000000-0005-0000-0000-0000234E0000}"/>
    <cellStyle name="Normal 3 2 3 2 4 7" xfId="20031" xr:uid="{00000000-0005-0000-0000-0000244E0000}"/>
    <cellStyle name="Normal 3 2 3 2 4 7 2" xfId="20032" xr:uid="{00000000-0005-0000-0000-0000254E0000}"/>
    <cellStyle name="Normal 3 2 3 2 4 7 2 2" xfId="20033" xr:uid="{00000000-0005-0000-0000-0000264E0000}"/>
    <cellStyle name="Normal 3 2 3 2 4 7 3" xfId="20034" xr:uid="{00000000-0005-0000-0000-0000274E0000}"/>
    <cellStyle name="Normal 3 2 3 2 4 8" xfId="20035" xr:uid="{00000000-0005-0000-0000-0000284E0000}"/>
    <cellStyle name="Normal 3 2 3 2 4 8 2" xfId="20036" xr:uid="{00000000-0005-0000-0000-0000294E0000}"/>
    <cellStyle name="Normal 3 2 3 2 4 9" xfId="20037" xr:uid="{00000000-0005-0000-0000-00002A4E0000}"/>
    <cellStyle name="Normal 3 2 3 2 4 9 2" xfId="20038" xr:uid="{00000000-0005-0000-0000-00002B4E0000}"/>
    <cellStyle name="Normal 3 2 3 2 5" xfId="20039" xr:uid="{00000000-0005-0000-0000-00002C4E0000}"/>
    <cellStyle name="Normal 3 2 3 2 5 10" xfId="20040" xr:uid="{00000000-0005-0000-0000-00002D4E0000}"/>
    <cellStyle name="Normal 3 2 3 2 5 2" xfId="20041" xr:uid="{00000000-0005-0000-0000-00002E4E0000}"/>
    <cellStyle name="Normal 3 2 3 2 5 2 2" xfId="20042" xr:uid="{00000000-0005-0000-0000-00002F4E0000}"/>
    <cellStyle name="Normal 3 2 3 2 5 2 2 2" xfId="20043" xr:uid="{00000000-0005-0000-0000-0000304E0000}"/>
    <cellStyle name="Normal 3 2 3 2 5 2 2 2 2" xfId="20044" xr:uid="{00000000-0005-0000-0000-0000314E0000}"/>
    <cellStyle name="Normal 3 2 3 2 5 2 2 2 2 2" xfId="20045" xr:uid="{00000000-0005-0000-0000-0000324E0000}"/>
    <cellStyle name="Normal 3 2 3 2 5 2 2 2 2 2 2" xfId="20046" xr:uid="{00000000-0005-0000-0000-0000334E0000}"/>
    <cellStyle name="Normal 3 2 3 2 5 2 2 2 2 2 2 2" xfId="20047" xr:uid="{00000000-0005-0000-0000-0000344E0000}"/>
    <cellStyle name="Normal 3 2 3 2 5 2 2 2 2 2 3" xfId="20048" xr:uid="{00000000-0005-0000-0000-0000354E0000}"/>
    <cellStyle name="Normal 3 2 3 2 5 2 2 2 2 3" xfId="20049" xr:uid="{00000000-0005-0000-0000-0000364E0000}"/>
    <cellStyle name="Normal 3 2 3 2 5 2 2 2 2 3 2" xfId="20050" xr:uid="{00000000-0005-0000-0000-0000374E0000}"/>
    <cellStyle name="Normal 3 2 3 2 5 2 2 2 2 4" xfId="20051" xr:uid="{00000000-0005-0000-0000-0000384E0000}"/>
    <cellStyle name="Normal 3 2 3 2 5 2 2 2 3" xfId="20052" xr:uid="{00000000-0005-0000-0000-0000394E0000}"/>
    <cellStyle name="Normal 3 2 3 2 5 2 2 2 3 2" xfId="20053" xr:uid="{00000000-0005-0000-0000-00003A4E0000}"/>
    <cellStyle name="Normal 3 2 3 2 5 2 2 2 3 2 2" xfId="20054" xr:uid="{00000000-0005-0000-0000-00003B4E0000}"/>
    <cellStyle name="Normal 3 2 3 2 5 2 2 2 3 3" xfId="20055" xr:uid="{00000000-0005-0000-0000-00003C4E0000}"/>
    <cellStyle name="Normal 3 2 3 2 5 2 2 2 4" xfId="20056" xr:uid="{00000000-0005-0000-0000-00003D4E0000}"/>
    <cellStyle name="Normal 3 2 3 2 5 2 2 2 4 2" xfId="20057" xr:uid="{00000000-0005-0000-0000-00003E4E0000}"/>
    <cellStyle name="Normal 3 2 3 2 5 2 2 2 5" xfId="20058" xr:uid="{00000000-0005-0000-0000-00003F4E0000}"/>
    <cellStyle name="Normal 3 2 3 2 5 2 2 3" xfId="20059" xr:uid="{00000000-0005-0000-0000-0000404E0000}"/>
    <cellStyle name="Normal 3 2 3 2 5 2 2 3 2" xfId="20060" xr:uid="{00000000-0005-0000-0000-0000414E0000}"/>
    <cellStyle name="Normal 3 2 3 2 5 2 2 3 2 2" xfId="20061" xr:uid="{00000000-0005-0000-0000-0000424E0000}"/>
    <cellStyle name="Normal 3 2 3 2 5 2 2 3 2 2 2" xfId="20062" xr:uid="{00000000-0005-0000-0000-0000434E0000}"/>
    <cellStyle name="Normal 3 2 3 2 5 2 2 3 2 3" xfId="20063" xr:uid="{00000000-0005-0000-0000-0000444E0000}"/>
    <cellStyle name="Normal 3 2 3 2 5 2 2 3 3" xfId="20064" xr:uid="{00000000-0005-0000-0000-0000454E0000}"/>
    <cellStyle name="Normal 3 2 3 2 5 2 2 3 3 2" xfId="20065" xr:uid="{00000000-0005-0000-0000-0000464E0000}"/>
    <cellStyle name="Normal 3 2 3 2 5 2 2 3 4" xfId="20066" xr:uid="{00000000-0005-0000-0000-0000474E0000}"/>
    <cellStyle name="Normal 3 2 3 2 5 2 2 4" xfId="20067" xr:uid="{00000000-0005-0000-0000-0000484E0000}"/>
    <cellStyle name="Normal 3 2 3 2 5 2 2 4 2" xfId="20068" xr:uid="{00000000-0005-0000-0000-0000494E0000}"/>
    <cellStyle name="Normal 3 2 3 2 5 2 2 4 2 2" xfId="20069" xr:uid="{00000000-0005-0000-0000-00004A4E0000}"/>
    <cellStyle name="Normal 3 2 3 2 5 2 2 4 2 2 2" xfId="20070" xr:uid="{00000000-0005-0000-0000-00004B4E0000}"/>
    <cellStyle name="Normal 3 2 3 2 5 2 2 4 2 3" xfId="20071" xr:uid="{00000000-0005-0000-0000-00004C4E0000}"/>
    <cellStyle name="Normal 3 2 3 2 5 2 2 4 3" xfId="20072" xr:uid="{00000000-0005-0000-0000-00004D4E0000}"/>
    <cellStyle name="Normal 3 2 3 2 5 2 2 4 3 2" xfId="20073" xr:uid="{00000000-0005-0000-0000-00004E4E0000}"/>
    <cellStyle name="Normal 3 2 3 2 5 2 2 4 4" xfId="20074" xr:uid="{00000000-0005-0000-0000-00004F4E0000}"/>
    <cellStyle name="Normal 3 2 3 2 5 2 2 5" xfId="20075" xr:uid="{00000000-0005-0000-0000-0000504E0000}"/>
    <cellStyle name="Normal 3 2 3 2 5 2 2 5 2" xfId="20076" xr:uid="{00000000-0005-0000-0000-0000514E0000}"/>
    <cellStyle name="Normal 3 2 3 2 5 2 2 5 2 2" xfId="20077" xr:uid="{00000000-0005-0000-0000-0000524E0000}"/>
    <cellStyle name="Normal 3 2 3 2 5 2 2 5 3" xfId="20078" xr:uid="{00000000-0005-0000-0000-0000534E0000}"/>
    <cellStyle name="Normal 3 2 3 2 5 2 2 6" xfId="20079" xr:uid="{00000000-0005-0000-0000-0000544E0000}"/>
    <cellStyle name="Normal 3 2 3 2 5 2 2 6 2" xfId="20080" xr:uid="{00000000-0005-0000-0000-0000554E0000}"/>
    <cellStyle name="Normal 3 2 3 2 5 2 2 7" xfId="20081" xr:uid="{00000000-0005-0000-0000-0000564E0000}"/>
    <cellStyle name="Normal 3 2 3 2 5 2 2 7 2" xfId="20082" xr:uid="{00000000-0005-0000-0000-0000574E0000}"/>
    <cellStyle name="Normal 3 2 3 2 5 2 2 8" xfId="20083" xr:uid="{00000000-0005-0000-0000-0000584E0000}"/>
    <cellStyle name="Normal 3 2 3 2 5 2 3" xfId="20084" xr:uid="{00000000-0005-0000-0000-0000594E0000}"/>
    <cellStyle name="Normal 3 2 3 2 5 2 3 2" xfId="20085" xr:uid="{00000000-0005-0000-0000-00005A4E0000}"/>
    <cellStyle name="Normal 3 2 3 2 5 2 3 2 2" xfId="20086" xr:uid="{00000000-0005-0000-0000-00005B4E0000}"/>
    <cellStyle name="Normal 3 2 3 2 5 2 3 2 2 2" xfId="20087" xr:uid="{00000000-0005-0000-0000-00005C4E0000}"/>
    <cellStyle name="Normal 3 2 3 2 5 2 3 2 2 2 2" xfId="20088" xr:uid="{00000000-0005-0000-0000-00005D4E0000}"/>
    <cellStyle name="Normal 3 2 3 2 5 2 3 2 2 3" xfId="20089" xr:uid="{00000000-0005-0000-0000-00005E4E0000}"/>
    <cellStyle name="Normal 3 2 3 2 5 2 3 2 3" xfId="20090" xr:uid="{00000000-0005-0000-0000-00005F4E0000}"/>
    <cellStyle name="Normal 3 2 3 2 5 2 3 2 3 2" xfId="20091" xr:uid="{00000000-0005-0000-0000-0000604E0000}"/>
    <cellStyle name="Normal 3 2 3 2 5 2 3 2 4" xfId="20092" xr:uid="{00000000-0005-0000-0000-0000614E0000}"/>
    <cellStyle name="Normal 3 2 3 2 5 2 3 3" xfId="20093" xr:uid="{00000000-0005-0000-0000-0000624E0000}"/>
    <cellStyle name="Normal 3 2 3 2 5 2 3 3 2" xfId="20094" xr:uid="{00000000-0005-0000-0000-0000634E0000}"/>
    <cellStyle name="Normal 3 2 3 2 5 2 3 3 2 2" xfId="20095" xr:uid="{00000000-0005-0000-0000-0000644E0000}"/>
    <cellStyle name="Normal 3 2 3 2 5 2 3 3 3" xfId="20096" xr:uid="{00000000-0005-0000-0000-0000654E0000}"/>
    <cellStyle name="Normal 3 2 3 2 5 2 3 4" xfId="20097" xr:uid="{00000000-0005-0000-0000-0000664E0000}"/>
    <cellStyle name="Normal 3 2 3 2 5 2 3 4 2" xfId="20098" xr:uid="{00000000-0005-0000-0000-0000674E0000}"/>
    <cellStyle name="Normal 3 2 3 2 5 2 3 5" xfId="20099" xr:uid="{00000000-0005-0000-0000-0000684E0000}"/>
    <cellStyle name="Normal 3 2 3 2 5 2 4" xfId="20100" xr:uid="{00000000-0005-0000-0000-0000694E0000}"/>
    <cellStyle name="Normal 3 2 3 2 5 2 4 2" xfId="20101" xr:uid="{00000000-0005-0000-0000-00006A4E0000}"/>
    <cellStyle name="Normal 3 2 3 2 5 2 4 2 2" xfId="20102" xr:uid="{00000000-0005-0000-0000-00006B4E0000}"/>
    <cellStyle name="Normal 3 2 3 2 5 2 4 2 2 2" xfId="20103" xr:uid="{00000000-0005-0000-0000-00006C4E0000}"/>
    <cellStyle name="Normal 3 2 3 2 5 2 4 2 3" xfId="20104" xr:uid="{00000000-0005-0000-0000-00006D4E0000}"/>
    <cellStyle name="Normal 3 2 3 2 5 2 4 3" xfId="20105" xr:uid="{00000000-0005-0000-0000-00006E4E0000}"/>
    <cellStyle name="Normal 3 2 3 2 5 2 4 3 2" xfId="20106" xr:uid="{00000000-0005-0000-0000-00006F4E0000}"/>
    <cellStyle name="Normal 3 2 3 2 5 2 4 4" xfId="20107" xr:uid="{00000000-0005-0000-0000-0000704E0000}"/>
    <cellStyle name="Normal 3 2 3 2 5 2 5" xfId="20108" xr:uid="{00000000-0005-0000-0000-0000714E0000}"/>
    <cellStyle name="Normal 3 2 3 2 5 2 5 2" xfId="20109" xr:uid="{00000000-0005-0000-0000-0000724E0000}"/>
    <cellStyle name="Normal 3 2 3 2 5 2 5 2 2" xfId="20110" xr:uid="{00000000-0005-0000-0000-0000734E0000}"/>
    <cellStyle name="Normal 3 2 3 2 5 2 5 2 2 2" xfId="20111" xr:uid="{00000000-0005-0000-0000-0000744E0000}"/>
    <cellStyle name="Normal 3 2 3 2 5 2 5 2 3" xfId="20112" xr:uid="{00000000-0005-0000-0000-0000754E0000}"/>
    <cellStyle name="Normal 3 2 3 2 5 2 5 3" xfId="20113" xr:uid="{00000000-0005-0000-0000-0000764E0000}"/>
    <cellStyle name="Normal 3 2 3 2 5 2 5 3 2" xfId="20114" xr:uid="{00000000-0005-0000-0000-0000774E0000}"/>
    <cellStyle name="Normal 3 2 3 2 5 2 5 4" xfId="20115" xr:uid="{00000000-0005-0000-0000-0000784E0000}"/>
    <cellStyle name="Normal 3 2 3 2 5 2 6" xfId="20116" xr:uid="{00000000-0005-0000-0000-0000794E0000}"/>
    <cellStyle name="Normal 3 2 3 2 5 2 6 2" xfId="20117" xr:uid="{00000000-0005-0000-0000-00007A4E0000}"/>
    <cellStyle name="Normal 3 2 3 2 5 2 6 2 2" xfId="20118" xr:uid="{00000000-0005-0000-0000-00007B4E0000}"/>
    <cellStyle name="Normal 3 2 3 2 5 2 6 3" xfId="20119" xr:uid="{00000000-0005-0000-0000-00007C4E0000}"/>
    <cellStyle name="Normal 3 2 3 2 5 2 7" xfId="20120" xr:uid="{00000000-0005-0000-0000-00007D4E0000}"/>
    <cellStyle name="Normal 3 2 3 2 5 2 7 2" xfId="20121" xr:uid="{00000000-0005-0000-0000-00007E4E0000}"/>
    <cellStyle name="Normal 3 2 3 2 5 2 8" xfId="20122" xr:uid="{00000000-0005-0000-0000-00007F4E0000}"/>
    <cellStyle name="Normal 3 2 3 2 5 2 8 2" xfId="20123" xr:uid="{00000000-0005-0000-0000-0000804E0000}"/>
    <cellStyle name="Normal 3 2 3 2 5 2 9" xfId="20124" xr:uid="{00000000-0005-0000-0000-0000814E0000}"/>
    <cellStyle name="Normal 3 2 3 2 5 3" xfId="20125" xr:uid="{00000000-0005-0000-0000-0000824E0000}"/>
    <cellStyle name="Normal 3 2 3 2 5 3 2" xfId="20126" xr:uid="{00000000-0005-0000-0000-0000834E0000}"/>
    <cellStyle name="Normal 3 2 3 2 5 3 2 2" xfId="20127" xr:uid="{00000000-0005-0000-0000-0000844E0000}"/>
    <cellStyle name="Normal 3 2 3 2 5 3 2 2 2" xfId="20128" xr:uid="{00000000-0005-0000-0000-0000854E0000}"/>
    <cellStyle name="Normal 3 2 3 2 5 3 2 2 2 2" xfId="20129" xr:uid="{00000000-0005-0000-0000-0000864E0000}"/>
    <cellStyle name="Normal 3 2 3 2 5 3 2 2 2 2 2" xfId="20130" xr:uid="{00000000-0005-0000-0000-0000874E0000}"/>
    <cellStyle name="Normal 3 2 3 2 5 3 2 2 2 3" xfId="20131" xr:uid="{00000000-0005-0000-0000-0000884E0000}"/>
    <cellStyle name="Normal 3 2 3 2 5 3 2 2 3" xfId="20132" xr:uid="{00000000-0005-0000-0000-0000894E0000}"/>
    <cellStyle name="Normal 3 2 3 2 5 3 2 2 3 2" xfId="20133" xr:uid="{00000000-0005-0000-0000-00008A4E0000}"/>
    <cellStyle name="Normal 3 2 3 2 5 3 2 2 4" xfId="20134" xr:uid="{00000000-0005-0000-0000-00008B4E0000}"/>
    <cellStyle name="Normal 3 2 3 2 5 3 2 3" xfId="20135" xr:uid="{00000000-0005-0000-0000-00008C4E0000}"/>
    <cellStyle name="Normal 3 2 3 2 5 3 2 3 2" xfId="20136" xr:uid="{00000000-0005-0000-0000-00008D4E0000}"/>
    <cellStyle name="Normal 3 2 3 2 5 3 2 3 2 2" xfId="20137" xr:uid="{00000000-0005-0000-0000-00008E4E0000}"/>
    <cellStyle name="Normal 3 2 3 2 5 3 2 3 3" xfId="20138" xr:uid="{00000000-0005-0000-0000-00008F4E0000}"/>
    <cellStyle name="Normal 3 2 3 2 5 3 2 4" xfId="20139" xr:uid="{00000000-0005-0000-0000-0000904E0000}"/>
    <cellStyle name="Normal 3 2 3 2 5 3 2 4 2" xfId="20140" xr:uid="{00000000-0005-0000-0000-0000914E0000}"/>
    <cellStyle name="Normal 3 2 3 2 5 3 2 5" xfId="20141" xr:uid="{00000000-0005-0000-0000-0000924E0000}"/>
    <cellStyle name="Normal 3 2 3 2 5 3 3" xfId="20142" xr:uid="{00000000-0005-0000-0000-0000934E0000}"/>
    <cellStyle name="Normal 3 2 3 2 5 3 3 2" xfId="20143" xr:uid="{00000000-0005-0000-0000-0000944E0000}"/>
    <cellStyle name="Normal 3 2 3 2 5 3 3 2 2" xfId="20144" xr:uid="{00000000-0005-0000-0000-0000954E0000}"/>
    <cellStyle name="Normal 3 2 3 2 5 3 3 2 2 2" xfId="20145" xr:uid="{00000000-0005-0000-0000-0000964E0000}"/>
    <cellStyle name="Normal 3 2 3 2 5 3 3 2 3" xfId="20146" xr:uid="{00000000-0005-0000-0000-0000974E0000}"/>
    <cellStyle name="Normal 3 2 3 2 5 3 3 3" xfId="20147" xr:uid="{00000000-0005-0000-0000-0000984E0000}"/>
    <cellStyle name="Normal 3 2 3 2 5 3 3 3 2" xfId="20148" xr:uid="{00000000-0005-0000-0000-0000994E0000}"/>
    <cellStyle name="Normal 3 2 3 2 5 3 3 4" xfId="20149" xr:uid="{00000000-0005-0000-0000-00009A4E0000}"/>
    <cellStyle name="Normal 3 2 3 2 5 3 4" xfId="20150" xr:uid="{00000000-0005-0000-0000-00009B4E0000}"/>
    <cellStyle name="Normal 3 2 3 2 5 3 4 2" xfId="20151" xr:uid="{00000000-0005-0000-0000-00009C4E0000}"/>
    <cellStyle name="Normal 3 2 3 2 5 3 4 2 2" xfId="20152" xr:uid="{00000000-0005-0000-0000-00009D4E0000}"/>
    <cellStyle name="Normal 3 2 3 2 5 3 4 2 2 2" xfId="20153" xr:uid="{00000000-0005-0000-0000-00009E4E0000}"/>
    <cellStyle name="Normal 3 2 3 2 5 3 4 2 3" xfId="20154" xr:uid="{00000000-0005-0000-0000-00009F4E0000}"/>
    <cellStyle name="Normal 3 2 3 2 5 3 4 3" xfId="20155" xr:uid="{00000000-0005-0000-0000-0000A04E0000}"/>
    <cellStyle name="Normal 3 2 3 2 5 3 4 3 2" xfId="20156" xr:uid="{00000000-0005-0000-0000-0000A14E0000}"/>
    <cellStyle name="Normal 3 2 3 2 5 3 4 4" xfId="20157" xr:uid="{00000000-0005-0000-0000-0000A24E0000}"/>
    <cellStyle name="Normal 3 2 3 2 5 3 5" xfId="20158" xr:uid="{00000000-0005-0000-0000-0000A34E0000}"/>
    <cellStyle name="Normal 3 2 3 2 5 3 5 2" xfId="20159" xr:uid="{00000000-0005-0000-0000-0000A44E0000}"/>
    <cellStyle name="Normal 3 2 3 2 5 3 5 2 2" xfId="20160" xr:uid="{00000000-0005-0000-0000-0000A54E0000}"/>
    <cellStyle name="Normal 3 2 3 2 5 3 5 3" xfId="20161" xr:uid="{00000000-0005-0000-0000-0000A64E0000}"/>
    <cellStyle name="Normal 3 2 3 2 5 3 6" xfId="20162" xr:uid="{00000000-0005-0000-0000-0000A74E0000}"/>
    <cellStyle name="Normal 3 2 3 2 5 3 6 2" xfId="20163" xr:uid="{00000000-0005-0000-0000-0000A84E0000}"/>
    <cellStyle name="Normal 3 2 3 2 5 3 7" xfId="20164" xr:uid="{00000000-0005-0000-0000-0000A94E0000}"/>
    <cellStyle name="Normal 3 2 3 2 5 3 7 2" xfId="20165" xr:uid="{00000000-0005-0000-0000-0000AA4E0000}"/>
    <cellStyle name="Normal 3 2 3 2 5 3 8" xfId="20166" xr:uid="{00000000-0005-0000-0000-0000AB4E0000}"/>
    <cellStyle name="Normal 3 2 3 2 5 4" xfId="20167" xr:uid="{00000000-0005-0000-0000-0000AC4E0000}"/>
    <cellStyle name="Normal 3 2 3 2 5 4 2" xfId="20168" xr:uid="{00000000-0005-0000-0000-0000AD4E0000}"/>
    <cellStyle name="Normal 3 2 3 2 5 4 2 2" xfId="20169" xr:uid="{00000000-0005-0000-0000-0000AE4E0000}"/>
    <cellStyle name="Normal 3 2 3 2 5 4 2 2 2" xfId="20170" xr:uid="{00000000-0005-0000-0000-0000AF4E0000}"/>
    <cellStyle name="Normal 3 2 3 2 5 4 2 2 2 2" xfId="20171" xr:uid="{00000000-0005-0000-0000-0000B04E0000}"/>
    <cellStyle name="Normal 3 2 3 2 5 4 2 2 3" xfId="20172" xr:uid="{00000000-0005-0000-0000-0000B14E0000}"/>
    <cellStyle name="Normal 3 2 3 2 5 4 2 3" xfId="20173" xr:uid="{00000000-0005-0000-0000-0000B24E0000}"/>
    <cellStyle name="Normal 3 2 3 2 5 4 2 3 2" xfId="20174" xr:uid="{00000000-0005-0000-0000-0000B34E0000}"/>
    <cellStyle name="Normal 3 2 3 2 5 4 2 4" xfId="20175" xr:uid="{00000000-0005-0000-0000-0000B44E0000}"/>
    <cellStyle name="Normal 3 2 3 2 5 4 3" xfId="20176" xr:uid="{00000000-0005-0000-0000-0000B54E0000}"/>
    <cellStyle name="Normal 3 2 3 2 5 4 3 2" xfId="20177" xr:uid="{00000000-0005-0000-0000-0000B64E0000}"/>
    <cellStyle name="Normal 3 2 3 2 5 4 3 2 2" xfId="20178" xr:uid="{00000000-0005-0000-0000-0000B74E0000}"/>
    <cellStyle name="Normal 3 2 3 2 5 4 3 3" xfId="20179" xr:uid="{00000000-0005-0000-0000-0000B84E0000}"/>
    <cellStyle name="Normal 3 2 3 2 5 4 4" xfId="20180" xr:uid="{00000000-0005-0000-0000-0000B94E0000}"/>
    <cellStyle name="Normal 3 2 3 2 5 4 4 2" xfId="20181" xr:uid="{00000000-0005-0000-0000-0000BA4E0000}"/>
    <cellStyle name="Normal 3 2 3 2 5 4 5" xfId="20182" xr:uid="{00000000-0005-0000-0000-0000BB4E0000}"/>
    <cellStyle name="Normal 3 2 3 2 5 5" xfId="20183" xr:uid="{00000000-0005-0000-0000-0000BC4E0000}"/>
    <cellStyle name="Normal 3 2 3 2 5 5 2" xfId="20184" xr:uid="{00000000-0005-0000-0000-0000BD4E0000}"/>
    <cellStyle name="Normal 3 2 3 2 5 5 2 2" xfId="20185" xr:uid="{00000000-0005-0000-0000-0000BE4E0000}"/>
    <cellStyle name="Normal 3 2 3 2 5 5 2 2 2" xfId="20186" xr:uid="{00000000-0005-0000-0000-0000BF4E0000}"/>
    <cellStyle name="Normal 3 2 3 2 5 5 2 3" xfId="20187" xr:uid="{00000000-0005-0000-0000-0000C04E0000}"/>
    <cellStyle name="Normal 3 2 3 2 5 5 3" xfId="20188" xr:uid="{00000000-0005-0000-0000-0000C14E0000}"/>
    <cellStyle name="Normal 3 2 3 2 5 5 3 2" xfId="20189" xr:uid="{00000000-0005-0000-0000-0000C24E0000}"/>
    <cellStyle name="Normal 3 2 3 2 5 5 4" xfId="20190" xr:uid="{00000000-0005-0000-0000-0000C34E0000}"/>
    <cellStyle name="Normal 3 2 3 2 5 6" xfId="20191" xr:uid="{00000000-0005-0000-0000-0000C44E0000}"/>
    <cellStyle name="Normal 3 2 3 2 5 6 2" xfId="20192" xr:uid="{00000000-0005-0000-0000-0000C54E0000}"/>
    <cellStyle name="Normal 3 2 3 2 5 6 2 2" xfId="20193" xr:uid="{00000000-0005-0000-0000-0000C64E0000}"/>
    <cellStyle name="Normal 3 2 3 2 5 6 2 2 2" xfId="20194" xr:uid="{00000000-0005-0000-0000-0000C74E0000}"/>
    <cellStyle name="Normal 3 2 3 2 5 6 2 3" xfId="20195" xr:uid="{00000000-0005-0000-0000-0000C84E0000}"/>
    <cellStyle name="Normal 3 2 3 2 5 6 3" xfId="20196" xr:uid="{00000000-0005-0000-0000-0000C94E0000}"/>
    <cellStyle name="Normal 3 2 3 2 5 6 3 2" xfId="20197" xr:uid="{00000000-0005-0000-0000-0000CA4E0000}"/>
    <cellStyle name="Normal 3 2 3 2 5 6 4" xfId="20198" xr:uid="{00000000-0005-0000-0000-0000CB4E0000}"/>
    <cellStyle name="Normal 3 2 3 2 5 7" xfId="20199" xr:uid="{00000000-0005-0000-0000-0000CC4E0000}"/>
    <cellStyle name="Normal 3 2 3 2 5 7 2" xfId="20200" xr:uid="{00000000-0005-0000-0000-0000CD4E0000}"/>
    <cellStyle name="Normal 3 2 3 2 5 7 2 2" xfId="20201" xr:uid="{00000000-0005-0000-0000-0000CE4E0000}"/>
    <cellStyle name="Normal 3 2 3 2 5 7 3" xfId="20202" xr:uid="{00000000-0005-0000-0000-0000CF4E0000}"/>
    <cellStyle name="Normal 3 2 3 2 5 8" xfId="20203" xr:uid="{00000000-0005-0000-0000-0000D04E0000}"/>
    <cellStyle name="Normal 3 2 3 2 5 8 2" xfId="20204" xr:uid="{00000000-0005-0000-0000-0000D14E0000}"/>
    <cellStyle name="Normal 3 2 3 2 5 9" xfId="20205" xr:uid="{00000000-0005-0000-0000-0000D24E0000}"/>
    <cellStyle name="Normal 3 2 3 2 5 9 2" xfId="20206" xr:uid="{00000000-0005-0000-0000-0000D34E0000}"/>
    <cellStyle name="Normal 3 2 3 2 6" xfId="20207" xr:uid="{00000000-0005-0000-0000-0000D44E0000}"/>
    <cellStyle name="Normal 3 2 3 2 6 2" xfId="20208" xr:uid="{00000000-0005-0000-0000-0000D54E0000}"/>
    <cellStyle name="Normal 3 2 3 2 6 2 2" xfId="20209" xr:uid="{00000000-0005-0000-0000-0000D64E0000}"/>
    <cellStyle name="Normal 3 2 3 2 6 2 2 2" xfId="20210" xr:uid="{00000000-0005-0000-0000-0000D74E0000}"/>
    <cellStyle name="Normal 3 2 3 2 6 2 2 2 2" xfId="20211" xr:uid="{00000000-0005-0000-0000-0000D84E0000}"/>
    <cellStyle name="Normal 3 2 3 2 6 2 2 2 2 2" xfId="20212" xr:uid="{00000000-0005-0000-0000-0000D94E0000}"/>
    <cellStyle name="Normal 3 2 3 2 6 2 2 2 2 2 2" xfId="20213" xr:uid="{00000000-0005-0000-0000-0000DA4E0000}"/>
    <cellStyle name="Normal 3 2 3 2 6 2 2 2 2 3" xfId="20214" xr:uid="{00000000-0005-0000-0000-0000DB4E0000}"/>
    <cellStyle name="Normal 3 2 3 2 6 2 2 2 3" xfId="20215" xr:uid="{00000000-0005-0000-0000-0000DC4E0000}"/>
    <cellStyle name="Normal 3 2 3 2 6 2 2 2 3 2" xfId="20216" xr:uid="{00000000-0005-0000-0000-0000DD4E0000}"/>
    <cellStyle name="Normal 3 2 3 2 6 2 2 2 4" xfId="20217" xr:uid="{00000000-0005-0000-0000-0000DE4E0000}"/>
    <cellStyle name="Normal 3 2 3 2 6 2 2 3" xfId="20218" xr:uid="{00000000-0005-0000-0000-0000DF4E0000}"/>
    <cellStyle name="Normal 3 2 3 2 6 2 2 3 2" xfId="20219" xr:uid="{00000000-0005-0000-0000-0000E04E0000}"/>
    <cellStyle name="Normal 3 2 3 2 6 2 2 3 2 2" xfId="20220" xr:uid="{00000000-0005-0000-0000-0000E14E0000}"/>
    <cellStyle name="Normal 3 2 3 2 6 2 2 3 3" xfId="20221" xr:uid="{00000000-0005-0000-0000-0000E24E0000}"/>
    <cellStyle name="Normal 3 2 3 2 6 2 2 4" xfId="20222" xr:uid="{00000000-0005-0000-0000-0000E34E0000}"/>
    <cellStyle name="Normal 3 2 3 2 6 2 2 4 2" xfId="20223" xr:uid="{00000000-0005-0000-0000-0000E44E0000}"/>
    <cellStyle name="Normal 3 2 3 2 6 2 2 5" xfId="20224" xr:uid="{00000000-0005-0000-0000-0000E54E0000}"/>
    <cellStyle name="Normal 3 2 3 2 6 2 3" xfId="20225" xr:uid="{00000000-0005-0000-0000-0000E64E0000}"/>
    <cellStyle name="Normal 3 2 3 2 6 2 3 2" xfId="20226" xr:uid="{00000000-0005-0000-0000-0000E74E0000}"/>
    <cellStyle name="Normal 3 2 3 2 6 2 3 2 2" xfId="20227" xr:uid="{00000000-0005-0000-0000-0000E84E0000}"/>
    <cellStyle name="Normal 3 2 3 2 6 2 3 2 2 2" xfId="20228" xr:uid="{00000000-0005-0000-0000-0000E94E0000}"/>
    <cellStyle name="Normal 3 2 3 2 6 2 3 2 3" xfId="20229" xr:uid="{00000000-0005-0000-0000-0000EA4E0000}"/>
    <cellStyle name="Normal 3 2 3 2 6 2 3 3" xfId="20230" xr:uid="{00000000-0005-0000-0000-0000EB4E0000}"/>
    <cellStyle name="Normal 3 2 3 2 6 2 3 3 2" xfId="20231" xr:uid="{00000000-0005-0000-0000-0000EC4E0000}"/>
    <cellStyle name="Normal 3 2 3 2 6 2 3 4" xfId="20232" xr:uid="{00000000-0005-0000-0000-0000ED4E0000}"/>
    <cellStyle name="Normal 3 2 3 2 6 2 4" xfId="20233" xr:uid="{00000000-0005-0000-0000-0000EE4E0000}"/>
    <cellStyle name="Normal 3 2 3 2 6 2 4 2" xfId="20234" xr:uid="{00000000-0005-0000-0000-0000EF4E0000}"/>
    <cellStyle name="Normal 3 2 3 2 6 2 4 2 2" xfId="20235" xr:uid="{00000000-0005-0000-0000-0000F04E0000}"/>
    <cellStyle name="Normal 3 2 3 2 6 2 4 2 2 2" xfId="20236" xr:uid="{00000000-0005-0000-0000-0000F14E0000}"/>
    <cellStyle name="Normal 3 2 3 2 6 2 4 2 3" xfId="20237" xr:uid="{00000000-0005-0000-0000-0000F24E0000}"/>
    <cellStyle name="Normal 3 2 3 2 6 2 4 3" xfId="20238" xr:uid="{00000000-0005-0000-0000-0000F34E0000}"/>
    <cellStyle name="Normal 3 2 3 2 6 2 4 3 2" xfId="20239" xr:uid="{00000000-0005-0000-0000-0000F44E0000}"/>
    <cellStyle name="Normal 3 2 3 2 6 2 4 4" xfId="20240" xr:uid="{00000000-0005-0000-0000-0000F54E0000}"/>
    <cellStyle name="Normal 3 2 3 2 6 2 5" xfId="20241" xr:uid="{00000000-0005-0000-0000-0000F64E0000}"/>
    <cellStyle name="Normal 3 2 3 2 6 2 5 2" xfId="20242" xr:uid="{00000000-0005-0000-0000-0000F74E0000}"/>
    <cellStyle name="Normal 3 2 3 2 6 2 5 2 2" xfId="20243" xr:uid="{00000000-0005-0000-0000-0000F84E0000}"/>
    <cellStyle name="Normal 3 2 3 2 6 2 5 3" xfId="20244" xr:uid="{00000000-0005-0000-0000-0000F94E0000}"/>
    <cellStyle name="Normal 3 2 3 2 6 2 6" xfId="20245" xr:uid="{00000000-0005-0000-0000-0000FA4E0000}"/>
    <cellStyle name="Normal 3 2 3 2 6 2 6 2" xfId="20246" xr:uid="{00000000-0005-0000-0000-0000FB4E0000}"/>
    <cellStyle name="Normal 3 2 3 2 6 2 7" xfId="20247" xr:uid="{00000000-0005-0000-0000-0000FC4E0000}"/>
    <cellStyle name="Normal 3 2 3 2 6 2 7 2" xfId="20248" xr:uid="{00000000-0005-0000-0000-0000FD4E0000}"/>
    <cellStyle name="Normal 3 2 3 2 6 2 8" xfId="20249" xr:uid="{00000000-0005-0000-0000-0000FE4E0000}"/>
    <cellStyle name="Normal 3 2 3 2 6 3" xfId="20250" xr:uid="{00000000-0005-0000-0000-0000FF4E0000}"/>
    <cellStyle name="Normal 3 2 3 2 6 3 2" xfId="20251" xr:uid="{00000000-0005-0000-0000-0000004F0000}"/>
    <cellStyle name="Normal 3 2 3 2 6 3 2 2" xfId="20252" xr:uid="{00000000-0005-0000-0000-0000014F0000}"/>
    <cellStyle name="Normal 3 2 3 2 6 3 2 2 2" xfId="20253" xr:uid="{00000000-0005-0000-0000-0000024F0000}"/>
    <cellStyle name="Normal 3 2 3 2 6 3 2 2 2 2" xfId="20254" xr:uid="{00000000-0005-0000-0000-0000034F0000}"/>
    <cellStyle name="Normal 3 2 3 2 6 3 2 2 3" xfId="20255" xr:uid="{00000000-0005-0000-0000-0000044F0000}"/>
    <cellStyle name="Normal 3 2 3 2 6 3 2 3" xfId="20256" xr:uid="{00000000-0005-0000-0000-0000054F0000}"/>
    <cellStyle name="Normal 3 2 3 2 6 3 2 3 2" xfId="20257" xr:uid="{00000000-0005-0000-0000-0000064F0000}"/>
    <cellStyle name="Normal 3 2 3 2 6 3 2 4" xfId="20258" xr:uid="{00000000-0005-0000-0000-0000074F0000}"/>
    <cellStyle name="Normal 3 2 3 2 6 3 3" xfId="20259" xr:uid="{00000000-0005-0000-0000-0000084F0000}"/>
    <cellStyle name="Normal 3 2 3 2 6 3 3 2" xfId="20260" xr:uid="{00000000-0005-0000-0000-0000094F0000}"/>
    <cellStyle name="Normal 3 2 3 2 6 3 3 2 2" xfId="20261" xr:uid="{00000000-0005-0000-0000-00000A4F0000}"/>
    <cellStyle name="Normal 3 2 3 2 6 3 3 3" xfId="20262" xr:uid="{00000000-0005-0000-0000-00000B4F0000}"/>
    <cellStyle name="Normal 3 2 3 2 6 3 4" xfId="20263" xr:uid="{00000000-0005-0000-0000-00000C4F0000}"/>
    <cellStyle name="Normal 3 2 3 2 6 3 4 2" xfId="20264" xr:uid="{00000000-0005-0000-0000-00000D4F0000}"/>
    <cellStyle name="Normal 3 2 3 2 6 3 5" xfId="20265" xr:uid="{00000000-0005-0000-0000-00000E4F0000}"/>
    <cellStyle name="Normal 3 2 3 2 6 4" xfId="20266" xr:uid="{00000000-0005-0000-0000-00000F4F0000}"/>
    <cellStyle name="Normal 3 2 3 2 6 4 2" xfId="20267" xr:uid="{00000000-0005-0000-0000-0000104F0000}"/>
    <cellStyle name="Normal 3 2 3 2 6 4 2 2" xfId="20268" xr:uid="{00000000-0005-0000-0000-0000114F0000}"/>
    <cellStyle name="Normal 3 2 3 2 6 4 2 2 2" xfId="20269" xr:uid="{00000000-0005-0000-0000-0000124F0000}"/>
    <cellStyle name="Normal 3 2 3 2 6 4 2 3" xfId="20270" xr:uid="{00000000-0005-0000-0000-0000134F0000}"/>
    <cellStyle name="Normal 3 2 3 2 6 4 3" xfId="20271" xr:uid="{00000000-0005-0000-0000-0000144F0000}"/>
    <cellStyle name="Normal 3 2 3 2 6 4 3 2" xfId="20272" xr:uid="{00000000-0005-0000-0000-0000154F0000}"/>
    <cellStyle name="Normal 3 2 3 2 6 4 4" xfId="20273" xr:uid="{00000000-0005-0000-0000-0000164F0000}"/>
    <cellStyle name="Normal 3 2 3 2 6 5" xfId="20274" xr:uid="{00000000-0005-0000-0000-0000174F0000}"/>
    <cellStyle name="Normal 3 2 3 2 6 5 2" xfId="20275" xr:uid="{00000000-0005-0000-0000-0000184F0000}"/>
    <cellStyle name="Normal 3 2 3 2 6 5 2 2" xfId="20276" xr:uid="{00000000-0005-0000-0000-0000194F0000}"/>
    <cellStyle name="Normal 3 2 3 2 6 5 2 2 2" xfId="20277" xr:uid="{00000000-0005-0000-0000-00001A4F0000}"/>
    <cellStyle name="Normal 3 2 3 2 6 5 2 3" xfId="20278" xr:uid="{00000000-0005-0000-0000-00001B4F0000}"/>
    <cellStyle name="Normal 3 2 3 2 6 5 3" xfId="20279" xr:uid="{00000000-0005-0000-0000-00001C4F0000}"/>
    <cellStyle name="Normal 3 2 3 2 6 5 3 2" xfId="20280" xr:uid="{00000000-0005-0000-0000-00001D4F0000}"/>
    <cellStyle name="Normal 3 2 3 2 6 5 4" xfId="20281" xr:uid="{00000000-0005-0000-0000-00001E4F0000}"/>
    <cellStyle name="Normal 3 2 3 2 6 6" xfId="20282" xr:uid="{00000000-0005-0000-0000-00001F4F0000}"/>
    <cellStyle name="Normal 3 2 3 2 6 6 2" xfId="20283" xr:uid="{00000000-0005-0000-0000-0000204F0000}"/>
    <cellStyle name="Normal 3 2 3 2 6 6 2 2" xfId="20284" xr:uid="{00000000-0005-0000-0000-0000214F0000}"/>
    <cellStyle name="Normal 3 2 3 2 6 6 3" xfId="20285" xr:uid="{00000000-0005-0000-0000-0000224F0000}"/>
    <cellStyle name="Normal 3 2 3 2 6 7" xfId="20286" xr:uid="{00000000-0005-0000-0000-0000234F0000}"/>
    <cellStyle name="Normal 3 2 3 2 6 7 2" xfId="20287" xr:uid="{00000000-0005-0000-0000-0000244F0000}"/>
    <cellStyle name="Normal 3 2 3 2 6 8" xfId="20288" xr:uid="{00000000-0005-0000-0000-0000254F0000}"/>
    <cellStyle name="Normal 3 2 3 2 6 8 2" xfId="20289" xr:uid="{00000000-0005-0000-0000-0000264F0000}"/>
    <cellStyle name="Normal 3 2 3 2 6 9" xfId="20290" xr:uid="{00000000-0005-0000-0000-0000274F0000}"/>
    <cellStyle name="Normal 3 2 3 2 7" xfId="20291" xr:uid="{00000000-0005-0000-0000-0000284F0000}"/>
    <cellStyle name="Normal 3 2 3 2 7 2" xfId="20292" xr:uid="{00000000-0005-0000-0000-0000294F0000}"/>
    <cellStyle name="Normal 3 2 3 2 7 2 2" xfId="20293" xr:uid="{00000000-0005-0000-0000-00002A4F0000}"/>
    <cellStyle name="Normal 3 2 3 2 7 2 2 2" xfId="20294" xr:uid="{00000000-0005-0000-0000-00002B4F0000}"/>
    <cellStyle name="Normal 3 2 3 2 7 2 2 2 2" xfId="20295" xr:uid="{00000000-0005-0000-0000-00002C4F0000}"/>
    <cellStyle name="Normal 3 2 3 2 7 2 2 2 2 2" xfId="20296" xr:uid="{00000000-0005-0000-0000-00002D4F0000}"/>
    <cellStyle name="Normal 3 2 3 2 7 2 2 2 3" xfId="20297" xr:uid="{00000000-0005-0000-0000-00002E4F0000}"/>
    <cellStyle name="Normal 3 2 3 2 7 2 2 3" xfId="20298" xr:uid="{00000000-0005-0000-0000-00002F4F0000}"/>
    <cellStyle name="Normal 3 2 3 2 7 2 2 3 2" xfId="20299" xr:uid="{00000000-0005-0000-0000-0000304F0000}"/>
    <cellStyle name="Normal 3 2 3 2 7 2 2 4" xfId="20300" xr:uid="{00000000-0005-0000-0000-0000314F0000}"/>
    <cellStyle name="Normal 3 2 3 2 7 2 3" xfId="20301" xr:uid="{00000000-0005-0000-0000-0000324F0000}"/>
    <cellStyle name="Normal 3 2 3 2 7 2 3 2" xfId="20302" xr:uid="{00000000-0005-0000-0000-0000334F0000}"/>
    <cellStyle name="Normal 3 2 3 2 7 2 3 2 2" xfId="20303" xr:uid="{00000000-0005-0000-0000-0000344F0000}"/>
    <cellStyle name="Normal 3 2 3 2 7 2 3 3" xfId="20304" xr:uid="{00000000-0005-0000-0000-0000354F0000}"/>
    <cellStyle name="Normal 3 2 3 2 7 2 4" xfId="20305" xr:uid="{00000000-0005-0000-0000-0000364F0000}"/>
    <cellStyle name="Normal 3 2 3 2 7 2 4 2" xfId="20306" xr:uid="{00000000-0005-0000-0000-0000374F0000}"/>
    <cellStyle name="Normal 3 2 3 2 7 2 5" xfId="20307" xr:uid="{00000000-0005-0000-0000-0000384F0000}"/>
    <cellStyle name="Normal 3 2 3 2 7 3" xfId="20308" xr:uid="{00000000-0005-0000-0000-0000394F0000}"/>
    <cellStyle name="Normal 3 2 3 2 7 3 2" xfId="20309" xr:uid="{00000000-0005-0000-0000-00003A4F0000}"/>
    <cellStyle name="Normal 3 2 3 2 7 3 2 2" xfId="20310" xr:uid="{00000000-0005-0000-0000-00003B4F0000}"/>
    <cellStyle name="Normal 3 2 3 2 7 3 2 2 2" xfId="20311" xr:uid="{00000000-0005-0000-0000-00003C4F0000}"/>
    <cellStyle name="Normal 3 2 3 2 7 3 2 3" xfId="20312" xr:uid="{00000000-0005-0000-0000-00003D4F0000}"/>
    <cellStyle name="Normal 3 2 3 2 7 3 3" xfId="20313" xr:uid="{00000000-0005-0000-0000-00003E4F0000}"/>
    <cellStyle name="Normal 3 2 3 2 7 3 3 2" xfId="20314" xr:uid="{00000000-0005-0000-0000-00003F4F0000}"/>
    <cellStyle name="Normal 3 2 3 2 7 3 4" xfId="20315" xr:uid="{00000000-0005-0000-0000-0000404F0000}"/>
    <cellStyle name="Normal 3 2 3 2 7 4" xfId="20316" xr:uid="{00000000-0005-0000-0000-0000414F0000}"/>
    <cellStyle name="Normal 3 2 3 2 7 4 2" xfId="20317" xr:uid="{00000000-0005-0000-0000-0000424F0000}"/>
    <cellStyle name="Normal 3 2 3 2 7 4 2 2" xfId="20318" xr:uid="{00000000-0005-0000-0000-0000434F0000}"/>
    <cellStyle name="Normal 3 2 3 2 7 4 2 2 2" xfId="20319" xr:uid="{00000000-0005-0000-0000-0000444F0000}"/>
    <cellStyle name="Normal 3 2 3 2 7 4 2 3" xfId="20320" xr:uid="{00000000-0005-0000-0000-0000454F0000}"/>
    <cellStyle name="Normal 3 2 3 2 7 4 3" xfId="20321" xr:uid="{00000000-0005-0000-0000-0000464F0000}"/>
    <cellStyle name="Normal 3 2 3 2 7 4 3 2" xfId="20322" xr:uid="{00000000-0005-0000-0000-0000474F0000}"/>
    <cellStyle name="Normal 3 2 3 2 7 4 4" xfId="20323" xr:uid="{00000000-0005-0000-0000-0000484F0000}"/>
    <cellStyle name="Normal 3 2 3 2 7 5" xfId="20324" xr:uid="{00000000-0005-0000-0000-0000494F0000}"/>
    <cellStyle name="Normal 3 2 3 2 7 5 2" xfId="20325" xr:uid="{00000000-0005-0000-0000-00004A4F0000}"/>
    <cellStyle name="Normal 3 2 3 2 7 5 2 2" xfId="20326" xr:uid="{00000000-0005-0000-0000-00004B4F0000}"/>
    <cellStyle name="Normal 3 2 3 2 7 5 3" xfId="20327" xr:uid="{00000000-0005-0000-0000-00004C4F0000}"/>
    <cellStyle name="Normal 3 2 3 2 7 6" xfId="20328" xr:uid="{00000000-0005-0000-0000-00004D4F0000}"/>
    <cellStyle name="Normal 3 2 3 2 7 6 2" xfId="20329" xr:uid="{00000000-0005-0000-0000-00004E4F0000}"/>
    <cellStyle name="Normal 3 2 3 2 7 7" xfId="20330" xr:uid="{00000000-0005-0000-0000-00004F4F0000}"/>
    <cellStyle name="Normal 3 2 3 2 7 7 2" xfId="20331" xr:uid="{00000000-0005-0000-0000-0000504F0000}"/>
    <cellStyle name="Normal 3 2 3 2 7 8" xfId="20332" xr:uid="{00000000-0005-0000-0000-0000514F0000}"/>
    <cellStyle name="Normal 3 2 3 2 8" xfId="20333" xr:uid="{00000000-0005-0000-0000-0000524F0000}"/>
    <cellStyle name="Normal 3 2 3 2 8 2" xfId="20334" xr:uid="{00000000-0005-0000-0000-0000534F0000}"/>
    <cellStyle name="Normal 3 2 3 2 8 2 2" xfId="20335" xr:uid="{00000000-0005-0000-0000-0000544F0000}"/>
    <cellStyle name="Normal 3 2 3 2 8 2 2 2" xfId="20336" xr:uid="{00000000-0005-0000-0000-0000554F0000}"/>
    <cellStyle name="Normal 3 2 3 2 8 2 2 2 2" xfId="20337" xr:uid="{00000000-0005-0000-0000-0000564F0000}"/>
    <cellStyle name="Normal 3 2 3 2 8 2 2 2 2 2" xfId="20338" xr:uid="{00000000-0005-0000-0000-0000574F0000}"/>
    <cellStyle name="Normal 3 2 3 2 8 2 2 2 3" xfId="20339" xr:uid="{00000000-0005-0000-0000-0000584F0000}"/>
    <cellStyle name="Normal 3 2 3 2 8 2 2 3" xfId="20340" xr:uid="{00000000-0005-0000-0000-0000594F0000}"/>
    <cellStyle name="Normal 3 2 3 2 8 2 2 3 2" xfId="20341" xr:uid="{00000000-0005-0000-0000-00005A4F0000}"/>
    <cellStyle name="Normal 3 2 3 2 8 2 2 4" xfId="20342" xr:uid="{00000000-0005-0000-0000-00005B4F0000}"/>
    <cellStyle name="Normal 3 2 3 2 8 2 3" xfId="20343" xr:uid="{00000000-0005-0000-0000-00005C4F0000}"/>
    <cellStyle name="Normal 3 2 3 2 8 2 3 2" xfId="20344" xr:uid="{00000000-0005-0000-0000-00005D4F0000}"/>
    <cellStyle name="Normal 3 2 3 2 8 2 3 2 2" xfId="20345" xr:uid="{00000000-0005-0000-0000-00005E4F0000}"/>
    <cellStyle name="Normal 3 2 3 2 8 2 3 3" xfId="20346" xr:uid="{00000000-0005-0000-0000-00005F4F0000}"/>
    <cellStyle name="Normal 3 2 3 2 8 2 4" xfId="20347" xr:uid="{00000000-0005-0000-0000-0000604F0000}"/>
    <cellStyle name="Normal 3 2 3 2 8 2 4 2" xfId="20348" xr:uid="{00000000-0005-0000-0000-0000614F0000}"/>
    <cellStyle name="Normal 3 2 3 2 8 2 5" xfId="20349" xr:uid="{00000000-0005-0000-0000-0000624F0000}"/>
    <cellStyle name="Normal 3 2 3 2 8 3" xfId="20350" xr:uid="{00000000-0005-0000-0000-0000634F0000}"/>
    <cellStyle name="Normal 3 2 3 2 8 3 2" xfId="20351" xr:uid="{00000000-0005-0000-0000-0000644F0000}"/>
    <cellStyle name="Normal 3 2 3 2 8 3 2 2" xfId="20352" xr:uid="{00000000-0005-0000-0000-0000654F0000}"/>
    <cellStyle name="Normal 3 2 3 2 8 3 2 2 2" xfId="20353" xr:uid="{00000000-0005-0000-0000-0000664F0000}"/>
    <cellStyle name="Normal 3 2 3 2 8 3 2 3" xfId="20354" xr:uid="{00000000-0005-0000-0000-0000674F0000}"/>
    <cellStyle name="Normal 3 2 3 2 8 3 3" xfId="20355" xr:uid="{00000000-0005-0000-0000-0000684F0000}"/>
    <cellStyle name="Normal 3 2 3 2 8 3 3 2" xfId="20356" xr:uid="{00000000-0005-0000-0000-0000694F0000}"/>
    <cellStyle name="Normal 3 2 3 2 8 3 4" xfId="20357" xr:uid="{00000000-0005-0000-0000-00006A4F0000}"/>
    <cellStyle name="Normal 3 2 3 2 8 4" xfId="20358" xr:uid="{00000000-0005-0000-0000-00006B4F0000}"/>
    <cellStyle name="Normal 3 2 3 2 8 4 2" xfId="20359" xr:uid="{00000000-0005-0000-0000-00006C4F0000}"/>
    <cellStyle name="Normal 3 2 3 2 8 4 2 2" xfId="20360" xr:uid="{00000000-0005-0000-0000-00006D4F0000}"/>
    <cellStyle name="Normal 3 2 3 2 8 4 2 2 2" xfId="20361" xr:uid="{00000000-0005-0000-0000-00006E4F0000}"/>
    <cellStyle name="Normal 3 2 3 2 8 4 2 3" xfId="20362" xr:uid="{00000000-0005-0000-0000-00006F4F0000}"/>
    <cellStyle name="Normal 3 2 3 2 8 4 3" xfId="20363" xr:uid="{00000000-0005-0000-0000-0000704F0000}"/>
    <cellStyle name="Normal 3 2 3 2 8 4 3 2" xfId="20364" xr:uid="{00000000-0005-0000-0000-0000714F0000}"/>
    <cellStyle name="Normal 3 2 3 2 8 4 4" xfId="20365" xr:uid="{00000000-0005-0000-0000-0000724F0000}"/>
    <cellStyle name="Normal 3 2 3 2 8 5" xfId="20366" xr:uid="{00000000-0005-0000-0000-0000734F0000}"/>
    <cellStyle name="Normal 3 2 3 2 8 5 2" xfId="20367" xr:uid="{00000000-0005-0000-0000-0000744F0000}"/>
    <cellStyle name="Normal 3 2 3 2 8 5 2 2" xfId="20368" xr:uid="{00000000-0005-0000-0000-0000754F0000}"/>
    <cellStyle name="Normal 3 2 3 2 8 5 3" xfId="20369" xr:uid="{00000000-0005-0000-0000-0000764F0000}"/>
    <cellStyle name="Normal 3 2 3 2 8 6" xfId="20370" xr:uid="{00000000-0005-0000-0000-0000774F0000}"/>
    <cellStyle name="Normal 3 2 3 2 8 6 2" xfId="20371" xr:uid="{00000000-0005-0000-0000-0000784F0000}"/>
    <cellStyle name="Normal 3 2 3 2 8 7" xfId="20372" xr:uid="{00000000-0005-0000-0000-0000794F0000}"/>
    <cellStyle name="Normal 3 2 3 2 8 7 2" xfId="20373" xr:uid="{00000000-0005-0000-0000-00007A4F0000}"/>
    <cellStyle name="Normal 3 2 3 2 8 8" xfId="20374" xr:uid="{00000000-0005-0000-0000-00007B4F0000}"/>
    <cellStyle name="Normal 3 2 3 2 9" xfId="20375" xr:uid="{00000000-0005-0000-0000-00007C4F0000}"/>
    <cellStyle name="Normal 3 2 3 2 9 2" xfId="20376" xr:uid="{00000000-0005-0000-0000-00007D4F0000}"/>
    <cellStyle name="Normal 3 2 3 2 9 2 2" xfId="20377" xr:uid="{00000000-0005-0000-0000-00007E4F0000}"/>
    <cellStyle name="Normal 3 2 3 2 9 2 2 2" xfId="20378" xr:uid="{00000000-0005-0000-0000-00007F4F0000}"/>
    <cellStyle name="Normal 3 2 3 2 9 2 2 2 2" xfId="20379" xr:uid="{00000000-0005-0000-0000-0000804F0000}"/>
    <cellStyle name="Normal 3 2 3 2 9 2 2 2 2 2" xfId="20380" xr:uid="{00000000-0005-0000-0000-0000814F0000}"/>
    <cellStyle name="Normal 3 2 3 2 9 2 2 2 3" xfId="20381" xr:uid="{00000000-0005-0000-0000-0000824F0000}"/>
    <cellStyle name="Normal 3 2 3 2 9 2 2 3" xfId="20382" xr:uid="{00000000-0005-0000-0000-0000834F0000}"/>
    <cellStyle name="Normal 3 2 3 2 9 2 2 3 2" xfId="20383" xr:uid="{00000000-0005-0000-0000-0000844F0000}"/>
    <cellStyle name="Normal 3 2 3 2 9 2 2 4" xfId="20384" xr:uid="{00000000-0005-0000-0000-0000854F0000}"/>
    <cellStyle name="Normal 3 2 3 2 9 2 3" xfId="20385" xr:uid="{00000000-0005-0000-0000-0000864F0000}"/>
    <cellStyle name="Normal 3 2 3 2 9 2 3 2" xfId="20386" xr:uid="{00000000-0005-0000-0000-0000874F0000}"/>
    <cellStyle name="Normal 3 2 3 2 9 2 3 2 2" xfId="20387" xr:uid="{00000000-0005-0000-0000-0000884F0000}"/>
    <cellStyle name="Normal 3 2 3 2 9 2 3 3" xfId="20388" xr:uid="{00000000-0005-0000-0000-0000894F0000}"/>
    <cellStyle name="Normal 3 2 3 2 9 2 4" xfId="20389" xr:uid="{00000000-0005-0000-0000-00008A4F0000}"/>
    <cellStyle name="Normal 3 2 3 2 9 2 4 2" xfId="20390" xr:uid="{00000000-0005-0000-0000-00008B4F0000}"/>
    <cellStyle name="Normal 3 2 3 2 9 2 5" xfId="20391" xr:uid="{00000000-0005-0000-0000-00008C4F0000}"/>
    <cellStyle name="Normal 3 2 3 2 9 3" xfId="20392" xr:uid="{00000000-0005-0000-0000-00008D4F0000}"/>
    <cellStyle name="Normal 3 2 3 2 9 3 2" xfId="20393" xr:uid="{00000000-0005-0000-0000-00008E4F0000}"/>
    <cellStyle name="Normal 3 2 3 2 9 3 2 2" xfId="20394" xr:uid="{00000000-0005-0000-0000-00008F4F0000}"/>
    <cellStyle name="Normal 3 2 3 2 9 3 2 2 2" xfId="20395" xr:uid="{00000000-0005-0000-0000-0000904F0000}"/>
    <cellStyle name="Normal 3 2 3 2 9 3 2 3" xfId="20396" xr:uid="{00000000-0005-0000-0000-0000914F0000}"/>
    <cellStyle name="Normal 3 2 3 2 9 3 3" xfId="20397" xr:uid="{00000000-0005-0000-0000-0000924F0000}"/>
    <cellStyle name="Normal 3 2 3 2 9 3 3 2" xfId="20398" xr:uid="{00000000-0005-0000-0000-0000934F0000}"/>
    <cellStyle name="Normal 3 2 3 2 9 3 4" xfId="20399" xr:uid="{00000000-0005-0000-0000-0000944F0000}"/>
    <cellStyle name="Normal 3 2 3 2 9 4" xfId="20400" xr:uid="{00000000-0005-0000-0000-0000954F0000}"/>
    <cellStyle name="Normal 3 2 3 2 9 4 2" xfId="20401" xr:uid="{00000000-0005-0000-0000-0000964F0000}"/>
    <cellStyle name="Normal 3 2 3 2 9 4 2 2" xfId="20402" xr:uid="{00000000-0005-0000-0000-0000974F0000}"/>
    <cellStyle name="Normal 3 2 3 2 9 4 3" xfId="20403" xr:uid="{00000000-0005-0000-0000-0000984F0000}"/>
    <cellStyle name="Normal 3 2 3 2 9 5" xfId="20404" xr:uid="{00000000-0005-0000-0000-0000994F0000}"/>
    <cellStyle name="Normal 3 2 3 2 9 5 2" xfId="20405" xr:uid="{00000000-0005-0000-0000-00009A4F0000}"/>
    <cellStyle name="Normal 3 2 3 2 9 6" xfId="20406" xr:uid="{00000000-0005-0000-0000-00009B4F0000}"/>
    <cellStyle name="Normal 3 2 3 3" xfId="20407" xr:uid="{00000000-0005-0000-0000-00009C4F0000}"/>
    <cellStyle name="Normal 3 2 3 3 10" xfId="20408" xr:uid="{00000000-0005-0000-0000-00009D4F0000}"/>
    <cellStyle name="Normal 3 2 3 3 10 2" xfId="20409" xr:uid="{00000000-0005-0000-0000-00009E4F0000}"/>
    <cellStyle name="Normal 3 2 3 3 10 2 2" xfId="20410" xr:uid="{00000000-0005-0000-0000-00009F4F0000}"/>
    <cellStyle name="Normal 3 2 3 3 10 2 2 2" xfId="20411" xr:uid="{00000000-0005-0000-0000-0000A04F0000}"/>
    <cellStyle name="Normal 3 2 3 3 10 2 3" xfId="20412" xr:uid="{00000000-0005-0000-0000-0000A14F0000}"/>
    <cellStyle name="Normal 3 2 3 3 10 3" xfId="20413" xr:uid="{00000000-0005-0000-0000-0000A24F0000}"/>
    <cellStyle name="Normal 3 2 3 3 10 3 2" xfId="20414" xr:uid="{00000000-0005-0000-0000-0000A34F0000}"/>
    <cellStyle name="Normal 3 2 3 3 10 4" xfId="20415" xr:uid="{00000000-0005-0000-0000-0000A44F0000}"/>
    <cellStyle name="Normal 3 2 3 3 11" xfId="20416" xr:uid="{00000000-0005-0000-0000-0000A54F0000}"/>
    <cellStyle name="Normal 3 2 3 3 11 2" xfId="20417" xr:uid="{00000000-0005-0000-0000-0000A64F0000}"/>
    <cellStyle name="Normal 3 2 3 3 11 2 2" xfId="20418" xr:uid="{00000000-0005-0000-0000-0000A74F0000}"/>
    <cellStyle name="Normal 3 2 3 3 11 2 2 2" xfId="20419" xr:uid="{00000000-0005-0000-0000-0000A84F0000}"/>
    <cellStyle name="Normal 3 2 3 3 11 2 3" xfId="20420" xr:uid="{00000000-0005-0000-0000-0000A94F0000}"/>
    <cellStyle name="Normal 3 2 3 3 11 3" xfId="20421" xr:uid="{00000000-0005-0000-0000-0000AA4F0000}"/>
    <cellStyle name="Normal 3 2 3 3 11 3 2" xfId="20422" xr:uid="{00000000-0005-0000-0000-0000AB4F0000}"/>
    <cellStyle name="Normal 3 2 3 3 11 4" xfId="20423" xr:uid="{00000000-0005-0000-0000-0000AC4F0000}"/>
    <cellStyle name="Normal 3 2 3 3 12" xfId="20424" xr:uid="{00000000-0005-0000-0000-0000AD4F0000}"/>
    <cellStyle name="Normal 3 2 3 3 12 2" xfId="20425" xr:uid="{00000000-0005-0000-0000-0000AE4F0000}"/>
    <cellStyle name="Normal 3 2 3 3 12 2 2" xfId="20426" xr:uid="{00000000-0005-0000-0000-0000AF4F0000}"/>
    <cellStyle name="Normal 3 2 3 3 12 2 2 2" xfId="20427" xr:uid="{00000000-0005-0000-0000-0000B04F0000}"/>
    <cellStyle name="Normal 3 2 3 3 12 2 3" xfId="20428" xr:uid="{00000000-0005-0000-0000-0000B14F0000}"/>
    <cellStyle name="Normal 3 2 3 3 12 3" xfId="20429" xr:uid="{00000000-0005-0000-0000-0000B24F0000}"/>
    <cellStyle name="Normal 3 2 3 3 12 3 2" xfId="20430" xr:uid="{00000000-0005-0000-0000-0000B34F0000}"/>
    <cellStyle name="Normal 3 2 3 3 12 4" xfId="20431" xr:uid="{00000000-0005-0000-0000-0000B44F0000}"/>
    <cellStyle name="Normal 3 2 3 3 13" xfId="20432" xr:uid="{00000000-0005-0000-0000-0000B54F0000}"/>
    <cellStyle name="Normal 3 2 3 3 13 2" xfId="20433" xr:uid="{00000000-0005-0000-0000-0000B64F0000}"/>
    <cellStyle name="Normal 3 2 3 3 13 2 2" xfId="20434" xr:uid="{00000000-0005-0000-0000-0000B74F0000}"/>
    <cellStyle name="Normal 3 2 3 3 13 3" xfId="20435" xr:uid="{00000000-0005-0000-0000-0000B84F0000}"/>
    <cellStyle name="Normal 3 2 3 3 14" xfId="20436" xr:uid="{00000000-0005-0000-0000-0000B94F0000}"/>
    <cellStyle name="Normal 3 2 3 3 14 2" xfId="20437" xr:uid="{00000000-0005-0000-0000-0000BA4F0000}"/>
    <cellStyle name="Normal 3 2 3 3 15" xfId="20438" xr:uid="{00000000-0005-0000-0000-0000BB4F0000}"/>
    <cellStyle name="Normal 3 2 3 3 15 2" xfId="20439" xr:uid="{00000000-0005-0000-0000-0000BC4F0000}"/>
    <cellStyle name="Normal 3 2 3 3 16" xfId="20440" xr:uid="{00000000-0005-0000-0000-0000BD4F0000}"/>
    <cellStyle name="Normal 3 2 3 3 2" xfId="20441" xr:uid="{00000000-0005-0000-0000-0000BE4F0000}"/>
    <cellStyle name="Normal 3 2 3 3 2 10" xfId="20442" xr:uid="{00000000-0005-0000-0000-0000BF4F0000}"/>
    <cellStyle name="Normal 3 2 3 3 2 2" xfId="20443" xr:uid="{00000000-0005-0000-0000-0000C04F0000}"/>
    <cellStyle name="Normal 3 2 3 3 2 2 2" xfId="20444" xr:uid="{00000000-0005-0000-0000-0000C14F0000}"/>
    <cellStyle name="Normal 3 2 3 3 2 2 2 2" xfId="20445" xr:uid="{00000000-0005-0000-0000-0000C24F0000}"/>
    <cellStyle name="Normal 3 2 3 3 2 2 2 2 2" xfId="20446" xr:uid="{00000000-0005-0000-0000-0000C34F0000}"/>
    <cellStyle name="Normal 3 2 3 3 2 2 2 2 2 2" xfId="20447" xr:uid="{00000000-0005-0000-0000-0000C44F0000}"/>
    <cellStyle name="Normal 3 2 3 3 2 2 2 2 2 2 2" xfId="20448" xr:uid="{00000000-0005-0000-0000-0000C54F0000}"/>
    <cellStyle name="Normal 3 2 3 3 2 2 2 2 2 2 2 2" xfId="20449" xr:uid="{00000000-0005-0000-0000-0000C64F0000}"/>
    <cellStyle name="Normal 3 2 3 3 2 2 2 2 2 2 3" xfId="20450" xr:uid="{00000000-0005-0000-0000-0000C74F0000}"/>
    <cellStyle name="Normal 3 2 3 3 2 2 2 2 2 3" xfId="20451" xr:uid="{00000000-0005-0000-0000-0000C84F0000}"/>
    <cellStyle name="Normal 3 2 3 3 2 2 2 2 2 3 2" xfId="20452" xr:uid="{00000000-0005-0000-0000-0000C94F0000}"/>
    <cellStyle name="Normal 3 2 3 3 2 2 2 2 2 4" xfId="20453" xr:uid="{00000000-0005-0000-0000-0000CA4F0000}"/>
    <cellStyle name="Normal 3 2 3 3 2 2 2 2 3" xfId="20454" xr:uid="{00000000-0005-0000-0000-0000CB4F0000}"/>
    <cellStyle name="Normal 3 2 3 3 2 2 2 2 3 2" xfId="20455" xr:uid="{00000000-0005-0000-0000-0000CC4F0000}"/>
    <cellStyle name="Normal 3 2 3 3 2 2 2 2 3 2 2" xfId="20456" xr:uid="{00000000-0005-0000-0000-0000CD4F0000}"/>
    <cellStyle name="Normal 3 2 3 3 2 2 2 2 3 3" xfId="20457" xr:uid="{00000000-0005-0000-0000-0000CE4F0000}"/>
    <cellStyle name="Normal 3 2 3 3 2 2 2 2 4" xfId="20458" xr:uid="{00000000-0005-0000-0000-0000CF4F0000}"/>
    <cellStyle name="Normal 3 2 3 3 2 2 2 2 4 2" xfId="20459" xr:uid="{00000000-0005-0000-0000-0000D04F0000}"/>
    <cellStyle name="Normal 3 2 3 3 2 2 2 2 5" xfId="20460" xr:uid="{00000000-0005-0000-0000-0000D14F0000}"/>
    <cellStyle name="Normal 3 2 3 3 2 2 2 3" xfId="20461" xr:uid="{00000000-0005-0000-0000-0000D24F0000}"/>
    <cellStyle name="Normal 3 2 3 3 2 2 2 3 2" xfId="20462" xr:uid="{00000000-0005-0000-0000-0000D34F0000}"/>
    <cellStyle name="Normal 3 2 3 3 2 2 2 3 2 2" xfId="20463" xr:uid="{00000000-0005-0000-0000-0000D44F0000}"/>
    <cellStyle name="Normal 3 2 3 3 2 2 2 3 2 2 2" xfId="20464" xr:uid="{00000000-0005-0000-0000-0000D54F0000}"/>
    <cellStyle name="Normal 3 2 3 3 2 2 2 3 2 3" xfId="20465" xr:uid="{00000000-0005-0000-0000-0000D64F0000}"/>
    <cellStyle name="Normal 3 2 3 3 2 2 2 3 3" xfId="20466" xr:uid="{00000000-0005-0000-0000-0000D74F0000}"/>
    <cellStyle name="Normal 3 2 3 3 2 2 2 3 3 2" xfId="20467" xr:uid="{00000000-0005-0000-0000-0000D84F0000}"/>
    <cellStyle name="Normal 3 2 3 3 2 2 2 3 4" xfId="20468" xr:uid="{00000000-0005-0000-0000-0000D94F0000}"/>
    <cellStyle name="Normal 3 2 3 3 2 2 2 4" xfId="20469" xr:uid="{00000000-0005-0000-0000-0000DA4F0000}"/>
    <cellStyle name="Normal 3 2 3 3 2 2 2 4 2" xfId="20470" xr:uid="{00000000-0005-0000-0000-0000DB4F0000}"/>
    <cellStyle name="Normal 3 2 3 3 2 2 2 4 2 2" xfId="20471" xr:uid="{00000000-0005-0000-0000-0000DC4F0000}"/>
    <cellStyle name="Normal 3 2 3 3 2 2 2 4 2 2 2" xfId="20472" xr:uid="{00000000-0005-0000-0000-0000DD4F0000}"/>
    <cellStyle name="Normal 3 2 3 3 2 2 2 4 2 3" xfId="20473" xr:uid="{00000000-0005-0000-0000-0000DE4F0000}"/>
    <cellStyle name="Normal 3 2 3 3 2 2 2 4 3" xfId="20474" xr:uid="{00000000-0005-0000-0000-0000DF4F0000}"/>
    <cellStyle name="Normal 3 2 3 3 2 2 2 4 3 2" xfId="20475" xr:uid="{00000000-0005-0000-0000-0000E04F0000}"/>
    <cellStyle name="Normal 3 2 3 3 2 2 2 4 4" xfId="20476" xr:uid="{00000000-0005-0000-0000-0000E14F0000}"/>
    <cellStyle name="Normal 3 2 3 3 2 2 2 5" xfId="20477" xr:uid="{00000000-0005-0000-0000-0000E24F0000}"/>
    <cellStyle name="Normal 3 2 3 3 2 2 2 5 2" xfId="20478" xr:uid="{00000000-0005-0000-0000-0000E34F0000}"/>
    <cellStyle name="Normal 3 2 3 3 2 2 2 5 2 2" xfId="20479" xr:uid="{00000000-0005-0000-0000-0000E44F0000}"/>
    <cellStyle name="Normal 3 2 3 3 2 2 2 5 3" xfId="20480" xr:uid="{00000000-0005-0000-0000-0000E54F0000}"/>
    <cellStyle name="Normal 3 2 3 3 2 2 2 6" xfId="20481" xr:uid="{00000000-0005-0000-0000-0000E64F0000}"/>
    <cellStyle name="Normal 3 2 3 3 2 2 2 6 2" xfId="20482" xr:uid="{00000000-0005-0000-0000-0000E74F0000}"/>
    <cellStyle name="Normal 3 2 3 3 2 2 2 7" xfId="20483" xr:uid="{00000000-0005-0000-0000-0000E84F0000}"/>
    <cellStyle name="Normal 3 2 3 3 2 2 2 7 2" xfId="20484" xr:uid="{00000000-0005-0000-0000-0000E94F0000}"/>
    <cellStyle name="Normal 3 2 3 3 2 2 2 8" xfId="20485" xr:uid="{00000000-0005-0000-0000-0000EA4F0000}"/>
    <cellStyle name="Normal 3 2 3 3 2 2 3" xfId="20486" xr:uid="{00000000-0005-0000-0000-0000EB4F0000}"/>
    <cellStyle name="Normal 3 2 3 3 2 2 3 2" xfId="20487" xr:uid="{00000000-0005-0000-0000-0000EC4F0000}"/>
    <cellStyle name="Normal 3 2 3 3 2 2 3 2 2" xfId="20488" xr:uid="{00000000-0005-0000-0000-0000ED4F0000}"/>
    <cellStyle name="Normal 3 2 3 3 2 2 3 2 2 2" xfId="20489" xr:uid="{00000000-0005-0000-0000-0000EE4F0000}"/>
    <cellStyle name="Normal 3 2 3 3 2 2 3 2 2 2 2" xfId="20490" xr:uid="{00000000-0005-0000-0000-0000EF4F0000}"/>
    <cellStyle name="Normal 3 2 3 3 2 2 3 2 2 3" xfId="20491" xr:uid="{00000000-0005-0000-0000-0000F04F0000}"/>
    <cellStyle name="Normal 3 2 3 3 2 2 3 2 3" xfId="20492" xr:uid="{00000000-0005-0000-0000-0000F14F0000}"/>
    <cellStyle name="Normal 3 2 3 3 2 2 3 2 3 2" xfId="20493" xr:uid="{00000000-0005-0000-0000-0000F24F0000}"/>
    <cellStyle name="Normal 3 2 3 3 2 2 3 2 4" xfId="20494" xr:uid="{00000000-0005-0000-0000-0000F34F0000}"/>
    <cellStyle name="Normal 3 2 3 3 2 2 3 3" xfId="20495" xr:uid="{00000000-0005-0000-0000-0000F44F0000}"/>
    <cellStyle name="Normal 3 2 3 3 2 2 3 3 2" xfId="20496" xr:uid="{00000000-0005-0000-0000-0000F54F0000}"/>
    <cellStyle name="Normal 3 2 3 3 2 2 3 3 2 2" xfId="20497" xr:uid="{00000000-0005-0000-0000-0000F64F0000}"/>
    <cellStyle name="Normal 3 2 3 3 2 2 3 3 3" xfId="20498" xr:uid="{00000000-0005-0000-0000-0000F74F0000}"/>
    <cellStyle name="Normal 3 2 3 3 2 2 3 4" xfId="20499" xr:uid="{00000000-0005-0000-0000-0000F84F0000}"/>
    <cellStyle name="Normal 3 2 3 3 2 2 3 4 2" xfId="20500" xr:uid="{00000000-0005-0000-0000-0000F94F0000}"/>
    <cellStyle name="Normal 3 2 3 3 2 2 3 5" xfId="20501" xr:uid="{00000000-0005-0000-0000-0000FA4F0000}"/>
    <cellStyle name="Normal 3 2 3 3 2 2 4" xfId="20502" xr:uid="{00000000-0005-0000-0000-0000FB4F0000}"/>
    <cellStyle name="Normal 3 2 3 3 2 2 4 2" xfId="20503" xr:uid="{00000000-0005-0000-0000-0000FC4F0000}"/>
    <cellStyle name="Normal 3 2 3 3 2 2 4 2 2" xfId="20504" xr:uid="{00000000-0005-0000-0000-0000FD4F0000}"/>
    <cellStyle name="Normal 3 2 3 3 2 2 4 2 2 2" xfId="20505" xr:uid="{00000000-0005-0000-0000-0000FE4F0000}"/>
    <cellStyle name="Normal 3 2 3 3 2 2 4 2 3" xfId="20506" xr:uid="{00000000-0005-0000-0000-0000FF4F0000}"/>
    <cellStyle name="Normal 3 2 3 3 2 2 4 3" xfId="20507" xr:uid="{00000000-0005-0000-0000-000000500000}"/>
    <cellStyle name="Normal 3 2 3 3 2 2 4 3 2" xfId="20508" xr:uid="{00000000-0005-0000-0000-000001500000}"/>
    <cellStyle name="Normal 3 2 3 3 2 2 4 4" xfId="20509" xr:uid="{00000000-0005-0000-0000-000002500000}"/>
    <cellStyle name="Normal 3 2 3 3 2 2 5" xfId="20510" xr:uid="{00000000-0005-0000-0000-000003500000}"/>
    <cellStyle name="Normal 3 2 3 3 2 2 5 2" xfId="20511" xr:uid="{00000000-0005-0000-0000-000004500000}"/>
    <cellStyle name="Normal 3 2 3 3 2 2 5 2 2" xfId="20512" xr:uid="{00000000-0005-0000-0000-000005500000}"/>
    <cellStyle name="Normal 3 2 3 3 2 2 5 2 2 2" xfId="20513" xr:uid="{00000000-0005-0000-0000-000006500000}"/>
    <cellStyle name="Normal 3 2 3 3 2 2 5 2 3" xfId="20514" xr:uid="{00000000-0005-0000-0000-000007500000}"/>
    <cellStyle name="Normal 3 2 3 3 2 2 5 3" xfId="20515" xr:uid="{00000000-0005-0000-0000-000008500000}"/>
    <cellStyle name="Normal 3 2 3 3 2 2 5 3 2" xfId="20516" xr:uid="{00000000-0005-0000-0000-000009500000}"/>
    <cellStyle name="Normal 3 2 3 3 2 2 5 4" xfId="20517" xr:uid="{00000000-0005-0000-0000-00000A500000}"/>
    <cellStyle name="Normal 3 2 3 3 2 2 6" xfId="20518" xr:uid="{00000000-0005-0000-0000-00000B500000}"/>
    <cellStyle name="Normal 3 2 3 3 2 2 6 2" xfId="20519" xr:uid="{00000000-0005-0000-0000-00000C500000}"/>
    <cellStyle name="Normal 3 2 3 3 2 2 6 2 2" xfId="20520" xr:uid="{00000000-0005-0000-0000-00000D500000}"/>
    <cellStyle name="Normal 3 2 3 3 2 2 6 3" xfId="20521" xr:uid="{00000000-0005-0000-0000-00000E500000}"/>
    <cellStyle name="Normal 3 2 3 3 2 2 7" xfId="20522" xr:uid="{00000000-0005-0000-0000-00000F500000}"/>
    <cellStyle name="Normal 3 2 3 3 2 2 7 2" xfId="20523" xr:uid="{00000000-0005-0000-0000-000010500000}"/>
    <cellStyle name="Normal 3 2 3 3 2 2 8" xfId="20524" xr:uid="{00000000-0005-0000-0000-000011500000}"/>
    <cellStyle name="Normal 3 2 3 3 2 2 8 2" xfId="20525" xr:uid="{00000000-0005-0000-0000-000012500000}"/>
    <cellStyle name="Normal 3 2 3 3 2 2 9" xfId="20526" xr:uid="{00000000-0005-0000-0000-000013500000}"/>
    <cellStyle name="Normal 3 2 3 3 2 3" xfId="20527" xr:uid="{00000000-0005-0000-0000-000014500000}"/>
    <cellStyle name="Normal 3 2 3 3 2 3 2" xfId="20528" xr:uid="{00000000-0005-0000-0000-000015500000}"/>
    <cellStyle name="Normal 3 2 3 3 2 3 2 2" xfId="20529" xr:uid="{00000000-0005-0000-0000-000016500000}"/>
    <cellStyle name="Normal 3 2 3 3 2 3 2 2 2" xfId="20530" xr:uid="{00000000-0005-0000-0000-000017500000}"/>
    <cellStyle name="Normal 3 2 3 3 2 3 2 2 2 2" xfId="20531" xr:uid="{00000000-0005-0000-0000-000018500000}"/>
    <cellStyle name="Normal 3 2 3 3 2 3 2 2 2 2 2" xfId="20532" xr:uid="{00000000-0005-0000-0000-000019500000}"/>
    <cellStyle name="Normal 3 2 3 3 2 3 2 2 2 3" xfId="20533" xr:uid="{00000000-0005-0000-0000-00001A500000}"/>
    <cellStyle name="Normal 3 2 3 3 2 3 2 2 3" xfId="20534" xr:uid="{00000000-0005-0000-0000-00001B500000}"/>
    <cellStyle name="Normal 3 2 3 3 2 3 2 2 3 2" xfId="20535" xr:uid="{00000000-0005-0000-0000-00001C500000}"/>
    <cellStyle name="Normal 3 2 3 3 2 3 2 2 4" xfId="20536" xr:uid="{00000000-0005-0000-0000-00001D500000}"/>
    <cellStyle name="Normal 3 2 3 3 2 3 2 3" xfId="20537" xr:uid="{00000000-0005-0000-0000-00001E500000}"/>
    <cellStyle name="Normal 3 2 3 3 2 3 2 3 2" xfId="20538" xr:uid="{00000000-0005-0000-0000-00001F500000}"/>
    <cellStyle name="Normal 3 2 3 3 2 3 2 3 2 2" xfId="20539" xr:uid="{00000000-0005-0000-0000-000020500000}"/>
    <cellStyle name="Normal 3 2 3 3 2 3 2 3 3" xfId="20540" xr:uid="{00000000-0005-0000-0000-000021500000}"/>
    <cellStyle name="Normal 3 2 3 3 2 3 2 4" xfId="20541" xr:uid="{00000000-0005-0000-0000-000022500000}"/>
    <cellStyle name="Normal 3 2 3 3 2 3 2 4 2" xfId="20542" xr:uid="{00000000-0005-0000-0000-000023500000}"/>
    <cellStyle name="Normal 3 2 3 3 2 3 2 5" xfId="20543" xr:uid="{00000000-0005-0000-0000-000024500000}"/>
    <cellStyle name="Normal 3 2 3 3 2 3 3" xfId="20544" xr:uid="{00000000-0005-0000-0000-000025500000}"/>
    <cellStyle name="Normal 3 2 3 3 2 3 3 2" xfId="20545" xr:uid="{00000000-0005-0000-0000-000026500000}"/>
    <cellStyle name="Normal 3 2 3 3 2 3 3 2 2" xfId="20546" xr:uid="{00000000-0005-0000-0000-000027500000}"/>
    <cellStyle name="Normal 3 2 3 3 2 3 3 2 2 2" xfId="20547" xr:uid="{00000000-0005-0000-0000-000028500000}"/>
    <cellStyle name="Normal 3 2 3 3 2 3 3 2 3" xfId="20548" xr:uid="{00000000-0005-0000-0000-000029500000}"/>
    <cellStyle name="Normal 3 2 3 3 2 3 3 3" xfId="20549" xr:uid="{00000000-0005-0000-0000-00002A500000}"/>
    <cellStyle name="Normal 3 2 3 3 2 3 3 3 2" xfId="20550" xr:uid="{00000000-0005-0000-0000-00002B500000}"/>
    <cellStyle name="Normal 3 2 3 3 2 3 3 4" xfId="20551" xr:uid="{00000000-0005-0000-0000-00002C500000}"/>
    <cellStyle name="Normal 3 2 3 3 2 3 4" xfId="20552" xr:uid="{00000000-0005-0000-0000-00002D500000}"/>
    <cellStyle name="Normal 3 2 3 3 2 3 4 2" xfId="20553" xr:uid="{00000000-0005-0000-0000-00002E500000}"/>
    <cellStyle name="Normal 3 2 3 3 2 3 4 2 2" xfId="20554" xr:uid="{00000000-0005-0000-0000-00002F500000}"/>
    <cellStyle name="Normal 3 2 3 3 2 3 4 2 2 2" xfId="20555" xr:uid="{00000000-0005-0000-0000-000030500000}"/>
    <cellStyle name="Normal 3 2 3 3 2 3 4 2 3" xfId="20556" xr:uid="{00000000-0005-0000-0000-000031500000}"/>
    <cellStyle name="Normal 3 2 3 3 2 3 4 3" xfId="20557" xr:uid="{00000000-0005-0000-0000-000032500000}"/>
    <cellStyle name="Normal 3 2 3 3 2 3 4 3 2" xfId="20558" xr:uid="{00000000-0005-0000-0000-000033500000}"/>
    <cellStyle name="Normal 3 2 3 3 2 3 4 4" xfId="20559" xr:uid="{00000000-0005-0000-0000-000034500000}"/>
    <cellStyle name="Normal 3 2 3 3 2 3 5" xfId="20560" xr:uid="{00000000-0005-0000-0000-000035500000}"/>
    <cellStyle name="Normal 3 2 3 3 2 3 5 2" xfId="20561" xr:uid="{00000000-0005-0000-0000-000036500000}"/>
    <cellStyle name="Normal 3 2 3 3 2 3 5 2 2" xfId="20562" xr:uid="{00000000-0005-0000-0000-000037500000}"/>
    <cellStyle name="Normal 3 2 3 3 2 3 5 3" xfId="20563" xr:uid="{00000000-0005-0000-0000-000038500000}"/>
    <cellStyle name="Normal 3 2 3 3 2 3 6" xfId="20564" xr:uid="{00000000-0005-0000-0000-000039500000}"/>
    <cellStyle name="Normal 3 2 3 3 2 3 6 2" xfId="20565" xr:uid="{00000000-0005-0000-0000-00003A500000}"/>
    <cellStyle name="Normal 3 2 3 3 2 3 7" xfId="20566" xr:uid="{00000000-0005-0000-0000-00003B500000}"/>
    <cellStyle name="Normal 3 2 3 3 2 3 7 2" xfId="20567" xr:uid="{00000000-0005-0000-0000-00003C500000}"/>
    <cellStyle name="Normal 3 2 3 3 2 3 8" xfId="20568" xr:uid="{00000000-0005-0000-0000-00003D500000}"/>
    <cellStyle name="Normal 3 2 3 3 2 4" xfId="20569" xr:uid="{00000000-0005-0000-0000-00003E500000}"/>
    <cellStyle name="Normal 3 2 3 3 2 4 2" xfId="20570" xr:uid="{00000000-0005-0000-0000-00003F500000}"/>
    <cellStyle name="Normal 3 2 3 3 2 4 2 2" xfId="20571" xr:uid="{00000000-0005-0000-0000-000040500000}"/>
    <cellStyle name="Normal 3 2 3 3 2 4 2 2 2" xfId="20572" xr:uid="{00000000-0005-0000-0000-000041500000}"/>
    <cellStyle name="Normal 3 2 3 3 2 4 2 2 2 2" xfId="20573" xr:uid="{00000000-0005-0000-0000-000042500000}"/>
    <cellStyle name="Normal 3 2 3 3 2 4 2 2 3" xfId="20574" xr:uid="{00000000-0005-0000-0000-000043500000}"/>
    <cellStyle name="Normal 3 2 3 3 2 4 2 3" xfId="20575" xr:uid="{00000000-0005-0000-0000-000044500000}"/>
    <cellStyle name="Normal 3 2 3 3 2 4 2 3 2" xfId="20576" xr:uid="{00000000-0005-0000-0000-000045500000}"/>
    <cellStyle name="Normal 3 2 3 3 2 4 2 4" xfId="20577" xr:uid="{00000000-0005-0000-0000-000046500000}"/>
    <cellStyle name="Normal 3 2 3 3 2 4 3" xfId="20578" xr:uid="{00000000-0005-0000-0000-000047500000}"/>
    <cellStyle name="Normal 3 2 3 3 2 4 3 2" xfId="20579" xr:uid="{00000000-0005-0000-0000-000048500000}"/>
    <cellStyle name="Normal 3 2 3 3 2 4 3 2 2" xfId="20580" xr:uid="{00000000-0005-0000-0000-000049500000}"/>
    <cellStyle name="Normal 3 2 3 3 2 4 3 3" xfId="20581" xr:uid="{00000000-0005-0000-0000-00004A500000}"/>
    <cellStyle name="Normal 3 2 3 3 2 4 4" xfId="20582" xr:uid="{00000000-0005-0000-0000-00004B500000}"/>
    <cellStyle name="Normal 3 2 3 3 2 4 4 2" xfId="20583" xr:uid="{00000000-0005-0000-0000-00004C500000}"/>
    <cellStyle name="Normal 3 2 3 3 2 4 5" xfId="20584" xr:uid="{00000000-0005-0000-0000-00004D500000}"/>
    <cellStyle name="Normal 3 2 3 3 2 5" xfId="20585" xr:uid="{00000000-0005-0000-0000-00004E500000}"/>
    <cellStyle name="Normal 3 2 3 3 2 5 2" xfId="20586" xr:uid="{00000000-0005-0000-0000-00004F500000}"/>
    <cellStyle name="Normal 3 2 3 3 2 5 2 2" xfId="20587" xr:uid="{00000000-0005-0000-0000-000050500000}"/>
    <cellStyle name="Normal 3 2 3 3 2 5 2 2 2" xfId="20588" xr:uid="{00000000-0005-0000-0000-000051500000}"/>
    <cellStyle name="Normal 3 2 3 3 2 5 2 3" xfId="20589" xr:uid="{00000000-0005-0000-0000-000052500000}"/>
    <cellStyle name="Normal 3 2 3 3 2 5 3" xfId="20590" xr:uid="{00000000-0005-0000-0000-000053500000}"/>
    <cellStyle name="Normal 3 2 3 3 2 5 3 2" xfId="20591" xr:uid="{00000000-0005-0000-0000-000054500000}"/>
    <cellStyle name="Normal 3 2 3 3 2 5 4" xfId="20592" xr:uid="{00000000-0005-0000-0000-000055500000}"/>
    <cellStyle name="Normal 3 2 3 3 2 6" xfId="20593" xr:uid="{00000000-0005-0000-0000-000056500000}"/>
    <cellStyle name="Normal 3 2 3 3 2 6 2" xfId="20594" xr:uid="{00000000-0005-0000-0000-000057500000}"/>
    <cellStyle name="Normal 3 2 3 3 2 6 2 2" xfId="20595" xr:uid="{00000000-0005-0000-0000-000058500000}"/>
    <cellStyle name="Normal 3 2 3 3 2 6 2 2 2" xfId="20596" xr:uid="{00000000-0005-0000-0000-000059500000}"/>
    <cellStyle name="Normal 3 2 3 3 2 6 2 3" xfId="20597" xr:uid="{00000000-0005-0000-0000-00005A500000}"/>
    <cellStyle name="Normal 3 2 3 3 2 6 3" xfId="20598" xr:uid="{00000000-0005-0000-0000-00005B500000}"/>
    <cellStyle name="Normal 3 2 3 3 2 6 3 2" xfId="20599" xr:uid="{00000000-0005-0000-0000-00005C500000}"/>
    <cellStyle name="Normal 3 2 3 3 2 6 4" xfId="20600" xr:uid="{00000000-0005-0000-0000-00005D500000}"/>
    <cellStyle name="Normal 3 2 3 3 2 7" xfId="20601" xr:uid="{00000000-0005-0000-0000-00005E500000}"/>
    <cellStyle name="Normal 3 2 3 3 2 7 2" xfId="20602" xr:uid="{00000000-0005-0000-0000-00005F500000}"/>
    <cellStyle name="Normal 3 2 3 3 2 7 2 2" xfId="20603" xr:uid="{00000000-0005-0000-0000-000060500000}"/>
    <cellStyle name="Normal 3 2 3 3 2 7 3" xfId="20604" xr:uid="{00000000-0005-0000-0000-000061500000}"/>
    <cellStyle name="Normal 3 2 3 3 2 8" xfId="20605" xr:uid="{00000000-0005-0000-0000-000062500000}"/>
    <cellStyle name="Normal 3 2 3 3 2 8 2" xfId="20606" xr:uid="{00000000-0005-0000-0000-000063500000}"/>
    <cellStyle name="Normal 3 2 3 3 2 9" xfId="20607" xr:uid="{00000000-0005-0000-0000-000064500000}"/>
    <cellStyle name="Normal 3 2 3 3 2 9 2" xfId="20608" xr:uid="{00000000-0005-0000-0000-000065500000}"/>
    <cellStyle name="Normal 3 2 3 3 3" xfId="20609" xr:uid="{00000000-0005-0000-0000-000066500000}"/>
    <cellStyle name="Normal 3 2 3 3 3 10" xfId="20610" xr:uid="{00000000-0005-0000-0000-000067500000}"/>
    <cellStyle name="Normal 3 2 3 3 3 2" xfId="20611" xr:uid="{00000000-0005-0000-0000-000068500000}"/>
    <cellStyle name="Normal 3 2 3 3 3 2 2" xfId="20612" xr:uid="{00000000-0005-0000-0000-000069500000}"/>
    <cellStyle name="Normal 3 2 3 3 3 2 2 2" xfId="20613" xr:uid="{00000000-0005-0000-0000-00006A500000}"/>
    <cellStyle name="Normal 3 2 3 3 3 2 2 2 2" xfId="20614" xr:uid="{00000000-0005-0000-0000-00006B500000}"/>
    <cellStyle name="Normal 3 2 3 3 3 2 2 2 2 2" xfId="20615" xr:uid="{00000000-0005-0000-0000-00006C500000}"/>
    <cellStyle name="Normal 3 2 3 3 3 2 2 2 2 2 2" xfId="20616" xr:uid="{00000000-0005-0000-0000-00006D500000}"/>
    <cellStyle name="Normal 3 2 3 3 3 2 2 2 2 2 2 2" xfId="20617" xr:uid="{00000000-0005-0000-0000-00006E500000}"/>
    <cellStyle name="Normal 3 2 3 3 3 2 2 2 2 2 3" xfId="20618" xr:uid="{00000000-0005-0000-0000-00006F500000}"/>
    <cellStyle name="Normal 3 2 3 3 3 2 2 2 2 3" xfId="20619" xr:uid="{00000000-0005-0000-0000-000070500000}"/>
    <cellStyle name="Normal 3 2 3 3 3 2 2 2 2 3 2" xfId="20620" xr:uid="{00000000-0005-0000-0000-000071500000}"/>
    <cellStyle name="Normal 3 2 3 3 3 2 2 2 2 4" xfId="20621" xr:uid="{00000000-0005-0000-0000-000072500000}"/>
    <cellStyle name="Normal 3 2 3 3 3 2 2 2 3" xfId="20622" xr:uid="{00000000-0005-0000-0000-000073500000}"/>
    <cellStyle name="Normal 3 2 3 3 3 2 2 2 3 2" xfId="20623" xr:uid="{00000000-0005-0000-0000-000074500000}"/>
    <cellStyle name="Normal 3 2 3 3 3 2 2 2 3 2 2" xfId="20624" xr:uid="{00000000-0005-0000-0000-000075500000}"/>
    <cellStyle name="Normal 3 2 3 3 3 2 2 2 3 3" xfId="20625" xr:uid="{00000000-0005-0000-0000-000076500000}"/>
    <cellStyle name="Normal 3 2 3 3 3 2 2 2 4" xfId="20626" xr:uid="{00000000-0005-0000-0000-000077500000}"/>
    <cellStyle name="Normal 3 2 3 3 3 2 2 2 4 2" xfId="20627" xr:uid="{00000000-0005-0000-0000-000078500000}"/>
    <cellStyle name="Normal 3 2 3 3 3 2 2 2 5" xfId="20628" xr:uid="{00000000-0005-0000-0000-000079500000}"/>
    <cellStyle name="Normal 3 2 3 3 3 2 2 3" xfId="20629" xr:uid="{00000000-0005-0000-0000-00007A500000}"/>
    <cellStyle name="Normal 3 2 3 3 3 2 2 3 2" xfId="20630" xr:uid="{00000000-0005-0000-0000-00007B500000}"/>
    <cellStyle name="Normal 3 2 3 3 3 2 2 3 2 2" xfId="20631" xr:uid="{00000000-0005-0000-0000-00007C500000}"/>
    <cellStyle name="Normal 3 2 3 3 3 2 2 3 2 2 2" xfId="20632" xr:uid="{00000000-0005-0000-0000-00007D500000}"/>
    <cellStyle name="Normal 3 2 3 3 3 2 2 3 2 3" xfId="20633" xr:uid="{00000000-0005-0000-0000-00007E500000}"/>
    <cellStyle name="Normal 3 2 3 3 3 2 2 3 3" xfId="20634" xr:uid="{00000000-0005-0000-0000-00007F500000}"/>
    <cellStyle name="Normal 3 2 3 3 3 2 2 3 3 2" xfId="20635" xr:uid="{00000000-0005-0000-0000-000080500000}"/>
    <cellStyle name="Normal 3 2 3 3 3 2 2 3 4" xfId="20636" xr:uid="{00000000-0005-0000-0000-000081500000}"/>
    <cellStyle name="Normal 3 2 3 3 3 2 2 4" xfId="20637" xr:uid="{00000000-0005-0000-0000-000082500000}"/>
    <cellStyle name="Normal 3 2 3 3 3 2 2 4 2" xfId="20638" xr:uid="{00000000-0005-0000-0000-000083500000}"/>
    <cellStyle name="Normal 3 2 3 3 3 2 2 4 2 2" xfId="20639" xr:uid="{00000000-0005-0000-0000-000084500000}"/>
    <cellStyle name="Normal 3 2 3 3 3 2 2 4 2 2 2" xfId="20640" xr:uid="{00000000-0005-0000-0000-000085500000}"/>
    <cellStyle name="Normal 3 2 3 3 3 2 2 4 2 3" xfId="20641" xr:uid="{00000000-0005-0000-0000-000086500000}"/>
    <cellStyle name="Normal 3 2 3 3 3 2 2 4 3" xfId="20642" xr:uid="{00000000-0005-0000-0000-000087500000}"/>
    <cellStyle name="Normal 3 2 3 3 3 2 2 4 3 2" xfId="20643" xr:uid="{00000000-0005-0000-0000-000088500000}"/>
    <cellStyle name="Normal 3 2 3 3 3 2 2 4 4" xfId="20644" xr:uid="{00000000-0005-0000-0000-000089500000}"/>
    <cellStyle name="Normal 3 2 3 3 3 2 2 5" xfId="20645" xr:uid="{00000000-0005-0000-0000-00008A500000}"/>
    <cellStyle name="Normal 3 2 3 3 3 2 2 5 2" xfId="20646" xr:uid="{00000000-0005-0000-0000-00008B500000}"/>
    <cellStyle name="Normal 3 2 3 3 3 2 2 5 2 2" xfId="20647" xr:uid="{00000000-0005-0000-0000-00008C500000}"/>
    <cellStyle name="Normal 3 2 3 3 3 2 2 5 3" xfId="20648" xr:uid="{00000000-0005-0000-0000-00008D500000}"/>
    <cellStyle name="Normal 3 2 3 3 3 2 2 6" xfId="20649" xr:uid="{00000000-0005-0000-0000-00008E500000}"/>
    <cellStyle name="Normal 3 2 3 3 3 2 2 6 2" xfId="20650" xr:uid="{00000000-0005-0000-0000-00008F500000}"/>
    <cellStyle name="Normal 3 2 3 3 3 2 2 7" xfId="20651" xr:uid="{00000000-0005-0000-0000-000090500000}"/>
    <cellStyle name="Normal 3 2 3 3 3 2 2 7 2" xfId="20652" xr:uid="{00000000-0005-0000-0000-000091500000}"/>
    <cellStyle name="Normal 3 2 3 3 3 2 2 8" xfId="20653" xr:uid="{00000000-0005-0000-0000-000092500000}"/>
    <cellStyle name="Normal 3 2 3 3 3 2 3" xfId="20654" xr:uid="{00000000-0005-0000-0000-000093500000}"/>
    <cellStyle name="Normal 3 2 3 3 3 2 3 2" xfId="20655" xr:uid="{00000000-0005-0000-0000-000094500000}"/>
    <cellStyle name="Normal 3 2 3 3 3 2 3 2 2" xfId="20656" xr:uid="{00000000-0005-0000-0000-000095500000}"/>
    <cellStyle name="Normal 3 2 3 3 3 2 3 2 2 2" xfId="20657" xr:uid="{00000000-0005-0000-0000-000096500000}"/>
    <cellStyle name="Normal 3 2 3 3 3 2 3 2 2 2 2" xfId="20658" xr:uid="{00000000-0005-0000-0000-000097500000}"/>
    <cellStyle name="Normal 3 2 3 3 3 2 3 2 2 3" xfId="20659" xr:uid="{00000000-0005-0000-0000-000098500000}"/>
    <cellStyle name="Normal 3 2 3 3 3 2 3 2 3" xfId="20660" xr:uid="{00000000-0005-0000-0000-000099500000}"/>
    <cellStyle name="Normal 3 2 3 3 3 2 3 2 3 2" xfId="20661" xr:uid="{00000000-0005-0000-0000-00009A500000}"/>
    <cellStyle name="Normal 3 2 3 3 3 2 3 2 4" xfId="20662" xr:uid="{00000000-0005-0000-0000-00009B500000}"/>
    <cellStyle name="Normal 3 2 3 3 3 2 3 3" xfId="20663" xr:uid="{00000000-0005-0000-0000-00009C500000}"/>
    <cellStyle name="Normal 3 2 3 3 3 2 3 3 2" xfId="20664" xr:uid="{00000000-0005-0000-0000-00009D500000}"/>
    <cellStyle name="Normal 3 2 3 3 3 2 3 3 2 2" xfId="20665" xr:uid="{00000000-0005-0000-0000-00009E500000}"/>
    <cellStyle name="Normal 3 2 3 3 3 2 3 3 3" xfId="20666" xr:uid="{00000000-0005-0000-0000-00009F500000}"/>
    <cellStyle name="Normal 3 2 3 3 3 2 3 4" xfId="20667" xr:uid="{00000000-0005-0000-0000-0000A0500000}"/>
    <cellStyle name="Normal 3 2 3 3 3 2 3 4 2" xfId="20668" xr:uid="{00000000-0005-0000-0000-0000A1500000}"/>
    <cellStyle name="Normal 3 2 3 3 3 2 3 5" xfId="20669" xr:uid="{00000000-0005-0000-0000-0000A2500000}"/>
    <cellStyle name="Normal 3 2 3 3 3 2 4" xfId="20670" xr:uid="{00000000-0005-0000-0000-0000A3500000}"/>
    <cellStyle name="Normal 3 2 3 3 3 2 4 2" xfId="20671" xr:uid="{00000000-0005-0000-0000-0000A4500000}"/>
    <cellStyle name="Normal 3 2 3 3 3 2 4 2 2" xfId="20672" xr:uid="{00000000-0005-0000-0000-0000A5500000}"/>
    <cellStyle name="Normal 3 2 3 3 3 2 4 2 2 2" xfId="20673" xr:uid="{00000000-0005-0000-0000-0000A6500000}"/>
    <cellStyle name="Normal 3 2 3 3 3 2 4 2 3" xfId="20674" xr:uid="{00000000-0005-0000-0000-0000A7500000}"/>
    <cellStyle name="Normal 3 2 3 3 3 2 4 3" xfId="20675" xr:uid="{00000000-0005-0000-0000-0000A8500000}"/>
    <cellStyle name="Normal 3 2 3 3 3 2 4 3 2" xfId="20676" xr:uid="{00000000-0005-0000-0000-0000A9500000}"/>
    <cellStyle name="Normal 3 2 3 3 3 2 4 4" xfId="20677" xr:uid="{00000000-0005-0000-0000-0000AA500000}"/>
    <cellStyle name="Normal 3 2 3 3 3 2 5" xfId="20678" xr:uid="{00000000-0005-0000-0000-0000AB500000}"/>
    <cellStyle name="Normal 3 2 3 3 3 2 5 2" xfId="20679" xr:uid="{00000000-0005-0000-0000-0000AC500000}"/>
    <cellStyle name="Normal 3 2 3 3 3 2 5 2 2" xfId="20680" xr:uid="{00000000-0005-0000-0000-0000AD500000}"/>
    <cellStyle name="Normal 3 2 3 3 3 2 5 2 2 2" xfId="20681" xr:uid="{00000000-0005-0000-0000-0000AE500000}"/>
    <cellStyle name="Normal 3 2 3 3 3 2 5 2 3" xfId="20682" xr:uid="{00000000-0005-0000-0000-0000AF500000}"/>
    <cellStyle name="Normal 3 2 3 3 3 2 5 3" xfId="20683" xr:uid="{00000000-0005-0000-0000-0000B0500000}"/>
    <cellStyle name="Normal 3 2 3 3 3 2 5 3 2" xfId="20684" xr:uid="{00000000-0005-0000-0000-0000B1500000}"/>
    <cellStyle name="Normal 3 2 3 3 3 2 5 4" xfId="20685" xr:uid="{00000000-0005-0000-0000-0000B2500000}"/>
    <cellStyle name="Normal 3 2 3 3 3 2 6" xfId="20686" xr:uid="{00000000-0005-0000-0000-0000B3500000}"/>
    <cellStyle name="Normal 3 2 3 3 3 2 6 2" xfId="20687" xr:uid="{00000000-0005-0000-0000-0000B4500000}"/>
    <cellStyle name="Normal 3 2 3 3 3 2 6 2 2" xfId="20688" xr:uid="{00000000-0005-0000-0000-0000B5500000}"/>
    <cellStyle name="Normal 3 2 3 3 3 2 6 3" xfId="20689" xr:uid="{00000000-0005-0000-0000-0000B6500000}"/>
    <cellStyle name="Normal 3 2 3 3 3 2 7" xfId="20690" xr:uid="{00000000-0005-0000-0000-0000B7500000}"/>
    <cellStyle name="Normal 3 2 3 3 3 2 7 2" xfId="20691" xr:uid="{00000000-0005-0000-0000-0000B8500000}"/>
    <cellStyle name="Normal 3 2 3 3 3 2 8" xfId="20692" xr:uid="{00000000-0005-0000-0000-0000B9500000}"/>
    <cellStyle name="Normal 3 2 3 3 3 2 8 2" xfId="20693" xr:uid="{00000000-0005-0000-0000-0000BA500000}"/>
    <cellStyle name="Normal 3 2 3 3 3 2 9" xfId="20694" xr:uid="{00000000-0005-0000-0000-0000BB500000}"/>
    <cellStyle name="Normal 3 2 3 3 3 3" xfId="20695" xr:uid="{00000000-0005-0000-0000-0000BC500000}"/>
    <cellStyle name="Normal 3 2 3 3 3 3 2" xfId="20696" xr:uid="{00000000-0005-0000-0000-0000BD500000}"/>
    <cellStyle name="Normal 3 2 3 3 3 3 2 2" xfId="20697" xr:uid="{00000000-0005-0000-0000-0000BE500000}"/>
    <cellStyle name="Normal 3 2 3 3 3 3 2 2 2" xfId="20698" xr:uid="{00000000-0005-0000-0000-0000BF500000}"/>
    <cellStyle name="Normal 3 2 3 3 3 3 2 2 2 2" xfId="20699" xr:uid="{00000000-0005-0000-0000-0000C0500000}"/>
    <cellStyle name="Normal 3 2 3 3 3 3 2 2 2 2 2" xfId="20700" xr:uid="{00000000-0005-0000-0000-0000C1500000}"/>
    <cellStyle name="Normal 3 2 3 3 3 3 2 2 2 3" xfId="20701" xr:uid="{00000000-0005-0000-0000-0000C2500000}"/>
    <cellStyle name="Normal 3 2 3 3 3 3 2 2 3" xfId="20702" xr:uid="{00000000-0005-0000-0000-0000C3500000}"/>
    <cellStyle name="Normal 3 2 3 3 3 3 2 2 3 2" xfId="20703" xr:uid="{00000000-0005-0000-0000-0000C4500000}"/>
    <cellStyle name="Normal 3 2 3 3 3 3 2 2 4" xfId="20704" xr:uid="{00000000-0005-0000-0000-0000C5500000}"/>
    <cellStyle name="Normal 3 2 3 3 3 3 2 3" xfId="20705" xr:uid="{00000000-0005-0000-0000-0000C6500000}"/>
    <cellStyle name="Normal 3 2 3 3 3 3 2 3 2" xfId="20706" xr:uid="{00000000-0005-0000-0000-0000C7500000}"/>
    <cellStyle name="Normal 3 2 3 3 3 3 2 3 2 2" xfId="20707" xr:uid="{00000000-0005-0000-0000-0000C8500000}"/>
    <cellStyle name="Normal 3 2 3 3 3 3 2 3 3" xfId="20708" xr:uid="{00000000-0005-0000-0000-0000C9500000}"/>
    <cellStyle name="Normal 3 2 3 3 3 3 2 4" xfId="20709" xr:uid="{00000000-0005-0000-0000-0000CA500000}"/>
    <cellStyle name="Normal 3 2 3 3 3 3 2 4 2" xfId="20710" xr:uid="{00000000-0005-0000-0000-0000CB500000}"/>
    <cellStyle name="Normal 3 2 3 3 3 3 2 5" xfId="20711" xr:uid="{00000000-0005-0000-0000-0000CC500000}"/>
    <cellStyle name="Normal 3 2 3 3 3 3 3" xfId="20712" xr:uid="{00000000-0005-0000-0000-0000CD500000}"/>
    <cellStyle name="Normal 3 2 3 3 3 3 3 2" xfId="20713" xr:uid="{00000000-0005-0000-0000-0000CE500000}"/>
    <cellStyle name="Normal 3 2 3 3 3 3 3 2 2" xfId="20714" xr:uid="{00000000-0005-0000-0000-0000CF500000}"/>
    <cellStyle name="Normal 3 2 3 3 3 3 3 2 2 2" xfId="20715" xr:uid="{00000000-0005-0000-0000-0000D0500000}"/>
    <cellStyle name="Normal 3 2 3 3 3 3 3 2 3" xfId="20716" xr:uid="{00000000-0005-0000-0000-0000D1500000}"/>
    <cellStyle name="Normal 3 2 3 3 3 3 3 3" xfId="20717" xr:uid="{00000000-0005-0000-0000-0000D2500000}"/>
    <cellStyle name="Normal 3 2 3 3 3 3 3 3 2" xfId="20718" xr:uid="{00000000-0005-0000-0000-0000D3500000}"/>
    <cellStyle name="Normal 3 2 3 3 3 3 3 4" xfId="20719" xr:uid="{00000000-0005-0000-0000-0000D4500000}"/>
    <cellStyle name="Normal 3 2 3 3 3 3 4" xfId="20720" xr:uid="{00000000-0005-0000-0000-0000D5500000}"/>
    <cellStyle name="Normal 3 2 3 3 3 3 4 2" xfId="20721" xr:uid="{00000000-0005-0000-0000-0000D6500000}"/>
    <cellStyle name="Normal 3 2 3 3 3 3 4 2 2" xfId="20722" xr:uid="{00000000-0005-0000-0000-0000D7500000}"/>
    <cellStyle name="Normal 3 2 3 3 3 3 4 2 2 2" xfId="20723" xr:uid="{00000000-0005-0000-0000-0000D8500000}"/>
    <cellStyle name="Normal 3 2 3 3 3 3 4 2 3" xfId="20724" xr:uid="{00000000-0005-0000-0000-0000D9500000}"/>
    <cellStyle name="Normal 3 2 3 3 3 3 4 3" xfId="20725" xr:uid="{00000000-0005-0000-0000-0000DA500000}"/>
    <cellStyle name="Normal 3 2 3 3 3 3 4 3 2" xfId="20726" xr:uid="{00000000-0005-0000-0000-0000DB500000}"/>
    <cellStyle name="Normal 3 2 3 3 3 3 4 4" xfId="20727" xr:uid="{00000000-0005-0000-0000-0000DC500000}"/>
    <cellStyle name="Normal 3 2 3 3 3 3 5" xfId="20728" xr:uid="{00000000-0005-0000-0000-0000DD500000}"/>
    <cellStyle name="Normal 3 2 3 3 3 3 5 2" xfId="20729" xr:uid="{00000000-0005-0000-0000-0000DE500000}"/>
    <cellStyle name="Normal 3 2 3 3 3 3 5 2 2" xfId="20730" xr:uid="{00000000-0005-0000-0000-0000DF500000}"/>
    <cellStyle name="Normal 3 2 3 3 3 3 5 3" xfId="20731" xr:uid="{00000000-0005-0000-0000-0000E0500000}"/>
    <cellStyle name="Normal 3 2 3 3 3 3 6" xfId="20732" xr:uid="{00000000-0005-0000-0000-0000E1500000}"/>
    <cellStyle name="Normal 3 2 3 3 3 3 6 2" xfId="20733" xr:uid="{00000000-0005-0000-0000-0000E2500000}"/>
    <cellStyle name="Normal 3 2 3 3 3 3 7" xfId="20734" xr:uid="{00000000-0005-0000-0000-0000E3500000}"/>
    <cellStyle name="Normal 3 2 3 3 3 3 7 2" xfId="20735" xr:uid="{00000000-0005-0000-0000-0000E4500000}"/>
    <cellStyle name="Normal 3 2 3 3 3 3 8" xfId="20736" xr:uid="{00000000-0005-0000-0000-0000E5500000}"/>
    <cellStyle name="Normal 3 2 3 3 3 4" xfId="20737" xr:uid="{00000000-0005-0000-0000-0000E6500000}"/>
    <cellStyle name="Normal 3 2 3 3 3 4 2" xfId="20738" xr:uid="{00000000-0005-0000-0000-0000E7500000}"/>
    <cellStyle name="Normal 3 2 3 3 3 4 2 2" xfId="20739" xr:uid="{00000000-0005-0000-0000-0000E8500000}"/>
    <cellStyle name="Normal 3 2 3 3 3 4 2 2 2" xfId="20740" xr:uid="{00000000-0005-0000-0000-0000E9500000}"/>
    <cellStyle name="Normal 3 2 3 3 3 4 2 2 2 2" xfId="20741" xr:uid="{00000000-0005-0000-0000-0000EA500000}"/>
    <cellStyle name="Normal 3 2 3 3 3 4 2 2 3" xfId="20742" xr:uid="{00000000-0005-0000-0000-0000EB500000}"/>
    <cellStyle name="Normal 3 2 3 3 3 4 2 3" xfId="20743" xr:uid="{00000000-0005-0000-0000-0000EC500000}"/>
    <cellStyle name="Normal 3 2 3 3 3 4 2 3 2" xfId="20744" xr:uid="{00000000-0005-0000-0000-0000ED500000}"/>
    <cellStyle name="Normal 3 2 3 3 3 4 2 4" xfId="20745" xr:uid="{00000000-0005-0000-0000-0000EE500000}"/>
    <cellStyle name="Normal 3 2 3 3 3 4 3" xfId="20746" xr:uid="{00000000-0005-0000-0000-0000EF500000}"/>
    <cellStyle name="Normal 3 2 3 3 3 4 3 2" xfId="20747" xr:uid="{00000000-0005-0000-0000-0000F0500000}"/>
    <cellStyle name="Normal 3 2 3 3 3 4 3 2 2" xfId="20748" xr:uid="{00000000-0005-0000-0000-0000F1500000}"/>
    <cellStyle name="Normal 3 2 3 3 3 4 3 3" xfId="20749" xr:uid="{00000000-0005-0000-0000-0000F2500000}"/>
    <cellStyle name="Normal 3 2 3 3 3 4 4" xfId="20750" xr:uid="{00000000-0005-0000-0000-0000F3500000}"/>
    <cellStyle name="Normal 3 2 3 3 3 4 4 2" xfId="20751" xr:uid="{00000000-0005-0000-0000-0000F4500000}"/>
    <cellStyle name="Normal 3 2 3 3 3 4 5" xfId="20752" xr:uid="{00000000-0005-0000-0000-0000F5500000}"/>
    <cellStyle name="Normal 3 2 3 3 3 5" xfId="20753" xr:uid="{00000000-0005-0000-0000-0000F6500000}"/>
    <cellStyle name="Normal 3 2 3 3 3 5 2" xfId="20754" xr:uid="{00000000-0005-0000-0000-0000F7500000}"/>
    <cellStyle name="Normal 3 2 3 3 3 5 2 2" xfId="20755" xr:uid="{00000000-0005-0000-0000-0000F8500000}"/>
    <cellStyle name="Normal 3 2 3 3 3 5 2 2 2" xfId="20756" xr:uid="{00000000-0005-0000-0000-0000F9500000}"/>
    <cellStyle name="Normal 3 2 3 3 3 5 2 3" xfId="20757" xr:uid="{00000000-0005-0000-0000-0000FA500000}"/>
    <cellStyle name="Normal 3 2 3 3 3 5 3" xfId="20758" xr:uid="{00000000-0005-0000-0000-0000FB500000}"/>
    <cellStyle name="Normal 3 2 3 3 3 5 3 2" xfId="20759" xr:uid="{00000000-0005-0000-0000-0000FC500000}"/>
    <cellStyle name="Normal 3 2 3 3 3 5 4" xfId="20760" xr:uid="{00000000-0005-0000-0000-0000FD500000}"/>
    <cellStyle name="Normal 3 2 3 3 3 6" xfId="20761" xr:uid="{00000000-0005-0000-0000-0000FE500000}"/>
    <cellStyle name="Normal 3 2 3 3 3 6 2" xfId="20762" xr:uid="{00000000-0005-0000-0000-0000FF500000}"/>
    <cellStyle name="Normal 3 2 3 3 3 6 2 2" xfId="20763" xr:uid="{00000000-0005-0000-0000-000000510000}"/>
    <cellStyle name="Normal 3 2 3 3 3 6 2 2 2" xfId="20764" xr:uid="{00000000-0005-0000-0000-000001510000}"/>
    <cellStyle name="Normal 3 2 3 3 3 6 2 3" xfId="20765" xr:uid="{00000000-0005-0000-0000-000002510000}"/>
    <cellStyle name="Normal 3 2 3 3 3 6 3" xfId="20766" xr:uid="{00000000-0005-0000-0000-000003510000}"/>
    <cellStyle name="Normal 3 2 3 3 3 6 3 2" xfId="20767" xr:uid="{00000000-0005-0000-0000-000004510000}"/>
    <cellStyle name="Normal 3 2 3 3 3 6 4" xfId="20768" xr:uid="{00000000-0005-0000-0000-000005510000}"/>
    <cellStyle name="Normal 3 2 3 3 3 7" xfId="20769" xr:uid="{00000000-0005-0000-0000-000006510000}"/>
    <cellStyle name="Normal 3 2 3 3 3 7 2" xfId="20770" xr:uid="{00000000-0005-0000-0000-000007510000}"/>
    <cellStyle name="Normal 3 2 3 3 3 7 2 2" xfId="20771" xr:uid="{00000000-0005-0000-0000-000008510000}"/>
    <cellStyle name="Normal 3 2 3 3 3 7 3" xfId="20772" xr:uid="{00000000-0005-0000-0000-000009510000}"/>
    <cellStyle name="Normal 3 2 3 3 3 8" xfId="20773" xr:uid="{00000000-0005-0000-0000-00000A510000}"/>
    <cellStyle name="Normal 3 2 3 3 3 8 2" xfId="20774" xr:uid="{00000000-0005-0000-0000-00000B510000}"/>
    <cellStyle name="Normal 3 2 3 3 3 9" xfId="20775" xr:uid="{00000000-0005-0000-0000-00000C510000}"/>
    <cellStyle name="Normal 3 2 3 3 3 9 2" xfId="20776" xr:uid="{00000000-0005-0000-0000-00000D510000}"/>
    <cellStyle name="Normal 3 2 3 3 4" xfId="20777" xr:uid="{00000000-0005-0000-0000-00000E510000}"/>
    <cellStyle name="Normal 3 2 3 3 4 10" xfId="20778" xr:uid="{00000000-0005-0000-0000-00000F510000}"/>
    <cellStyle name="Normal 3 2 3 3 4 2" xfId="20779" xr:uid="{00000000-0005-0000-0000-000010510000}"/>
    <cellStyle name="Normal 3 2 3 3 4 2 2" xfId="20780" xr:uid="{00000000-0005-0000-0000-000011510000}"/>
    <cellStyle name="Normal 3 2 3 3 4 2 2 2" xfId="20781" xr:uid="{00000000-0005-0000-0000-000012510000}"/>
    <cellStyle name="Normal 3 2 3 3 4 2 2 2 2" xfId="20782" xr:uid="{00000000-0005-0000-0000-000013510000}"/>
    <cellStyle name="Normal 3 2 3 3 4 2 2 2 2 2" xfId="20783" xr:uid="{00000000-0005-0000-0000-000014510000}"/>
    <cellStyle name="Normal 3 2 3 3 4 2 2 2 2 2 2" xfId="20784" xr:uid="{00000000-0005-0000-0000-000015510000}"/>
    <cellStyle name="Normal 3 2 3 3 4 2 2 2 2 2 2 2" xfId="20785" xr:uid="{00000000-0005-0000-0000-000016510000}"/>
    <cellStyle name="Normal 3 2 3 3 4 2 2 2 2 2 3" xfId="20786" xr:uid="{00000000-0005-0000-0000-000017510000}"/>
    <cellStyle name="Normal 3 2 3 3 4 2 2 2 2 3" xfId="20787" xr:uid="{00000000-0005-0000-0000-000018510000}"/>
    <cellStyle name="Normal 3 2 3 3 4 2 2 2 2 3 2" xfId="20788" xr:uid="{00000000-0005-0000-0000-000019510000}"/>
    <cellStyle name="Normal 3 2 3 3 4 2 2 2 2 4" xfId="20789" xr:uid="{00000000-0005-0000-0000-00001A510000}"/>
    <cellStyle name="Normal 3 2 3 3 4 2 2 2 3" xfId="20790" xr:uid="{00000000-0005-0000-0000-00001B510000}"/>
    <cellStyle name="Normal 3 2 3 3 4 2 2 2 3 2" xfId="20791" xr:uid="{00000000-0005-0000-0000-00001C510000}"/>
    <cellStyle name="Normal 3 2 3 3 4 2 2 2 3 2 2" xfId="20792" xr:uid="{00000000-0005-0000-0000-00001D510000}"/>
    <cellStyle name="Normal 3 2 3 3 4 2 2 2 3 3" xfId="20793" xr:uid="{00000000-0005-0000-0000-00001E510000}"/>
    <cellStyle name="Normal 3 2 3 3 4 2 2 2 4" xfId="20794" xr:uid="{00000000-0005-0000-0000-00001F510000}"/>
    <cellStyle name="Normal 3 2 3 3 4 2 2 2 4 2" xfId="20795" xr:uid="{00000000-0005-0000-0000-000020510000}"/>
    <cellStyle name="Normal 3 2 3 3 4 2 2 2 5" xfId="20796" xr:uid="{00000000-0005-0000-0000-000021510000}"/>
    <cellStyle name="Normal 3 2 3 3 4 2 2 3" xfId="20797" xr:uid="{00000000-0005-0000-0000-000022510000}"/>
    <cellStyle name="Normal 3 2 3 3 4 2 2 3 2" xfId="20798" xr:uid="{00000000-0005-0000-0000-000023510000}"/>
    <cellStyle name="Normal 3 2 3 3 4 2 2 3 2 2" xfId="20799" xr:uid="{00000000-0005-0000-0000-000024510000}"/>
    <cellStyle name="Normal 3 2 3 3 4 2 2 3 2 2 2" xfId="20800" xr:uid="{00000000-0005-0000-0000-000025510000}"/>
    <cellStyle name="Normal 3 2 3 3 4 2 2 3 2 3" xfId="20801" xr:uid="{00000000-0005-0000-0000-000026510000}"/>
    <cellStyle name="Normal 3 2 3 3 4 2 2 3 3" xfId="20802" xr:uid="{00000000-0005-0000-0000-000027510000}"/>
    <cellStyle name="Normal 3 2 3 3 4 2 2 3 3 2" xfId="20803" xr:uid="{00000000-0005-0000-0000-000028510000}"/>
    <cellStyle name="Normal 3 2 3 3 4 2 2 3 4" xfId="20804" xr:uid="{00000000-0005-0000-0000-000029510000}"/>
    <cellStyle name="Normal 3 2 3 3 4 2 2 4" xfId="20805" xr:uid="{00000000-0005-0000-0000-00002A510000}"/>
    <cellStyle name="Normal 3 2 3 3 4 2 2 4 2" xfId="20806" xr:uid="{00000000-0005-0000-0000-00002B510000}"/>
    <cellStyle name="Normal 3 2 3 3 4 2 2 4 2 2" xfId="20807" xr:uid="{00000000-0005-0000-0000-00002C510000}"/>
    <cellStyle name="Normal 3 2 3 3 4 2 2 4 2 2 2" xfId="20808" xr:uid="{00000000-0005-0000-0000-00002D510000}"/>
    <cellStyle name="Normal 3 2 3 3 4 2 2 4 2 3" xfId="20809" xr:uid="{00000000-0005-0000-0000-00002E510000}"/>
    <cellStyle name="Normal 3 2 3 3 4 2 2 4 3" xfId="20810" xr:uid="{00000000-0005-0000-0000-00002F510000}"/>
    <cellStyle name="Normal 3 2 3 3 4 2 2 4 3 2" xfId="20811" xr:uid="{00000000-0005-0000-0000-000030510000}"/>
    <cellStyle name="Normal 3 2 3 3 4 2 2 4 4" xfId="20812" xr:uid="{00000000-0005-0000-0000-000031510000}"/>
    <cellStyle name="Normal 3 2 3 3 4 2 2 5" xfId="20813" xr:uid="{00000000-0005-0000-0000-000032510000}"/>
    <cellStyle name="Normal 3 2 3 3 4 2 2 5 2" xfId="20814" xr:uid="{00000000-0005-0000-0000-000033510000}"/>
    <cellStyle name="Normal 3 2 3 3 4 2 2 5 2 2" xfId="20815" xr:uid="{00000000-0005-0000-0000-000034510000}"/>
    <cellStyle name="Normal 3 2 3 3 4 2 2 5 3" xfId="20816" xr:uid="{00000000-0005-0000-0000-000035510000}"/>
    <cellStyle name="Normal 3 2 3 3 4 2 2 6" xfId="20817" xr:uid="{00000000-0005-0000-0000-000036510000}"/>
    <cellStyle name="Normal 3 2 3 3 4 2 2 6 2" xfId="20818" xr:uid="{00000000-0005-0000-0000-000037510000}"/>
    <cellStyle name="Normal 3 2 3 3 4 2 2 7" xfId="20819" xr:uid="{00000000-0005-0000-0000-000038510000}"/>
    <cellStyle name="Normal 3 2 3 3 4 2 2 7 2" xfId="20820" xr:uid="{00000000-0005-0000-0000-000039510000}"/>
    <cellStyle name="Normal 3 2 3 3 4 2 2 8" xfId="20821" xr:uid="{00000000-0005-0000-0000-00003A510000}"/>
    <cellStyle name="Normal 3 2 3 3 4 2 3" xfId="20822" xr:uid="{00000000-0005-0000-0000-00003B510000}"/>
    <cellStyle name="Normal 3 2 3 3 4 2 3 2" xfId="20823" xr:uid="{00000000-0005-0000-0000-00003C510000}"/>
    <cellStyle name="Normal 3 2 3 3 4 2 3 2 2" xfId="20824" xr:uid="{00000000-0005-0000-0000-00003D510000}"/>
    <cellStyle name="Normal 3 2 3 3 4 2 3 2 2 2" xfId="20825" xr:uid="{00000000-0005-0000-0000-00003E510000}"/>
    <cellStyle name="Normal 3 2 3 3 4 2 3 2 2 2 2" xfId="20826" xr:uid="{00000000-0005-0000-0000-00003F510000}"/>
    <cellStyle name="Normal 3 2 3 3 4 2 3 2 2 3" xfId="20827" xr:uid="{00000000-0005-0000-0000-000040510000}"/>
    <cellStyle name="Normal 3 2 3 3 4 2 3 2 3" xfId="20828" xr:uid="{00000000-0005-0000-0000-000041510000}"/>
    <cellStyle name="Normal 3 2 3 3 4 2 3 2 3 2" xfId="20829" xr:uid="{00000000-0005-0000-0000-000042510000}"/>
    <cellStyle name="Normal 3 2 3 3 4 2 3 2 4" xfId="20830" xr:uid="{00000000-0005-0000-0000-000043510000}"/>
    <cellStyle name="Normal 3 2 3 3 4 2 3 3" xfId="20831" xr:uid="{00000000-0005-0000-0000-000044510000}"/>
    <cellStyle name="Normal 3 2 3 3 4 2 3 3 2" xfId="20832" xr:uid="{00000000-0005-0000-0000-000045510000}"/>
    <cellStyle name="Normal 3 2 3 3 4 2 3 3 2 2" xfId="20833" xr:uid="{00000000-0005-0000-0000-000046510000}"/>
    <cellStyle name="Normal 3 2 3 3 4 2 3 3 3" xfId="20834" xr:uid="{00000000-0005-0000-0000-000047510000}"/>
    <cellStyle name="Normal 3 2 3 3 4 2 3 4" xfId="20835" xr:uid="{00000000-0005-0000-0000-000048510000}"/>
    <cellStyle name="Normal 3 2 3 3 4 2 3 4 2" xfId="20836" xr:uid="{00000000-0005-0000-0000-000049510000}"/>
    <cellStyle name="Normal 3 2 3 3 4 2 3 5" xfId="20837" xr:uid="{00000000-0005-0000-0000-00004A510000}"/>
    <cellStyle name="Normal 3 2 3 3 4 2 4" xfId="20838" xr:uid="{00000000-0005-0000-0000-00004B510000}"/>
    <cellStyle name="Normal 3 2 3 3 4 2 4 2" xfId="20839" xr:uid="{00000000-0005-0000-0000-00004C510000}"/>
    <cellStyle name="Normal 3 2 3 3 4 2 4 2 2" xfId="20840" xr:uid="{00000000-0005-0000-0000-00004D510000}"/>
    <cellStyle name="Normal 3 2 3 3 4 2 4 2 2 2" xfId="20841" xr:uid="{00000000-0005-0000-0000-00004E510000}"/>
    <cellStyle name="Normal 3 2 3 3 4 2 4 2 3" xfId="20842" xr:uid="{00000000-0005-0000-0000-00004F510000}"/>
    <cellStyle name="Normal 3 2 3 3 4 2 4 3" xfId="20843" xr:uid="{00000000-0005-0000-0000-000050510000}"/>
    <cellStyle name="Normal 3 2 3 3 4 2 4 3 2" xfId="20844" xr:uid="{00000000-0005-0000-0000-000051510000}"/>
    <cellStyle name="Normal 3 2 3 3 4 2 4 4" xfId="20845" xr:uid="{00000000-0005-0000-0000-000052510000}"/>
    <cellStyle name="Normal 3 2 3 3 4 2 5" xfId="20846" xr:uid="{00000000-0005-0000-0000-000053510000}"/>
    <cellStyle name="Normal 3 2 3 3 4 2 5 2" xfId="20847" xr:uid="{00000000-0005-0000-0000-000054510000}"/>
    <cellStyle name="Normal 3 2 3 3 4 2 5 2 2" xfId="20848" xr:uid="{00000000-0005-0000-0000-000055510000}"/>
    <cellStyle name="Normal 3 2 3 3 4 2 5 2 2 2" xfId="20849" xr:uid="{00000000-0005-0000-0000-000056510000}"/>
    <cellStyle name="Normal 3 2 3 3 4 2 5 2 3" xfId="20850" xr:uid="{00000000-0005-0000-0000-000057510000}"/>
    <cellStyle name="Normal 3 2 3 3 4 2 5 3" xfId="20851" xr:uid="{00000000-0005-0000-0000-000058510000}"/>
    <cellStyle name="Normal 3 2 3 3 4 2 5 3 2" xfId="20852" xr:uid="{00000000-0005-0000-0000-000059510000}"/>
    <cellStyle name="Normal 3 2 3 3 4 2 5 4" xfId="20853" xr:uid="{00000000-0005-0000-0000-00005A510000}"/>
    <cellStyle name="Normal 3 2 3 3 4 2 6" xfId="20854" xr:uid="{00000000-0005-0000-0000-00005B510000}"/>
    <cellStyle name="Normal 3 2 3 3 4 2 6 2" xfId="20855" xr:uid="{00000000-0005-0000-0000-00005C510000}"/>
    <cellStyle name="Normal 3 2 3 3 4 2 6 2 2" xfId="20856" xr:uid="{00000000-0005-0000-0000-00005D510000}"/>
    <cellStyle name="Normal 3 2 3 3 4 2 6 3" xfId="20857" xr:uid="{00000000-0005-0000-0000-00005E510000}"/>
    <cellStyle name="Normal 3 2 3 3 4 2 7" xfId="20858" xr:uid="{00000000-0005-0000-0000-00005F510000}"/>
    <cellStyle name="Normal 3 2 3 3 4 2 7 2" xfId="20859" xr:uid="{00000000-0005-0000-0000-000060510000}"/>
    <cellStyle name="Normal 3 2 3 3 4 2 8" xfId="20860" xr:uid="{00000000-0005-0000-0000-000061510000}"/>
    <cellStyle name="Normal 3 2 3 3 4 2 8 2" xfId="20861" xr:uid="{00000000-0005-0000-0000-000062510000}"/>
    <cellStyle name="Normal 3 2 3 3 4 2 9" xfId="20862" xr:uid="{00000000-0005-0000-0000-000063510000}"/>
    <cellStyle name="Normal 3 2 3 3 4 3" xfId="20863" xr:uid="{00000000-0005-0000-0000-000064510000}"/>
    <cellStyle name="Normal 3 2 3 3 4 3 2" xfId="20864" xr:uid="{00000000-0005-0000-0000-000065510000}"/>
    <cellStyle name="Normal 3 2 3 3 4 3 2 2" xfId="20865" xr:uid="{00000000-0005-0000-0000-000066510000}"/>
    <cellStyle name="Normal 3 2 3 3 4 3 2 2 2" xfId="20866" xr:uid="{00000000-0005-0000-0000-000067510000}"/>
    <cellStyle name="Normal 3 2 3 3 4 3 2 2 2 2" xfId="20867" xr:uid="{00000000-0005-0000-0000-000068510000}"/>
    <cellStyle name="Normal 3 2 3 3 4 3 2 2 2 2 2" xfId="20868" xr:uid="{00000000-0005-0000-0000-000069510000}"/>
    <cellStyle name="Normal 3 2 3 3 4 3 2 2 2 3" xfId="20869" xr:uid="{00000000-0005-0000-0000-00006A510000}"/>
    <cellStyle name="Normal 3 2 3 3 4 3 2 2 3" xfId="20870" xr:uid="{00000000-0005-0000-0000-00006B510000}"/>
    <cellStyle name="Normal 3 2 3 3 4 3 2 2 3 2" xfId="20871" xr:uid="{00000000-0005-0000-0000-00006C510000}"/>
    <cellStyle name="Normal 3 2 3 3 4 3 2 2 4" xfId="20872" xr:uid="{00000000-0005-0000-0000-00006D510000}"/>
    <cellStyle name="Normal 3 2 3 3 4 3 2 3" xfId="20873" xr:uid="{00000000-0005-0000-0000-00006E510000}"/>
    <cellStyle name="Normal 3 2 3 3 4 3 2 3 2" xfId="20874" xr:uid="{00000000-0005-0000-0000-00006F510000}"/>
    <cellStyle name="Normal 3 2 3 3 4 3 2 3 2 2" xfId="20875" xr:uid="{00000000-0005-0000-0000-000070510000}"/>
    <cellStyle name="Normal 3 2 3 3 4 3 2 3 3" xfId="20876" xr:uid="{00000000-0005-0000-0000-000071510000}"/>
    <cellStyle name="Normal 3 2 3 3 4 3 2 4" xfId="20877" xr:uid="{00000000-0005-0000-0000-000072510000}"/>
    <cellStyle name="Normal 3 2 3 3 4 3 2 4 2" xfId="20878" xr:uid="{00000000-0005-0000-0000-000073510000}"/>
    <cellStyle name="Normal 3 2 3 3 4 3 2 5" xfId="20879" xr:uid="{00000000-0005-0000-0000-000074510000}"/>
    <cellStyle name="Normal 3 2 3 3 4 3 3" xfId="20880" xr:uid="{00000000-0005-0000-0000-000075510000}"/>
    <cellStyle name="Normal 3 2 3 3 4 3 3 2" xfId="20881" xr:uid="{00000000-0005-0000-0000-000076510000}"/>
    <cellStyle name="Normal 3 2 3 3 4 3 3 2 2" xfId="20882" xr:uid="{00000000-0005-0000-0000-000077510000}"/>
    <cellStyle name="Normal 3 2 3 3 4 3 3 2 2 2" xfId="20883" xr:uid="{00000000-0005-0000-0000-000078510000}"/>
    <cellStyle name="Normal 3 2 3 3 4 3 3 2 3" xfId="20884" xr:uid="{00000000-0005-0000-0000-000079510000}"/>
    <cellStyle name="Normal 3 2 3 3 4 3 3 3" xfId="20885" xr:uid="{00000000-0005-0000-0000-00007A510000}"/>
    <cellStyle name="Normal 3 2 3 3 4 3 3 3 2" xfId="20886" xr:uid="{00000000-0005-0000-0000-00007B510000}"/>
    <cellStyle name="Normal 3 2 3 3 4 3 3 4" xfId="20887" xr:uid="{00000000-0005-0000-0000-00007C510000}"/>
    <cellStyle name="Normal 3 2 3 3 4 3 4" xfId="20888" xr:uid="{00000000-0005-0000-0000-00007D510000}"/>
    <cellStyle name="Normal 3 2 3 3 4 3 4 2" xfId="20889" xr:uid="{00000000-0005-0000-0000-00007E510000}"/>
    <cellStyle name="Normal 3 2 3 3 4 3 4 2 2" xfId="20890" xr:uid="{00000000-0005-0000-0000-00007F510000}"/>
    <cellStyle name="Normal 3 2 3 3 4 3 4 2 2 2" xfId="20891" xr:uid="{00000000-0005-0000-0000-000080510000}"/>
    <cellStyle name="Normal 3 2 3 3 4 3 4 2 3" xfId="20892" xr:uid="{00000000-0005-0000-0000-000081510000}"/>
    <cellStyle name="Normal 3 2 3 3 4 3 4 3" xfId="20893" xr:uid="{00000000-0005-0000-0000-000082510000}"/>
    <cellStyle name="Normal 3 2 3 3 4 3 4 3 2" xfId="20894" xr:uid="{00000000-0005-0000-0000-000083510000}"/>
    <cellStyle name="Normal 3 2 3 3 4 3 4 4" xfId="20895" xr:uid="{00000000-0005-0000-0000-000084510000}"/>
    <cellStyle name="Normal 3 2 3 3 4 3 5" xfId="20896" xr:uid="{00000000-0005-0000-0000-000085510000}"/>
    <cellStyle name="Normal 3 2 3 3 4 3 5 2" xfId="20897" xr:uid="{00000000-0005-0000-0000-000086510000}"/>
    <cellStyle name="Normal 3 2 3 3 4 3 5 2 2" xfId="20898" xr:uid="{00000000-0005-0000-0000-000087510000}"/>
    <cellStyle name="Normal 3 2 3 3 4 3 5 3" xfId="20899" xr:uid="{00000000-0005-0000-0000-000088510000}"/>
    <cellStyle name="Normal 3 2 3 3 4 3 6" xfId="20900" xr:uid="{00000000-0005-0000-0000-000089510000}"/>
    <cellStyle name="Normal 3 2 3 3 4 3 6 2" xfId="20901" xr:uid="{00000000-0005-0000-0000-00008A510000}"/>
    <cellStyle name="Normal 3 2 3 3 4 3 7" xfId="20902" xr:uid="{00000000-0005-0000-0000-00008B510000}"/>
    <cellStyle name="Normal 3 2 3 3 4 3 7 2" xfId="20903" xr:uid="{00000000-0005-0000-0000-00008C510000}"/>
    <cellStyle name="Normal 3 2 3 3 4 3 8" xfId="20904" xr:uid="{00000000-0005-0000-0000-00008D510000}"/>
    <cellStyle name="Normal 3 2 3 3 4 4" xfId="20905" xr:uid="{00000000-0005-0000-0000-00008E510000}"/>
    <cellStyle name="Normal 3 2 3 3 4 4 2" xfId="20906" xr:uid="{00000000-0005-0000-0000-00008F510000}"/>
    <cellStyle name="Normal 3 2 3 3 4 4 2 2" xfId="20907" xr:uid="{00000000-0005-0000-0000-000090510000}"/>
    <cellStyle name="Normal 3 2 3 3 4 4 2 2 2" xfId="20908" xr:uid="{00000000-0005-0000-0000-000091510000}"/>
    <cellStyle name="Normal 3 2 3 3 4 4 2 2 2 2" xfId="20909" xr:uid="{00000000-0005-0000-0000-000092510000}"/>
    <cellStyle name="Normal 3 2 3 3 4 4 2 2 3" xfId="20910" xr:uid="{00000000-0005-0000-0000-000093510000}"/>
    <cellStyle name="Normal 3 2 3 3 4 4 2 3" xfId="20911" xr:uid="{00000000-0005-0000-0000-000094510000}"/>
    <cellStyle name="Normal 3 2 3 3 4 4 2 3 2" xfId="20912" xr:uid="{00000000-0005-0000-0000-000095510000}"/>
    <cellStyle name="Normal 3 2 3 3 4 4 2 4" xfId="20913" xr:uid="{00000000-0005-0000-0000-000096510000}"/>
    <cellStyle name="Normal 3 2 3 3 4 4 3" xfId="20914" xr:uid="{00000000-0005-0000-0000-000097510000}"/>
    <cellStyle name="Normal 3 2 3 3 4 4 3 2" xfId="20915" xr:uid="{00000000-0005-0000-0000-000098510000}"/>
    <cellStyle name="Normal 3 2 3 3 4 4 3 2 2" xfId="20916" xr:uid="{00000000-0005-0000-0000-000099510000}"/>
    <cellStyle name="Normal 3 2 3 3 4 4 3 3" xfId="20917" xr:uid="{00000000-0005-0000-0000-00009A510000}"/>
    <cellStyle name="Normal 3 2 3 3 4 4 4" xfId="20918" xr:uid="{00000000-0005-0000-0000-00009B510000}"/>
    <cellStyle name="Normal 3 2 3 3 4 4 4 2" xfId="20919" xr:uid="{00000000-0005-0000-0000-00009C510000}"/>
    <cellStyle name="Normal 3 2 3 3 4 4 5" xfId="20920" xr:uid="{00000000-0005-0000-0000-00009D510000}"/>
    <cellStyle name="Normal 3 2 3 3 4 5" xfId="20921" xr:uid="{00000000-0005-0000-0000-00009E510000}"/>
    <cellStyle name="Normal 3 2 3 3 4 5 2" xfId="20922" xr:uid="{00000000-0005-0000-0000-00009F510000}"/>
    <cellStyle name="Normal 3 2 3 3 4 5 2 2" xfId="20923" xr:uid="{00000000-0005-0000-0000-0000A0510000}"/>
    <cellStyle name="Normal 3 2 3 3 4 5 2 2 2" xfId="20924" xr:uid="{00000000-0005-0000-0000-0000A1510000}"/>
    <cellStyle name="Normal 3 2 3 3 4 5 2 3" xfId="20925" xr:uid="{00000000-0005-0000-0000-0000A2510000}"/>
    <cellStyle name="Normal 3 2 3 3 4 5 3" xfId="20926" xr:uid="{00000000-0005-0000-0000-0000A3510000}"/>
    <cellStyle name="Normal 3 2 3 3 4 5 3 2" xfId="20927" xr:uid="{00000000-0005-0000-0000-0000A4510000}"/>
    <cellStyle name="Normal 3 2 3 3 4 5 4" xfId="20928" xr:uid="{00000000-0005-0000-0000-0000A5510000}"/>
    <cellStyle name="Normal 3 2 3 3 4 6" xfId="20929" xr:uid="{00000000-0005-0000-0000-0000A6510000}"/>
    <cellStyle name="Normal 3 2 3 3 4 6 2" xfId="20930" xr:uid="{00000000-0005-0000-0000-0000A7510000}"/>
    <cellStyle name="Normal 3 2 3 3 4 6 2 2" xfId="20931" xr:uid="{00000000-0005-0000-0000-0000A8510000}"/>
    <cellStyle name="Normal 3 2 3 3 4 6 2 2 2" xfId="20932" xr:uid="{00000000-0005-0000-0000-0000A9510000}"/>
    <cellStyle name="Normal 3 2 3 3 4 6 2 3" xfId="20933" xr:uid="{00000000-0005-0000-0000-0000AA510000}"/>
    <cellStyle name="Normal 3 2 3 3 4 6 3" xfId="20934" xr:uid="{00000000-0005-0000-0000-0000AB510000}"/>
    <cellStyle name="Normal 3 2 3 3 4 6 3 2" xfId="20935" xr:uid="{00000000-0005-0000-0000-0000AC510000}"/>
    <cellStyle name="Normal 3 2 3 3 4 6 4" xfId="20936" xr:uid="{00000000-0005-0000-0000-0000AD510000}"/>
    <cellStyle name="Normal 3 2 3 3 4 7" xfId="20937" xr:uid="{00000000-0005-0000-0000-0000AE510000}"/>
    <cellStyle name="Normal 3 2 3 3 4 7 2" xfId="20938" xr:uid="{00000000-0005-0000-0000-0000AF510000}"/>
    <cellStyle name="Normal 3 2 3 3 4 7 2 2" xfId="20939" xr:uid="{00000000-0005-0000-0000-0000B0510000}"/>
    <cellStyle name="Normal 3 2 3 3 4 7 3" xfId="20940" xr:uid="{00000000-0005-0000-0000-0000B1510000}"/>
    <cellStyle name="Normal 3 2 3 3 4 8" xfId="20941" xr:uid="{00000000-0005-0000-0000-0000B2510000}"/>
    <cellStyle name="Normal 3 2 3 3 4 8 2" xfId="20942" xr:uid="{00000000-0005-0000-0000-0000B3510000}"/>
    <cellStyle name="Normal 3 2 3 3 4 9" xfId="20943" xr:uid="{00000000-0005-0000-0000-0000B4510000}"/>
    <cellStyle name="Normal 3 2 3 3 4 9 2" xfId="20944" xr:uid="{00000000-0005-0000-0000-0000B5510000}"/>
    <cellStyle name="Normal 3 2 3 3 5" xfId="20945" xr:uid="{00000000-0005-0000-0000-0000B6510000}"/>
    <cellStyle name="Normal 3 2 3 3 5 2" xfId="20946" xr:uid="{00000000-0005-0000-0000-0000B7510000}"/>
    <cellStyle name="Normal 3 2 3 3 5 2 2" xfId="20947" xr:uid="{00000000-0005-0000-0000-0000B8510000}"/>
    <cellStyle name="Normal 3 2 3 3 5 2 2 2" xfId="20948" xr:uid="{00000000-0005-0000-0000-0000B9510000}"/>
    <cellStyle name="Normal 3 2 3 3 5 2 2 2 2" xfId="20949" xr:uid="{00000000-0005-0000-0000-0000BA510000}"/>
    <cellStyle name="Normal 3 2 3 3 5 2 2 2 2 2" xfId="20950" xr:uid="{00000000-0005-0000-0000-0000BB510000}"/>
    <cellStyle name="Normal 3 2 3 3 5 2 2 2 2 2 2" xfId="20951" xr:uid="{00000000-0005-0000-0000-0000BC510000}"/>
    <cellStyle name="Normal 3 2 3 3 5 2 2 2 2 3" xfId="20952" xr:uid="{00000000-0005-0000-0000-0000BD510000}"/>
    <cellStyle name="Normal 3 2 3 3 5 2 2 2 3" xfId="20953" xr:uid="{00000000-0005-0000-0000-0000BE510000}"/>
    <cellStyle name="Normal 3 2 3 3 5 2 2 2 3 2" xfId="20954" xr:uid="{00000000-0005-0000-0000-0000BF510000}"/>
    <cellStyle name="Normal 3 2 3 3 5 2 2 2 4" xfId="20955" xr:uid="{00000000-0005-0000-0000-0000C0510000}"/>
    <cellStyle name="Normal 3 2 3 3 5 2 2 3" xfId="20956" xr:uid="{00000000-0005-0000-0000-0000C1510000}"/>
    <cellStyle name="Normal 3 2 3 3 5 2 2 3 2" xfId="20957" xr:uid="{00000000-0005-0000-0000-0000C2510000}"/>
    <cellStyle name="Normal 3 2 3 3 5 2 2 3 2 2" xfId="20958" xr:uid="{00000000-0005-0000-0000-0000C3510000}"/>
    <cellStyle name="Normal 3 2 3 3 5 2 2 3 3" xfId="20959" xr:uid="{00000000-0005-0000-0000-0000C4510000}"/>
    <cellStyle name="Normal 3 2 3 3 5 2 2 4" xfId="20960" xr:uid="{00000000-0005-0000-0000-0000C5510000}"/>
    <cellStyle name="Normal 3 2 3 3 5 2 2 4 2" xfId="20961" xr:uid="{00000000-0005-0000-0000-0000C6510000}"/>
    <cellStyle name="Normal 3 2 3 3 5 2 2 5" xfId="20962" xr:uid="{00000000-0005-0000-0000-0000C7510000}"/>
    <cellStyle name="Normal 3 2 3 3 5 2 3" xfId="20963" xr:uid="{00000000-0005-0000-0000-0000C8510000}"/>
    <cellStyle name="Normal 3 2 3 3 5 2 3 2" xfId="20964" xr:uid="{00000000-0005-0000-0000-0000C9510000}"/>
    <cellStyle name="Normal 3 2 3 3 5 2 3 2 2" xfId="20965" xr:uid="{00000000-0005-0000-0000-0000CA510000}"/>
    <cellStyle name="Normal 3 2 3 3 5 2 3 2 2 2" xfId="20966" xr:uid="{00000000-0005-0000-0000-0000CB510000}"/>
    <cellStyle name="Normal 3 2 3 3 5 2 3 2 3" xfId="20967" xr:uid="{00000000-0005-0000-0000-0000CC510000}"/>
    <cellStyle name="Normal 3 2 3 3 5 2 3 3" xfId="20968" xr:uid="{00000000-0005-0000-0000-0000CD510000}"/>
    <cellStyle name="Normal 3 2 3 3 5 2 3 3 2" xfId="20969" xr:uid="{00000000-0005-0000-0000-0000CE510000}"/>
    <cellStyle name="Normal 3 2 3 3 5 2 3 4" xfId="20970" xr:uid="{00000000-0005-0000-0000-0000CF510000}"/>
    <cellStyle name="Normal 3 2 3 3 5 2 4" xfId="20971" xr:uid="{00000000-0005-0000-0000-0000D0510000}"/>
    <cellStyle name="Normal 3 2 3 3 5 2 4 2" xfId="20972" xr:uid="{00000000-0005-0000-0000-0000D1510000}"/>
    <cellStyle name="Normal 3 2 3 3 5 2 4 2 2" xfId="20973" xr:uid="{00000000-0005-0000-0000-0000D2510000}"/>
    <cellStyle name="Normal 3 2 3 3 5 2 4 2 2 2" xfId="20974" xr:uid="{00000000-0005-0000-0000-0000D3510000}"/>
    <cellStyle name="Normal 3 2 3 3 5 2 4 2 3" xfId="20975" xr:uid="{00000000-0005-0000-0000-0000D4510000}"/>
    <cellStyle name="Normal 3 2 3 3 5 2 4 3" xfId="20976" xr:uid="{00000000-0005-0000-0000-0000D5510000}"/>
    <cellStyle name="Normal 3 2 3 3 5 2 4 3 2" xfId="20977" xr:uid="{00000000-0005-0000-0000-0000D6510000}"/>
    <cellStyle name="Normal 3 2 3 3 5 2 4 4" xfId="20978" xr:uid="{00000000-0005-0000-0000-0000D7510000}"/>
    <cellStyle name="Normal 3 2 3 3 5 2 5" xfId="20979" xr:uid="{00000000-0005-0000-0000-0000D8510000}"/>
    <cellStyle name="Normal 3 2 3 3 5 2 5 2" xfId="20980" xr:uid="{00000000-0005-0000-0000-0000D9510000}"/>
    <cellStyle name="Normal 3 2 3 3 5 2 5 2 2" xfId="20981" xr:uid="{00000000-0005-0000-0000-0000DA510000}"/>
    <cellStyle name="Normal 3 2 3 3 5 2 5 3" xfId="20982" xr:uid="{00000000-0005-0000-0000-0000DB510000}"/>
    <cellStyle name="Normal 3 2 3 3 5 2 6" xfId="20983" xr:uid="{00000000-0005-0000-0000-0000DC510000}"/>
    <cellStyle name="Normal 3 2 3 3 5 2 6 2" xfId="20984" xr:uid="{00000000-0005-0000-0000-0000DD510000}"/>
    <cellStyle name="Normal 3 2 3 3 5 2 7" xfId="20985" xr:uid="{00000000-0005-0000-0000-0000DE510000}"/>
    <cellStyle name="Normal 3 2 3 3 5 2 7 2" xfId="20986" xr:uid="{00000000-0005-0000-0000-0000DF510000}"/>
    <cellStyle name="Normal 3 2 3 3 5 2 8" xfId="20987" xr:uid="{00000000-0005-0000-0000-0000E0510000}"/>
    <cellStyle name="Normal 3 2 3 3 5 3" xfId="20988" xr:uid="{00000000-0005-0000-0000-0000E1510000}"/>
    <cellStyle name="Normal 3 2 3 3 5 3 2" xfId="20989" xr:uid="{00000000-0005-0000-0000-0000E2510000}"/>
    <cellStyle name="Normal 3 2 3 3 5 3 2 2" xfId="20990" xr:uid="{00000000-0005-0000-0000-0000E3510000}"/>
    <cellStyle name="Normal 3 2 3 3 5 3 2 2 2" xfId="20991" xr:uid="{00000000-0005-0000-0000-0000E4510000}"/>
    <cellStyle name="Normal 3 2 3 3 5 3 2 2 2 2" xfId="20992" xr:uid="{00000000-0005-0000-0000-0000E5510000}"/>
    <cellStyle name="Normal 3 2 3 3 5 3 2 2 3" xfId="20993" xr:uid="{00000000-0005-0000-0000-0000E6510000}"/>
    <cellStyle name="Normal 3 2 3 3 5 3 2 3" xfId="20994" xr:uid="{00000000-0005-0000-0000-0000E7510000}"/>
    <cellStyle name="Normal 3 2 3 3 5 3 2 3 2" xfId="20995" xr:uid="{00000000-0005-0000-0000-0000E8510000}"/>
    <cellStyle name="Normal 3 2 3 3 5 3 2 4" xfId="20996" xr:uid="{00000000-0005-0000-0000-0000E9510000}"/>
    <cellStyle name="Normal 3 2 3 3 5 3 3" xfId="20997" xr:uid="{00000000-0005-0000-0000-0000EA510000}"/>
    <cellStyle name="Normal 3 2 3 3 5 3 3 2" xfId="20998" xr:uid="{00000000-0005-0000-0000-0000EB510000}"/>
    <cellStyle name="Normal 3 2 3 3 5 3 3 2 2" xfId="20999" xr:uid="{00000000-0005-0000-0000-0000EC510000}"/>
    <cellStyle name="Normal 3 2 3 3 5 3 3 3" xfId="21000" xr:uid="{00000000-0005-0000-0000-0000ED510000}"/>
    <cellStyle name="Normal 3 2 3 3 5 3 4" xfId="21001" xr:uid="{00000000-0005-0000-0000-0000EE510000}"/>
    <cellStyle name="Normal 3 2 3 3 5 3 4 2" xfId="21002" xr:uid="{00000000-0005-0000-0000-0000EF510000}"/>
    <cellStyle name="Normal 3 2 3 3 5 3 5" xfId="21003" xr:uid="{00000000-0005-0000-0000-0000F0510000}"/>
    <cellStyle name="Normal 3 2 3 3 5 4" xfId="21004" xr:uid="{00000000-0005-0000-0000-0000F1510000}"/>
    <cellStyle name="Normal 3 2 3 3 5 4 2" xfId="21005" xr:uid="{00000000-0005-0000-0000-0000F2510000}"/>
    <cellStyle name="Normal 3 2 3 3 5 4 2 2" xfId="21006" xr:uid="{00000000-0005-0000-0000-0000F3510000}"/>
    <cellStyle name="Normal 3 2 3 3 5 4 2 2 2" xfId="21007" xr:uid="{00000000-0005-0000-0000-0000F4510000}"/>
    <cellStyle name="Normal 3 2 3 3 5 4 2 3" xfId="21008" xr:uid="{00000000-0005-0000-0000-0000F5510000}"/>
    <cellStyle name="Normal 3 2 3 3 5 4 3" xfId="21009" xr:uid="{00000000-0005-0000-0000-0000F6510000}"/>
    <cellStyle name="Normal 3 2 3 3 5 4 3 2" xfId="21010" xr:uid="{00000000-0005-0000-0000-0000F7510000}"/>
    <cellStyle name="Normal 3 2 3 3 5 4 4" xfId="21011" xr:uid="{00000000-0005-0000-0000-0000F8510000}"/>
    <cellStyle name="Normal 3 2 3 3 5 5" xfId="21012" xr:uid="{00000000-0005-0000-0000-0000F9510000}"/>
    <cellStyle name="Normal 3 2 3 3 5 5 2" xfId="21013" xr:uid="{00000000-0005-0000-0000-0000FA510000}"/>
    <cellStyle name="Normal 3 2 3 3 5 5 2 2" xfId="21014" xr:uid="{00000000-0005-0000-0000-0000FB510000}"/>
    <cellStyle name="Normal 3 2 3 3 5 5 2 2 2" xfId="21015" xr:uid="{00000000-0005-0000-0000-0000FC510000}"/>
    <cellStyle name="Normal 3 2 3 3 5 5 2 3" xfId="21016" xr:uid="{00000000-0005-0000-0000-0000FD510000}"/>
    <cellStyle name="Normal 3 2 3 3 5 5 3" xfId="21017" xr:uid="{00000000-0005-0000-0000-0000FE510000}"/>
    <cellStyle name="Normal 3 2 3 3 5 5 3 2" xfId="21018" xr:uid="{00000000-0005-0000-0000-0000FF510000}"/>
    <cellStyle name="Normal 3 2 3 3 5 5 4" xfId="21019" xr:uid="{00000000-0005-0000-0000-000000520000}"/>
    <cellStyle name="Normal 3 2 3 3 5 6" xfId="21020" xr:uid="{00000000-0005-0000-0000-000001520000}"/>
    <cellStyle name="Normal 3 2 3 3 5 6 2" xfId="21021" xr:uid="{00000000-0005-0000-0000-000002520000}"/>
    <cellStyle name="Normal 3 2 3 3 5 6 2 2" xfId="21022" xr:uid="{00000000-0005-0000-0000-000003520000}"/>
    <cellStyle name="Normal 3 2 3 3 5 6 3" xfId="21023" xr:uid="{00000000-0005-0000-0000-000004520000}"/>
    <cellStyle name="Normal 3 2 3 3 5 7" xfId="21024" xr:uid="{00000000-0005-0000-0000-000005520000}"/>
    <cellStyle name="Normal 3 2 3 3 5 7 2" xfId="21025" xr:uid="{00000000-0005-0000-0000-000006520000}"/>
    <cellStyle name="Normal 3 2 3 3 5 8" xfId="21026" xr:uid="{00000000-0005-0000-0000-000007520000}"/>
    <cellStyle name="Normal 3 2 3 3 5 8 2" xfId="21027" xr:uid="{00000000-0005-0000-0000-000008520000}"/>
    <cellStyle name="Normal 3 2 3 3 5 9" xfId="21028" xr:uid="{00000000-0005-0000-0000-000009520000}"/>
    <cellStyle name="Normal 3 2 3 3 6" xfId="21029" xr:uid="{00000000-0005-0000-0000-00000A520000}"/>
    <cellStyle name="Normal 3 2 3 3 6 2" xfId="21030" xr:uid="{00000000-0005-0000-0000-00000B520000}"/>
    <cellStyle name="Normal 3 2 3 3 6 2 2" xfId="21031" xr:uid="{00000000-0005-0000-0000-00000C520000}"/>
    <cellStyle name="Normal 3 2 3 3 6 2 2 2" xfId="21032" xr:uid="{00000000-0005-0000-0000-00000D520000}"/>
    <cellStyle name="Normal 3 2 3 3 6 2 2 2 2" xfId="21033" xr:uid="{00000000-0005-0000-0000-00000E520000}"/>
    <cellStyle name="Normal 3 2 3 3 6 2 2 2 2 2" xfId="21034" xr:uid="{00000000-0005-0000-0000-00000F520000}"/>
    <cellStyle name="Normal 3 2 3 3 6 2 2 2 3" xfId="21035" xr:uid="{00000000-0005-0000-0000-000010520000}"/>
    <cellStyle name="Normal 3 2 3 3 6 2 2 3" xfId="21036" xr:uid="{00000000-0005-0000-0000-000011520000}"/>
    <cellStyle name="Normal 3 2 3 3 6 2 2 3 2" xfId="21037" xr:uid="{00000000-0005-0000-0000-000012520000}"/>
    <cellStyle name="Normal 3 2 3 3 6 2 2 4" xfId="21038" xr:uid="{00000000-0005-0000-0000-000013520000}"/>
    <cellStyle name="Normal 3 2 3 3 6 2 3" xfId="21039" xr:uid="{00000000-0005-0000-0000-000014520000}"/>
    <cellStyle name="Normal 3 2 3 3 6 2 3 2" xfId="21040" xr:uid="{00000000-0005-0000-0000-000015520000}"/>
    <cellStyle name="Normal 3 2 3 3 6 2 3 2 2" xfId="21041" xr:uid="{00000000-0005-0000-0000-000016520000}"/>
    <cellStyle name="Normal 3 2 3 3 6 2 3 3" xfId="21042" xr:uid="{00000000-0005-0000-0000-000017520000}"/>
    <cellStyle name="Normal 3 2 3 3 6 2 4" xfId="21043" xr:uid="{00000000-0005-0000-0000-000018520000}"/>
    <cellStyle name="Normal 3 2 3 3 6 2 4 2" xfId="21044" xr:uid="{00000000-0005-0000-0000-000019520000}"/>
    <cellStyle name="Normal 3 2 3 3 6 2 5" xfId="21045" xr:uid="{00000000-0005-0000-0000-00001A520000}"/>
    <cellStyle name="Normal 3 2 3 3 6 3" xfId="21046" xr:uid="{00000000-0005-0000-0000-00001B520000}"/>
    <cellStyle name="Normal 3 2 3 3 6 3 2" xfId="21047" xr:uid="{00000000-0005-0000-0000-00001C520000}"/>
    <cellStyle name="Normal 3 2 3 3 6 3 2 2" xfId="21048" xr:uid="{00000000-0005-0000-0000-00001D520000}"/>
    <cellStyle name="Normal 3 2 3 3 6 3 2 2 2" xfId="21049" xr:uid="{00000000-0005-0000-0000-00001E520000}"/>
    <cellStyle name="Normal 3 2 3 3 6 3 2 3" xfId="21050" xr:uid="{00000000-0005-0000-0000-00001F520000}"/>
    <cellStyle name="Normal 3 2 3 3 6 3 3" xfId="21051" xr:uid="{00000000-0005-0000-0000-000020520000}"/>
    <cellStyle name="Normal 3 2 3 3 6 3 3 2" xfId="21052" xr:uid="{00000000-0005-0000-0000-000021520000}"/>
    <cellStyle name="Normal 3 2 3 3 6 3 4" xfId="21053" xr:uid="{00000000-0005-0000-0000-000022520000}"/>
    <cellStyle name="Normal 3 2 3 3 6 4" xfId="21054" xr:uid="{00000000-0005-0000-0000-000023520000}"/>
    <cellStyle name="Normal 3 2 3 3 6 4 2" xfId="21055" xr:uid="{00000000-0005-0000-0000-000024520000}"/>
    <cellStyle name="Normal 3 2 3 3 6 4 2 2" xfId="21056" xr:uid="{00000000-0005-0000-0000-000025520000}"/>
    <cellStyle name="Normal 3 2 3 3 6 4 2 2 2" xfId="21057" xr:uid="{00000000-0005-0000-0000-000026520000}"/>
    <cellStyle name="Normal 3 2 3 3 6 4 2 3" xfId="21058" xr:uid="{00000000-0005-0000-0000-000027520000}"/>
    <cellStyle name="Normal 3 2 3 3 6 4 3" xfId="21059" xr:uid="{00000000-0005-0000-0000-000028520000}"/>
    <cellStyle name="Normal 3 2 3 3 6 4 3 2" xfId="21060" xr:uid="{00000000-0005-0000-0000-000029520000}"/>
    <cellStyle name="Normal 3 2 3 3 6 4 4" xfId="21061" xr:uid="{00000000-0005-0000-0000-00002A520000}"/>
    <cellStyle name="Normal 3 2 3 3 6 5" xfId="21062" xr:uid="{00000000-0005-0000-0000-00002B520000}"/>
    <cellStyle name="Normal 3 2 3 3 6 5 2" xfId="21063" xr:uid="{00000000-0005-0000-0000-00002C520000}"/>
    <cellStyle name="Normal 3 2 3 3 6 5 2 2" xfId="21064" xr:uid="{00000000-0005-0000-0000-00002D520000}"/>
    <cellStyle name="Normal 3 2 3 3 6 5 3" xfId="21065" xr:uid="{00000000-0005-0000-0000-00002E520000}"/>
    <cellStyle name="Normal 3 2 3 3 6 6" xfId="21066" xr:uid="{00000000-0005-0000-0000-00002F520000}"/>
    <cellStyle name="Normal 3 2 3 3 6 6 2" xfId="21067" xr:uid="{00000000-0005-0000-0000-000030520000}"/>
    <cellStyle name="Normal 3 2 3 3 6 7" xfId="21068" xr:uid="{00000000-0005-0000-0000-000031520000}"/>
    <cellStyle name="Normal 3 2 3 3 6 7 2" xfId="21069" xr:uid="{00000000-0005-0000-0000-000032520000}"/>
    <cellStyle name="Normal 3 2 3 3 6 8" xfId="21070" xr:uid="{00000000-0005-0000-0000-000033520000}"/>
    <cellStyle name="Normal 3 2 3 3 7" xfId="21071" xr:uid="{00000000-0005-0000-0000-000034520000}"/>
    <cellStyle name="Normal 3 2 3 3 7 2" xfId="21072" xr:uid="{00000000-0005-0000-0000-000035520000}"/>
    <cellStyle name="Normal 3 2 3 3 7 2 2" xfId="21073" xr:uid="{00000000-0005-0000-0000-000036520000}"/>
    <cellStyle name="Normal 3 2 3 3 7 2 2 2" xfId="21074" xr:uid="{00000000-0005-0000-0000-000037520000}"/>
    <cellStyle name="Normal 3 2 3 3 7 2 2 2 2" xfId="21075" xr:uid="{00000000-0005-0000-0000-000038520000}"/>
    <cellStyle name="Normal 3 2 3 3 7 2 2 2 2 2" xfId="21076" xr:uid="{00000000-0005-0000-0000-000039520000}"/>
    <cellStyle name="Normal 3 2 3 3 7 2 2 2 3" xfId="21077" xr:uid="{00000000-0005-0000-0000-00003A520000}"/>
    <cellStyle name="Normal 3 2 3 3 7 2 2 3" xfId="21078" xr:uid="{00000000-0005-0000-0000-00003B520000}"/>
    <cellStyle name="Normal 3 2 3 3 7 2 2 3 2" xfId="21079" xr:uid="{00000000-0005-0000-0000-00003C520000}"/>
    <cellStyle name="Normal 3 2 3 3 7 2 2 4" xfId="21080" xr:uid="{00000000-0005-0000-0000-00003D520000}"/>
    <cellStyle name="Normal 3 2 3 3 7 2 3" xfId="21081" xr:uid="{00000000-0005-0000-0000-00003E520000}"/>
    <cellStyle name="Normal 3 2 3 3 7 2 3 2" xfId="21082" xr:uid="{00000000-0005-0000-0000-00003F520000}"/>
    <cellStyle name="Normal 3 2 3 3 7 2 3 2 2" xfId="21083" xr:uid="{00000000-0005-0000-0000-000040520000}"/>
    <cellStyle name="Normal 3 2 3 3 7 2 3 3" xfId="21084" xr:uid="{00000000-0005-0000-0000-000041520000}"/>
    <cellStyle name="Normal 3 2 3 3 7 2 4" xfId="21085" xr:uid="{00000000-0005-0000-0000-000042520000}"/>
    <cellStyle name="Normal 3 2 3 3 7 2 4 2" xfId="21086" xr:uid="{00000000-0005-0000-0000-000043520000}"/>
    <cellStyle name="Normal 3 2 3 3 7 2 5" xfId="21087" xr:uid="{00000000-0005-0000-0000-000044520000}"/>
    <cellStyle name="Normal 3 2 3 3 7 3" xfId="21088" xr:uid="{00000000-0005-0000-0000-000045520000}"/>
    <cellStyle name="Normal 3 2 3 3 7 3 2" xfId="21089" xr:uid="{00000000-0005-0000-0000-000046520000}"/>
    <cellStyle name="Normal 3 2 3 3 7 3 2 2" xfId="21090" xr:uid="{00000000-0005-0000-0000-000047520000}"/>
    <cellStyle name="Normal 3 2 3 3 7 3 2 2 2" xfId="21091" xr:uid="{00000000-0005-0000-0000-000048520000}"/>
    <cellStyle name="Normal 3 2 3 3 7 3 2 3" xfId="21092" xr:uid="{00000000-0005-0000-0000-000049520000}"/>
    <cellStyle name="Normal 3 2 3 3 7 3 3" xfId="21093" xr:uid="{00000000-0005-0000-0000-00004A520000}"/>
    <cellStyle name="Normal 3 2 3 3 7 3 3 2" xfId="21094" xr:uid="{00000000-0005-0000-0000-00004B520000}"/>
    <cellStyle name="Normal 3 2 3 3 7 3 4" xfId="21095" xr:uid="{00000000-0005-0000-0000-00004C520000}"/>
    <cellStyle name="Normal 3 2 3 3 7 4" xfId="21096" xr:uid="{00000000-0005-0000-0000-00004D520000}"/>
    <cellStyle name="Normal 3 2 3 3 7 4 2" xfId="21097" xr:uid="{00000000-0005-0000-0000-00004E520000}"/>
    <cellStyle name="Normal 3 2 3 3 7 4 2 2" xfId="21098" xr:uid="{00000000-0005-0000-0000-00004F520000}"/>
    <cellStyle name="Normal 3 2 3 3 7 4 3" xfId="21099" xr:uid="{00000000-0005-0000-0000-000050520000}"/>
    <cellStyle name="Normal 3 2 3 3 7 5" xfId="21100" xr:uid="{00000000-0005-0000-0000-000051520000}"/>
    <cellStyle name="Normal 3 2 3 3 7 5 2" xfId="21101" xr:uid="{00000000-0005-0000-0000-000052520000}"/>
    <cellStyle name="Normal 3 2 3 3 7 6" xfId="21102" xr:uid="{00000000-0005-0000-0000-000053520000}"/>
    <cellStyle name="Normal 3 2 3 3 8" xfId="21103" xr:uid="{00000000-0005-0000-0000-000054520000}"/>
    <cellStyle name="Normal 3 2 3 3 8 2" xfId="21104" xr:uid="{00000000-0005-0000-0000-000055520000}"/>
    <cellStyle name="Normal 3 2 3 3 8 2 2" xfId="21105" xr:uid="{00000000-0005-0000-0000-000056520000}"/>
    <cellStyle name="Normal 3 2 3 3 8 2 2 2" xfId="21106" xr:uid="{00000000-0005-0000-0000-000057520000}"/>
    <cellStyle name="Normal 3 2 3 3 8 2 2 2 2" xfId="21107" xr:uid="{00000000-0005-0000-0000-000058520000}"/>
    <cellStyle name="Normal 3 2 3 3 8 2 2 2 2 2" xfId="21108" xr:uid="{00000000-0005-0000-0000-000059520000}"/>
    <cellStyle name="Normal 3 2 3 3 8 2 2 2 3" xfId="21109" xr:uid="{00000000-0005-0000-0000-00005A520000}"/>
    <cellStyle name="Normal 3 2 3 3 8 2 2 3" xfId="21110" xr:uid="{00000000-0005-0000-0000-00005B520000}"/>
    <cellStyle name="Normal 3 2 3 3 8 2 2 3 2" xfId="21111" xr:uid="{00000000-0005-0000-0000-00005C520000}"/>
    <cellStyle name="Normal 3 2 3 3 8 2 2 4" xfId="21112" xr:uid="{00000000-0005-0000-0000-00005D520000}"/>
    <cellStyle name="Normal 3 2 3 3 8 2 3" xfId="21113" xr:uid="{00000000-0005-0000-0000-00005E520000}"/>
    <cellStyle name="Normal 3 2 3 3 8 2 3 2" xfId="21114" xr:uid="{00000000-0005-0000-0000-00005F520000}"/>
    <cellStyle name="Normal 3 2 3 3 8 2 3 2 2" xfId="21115" xr:uid="{00000000-0005-0000-0000-000060520000}"/>
    <cellStyle name="Normal 3 2 3 3 8 2 3 3" xfId="21116" xr:uid="{00000000-0005-0000-0000-000061520000}"/>
    <cellStyle name="Normal 3 2 3 3 8 2 4" xfId="21117" xr:uid="{00000000-0005-0000-0000-000062520000}"/>
    <cellStyle name="Normal 3 2 3 3 8 2 4 2" xfId="21118" xr:uid="{00000000-0005-0000-0000-000063520000}"/>
    <cellStyle name="Normal 3 2 3 3 8 2 5" xfId="21119" xr:uid="{00000000-0005-0000-0000-000064520000}"/>
    <cellStyle name="Normal 3 2 3 3 8 3" xfId="21120" xr:uid="{00000000-0005-0000-0000-000065520000}"/>
    <cellStyle name="Normal 3 2 3 3 8 3 2" xfId="21121" xr:uid="{00000000-0005-0000-0000-000066520000}"/>
    <cellStyle name="Normal 3 2 3 3 8 3 2 2" xfId="21122" xr:uid="{00000000-0005-0000-0000-000067520000}"/>
    <cellStyle name="Normal 3 2 3 3 8 3 2 2 2" xfId="21123" xr:uid="{00000000-0005-0000-0000-000068520000}"/>
    <cellStyle name="Normal 3 2 3 3 8 3 2 3" xfId="21124" xr:uid="{00000000-0005-0000-0000-000069520000}"/>
    <cellStyle name="Normal 3 2 3 3 8 3 3" xfId="21125" xr:uid="{00000000-0005-0000-0000-00006A520000}"/>
    <cellStyle name="Normal 3 2 3 3 8 3 3 2" xfId="21126" xr:uid="{00000000-0005-0000-0000-00006B520000}"/>
    <cellStyle name="Normal 3 2 3 3 8 3 4" xfId="21127" xr:uid="{00000000-0005-0000-0000-00006C520000}"/>
    <cellStyle name="Normal 3 2 3 3 8 4" xfId="21128" xr:uid="{00000000-0005-0000-0000-00006D520000}"/>
    <cellStyle name="Normal 3 2 3 3 8 4 2" xfId="21129" xr:uid="{00000000-0005-0000-0000-00006E520000}"/>
    <cellStyle name="Normal 3 2 3 3 8 4 2 2" xfId="21130" xr:uid="{00000000-0005-0000-0000-00006F520000}"/>
    <cellStyle name="Normal 3 2 3 3 8 4 3" xfId="21131" xr:uid="{00000000-0005-0000-0000-000070520000}"/>
    <cellStyle name="Normal 3 2 3 3 8 5" xfId="21132" xr:uid="{00000000-0005-0000-0000-000071520000}"/>
    <cellStyle name="Normal 3 2 3 3 8 5 2" xfId="21133" xr:uid="{00000000-0005-0000-0000-000072520000}"/>
    <cellStyle name="Normal 3 2 3 3 8 6" xfId="21134" xr:uid="{00000000-0005-0000-0000-000073520000}"/>
    <cellStyle name="Normal 3 2 3 3 9" xfId="21135" xr:uid="{00000000-0005-0000-0000-000074520000}"/>
    <cellStyle name="Normal 3 2 3 3 9 2" xfId="21136" xr:uid="{00000000-0005-0000-0000-000075520000}"/>
    <cellStyle name="Normal 3 2 3 3 9 2 2" xfId="21137" xr:uid="{00000000-0005-0000-0000-000076520000}"/>
    <cellStyle name="Normal 3 2 3 3 9 2 2 2" xfId="21138" xr:uid="{00000000-0005-0000-0000-000077520000}"/>
    <cellStyle name="Normal 3 2 3 3 9 2 2 2 2" xfId="21139" xr:uid="{00000000-0005-0000-0000-000078520000}"/>
    <cellStyle name="Normal 3 2 3 3 9 2 2 3" xfId="21140" xr:uid="{00000000-0005-0000-0000-000079520000}"/>
    <cellStyle name="Normal 3 2 3 3 9 2 3" xfId="21141" xr:uid="{00000000-0005-0000-0000-00007A520000}"/>
    <cellStyle name="Normal 3 2 3 3 9 2 3 2" xfId="21142" xr:uid="{00000000-0005-0000-0000-00007B520000}"/>
    <cellStyle name="Normal 3 2 3 3 9 2 4" xfId="21143" xr:uid="{00000000-0005-0000-0000-00007C520000}"/>
    <cellStyle name="Normal 3 2 3 3 9 3" xfId="21144" xr:uid="{00000000-0005-0000-0000-00007D520000}"/>
    <cellStyle name="Normal 3 2 3 3 9 3 2" xfId="21145" xr:uid="{00000000-0005-0000-0000-00007E520000}"/>
    <cellStyle name="Normal 3 2 3 3 9 3 2 2" xfId="21146" xr:uid="{00000000-0005-0000-0000-00007F520000}"/>
    <cellStyle name="Normal 3 2 3 3 9 3 3" xfId="21147" xr:uid="{00000000-0005-0000-0000-000080520000}"/>
    <cellStyle name="Normal 3 2 3 3 9 4" xfId="21148" xr:uid="{00000000-0005-0000-0000-000081520000}"/>
    <cellStyle name="Normal 3 2 3 3 9 4 2" xfId="21149" xr:uid="{00000000-0005-0000-0000-000082520000}"/>
    <cellStyle name="Normal 3 2 3 3 9 5" xfId="21150" xr:uid="{00000000-0005-0000-0000-000083520000}"/>
    <cellStyle name="Normal 3 2 3 4" xfId="21151" xr:uid="{00000000-0005-0000-0000-000084520000}"/>
    <cellStyle name="Normal 3 2 3 4 10" xfId="21152" xr:uid="{00000000-0005-0000-0000-000085520000}"/>
    <cellStyle name="Normal 3 2 3 4 2" xfId="21153" xr:uid="{00000000-0005-0000-0000-000086520000}"/>
    <cellStyle name="Normal 3 2 3 4 2 2" xfId="21154" xr:uid="{00000000-0005-0000-0000-000087520000}"/>
    <cellStyle name="Normal 3 2 3 4 2 2 2" xfId="21155" xr:uid="{00000000-0005-0000-0000-000088520000}"/>
    <cellStyle name="Normal 3 2 3 4 2 2 2 2" xfId="21156" xr:uid="{00000000-0005-0000-0000-000089520000}"/>
    <cellStyle name="Normal 3 2 3 4 2 2 2 2 2" xfId="21157" xr:uid="{00000000-0005-0000-0000-00008A520000}"/>
    <cellStyle name="Normal 3 2 3 4 2 2 2 2 2 2" xfId="21158" xr:uid="{00000000-0005-0000-0000-00008B520000}"/>
    <cellStyle name="Normal 3 2 3 4 2 2 2 2 2 2 2" xfId="21159" xr:uid="{00000000-0005-0000-0000-00008C520000}"/>
    <cellStyle name="Normal 3 2 3 4 2 2 2 2 2 3" xfId="21160" xr:uid="{00000000-0005-0000-0000-00008D520000}"/>
    <cellStyle name="Normal 3 2 3 4 2 2 2 2 3" xfId="21161" xr:uid="{00000000-0005-0000-0000-00008E520000}"/>
    <cellStyle name="Normal 3 2 3 4 2 2 2 2 3 2" xfId="21162" xr:uid="{00000000-0005-0000-0000-00008F520000}"/>
    <cellStyle name="Normal 3 2 3 4 2 2 2 2 4" xfId="21163" xr:uid="{00000000-0005-0000-0000-000090520000}"/>
    <cellStyle name="Normal 3 2 3 4 2 2 2 3" xfId="21164" xr:uid="{00000000-0005-0000-0000-000091520000}"/>
    <cellStyle name="Normal 3 2 3 4 2 2 2 3 2" xfId="21165" xr:uid="{00000000-0005-0000-0000-000092520000}"/>
    <cellStyle name="Normal 3 2 3 4 2 2 2 3 2 2" xfId="21166" xr:uid="{00000000-0005-0000-0000-000093520000}"/>
    <cellStyle name="Normal 3 2 3 4 2 2 2 3 3" xfId="21167" xr:uid="{00000000-0005-0000-0000-000094520000}"/>
    <cellStyle name="Normal 3 2 3 4 2 2 2 4" xfId="21168" xr:uid="{00000000-0005-0000-0000-000095520000}"/>
    <cellStyle name="Normal 3 2 3 4 2 2 2 4 2" xfId="21169" xr:uid="{00000000-0005-0000-0000-000096520000}"/>
    <cellStyle name="Normal 3 2 3 4 2 2 2 5" xfId="21170" xr:uid="{00000000-0005-0000-0000-000097520000}"/>
    <cellStyle name="Normal 3 2 3 4 2 2 3" xfId="21171" xr:uid="{00000000-0005-0000-0000-000098520000}"/>
    <cellStyle name="Normal 3 2 3 4 2 2 3 2" xfId="21172" xr:uid="{00000000-0005-0000-0000-000099520000}"/>
    <cellStyle name="Normal 3 2 3 4 2 2 3 2 2" xfId="21173" xr:uid="{00000000-0005-0000-0000-00009A520000}"/>
    <cellStyle name="Normal 3 2 3 4 2 2 3 2 2 2" xfId="21174" xr:uid="{00000000-0005-0000-0000-00009B520000}"/>
    <cellStyle name="Normal 3 2 3 4 2 2 3 2 3" xfId="21175" xr:uid="{00000000-0005-0000-0000-00009C520000}"/>
    <cellStyle name="Normal 3 2 3 4 2 2 3 3" xfId="21176" xr:uid="{00000000-0005-0000-0000-00009D520000}"/>
    <cellStyle name="Normal 3 2 3 4 2 2 3 3 2" xfId="21177" xr:uid="{00000000-0005-0000-0000-00009E520000}"/>
    <cellStyle name="Normal 3 2 3 4 2 2 3 4" xfId="21178" xr:uid="{00000000-0005-0000-0000-00009F520000}"/>
    <cellStyle name="Normal 3 2 3 4 2 2 4" xfId="21179" xr:uid="{00000000-0005-0000-0000-0000A0520000}"/>
    <cellStyle name="Normal 3 2 3 4 2 2 4 2" xfId="21180" xr:uid="{00000000-0005-0000-0000-0000A1520000}"/>
    <cellStyle name="Normal 3 2 3 4 2 2 4 2 2" xfId="21181" xr:uid="{00000000-0005-0000-0000-0000A2520000}"/>
    <cellStyle name="Normal 3 2 3 4 2 2 4 2 2 2" xfId="21182" xr:uid="{00000000-0005-0000-0000-0000A3520000}"/>
    <cellStyle name="Normal 3 2 3 4 2 2 4 2 3" xfId="21183" xr:uid="{00000000-0005-0000-0000-0000A4520000}"/>
    <cellStyle name="Normal 3 2 3 4 2 2 4 3" xfId="21184" xr:uid="{00000000-0005-0000-0000-0000A5520000}"/>
    <cellStyle name="Normal 3 2 3 4 2 2 4 3 2" xfId="21185" xr:uid="{00000000-0005-0000-0000-0000A6520000}"/>
    <cellStyle name="Normal 3 2 3 4 2 2 4 4" xfId="21186" xr:uid="{00000000-0005-0000-0000-0000A7520000}"/>
    <cellStyle name="Normal 3 2 3 4 2 2 5" xfId="21187" xr:uid="{00000000-0005-0000-0000-0000A8520000}"/>
    <cellStyle name="Normal 3 2 3 4 2 2 5 2" xfId="21188" xr:uid="{00000000-0005-0000-0000-0000A9520000}"/>
    <cellStyle name="Normal 3 2 3 4 2 2 5 2 2" xfId="21189" xr:uid="{00000000-0005-0000-0000-0000AA520000}"/>
    <cellStyle name="Normal 3 2 3 4 2 2 5 3" xfId="21190" xr:uid="{00000000-0005-0000-0000-0000AB520000}"/>
    <cellStyle name="Normal 3 2 3 4 2 2 6" xfId="21191" xr:uid="{00000000-0005-0000-0000-0000AC520000}"/>
    <cellStyle name="Normal 3 2 3 4 2 2 6 2" xfId="21192" xr:uid="{00000000-0005-0000-0000-0000AD520000}"/>
    <cellStyle name="Normal 3 2 3 4 2 2 7" xfId="21193" xr:uid="{00000000-0005-0000-0000-0000AE520000}"/>
    <cellStyle name="Normal 3 2 3 4 2 2 7 2" xfId="21194" xr:uid="{00000000-0005-0000-0000-0000AF520000}"/>
    <cellStyle name="Normal 3 2 3 4 2 2 8" xfId="21195" xr:uid="{00000000-0005-0000-0000-0000B0520000}"/>
    <cellStyle name="Normal 3 2 3 4 2 3" xfId="21196" xr:uid="{00000000-0005-0000-0000-0000B1520000}"/>
    <cellStyle name="Normal 3 2 3 4 2 3 2" xfId="21197" xr:uid="{00000000-0005-0000-0000-0000B2520000}"/>
    <cellStyle name="Normal 3 2 3 4 2 3 2 2" xfId="21198" xr:uid="{00000000-0005-0000-0000-0000B3520000}"/>
    <cellStyle name="Normal 3 2 3 4 2 3 2 2 2" xfId="21199" xr:uid="{00000000-0005-0000-0000-0000B4520000}"/>
    <cellStyle name="Normal 3 2 3 4 2 3 2 2 2 2" xfId="21200" xr:uid="{00000000-0005-0000-0000-0000B5520000}"/>
    <cellStyle name="Normal 3 2 3 4 2 3 2 2 3" xfId="21201" xr:uid="{00000000-0005-0000-0000-0000B6520000}"/>
    <cellStyle name="Normal 3 2 3 4 2 3 2 3" xfId="21202" xr:uid="{00000000-0005-0000-0000-0000B7520000}"/>
    <cellStyle name="Normal 3 2 3 4 2 3 2 3 2" xfId="21203" xr:uid="{00000000-0005-0000-0000-0000B8520000}"/>
    <cellStyle name="Normal 3 2 3 4 2 3 2 4" xfId="21204" xr:uid="{00000000-0005-0000-0000-0000B9520000}"/>
    <cellStyle name="Normal 3 2 3 4 2 3 3" xfId="21205" xr:uid="{00000000-0005-0000-0000-0000BA520000}"/>
    <cellStyle name="Normal 3 2 3 4 2 3 3 2" xfId="21206" xr:uid="{00000000-0005-0000-0000-0000BB520000}"/>
    <cellStyle name="Normal 3 2 3 4 2 3 3 2 2" xfId="21207" xr:uid="{00000000-0005-0000-0000-0000BC520000}"/>
    <cellStyle name="Normal 3 2 3 4 2 3 3 3" xfId="21208" xr:uid="{00000000-0005-0000-0000-0000BD520000}"/>
    <cellStyle name="Normal 3 2 3 4 2 3 4" xfId="21209" xr:uid="{00000000-0005-0000-0000-0000BE520000}"/>
    <cellStyle name="Normal 3 2 3 4 2 3 4 2" xfId="21210" xr:uid="{00000000-0005-0000-0000-0000BF520000}"/>
    <cellStyle name="Normal 3 2 3 4 2 3 5" xfId="21211" xr:uid="{00000000-0005-0000-0000-0000C0520000}"/>
    <cellStyle name="Normal 3 2 3 4 2 4" xfId="21212" xr:uid="{00000000-0005-0000-0000-0000C1520000}"/>
    <cellStyle name="Normal 3 2 3 4 2 4 2" xfId="21213" xr:uid="{00000000-0005-0000-0000-0000C2520000}"/>
    <cellStyle name="Normal 3 2 3 4 2 4 2 2" xfId="21214" xr:uid="{00000000-0005-0000-0000-0000C3520000}"/>
    <cellStyle name="Normal 3 2 3 4 2 4 2 2 2" xfId="21215" xr:uid="{00000000-0005-0000-0000-0000C4520000}"/>
    <cellStyle name="Normal 3 2 3 4 2 4 2 3" xfId="21216" xr:uid="{00000000-0005-0000-0000-0000C5520000}"/>
    <cellStyle name="Normal 3 2 3 4 2 4 3" xfId="21217" xr:uid="{00000000-0005-0000-0000-0000C6520000}"/>
    <cellStyle name="Normal 3 2 3 4 2 4 3 2" xfId="21218" xr:uid="{00000000-0005-0000-0000-0000C7520000}"/>
    <cellStyle name="Normal 3 2 3 4 2 4 4" xfId="21219" xr:uid="{00000000-0005-0000-0000-0000C8520000}"/>
    <cellStyle name="Normal 3 2 3 4 2 5" xfId="21220" xr:uid="{00000000-0005-0000-0000-0000C9520000}"/>
    <cellStyle name="Normal 3 2 3 4 2 5 2" xfId="21221" xr:uid="{00000000-0005-0000-0000-0000CA520000}"/>
    <cellStyle name="Normal 3 2 3 4 2 5 2 2" xfId="21222" xr:uid="{00000000-0005-0000-0000-0000CB520000}"/>
    <cellStyle name="Normal 3 2 3 4 2 5 2 2 2" xfId="21223" xr:uid="{00000000-0005-0000-0000-0000CC520000}"/>
    <cellStyle name="Normal 3 2 3 4 2 5 2 3" xfId="21224" xr:uid="{00000000-0005-0000-0000-0000CD520000}"/>
    <cellStyle name="Normal 3 2 3 4 2 5 3" xfId="21225" xr:uid="{00000000-0005-0000-0000-0000CE520000}"/>
    <cellStyle name="Normal 3 2 3 4 2 5 3 2" xfId="21226" xr:uid="{00000000-0005-0000-0000-0000CF520000}"/>
    <cellStyle name="Normal 3 2 3 4 2 5 4" xfId="21227" xr:uid="{00000000-0005-0000-0000-0000D0520000}"/>
    <cellStyle name="Normal 3 2 3 4 2 6" xfId="21228" xr:uid="{00000000-0005-0000-0000-0000D1520000}"/>
    <cellStyle name="Normal 3 2 3 4 2 6 2" xfId="21229" xr:uid="{00000000-0005-0000-0000-0000D2520000}"/>
    <cellStyle name="Normal 3 2 3 4 2 6 2 2" xfId="21230" xr:uid="{00000000-0005-0000-0000-0000D3520000}"/>
    <cellStyle name="Normal 3 2 3 4 2 6 3" xfId="21231" xr:uid="{00000000-0005-0000-0000-0000D4520000}"/>
    <cellStyle name="Normal 3 2 3 4 2 7" xfId="21232" xr:uid="{00000000-0005-0000-0000-0000D5520000}"/>
    <cellStyle name="Normal 3 2 3 4 2 7 2" xfId="21233" xr:uid="{00000000-0005-0000-0000-0000D6520000}"/>
    <cellStyle name="Normal 3 2 3 4 2 8" xfId="21234" xr:uid="{00000000-0005-0000-0000-0000D7520000}"/>
    <cellStyle name="Normal 3 2 3 4 2 8 2" xfId="21235" xr:uid="{00000000-0005-0000-0000-0000D8520000}"/>
    <cellStyle name="Normal 3 2 3 4 2 9" xfId="21236" xr:uid="{00000000-0005-0000-0000-0000D9520000}"/>
    <cellStyle name="Normal 3 2 3 4 3" xfId="21237" xr:uid="{00000000-0005-0000-0000-0000DA520000}"/>
    <cellStyle name="Normal 3 2 3 4 3 2" xfId="21238" xr:uid="{00000000-0005-0000-0000-0000DB520000}"/>
    <cellStyle name="Normal 3 2 3 4 3 2 2" xfId="21239" xr:uid="{00000000-0005-0000-0000-0000DC520000}"/>
    <cellStyle name="Normal 3 2 3 4 3 2 2 2" xfId="21240" xr:uid="{00000000-0005-0000-0000-0000DD520000}"/>
    <cellStyle name="Normal 3 2 3 4 3 2 2 2 2" xfId="21241" xr:uid="{00000000-0005-0000-0000-0000DE520000}"/>
    <cellStyle name="Normal 3 2 3 4 3 2 2 2 2 2" xfId="21242" xr:uid="{00000000-0005-0000-0000-0000DF520000}"/>
    <cellStyle name="Normal 3 2 3 4 3 2 2 2 3" xfId="21243" xr:uid="{00000000-0005-0000-0000-0000E0520000}"/>
    <cellStyle name="Normal 3 2 3 4 3 2 2 3" xfId="21244" xr:uid="{00000000-0005-0000-0000-0000E1520000}"/>
    <cellStyle name="Normal 3 2 3 4 3 2 2 3 2" xfId="21245" xr:uid="{00000000-0005-0000-0000-0000E2520000}"/>
    <cellStyle name="Normal 3 2 3 4 3 2 2 4" xfId="21246" xr:uid="{00000000-0005-0000-0000-0000E3520000}"/>
    <cellStyle name="Normal 3 2 3 4 3 2 3" xfId="21247" xr:uid="{00000000-0005-0000-0000-0000E4520000}"/>
    <cellStyle name="Normal 3 2 3 4 3 2 3 2" xfId="21248" xr:uid="{00000000-0005-0000-0000-0000E5520000}"/>
    <cellStyle name="Normal 3 2 3 4 3 2 3 2 2" xfId="21249" xr:uid="{00000000-0005-0000-0000-0000E6520000}"/>
    <cellStyle name="Normal 3 2 3 4 3 2 3 3" xfId="21250" xr:uid="{00000000-0005-0000-0000-0000E7520000}"/>
    <cellStyle name="Normal 3 2 3 4 3 2 4" xfId="21251" xr:uid="{00000000-0005-0000-0000-0000E8520000}"/>
    <cellStyle name="Normal 3 2 3 4 3 2 4 2" xfId="21252" xr:uid="{00000000-0005-0000-0000-0000E9520000}"/>
    <cellStyle name="Normal 3 2 3 4 3 2 5" xfId="21253" xr:uid="{00000000-0005-0000-0000-0000EA520000}"/>
    <cellStyle name="Normal 3 2 3 4 3 3" xfId="21254" xr:uid="{00000000-0005-0000-0000-0000EB520000}"/>
    <cellStyle name="Normal 3 2 3 4 3 3 2" xfId="21255" xr:uid="{00000000-0005-0000-0000-0000EC520000}"/>
    <cellStyle name="Normal 3 2 3 4 3 3 2 2" xfId="21256" xr:uid="{00000000-0005-0000-0000-0000ED520000}"/>
    <cellStyle name="Normal 3 2 3 4 3 3 2 2 2" xfId="21257" xr:uid="{00000000-0005-0000-0000-0000EE520000}"/>
    <cellStyle name="Normal 3 2 3 4 3 3 2 3" xfId="21258" xr:uid="{00000000-0005-0000-0000-0000EF520000}"/>
    <cellStyle name="Normal 3 2 3 4 3 3 3" xfId="21259" xr:uid="{00000000-0005-0000-0000-0000F0520000}"/>
    <cellStyle name="Normal 3 2 3 4 3 3 3 2" xfId="21260" xr:uid="{00000000-0005-0000-0000-0000F1520000}"/>
    <cellStyle name="Normal 3 2 3 4 3 3 4" xfId="21261" xr:uid="{00000000-0005-0000-0000-0000F2520000}"/>
    <cellStyle name="Normal 3 2 3 4 3 4" xfId="21262" xr:uid="{00000000-0005-0000-0000-0000F3520000}"/>
    <cellStyle name="Normal 3 2 3 4 3 4 2" xfId="21263" xr:uid="{00000000-0005-0000-0000-0000F4520000}"/>
    <cellStyle name="Normal 3 2 3 4 3 4 2 2" xfId="21264" xr:uid="{00000000-0005-0000-0000-0000F5520000}"/>
    <cellStyle name="Normal 3 2 3 4 3 4 2 2 2" xfId="21265" xr:uid="{00000000-0005-0000-0000-0000F6520000}"/>
    <cellStyle name="Normal 3 2 3 4 3 4 2 3" xfId="21266" xr:uid="{00000000-0005-0000-0000-0000F7520000}"/>
    <cellStyle name="Normal 3 2 3 4 3 4 3" xfId="21267" xr:uid="{00000000-0005-0000-0000-0000F8520000}"/>
    <cellStyle name="Normal 3 2 3 4 3 4 3 2" xfId="21268" xr:uid="{00000000-0005-0000-0000-0000F9520000}"/>
    <cellStyle name="Normal 3 2 3 4 3 4 4" xfId="21269" xr:uid="{00000000-0005-0000-0000-0000FA520000}"/>
    <cellStyle name="Normal 3 2 3 4 3 5" xfId="21270" xr:uid="{00000000-0005-0000-0000-0000FB520000}"/>
    <cellStyle name="Normal 3 2 3 4 3 5 2" xfId="21271" xr:uid="{00000000-0005-0000-0000-0000FC520000}"/>
    <cellStyle name="Normal 3 2 3 4 3 5 2 2" xfId="21272" xr:uid="{00000000-0005-0000-0000-0000FD520000}"/>
    <cellStyle name="Normal 3 2 3 4 3 5 3" xfId="21273" xr:uid="{00000000-0005-0000-0000-0000FE520000}"/>
    <cellStyle name="Normal 3 2 3 4 3 6" xfId="21274" xr:uid="{00000000-0005-0000-0000-0000FF520000}"/>
    <cellStyle name="Normal 3 2 3 4 3 6 2" xfId="21275" xr:uid="{00000000-0005-0000-0000-000000530000}"/>
    <cellStyle name="Normal 3 2 3 4 3 7" xfId="21276" xr:uid="{00000000-0005-0000-0000-000001530000}"/>
    <cellStyle name="Normal 3 2 3 4 3 7 2" xfId="21277" xr:uid="{00000000-0005-0000-0000-000002530000}"/>
    <cellStyle name="Normal 3 2 3 4 3 8" xfId="21278" xr:uid="{00000000-0005-0000-0000-000003530000}"/>
    <cellStyle name="Normal 3 2 3 4 4" xfId="21279" xr:uid="{00000000-0005-0000-0000-000004530000}"/>
    <cellStyle name="Normal 3 2 3 4 4 2" xfId="21280" xr:uid="{00000000-0005-0000-0000-000005530000}"/>
    <cellStyle name="Normal 3 2 3 4 4 2 2" xfId="21281" xr:uid="{00000000-0005-0000-0000-000006530000}"/>
    <cellStyle name="Normal 3 2 3 4 4 2 2 2" xfId="21282" xr:uid="{00000000-0005-0000-0000-000007530000}"/>
    <cellStyle name="Normal 3 2 3 4 4 2 2 2 2" xfId="21283" xr:uid="{00000000-0005-0000-0000-000008530000}"/>
    <cellStyle name="Normal 3 2 3 4 4 2 2 3" xfId="21284" xr:uid="{00000000-0005-0000-0000-000009530000}"/>
    <cellStyle name="Normal 3 2 3 4 4 2 3" xfId="21285" xr:uid="{00000000-0005-0000-0000-00000A530000}"/>
    <cellStyle name="Normal 3 2 3 4 4 2 3 2" xfId="21286" xr:uid="{00000000-0005-0000-0000-00000B530000}"/>
    <cellStyle name="Normal 3 2 3 4 4 2 4" xfId="21287" xr:uid="{00000000-0005-0000-0000-00000C530000}"/>
    <cellStyle name="Normal 3 2 3 4 4 3" xfId="21288" xr:uid="{00000000-0005-0000-0000-00000D530000}"/>
    <cellStyle name="Normal 3 2 3 4 4 3 2" xfId="21289" xr:uid="{00000000-0005-0000-0000-00000E530000}"/>
    <cellStyle name="Normal 3 2 3 4 4 3 2 2" xfId="21290" xr:uid="{00000000-0005-0000-0000-00000F530000}"/>
    <cellStyle name="Normal 3 2 3 4 4 3 3" xfId="21291" xr:uid="{00000000-0005-0000-0000-000010530000}"/>
    <cellStyle name="Normal 3 2 3 4 4 4" xfId="21292" xr:uid="{00000000-0005-0000-0000-000011530000}"/>
    <cellStyle name="Normal 3 2 3 4 4 4 2" xfId="21293" xr:uid="{00000000-0005-0000-0000-000012530000}"/>
    <cellStyle name="Normal 3 2 3 4 4 5" xfId="21294" xr:uid="{00000000-0005-0000-0000-000013530000}"/>
    <cellStyle name="Normal 3 2 3 4 5" xfId="21295" xr:uid="{00000000-0005-0000-0000-000014530000}"/>
    <cellStyle name="Normal 3 2 3 4 5 2" xfId="21296" xr:uid="{00000000-0005-0000-0000-000015530000}"/>
    <cellStyle name="Normal 3 2 3 4 5 2 2" xfId="21297" xr:uid="{00000000-0005-0000-0000-000016530000}"/>
    <cellStyle name="Normal 3 2 3 4 5 2 2 2" xfId="21298" xr:uid="{00000000-0005-0000-0000-000017530000}"/>
    <cellStyle name="Normal 3 2 3 4 5 2 3" xfId="21299" xr:uid="{00000000-0005-0000-0000-000018530000}"/>
    <cellStyle name="Normal 3 2 3 4 5 3" xfId="21300" xr:uid="{00000000-0005-0000-0000-000019530000}"/>
    <cellStyle name="Normal 3 2 3 4 5 3 2" xfId="21301" xr:uid="{00000000-0005-0000-0000-00001A530000}"/>
    <cellStyle name="Normal 3 2 3 4 5 4" xfId="21302" xr:uid="{00000000-0005-0000-0000-00001B530000}"/>
    <cellStyle name="Normal 3 2 3 4 6" xfId="21303" xr:uid="{00000000-0005-0000-0000-00001C530000}"/>
    <cellStyle name="Normal 3 2 3 4 6 2" xfId="21304" xr:uid="{00000000-0005-0000-0000-00001D530000}"/>
    <cellStyle name="Normal 3 2 3 4 6 2 2" xfId="21305" xr:uid="{00000000-0005-0000-0000-00001E530000}"/>
    <cellStyle name="Normal 3 2 3 4 6 2 2 2" xfId="21306" xr:uid="{00000000-0005-0000-0000-00001F530000}"/>
    <cellStyle name="Normal 3 2 3 4 6 2 3" xfId="21307" xr:uid="{00000000-0005-0000-0000-000020530000}"/>
    <cellStyle name="Normal 3 2 3 4 6 3" xfId="21308" xr:uid="{00000000-0005-0000-0000-000021530000}"/>
    <cellStyle name="Normal 3 2 3 4 6 3 2" xfId="21309" xr:uid="{00000000-0005-0000-0000-000022530000}"/>
    <cellStyle name="Normal 3 2 3 4 6 4" xfId="21310" xr:uid="{00000000-0005-0000-0000-000023530000}"/>
    <cellStyle name="Normal 3 2 3 4 7" xfId="21311" xr:uid="{00000000-0005-0000-0000-000024530000}"/>
    <cellStyle name="Normal 3 2 3 4 7 2" xfId="21312" xr:uid="{00000000-0005-0000-0000-000025530000}"/>
    <cellStyle name="Normal 3 2 3 4 7 2 2" xfId="21313" xr:uid="{00000000-0005-0000-0000-000026530000}"/>
    <cellStyle name="Normal 3 2 3 4 7 3" xfId="21314" xr:uid="{00000000-0005-0000-0000-000027530000}"/>
    <cellStyle name="Normal 3 2 3 4 8" xfId="21315" xr:uid="{00000000-0005-0000-0000-000028530000}"/>
    <cellStyle name="Normal 3 2 3 4 8 2" xfId="21316" xr:uid="{00000000-0005-0000-0000-000029530000}"/>
    <cellStyle name="Normal 3 2 3 4 9" xfId="21317" xr:uid="{00000000-0005-0000-0000-00002A530000}"/>
    <cellStyle name="Normal 3 2 3 4 9 2" xfId="21318" xr:uid="{00000000-0005-0000-0000-00002B530000}"/>
    <cellStyle name="Normal 3 2 3 5" xfId="21319" xr:uid="{00000000-0005-0000-0000-00002C530000}"/>
    <cellStyle name="Normal 3 2 3 5 10" xfId="21320" xr:uid="{00000000-0005-0000-0000-00002D530000}"/>
    <cellStyle name="Normal 3 2 3 5 2" xfId="21321" xr:uid="{00000000-0005-0000-0000-00002E530000}"/>
    <cellStyle name="Normal 3 2 3 5 2 2" xfId="21322" xr:uid="{00000000-0005-0000-0000-00002F530000}"/>
    <cellStyle name="Normal 3 2 3 5 2 2 2" xfId="21323" xr:uid="{00000000-0005-0000-0000-000030530000}"/>
    <cellStyle name="Normal 3 2 3 5 2 2 2 2" xfId="21324" xr:uid="{00000000-0005-0000-0000-000031530000}"/>
    <cellStyle name="Normal 3 2 3 5 2 2 2 2 2" xfId="21325" xr:uid="{00000000-0005-0000-0000-000032530000}"/>
    <cellStyle name="Normal 3 2 3 5 2 2 2 2 2 2" xfId="21326" xr:uid="{00000000-0005-0000-0000-000033530000}"/>
    <cellStyle name="Normal 3 2 3 5 2 2 2 2 2 2 2" xfId="21327" xr:uid="{00000000-0005-0000-0000-000034530000}"/>
    <cellStyle name="Normal 3 2 3 5 2 2 2 2 2 3" xfId="21328" xr:uid="{00000000-0005-0000-0000-000035530000}"/>
    <cellStyle name="Normal 3 2 3 5 2 2 2 2 3" xfId="21329" xr:uid="{00000000-0005-0000-0000-000036530000}"/>
    <cellStyle name="Normal 3 2 3 5 2 2 2 2 3 2" xfId="21330" xr:uid="{00000000-0005-0000-0000-000037530000}"/>
    <cellStyle name="Normal 3 2 3 5 2 2 2 2 4" xfId="21331" xr:uid="{00000000-0005-0000-0000-000038530000}"/>
    <cellStyle name="Normal 3 2 3 5 2 2 2 3" xfId="21332" xr:uid="{00000000-0005-0000-0000-000039530000}"/>
    <cellStyle name="Normal 3 2 3 5 2 2 2 3 2" xfId="21333" xr:uid="{00000000-0005-0000-0000-00003A530000}"/>
    <cellStyle name="Normal 3 2 3 5 2 2 2 3 2 2" xfId="21334" xr:uid="{00000000-0005-0000-0000-00003B530000}"/>
    <cellStyle name="Normal 3 2 3 5 2 2 2 3 3" xfId="21335" xr:uid="{00000000-0005-0000-0000-00003C530000}"/>
    <cellStyle name="Normal 3 2 3 5 2 2 2 4" xfId="21336" xr:uid="{00000000-0005-0000-0000-00003D530000}"/>
    <cellStyle name="Normal 3 2 3 5 2 2 2 4 2" xfId="21337" xr:uid="{00000000-0005-0000-0000-00003E530000}"/>
    <cellStyle name="Normal 3 2 3 5 2 2 2 5" xfId="21338" xr:uid="{00000000-0005-0000-0000-00003F530000}"/>
    <cellStyle name="Normal 3 2 3 5 2 2 3" xfId="21339" xr:uid="{00000000-0005-0000-0000-000040530000}"/>
    <cellStyle name="Normal 3 2 3 5 2 2 3 2" xfId="21340" xr:uid="{00000000-0005-0000-0000-000041530000}"/>
    <cellStyle name="Normal 3 2 3 5 2 2 3 2 2" xfId="21341" xr:uid="{00000000-0005-0000-0000-000042530000}"/>
    <cellStyle name="Normal 3 2 3 5 2 2 3 2 2 2" xfId="21342" xr:uid="{00000000-0005-0000-0000-000043530000}"/>
    <cellStyle name="Normal 3 2 3 5 2 2 3 2 3" xfId="21343" xr:uid="{00000000-0005-0000-0000-000044530000}"/>
    <cellStyle name="Normal 3 2 3 5 2 2 3 3" xfId="21344" xr:uid="{00000000-0005-0000-0000-000045530000}"/>
    <cellStyle name="Normal 3 2 3 5 2 2 3 3 2" xfId="21345" xr:uid="{00000000-0005-0000-0000-000046530000}"/>
    <cellStyle name="Normal 3 2 3 5 2 2 3 4" xfId="21346" xr:uid="{00000000-0005-0000-0000-000047530000}"/>
    <cellStyle name="Normal 3 2 3 5 2 2 4" xfId="21347" xr:uid="{00000000-0005-0000-0000-000048530000}"/>
    <cellStyle name="Normal 3 2 3 5 2 2 4 2" xfId="21348" xr:uid="{00000000-0005-0000-0000-000049530000}"/>
    <cellStyle name="Normal 3 2 3 5 2 2 4 2 2" xfId="21349" xr:uid="{00000000-0005-0000-0000-00004A530000}"/>
    <cellStyle name="Normal 3 2 3 5 2 2 4 2 2 2" xfId="21350" xr:uid="{00000000-0005-0000-0000-00004B530000}"/>
    <cellStyle name="Normal 3 2 3 5 2 2 4 2 3" xfId="21351" xr:uid="{00000000-0005-0000-0000-00004C530000}"/>
    <cellStyle name="Normal 3 2 3 5 2 2 4 3" xfId="21352" xr:uid="{00000000-0005-0000-0000-00004D530000}"/>
    <cellStyle name="Normal 3 2 3 5 2 2 4 3 2" xfId="21353" xr:uid="{00000000-0005-0000-0000-00004E530000}"/>
    <cellStyle name="Normal 3 2 3 5 2 2 4 4" xfId="21354" xr:uid="{00000000-0005-0000-0000-00004F530000}"/>
    <cellStyle name="Normal 3 2 3 5 2 2 5" xfId="21355" xr:uid="{00000000-0005-0000-0000-000050530000}"/>
    <cellStyle name="Normal 3 2 3 5 2 2 5 2" xfId="21356" xr:uid="{00000000-0005-0000-0000-000051530000}"/>
    <cellStyle name="Normal 3 2 3 5 2 2 5 2 2" xfId="21357" xr:uid="{00000000-0005-0000-0000-000052530000}"/>
    <cellStyle name="Normal 3 2 3 5 2 2 5 3" xfId="21358" xr:uid="{00000000-0005-0000-0000-000053530000}"/>
    <cellStyle name="Normal 3 2 3 5 2 2 6" xfId="21359" xr:uid="{00000000-0005-0000-0000-000054530000}"/>
    <cellStyle name="Normal 3 2 3 5 2 2 6 2" xfId="21360" xr:uid="{00000000-0005-0000-0000-000055530000}"/>
    <cellStyle name="Normal 3 2 3 5 2 2 7" xfId="21361" xr:uid="{00000000-0005-0000-0000-000056530000}"/>
    <cellStyle name="Normal 3 2 3 5 2 2 7 2" xfId="21362" xr:uid="{00000000-0005-0000-0000-000057530000}"/>
    <cellStyle name="Normal 3 2 3 5 2 2 8" xfId="21363" xr:uid="{00000000-0005-0000-0000-000058530000}"/>
    <cellStyle name="Normal 3 2 3 5 2 3" xfId="21364" xr:uid="{00000000-0005-0000-0000-000059530000}"/>
    <cellStyle name="Normal 3 2 3 5 2 3 2" xfId="21365" xr:uid="{00000000-0005-0000-0000-00005A530000}"/>
    <cellStyle name="Normal 3 2 3 5 2 3 2 2" xfId="21366" xr:uid="{00000000-0005-0000-0000-00005B530000}"/>
    <cellStyle name="Normal 3 2 3 5 2 3 2 2 2" xfId="21367" xr:uid="{00000000-0005-0000-0000-00005C530000}"/>
    <cellStyle name="Normal 3 2 3 5 2 3 2 2 2 2" xfId="21368" xr:uid="{00000000-0005-0000-0000-00005D530000}"/>
    <cellStyle name="Normal 3 2 3 5 2 3 2 2 3" xfId="21369" xr:uid="{00000000-0005-0000-0000-00005E530000}"/>
    <cellStyle name="Normal 3 2 3 5 2 3 2 3" xfId="21370" xr:uid="{00000000-0005-0000-0000-00005F530000}"/>
    <cellStyle name="Normal 3 2 3 5 2 3 2 3 2" xfId="21371" xr:uid="{00000000-0005-0000-0000-000060530000}"/>
    <cellStyle name="Normal 3 2 3 5 2 3 2 4" xfId="21372" xr:uid="{00000000-0005-0000-0000-000061530000}"/>
    <cellStyle name="Normal 3 2 3 5 2 3 3" xfId="21373" xr:uid="{00000000-0005-0000-0000-000062530000}"/>
    <cellStyle name="Normal 3 2 3 5 2 3 3 2" xfId="21374" xr:uid="{00000000-0005-0000-0000-000063530000}"/>
    <cellStyle name="Normal 3 2 3 5 2 3 3 2 2" xfId="21375" xr:uid="{00000000-0005-0000-0000-000064530000}"/>
    <cellStyle name="Normal 3 2 3 5 2 3 3 3" xfId="21376" xr:uid="{00000000-0005-0000-0000-000065530000}"/>
    <cellStyle name="Normal 3 2 3 5 2 3 4" xfId="21377" xr:uid="{00000000-0005-0000-0000-000066530000}"/>
    <cellStyle name="Normal 3 2 3 5 2 3 4 2" xfId="21378" xr:uid="{00000000-0005-0000-0000-000067530000}"/>
    <cellStyle name="Normal 3 2 3 5 2 3 5" xfId="21379" xr:uid="{00000000-0005-0000-0000-000068530000}"/>
    <cellStyle name="Normal 3 2 3 5 2 4" xfId="21380" xr:uid="{00000000-0005-0000-0000-000069530000}"/>
    <cellStyle name="Normal 3 2 3 5 2 4 2" xfId="21381" xr:uid="{00000000-0005-0000-0000-00006A530000}"/>
    <cellStyle name="Normal 3 2 3 5 2 4 2 2" xfId="21382" xr:uid="{00000000-0005-0000-0000-00006B530000}"/>
    <cellStyle name="Normal 3 2 3 5 2 4 2 2 2" xfId="21383" xr:uid="{00000000-0005-0000-0000-00006C530000}"/>
    <cellStyle name="Normal 3 2 3 5 2 4 2 3" xfId="21384" xr:uid="{00000000-0005-0000-0000-00006D530000}"/>
    <cellStyle name="Normal 3 2 3 5 2 4 3" xfId="21385" xr:uid="{00000000-0005-0000-0000-00006E530000}"/>
    <cellStyle name="Normal 3 2 3 5 2 4 3 2" xfId="21386" xr:uid="{00000000-0005-0000-0000-00006F530000}"/>
    <cellStyle name="Normal 3 2 3 5 2 4 4" xfId="21387" xr:uid="{00000000-0005-0000-0000-000070530000}"/>
    <cellStyle name="Normal 3 2 3 5 2 5" xfId="21388" xr:uid="{00000000-0005-0000-0000-000071530000}"/>
    <cellStyle name="Normal 3 2 3 5 2 5 2" xfId="21389" xr:uid="{00000000-0005-0000-0000-000072530000}"/>
    <cellStyle name="Normal 3 2 3 5 2 5 2 2" xfId="21390" xr:uid="{00000000-0005-0000-0000-000073530000}"/>
    <cellStyle name="Normal 3 2 3 5 2 5 2 2 2" xfId="21391" xr:uid="{00000000-0005-0000-0000-000074530000}"/>
    <cellStyle name="Normal 3 2 3 5 2 5 2 3" xfId="21392" xr:uid="{00000000-0005-0000-0000-000075530000}"/>
    <cellStyle name="Normal 3 2 3 5 2 5 3" xfId="21393" xr:uid="{00000000-0005-0000-0000-000076530000}"/>
    <cellStyle name="Normal 3 2 3 5 2 5 3 2" xfId="21394" xr:uid="{00000000-0005-0000-0000-000077530000}"/>
    <cellStyle name="Normal 3 2 3 5 2 5 4" xfId="21395" xr:uid="{00000000-0005-0000-0000-000078530000}"/>
    <cellStyle name="Normal 3 2 3 5 2 6" xfId="21396" xr:uid="{00000000-0005-0000-0000-000079530000}"/>
    <cellStyle name="Normal 3 2 3 5 2 6 2" xfId="21397" xr:uid="{00000000-0005-0000-0000-00007A530000}"/>
    <cellStyle name="Normal 3 2 3 5 2 6 2 2" xfId="21398" xr:uid="{00000000-0005-0000-0000-00007B530000}"/>
    <cellStyle name="Normal 3 2 3 5 2 6 3" xfId="21399" xr:uid="{00000000-0005-0000-0000-00007C530000}"/>
    <cellStyle name="Normal 3 2 3 5 2 7" xfId="21400" xr:uid="{00000000-0005-0000-0000-00007D530000}"/>
    <cellStyle name="Normal 3 2 3 5 2 7 2" xfId="21401" xr:uid="{00000000-0005-0000-0000-00007E530000}"/>
    <cellStyle name="Normal 3 2 3 5 2 8" xfId="21402" xr:uid="{00000000-0005-0000-0000-00007F530000}"/>
    <cellStyle name="Normal 3 2 3 5 2 8 2" xfId="21403" xr:uid="{00000000-0005-0000-0000-000080530000}"/>
    <cellStyle name="Normal 3 2 3 5 2 9" xfId="21404" xr:uid="{00000000-0005-0000-0000-000081530000}"/>
    <cellStyle name="Normal 3 2 3 5 3" xfId="21405" xr:uid="{00000000-0005-0000-0000-000082530000}"/>
    <cellStyle name="Normal 3 2 3 5 3 2" xfId="21406" xr:uid="{00000000-0005-0000-0000-000083530000}"/>
    <cellStyle name="Normal 3 2 3 5 3 2 2" xfId="21407" xr:uid="{00000000-0005-0000-0000-000084530000}"/>
    <cellStyle name="Normal 3 2 3 5 3 2 2 2" xfId="21408" xr:uid="{00000000-0005-0000-0000-000085530000}"/>
    <cellStyle name="Normal 3 2 3 5 3 2 2 2 2" xfId="21409" xr:uid="{00000000-0005-0000-0000-000086530000}"/>
    <cellStyle name="Normal 3 2 3 5 3 2 2 2 2 2" xfId="21410" xr:uid="{00000000-0005-0000-0000-000087530000}"/>
    <cellStyle name="Normal 3 2 3 5 3 2 2 2 3" xfId="21411" xr:uid="{00000000-0005-0000-0000-000088530000}"/>
    <cellStyle name="Normal 3 2 3 5 3 2 2 3" xfId="21412" xr:uid="{00000000-0005-0000-0000-000089530000}"/>
    <cellStyle name="Normal 3 2 3 5 3 2 2 3 2" xfId="21413" xr:uid="{00000000-0005-0000-0000-00008A530000}"/>
    <cellStyle name="Normal 3 2 3 5 3 2 2 4" xfId="21414" xr:uid="{00000000-0005-0000-0000-00008B530000}"/>
    <cellStyle name="Normal 3 2 3 5 3 2 3" xfId="21415" xr:uid="{00000000-0005-0000-0000-00008C530000}"/>
    <cellStyle name="Normal 3 2 3 5 3 2 3 2" xfId="21416" xr:uid="{00000000-0005-0000-0000-00008D530000}"/>
    <cellStyle name="Normal 3 2 3 5 3 2 3 2 2" xfId="21417" xr:uid="{00000000-0005-0000-0000-00008E530000}"/>
    <cellStyle name="Normal 3 2 3 5 3 2 3 3" xfId="21418" xr:uid="{00000000-0005-0000-0000-00008F530000}"/>
    <cellStyle name="Normal 3 2 3 5 3 2 4" xfId="21419" xr:uid="{00000000-0005-0000-0000-000090530000}"/>
    <cellStyle name="Normal 3 2 3 5 3 2 4 2" xfId="21420" xr:uid="{00000000-0005-0000-0000-000091530000}"/>
    <cellStyle name="Normal 3 2 3 5 3 2 5" xfId="21421" xr:uid="{00000000-0005-0000-0000-000092530000}"/>
    <cellStyle name="Normal 3 2 3 5 3 3" xfId="21422" xr:uid="{00000000-0005-0000-0000-000093530000}"/>
    <cellStyle name="Normal 3 2 3 5 3 3 2" xfId="21423" xr:uid="{00000000-0005-0000-0000-000094530000}"/>
    <cellStyle name="Normal 3 2 3 5 3 3 2 2" xfId="21424" xr:uid="{00000000-0005-0000-0000-000095530000}"/>
    <cellStyle name="Normal 3 2 3 5 3 3 2 2 2" xfId="21425" xr:uid="{00000000-0005-0000-0000-000096530000}"/>
    <cellStyle name="Normal 3 2 3 5 3 3 2 3" xfId="21426" xr:uid="{00000000-0005-0000-0000-000097530000}"/>
    <cellStyle name="Normal 3 2 3 5 3 3 3" xfId="21427" xr:uid="{00000000-0005-0000-0000-000098530000}"/>
    <cellStyle name="Normal 3 2 3 5 3 3 3 2" xfId="21428" xr:uid="{00000000-0005-0000-0000-000099530000}"/>
    <cellStyle name="Normal 3 2 3 5 3 3 4" xfId="21429" xr:uid="{00000000-0005-0000-0000-00009A530000}"/>
    <cellStyle name="Normal 3 2 3 5 3 4" xfId="21430" xr:uid="{00000000-0005-0000-0000-00009B530000}"/>
    <cellStyle name="Normal 3 2 3 5 3 4 2" xfId="21431" xr:uid="{00000000-0005-0000-0000-00009C530000}"/>
    <cellStyle name="Normal 3 2 3 5 3 4 2 2" xfId="21432" xr:uid="{00000000-0005-0000-0000-00009D530000}"/>
    <cellStyle name="Normal 3 2 3 5 3 4 2 2 2" xfId="21433" xr:uid="{00000000-0005-0000-0000-00009E530000}"/>
    <cellStyle name="Normal 3 2 3 5 3 4 2 3" xfId="21434" xr:uid="{00000000-0005-0000-0000-00009F530000}"/>
    <cellStyle name="Normal 3 2 3 5 3 4 3" xfId="21435" xr:uid="{00000000-0005-0000-0000-0000A0530000}"/>
    <cellStyle name="Normal 3 2 3 5 3 4 3 2" xfId="21436" xr:uid="{00000000-0005-0000-0000-0000A1530000}"/>
    <cellStyle name="Normal 3 2 3 5 3 4 4" xfId="21437" xr:uid="{00000000-0005-0000-0000-0000A2530000}"/>
    <cellStyle name="Normal 3 2 3 5 3 5" xfId="21438" xr:uid="{00000000-0005-0000-0000-0000A3530000}"/>
    <cellStyle name="Normal 3 2 3 5 3 5 2" xfId="21439" xr:uid="{00000000-0005-0000-0000-0000A4530000}"/>
    <cellStyle name="Normal 3 2 3 5 3 5 2 2" xfId="21440" xr:uid="{00000000-0005-0000-0000-0000A5530000}"/>
    <cellStyle name="Normal 3 2 3 5 3 5 3" xfId="21441" xr:uid="{00000000-0005-0000-0000-0000A6530000}"/>
    <cellStyle name="Normal 3 2 3 5 3 6" xfId="21442" xr:uid="{00000000-0005-0000-0000-0000A7530000}"/>
    <cellStyle name="Normal 3 2 3 5 3 6 2" xfId="21443" xr:uid="{00000000-0005-0000-0000-0000A8530000}"/>
    <cellStyle name="Normal 3 2 3 5 3 7" xfId="21444" xr:uid="{00000000-0005-0000-0000-0000A9530000}"/>
    <cellStyle name="Normal 3 2 3 5 3 7 2" xfId="21445" xr:uid="{00000000-0005-0000-0000-0000AA530000}"/>
    <cellStyle name="Normal 3 2 3 5 3 8" xfId="21446" xr:uid="{00000000-0005-0000-0000-0000AB530000}"/>
    <cellStyle name="Normal 3 2 3 5 4" xfId="21447" xr:uid="{00000000-0005-0000-0000-0000AC530000}"/>
    <cellStyle name="Normal 3 2 3 5 4 2" xfId="21448" xr:uid="{00000000-0005-0000-0000-0000AD530000}"/>
    <cellStyle name="Normal 3 2 3 5 4 2 2" xfId="21449" xr:uid="{00000000-0005-0000-0000-0000AE530000}"/>
    <cellStyle name="Normal 3 2 3 5 4 2 2 2" xfId="21450" xr:uid="{00000000-0005-0000-0000-0000AF530000}"/>
    <cellStyle name="Normal 3 2 3 5 4 2 2 2 2" xfId="21451" xr:uid="{00000000-0005-0000-0000-0000B0530000}"/>
    <cellStyle name="Normal 3 2 3 5 4 2 2 3" xfId="21452" xr:uid="{00000000-0005-0000-0000-0000B1530000}"/>
    <cellStyle name="Normal 3 2 3 5 4 2 3" xfId="21453" xr:uid="{00000000-0005-0000-0000-0000B2530000}"/>
    <cellStyle name="Normal 3 2 3 5 4 2 3 2" xfId="21454" xr:uid="{00000000-0005-0000-0000-0000B3530000}"/>
    <cellStyle name="Normal 3 2 3 5 4 2 4" xfId="21455" xr:uid="{00000000-0005-0000-0000-0000B4530000}"/>
    <cellStyle name="Normal 3 2 3 5 4 3" xfId="21456" xr:uid="{00000000-0005-0000-0000-0000B5530000}"/>
    <cellStyle name="Normal 3 2 3 5 4 3 2" xfId="21457" xr:uid="{00000000-0005-0000-0000-0000B6530000}"/>
    <cellStyle name="Normal 3 2 3 5 4 3 2 2" xfId="21458" xr:uid="{00000000-0005-0000-0000-0000B7530000}"/>
    <cellStyle name="Normal 3 2 3 5 4 3 3" xfId="21459" xr:uid="{00000000-0005-0000-0000-0000B8530000}"/>
    <cellStyle name="Normal 3 2 3 5 4 4" xfId="21460" xr:uid="{00000000-0005-0000-0000-0000B9530000}"/>
    <cellStyle name="Normal 3 2 3 5 4 4 2" xfId="21461" xr:uid="{00000000-0005-0000-0000-0000BA530000}"/>
    <cellStyle name="Normal 3 2 3 5 4 5" xfId="21462" xr:uid="{00000000-0005-0000-0000-0000BB530000}"/>
    <cellStyle name="Normal 3 2 3 5 5" xfId="21463" xr:uid="{00000000-0005-0000-0000-0000BC530000}"/>
    <cellStyle name="Normal 3 2 3 5 5 2" xfId="21464" xr:uid="{00000000-0005-0000-0000-0000BD530000}"/>
    <cellStyle name="Normal 3 2 3 5 5 2 2" xfId="21465" xr:uid="{00000000-0005-0000-0000-0000BE530000}"/>
    <cellStyle name="Normal 3 2 3 5 5 2 2 2" xfId="21466" xr:uid="{00000000-0005-0000-0000-0000BF530000}"/>
    <cellStyle name="Normal 3 2 3 5 5 2 3" xfId="21467" xr:uid="{00000000-0005-0000-0000-0000C0530000}"/>
    <cellStyle name="Normal 3 2 3 5 5 3" xfId="21468" xr:uid="{00000000-0005-0000-0000-0000C1530000}"/>
    <cellStyle name="Normal 3 2 3 5 5 3 2" xfId="21469" xr:uid="{00000000-0005-0000-0000-0000C2530000}"/>
    <cellStyle name="Normal 3 2 3 5 5 4" xfId="21470" xr:uid="{00000000-0005-0000-0000-0000C3530000}"/>
    <cellStyle name="Normal 3 2 3 5 6" xfId="21471" xr:uid="{00000000-0005-0000-0000-0000C4530000}"/>
    <cellStyle name="Normal 3 2 3 5 6 2" xfId="21472" xr:uid="{00000000-0005-0000-0000-0000C5530000}"/>
    <cellStyle name="Normal 3 2 3 5 6 2 2" xfId="21473" xr:uid="{00000000-0005-0000-0000-0000C6530000}"/>
    <cellStyle name="Normal 3 2 3 5 6 2 2 2" xfId="21474" xr:uid="{00000000-0005-0000-0000-0000C7530000}"/>
    <cellStyle name="Normal 3 2 3 5 6 2 3" xfId="21475" xr:uid="{00000000-0005-0000-0000-0000C8530000}"/>
    <cellStyle name="Normal 3 2 3 5 6 3" xfId="21476" xr:uid="{00000000-0005-0000-0000-0000C9530000}"/>
    <cellStyle name="Normal 3 2 3 5 6 3 2" xfId="21477" xr:uid="{00000000-0005-0000-0000-0000CA530000}"/>
    <cellStyle name="Normal 3 2 3 5 6 4" xfId="21478" xr:uid="{00000000-0005-0000-0000-0000CB530000}"/>
    <cellStyle name="Normal 3 2 3 5 7" xfId="21479" xr:uid="{00000000-0005-0000-0000-0000CC530000}"/>
    <cellStyle name="Normal 3 2 3 5 7 2" xfId="21480" xr:uid="{00000000-0005-0000-0000-0000CD530000}"/>
    <cellStyle name="Normal 3 2 3 5 7 2 2" xfId="21481" xr:uid="{00000000-0005-0000-0000-0000CE530000}"/>
    <cellStyle name="Normal 3 2 3 5 7 3" xfId="21482" xr:uid="{00000000-0005-0000-0000-0000CF530000}"/>
    <cellStyle name="Normal 3 2 3 5 8" xfId="21483" xr:uid="{00000000-0005-0000-0000-0000D0530000}"/>
    <cellStyle name="Normal 3 2 3 5 8 2" xfId="21484" xr:uid="{00000000-0005-0000-0000-0000D1530000}"/>
    <cellStyle name="Normal 3 2 3 5 9" xfId="21485" xr:uid="{00000000-0005-0000-0000-0000D2530000}"/>
    <cellStyle name="Normal 3 2 3 5 9 2" xfId="21486" xr:uid="{00000000-0005-0000-0000-0000D3530000}"/>
    <cellStyle name="Normal 3 2 3 6" xfId="21487" xr:uid="{00000000-0005-0000-0000-0000D4530000}"/>
    <cellStyle name="Normal 3 2 3 6 10" xfId="21488" xr:uid="{00000000-0005-0000-0000-0000D5530000}"/>
    <cellStyle name="Normal 3 2 3 6 2" xfId="21489" xr:uid="{00000000-0005-0000-0000-0000D6530000}"/>
    <cellStyle name="Normal 3 2 3 6 2 2" xfId="21490" xr:uid="{00000000-0005-0000-0000-0000D7530000}"/>
    <cellStyle name="Normal 3 2 3 6 2 2 2" xfId="21491" xr:uid="{00000000-0005-0000-0000-0000D8530000}"/>
    <cellStyle name="Normal 3 2 3 6 2 2 2 2" xfId="21492" xr:uid="{00000000-0005-0000-0000-0000D9530000}"/>
    <cellStyle name="Normal 3 2 3 6 2 2 2 2 2" xfId="21493" xr:uid="{00000000-0005-0000-0000-0000DA530000}"/>
    <cellStyle name="Normal 3 2 3 6 2 2 2 2 2 2" xfId="21494" xr:uid="{00000000-0005-0000-0000-0000DB530000}"/>
    <cellStyle name="Normal 3 2 3 6 2 2 2 2 2 2 2" xfId="21495" xr:uid="{00000000-0005-0000-0000-0000DC530000}"/>
    <cellStyle name="Normal 3 2 3 6 2 2 2 2 2 3" xfId="21496" xr:uid="{00000000-0005-0000-0000-0000DD530000}"/>
    <cellStyle name="Normal 3 2 3 6 2 2 2 2 3" xfId="21497" xr:uid="{00000000-0005-0000-0000-0000DE530000}"/>
    <cellStyle name="Normal 3 2 3 6 2 2 2 2 3 2" xfId="21498" xr:uid="{00000000-0005-0000-0000-0000DF530000}"/>
    <cellStyle name="Normal 3 2 3 6 2 2 2 2 4" xfId="21499" xr:uid="{00000000-0005-0000-0000-0000E0530000}"/>
    <cellStyle name="Normal 3 2 3 6 2 2 2 3" xfId="21500" xr:uid="{00000000-0005-0000-0000-0000E1530000}"/>
    <cellStyle name="Normal 3 2 3 6 2 2 2 3 2" xfId="21501" xr:uid="{00000000-0005-0000-0000-0000E2530000}"/>
    <cellStyle name="Normal 3 2 3 6 2 2 2 3 2 2" xfId="21502" xr:uid="{00000000-0005-0000-0000-0000E3530000}"/>
    <cellStyle name="Normal 3 2 3 6 2 2 2 3 3" xfId="21503" xr:uid="{00000000-0005-0000-0000-0000E4530000}"/>
    <cellStyle name="Normal 3 2 3 6 2 2 2 4" xfId="21504" xr:uid="{00000000-0005-0000-0000-0000E5530000}"/>
    <cellStyle name="Normal 3 2 3 6 2 2 2 4 2" xfId="21505" xr:uid="{00000000-0005-0000-0000-0000E6530000}"/>
    <cellStyle name="Normal 3 2 3 6 2 2 2 5" xfId="21506" xr:uid="{00000000-0005-0000-0000-0000E7530000}"/>
    <cellStyle name="Normal 3 2 3 6 2 2 3" xfId="21507" xr:uid="{00000000-0005-0000-0000-0000E8530000}"/>
    <cellStyle name="Normal 3 2 3 6 2 2 3 2" xfId="21508" xr:uid="{00000000-0005-0000-0000-0000E9530000}"/>
    <cellStyle name="Normal 3 2 3 6 2 2 3 2 2" xfId="21509" xr:uid="{00000000-0005-0000-0000-0000EA530000}"/>
    <cellStyle name="Normal 3 2 3 6 2 2 3 2 2 2" xfId="21510" xr:uid="{00000000-0005-0000-0000-0000EB530000}"/>
    <cellStyle name="Normal 3 2 3 6 2 2 3 2 3" xfId="21511" xr:uid="{00000000-0005-0000-0000-0000EC530000}"/>
    <cellStyle name="Normal 3 2 3 6 2 2 3 3" xfId="21512" xr:uid="{00000000-0005-0000-0000-0000ED530000}"/>
    <cellStyle name="Normal 3 2 3 6 2 2 3 3 2" xfId="21513" xr:uid="{00000000-0005-0000-0000-0000EE530000}"/>
    <cellStyle name="Normal 3 2 3 6 2 2 3 4" xfId="21514" xr:uid="{00000000-0005-0000-0000-0000EF530000}"/>
    <cellStyle name="Normal 3 2 3 6 2 2 4" xfId="21515" xr:uid="{00000000-0005-0000-0000-0000F0530000}"/>
    <cellStyle name="Normal 3 2 3 6 2 2 4 2" xfId="21516" xr:uid="{00000000-0005-0000-0000-0000F1530000}"/>
    <cellStyle name="Normal 3 2 3 6 2 2 4 2 2" xfId="21517" xr:uid="{00000000-0005-0000-0000-0000F2530000}"/>
    <cellStyle name="Normal 3 2 3 6 2 2 4 2 2 2" xfId="21518" xr:uid="{00000000-0005-0000-0000-0000F3530000}"/>
    <cellStyle name="Normal 3 2 3 6 2 2 4 2 3" xfId="21519" xr:uid="{00000000-0005-0000-0000-0000F4530000}"/>
    <cellStyle name="Normal 3 2 3 6 2 2 4 3" xfId="21520" xr:uid="{00000000-0005-0000-0000-0000F5530000}"/>
    <cellStyle name="Normal 3 2 3 6 2 2 4 3 2" xfId="21521" xr:uid="{00000000-0005-0000-0000-0000F6530000}"/>
    <cellStyle name="Normal 3 2 3 6 2 2 4 4" xfId="21522" xr:uid="{00000000-0005-0000-0000-0000F7530000}"/>
    <cellStyle name="Normal 3 2 3 6 2 2 5" xfId="21523" xr:uid="{00000000-0005-0000-0000-0000F8530000}"/>
    <cellStyle name="Normal 3 2 3 6 2 2 5 2" xfId="21524" xr:uid="{00000000-0005-0000-0000-0000F9530000}"/>
    <cellStyle name="Normal 3 2 3 6 2 2 5 2 2" xfId="21525" xr:uid="{00000000-0005-0000-0000-0000FA530000}"/>
    <cellStyle name="Normal 3 2 3 6 2 2 5 3" xfId="21526" xr:uid="{00000000-0005-0000-0000-0000FB530000}"/>
    <cellStyle name="Normal 3 2 3 6 2 2 6" xfId="21527" xr:uid="{00000000-0005-0000-0000-0000FC530000}"/>
    <cellStyle name="Normal 3 2 3 6 2 2 6 2" xfId="21528" xr:uid="{00000000-0005-0000-0000-0000FD530000}"/>
    <cellStyle name="Normal 3 2 3 6 2 2 7" xfId="21529" xr:uid="{00000000-0005-0000-0000-0000FE530000}"/>
    <cellStyle name="Normal 3 2 3 6 2 2 7 2" xfId="21530" xr:uid="{00000000-0005-0000-0000-0000FF530000}"/>
    <cellStyle name="Normal 3 2 3 6 2 2 8" xfId="21531" xr:uid="{00000000-0005-0000-0000-000000540000}"/>
    <cellStyle name="Normal 3 2 3 6 2 3" xfId="21532" xr:uid="{00000000-0005-0000-0000-000001540000}"/>
    <cellStyle name="Normal 3 2 3 6 2 3 2" xfId="21533" xr:uid="{00000000-0005-0000-0000-000002540000}"/>
    <cellStyle name="Normal 3 2 3 6 2 3 2 2" xfId="21534" xr:uid="{00000000-0005-0000-0000-000003540000}"/>
    <cellStyle name="Normal 3 2 3 6 2 3 2 2 2" xfId="21535" xr:uid="{00000000-0005-0000-0000-000004540000}"/>
    <cellStyle name="Normal 3 2 3 6 2 3 2 2 2 2" xfId="21536" xr:uid="{00000000-0005-0000-0000-000005540000}"/>
    <cellStyle name="Normal 3 2 3 6 2 3 2 2 3" xfId="21537" xr:uid="{00000000-0005-0000-0000-000006540000}"/>
    <cellStyle name="Normal 3 2 3 6 2 3 2 3" xfId="21538" xr:uid="{00000000-0005-0000-0000-000007540000}"/>
    <cellStyle name="Normal 3 2 3 6 2 3 2 3 2" xfId="21539" xr:uid="{00000000-0005-0000-0000-000008540000}"/>
    <cellStyle name="Normal 3 2 3 6 2 3 2 4" xfId="21540" xr:uid="{00000000-0005-0000-0000-000009540000}"/>
    <cellStyle name="Normal 3 2 3 6 2 3 3" xfId="21541" xr:uid="{00000000-0005-0000-0000-00000A540000}"/>
    <cellStyle name="Normal 3 2 3 6 2 3 3 2" xfId="21542" xr:uid="{00000000-0005-0000-0000-00000B540000}"/>
    <cellStyle name="Normal 3 2 3 6 2 3 3 2 2" xfId="21543" xr:uid="{00000000-0005-0000-0000-00000C540000}"/>
    <cellStyle name="Normal 3 2 3 6 2 3 3 3" xfId="21544" xr:uid="{00000000-0005-0000-0000-00000D540000}"/>
    <cellStyle name="Normal 3 2 3 6 2 3 4" xfId="21545" xr:uid="{00000000-0005-0000-0000-00000E540000}"/>
    <cellStyle name="Normal 3 2 3 6 2 3 4 2" xfId="21546" xr:uid="{00000000-0005-0000-0000-00000F540000}"/>
    <cellStyle name="Normal 3 2 3 6 2 3 5" xfId="21547" xr:uid="{00000000-0005-0000-0000-000010540000}"/>
    <cellStyle name="Normal 3 2 3 6 2 4" xfId="21548" xr:uid="{00000000-0005-0000-0000-000011540000}"/>
    <cellStyle name="Normal 3 2 3 6 2 4 2" xfId="21549" xr:uid="{00000000-0005-0000-0000-000012540000}"/>
    <cellStyle name="Normal 3 2 3 6 2 4 2 2" xfId="21550" xr:uid="{00000000-0005-0000-0000-000013540000}"/>
    <cellStyle name="Normal 3 2 3 6 2 4 2 2 2" xfId="21551" xr:uid="{00000000-0005-0000-0000-000014540000}"/>
    <cellStyle name="Normal 3 2 3 6 2 4 2 3" xfId="21552" xr:uid="{00000000-0005-0000-0000-000015540000}"/>
    <cellStyle name="Normal 3 2 3 6 2 4 3" xfId="21553" xr:uid="{00000000-0005-0000-0000-000016540000}"/>
    <cellStyle name="Normal 3 2 3 6 2 4 3 2" xfId="21554" xr:uid="{00000000-0005-0000-0000-000017540000}"/>
    <cellStyle name="Normal 3 2 3 6 2 4 4" xfId="21555" xr:uid="{00000000-0005-0000-0000-000018540000}"/>
    <cellStyle name="Normal 3 2 3 6 2 5" xfId="21556" xr:uid="{00000000-0005-0000-0000-000019540000}"/>
    <cellStyle name="Normal 3 2 3 6 2 5 2" xfId="21557" xr:uid="{00000000-0005-0000-0000-00001A540000}"/>
    <cellStyle name="Normal 3 2 3 6 2 5 2 2" xfId="21558" xr:uid="{00000000-0005-0000-0000-00001B540000}"/>
    <cellStyle name="Normal 3 2 3 6 2 5 2 2 2" xfId="21559" xr:uid="{00000000-0005-0000-0000-00001C540000}"/>
    <cellStyle name="Normal 3 2 3 6 2 5 2 3" xfId="21560" xr:uid="{00000000-0005-0000-0000-00001D540000}"/>
    <cellStyle name="Normal 3 2 3 6 2 5 3" xfId="21561" xr:uid="{00000000-0005-0000-0000-00001E540000}"/>
    <cellStyle name="Normal 3 2 3 6 2 5 3 2" xfId="21562" xr:uid="{00000000-0005-0000-0000-00001F540000}"/>
    <cellStyle name="Normal 3 2 3 6 2 5 4" xfId="21563" xr:uid="{00000000-0005-0000-0000-000020540000}"/>
    <cellStyle name="Normal 3 2 3 6 2 6" xfId="21564" xr:uid="{00000000-0005-0000-0000-000021540000}"/>
    <cellStyle name="Normal 3 2 3 6 2 6 2" xfId="21565" xr:uid="{00000000-0005-0000-0000-000022540000}"/>
    <cellStyle name="Normal 3 2 3 6 2 6 2 2" xfId="21566" xr:uid="{00000000-0005-0000-0000-000023540000}"/>
    <cellStyle name="Normal 3 2 3 6 2 6 3" xfId="21567" xr:uid="{00000000-0005-0000-0000-000024540000}"/>
    <cellStyle name="Normal 3 2 3 6 2 7" xfId="21568" xr:uid="{00000000-0005-0000-0000-000025540000}"/>
    <cellStyle name="Normal 3 2 3 6 2 7 2" xfId="21569" xr:uid="{00000000-0005-0000-0000-000026540000}"/>
    <cellStyle name="Normal 3 2 3 6 2 8" xfId="21570" xr:uid="{00000000-0005-0000-0000-000027540000}"/>
    <cellStyle name="Normal 3 2 3 6 2 8 2" xfId="21571" xr:uid="{00000000-0005-0000-0000-000028540000}"/>
    <cellStyle name="Normal 3 2 3 6 2 9" xfId="21572" xr:uid="{00000000-0005-0000-0000-000029540000}"/>
    <cellStyle name="Normal 3 2 3 6 3" xfId="21573" xr:uid="{00000000-0005-0000-0000-00002A540000}"/>
    <cellStyle name="Normal 3 2 3 6 3 2" xfId="21574" xr:uid="{00000000-0005-0000-0000-00002B540000}"/>
    <cellStyle name="Normal 3 2 3 6 3 2 2" xfId="21575" xr:uid="{00000000-0005-0000-0000-00002C540000}"/>
    <cellStyle name="Normal 3 2 3 6 3 2 2 2" xfId="21576" xr:uid="{00000000-0005-0000-0000-00002D540000}"/>
    <cellStyle name="Normal 3 2 3 6 3 2 2 2 2" xfId="21577" xr:uid="{00000000-0005-0000-0000-00002E540000}"/>
    <cellStyle name="Normal 3 2 3 6 3 2 2 2 2 2" xfId="21578" xr:uid="{00000000-0005-0000-0000-00002F540000}"/>
    <cellStyle name="Normal 3 2 3 6 3 2 2 2 3" xfId="21579" xr:uid="{00000000-0005-0000-0000-000030540000}"/>
    <cellStyle name="Normal 3 2 3 6 3 2 2 3" xfId="21580" xr:uid="{00000000-0005-0000-0000-000031540000}"/>
    <cellStyle name="Normal 3 2 3 6 3 2 2 3 2" xfId="21581" xr:uid="{00000000-0005-0000-0000-000032540000}"/>
    <cellStyle name="Normal 3 2 3 6 3 2 2 4" xfId="21582" xr:uid="{00000000-0005-0000-0000-000033540000}"/>
    <cellStyle name="Normal 3 2 3 6 3 2 3" xfId="21583" xr:uid="{00000000-0005-0000-0000-000034540000}"/>
    <cellStyle name="Normal 3 2 3 6 3 2 3 2" xfId="21584" xr:uid="{00000000-0005-0000-0000-000035540000}"/>
    <cellStyle name="Normal 3 2 3 6 3 2 3 2 2" xfId="21585" xr:uid="{00000000-0005-0000-0000-000036540000}"/>
    <cellStyle name="Normal 3 2 3 6 3 2 3 3" xfId="21586" xr:uid="{00000000-0005-0000-0000-000037540000}"/>
    <cellStyle name="Normal 3 2 3 6 3 2 4" xfId="21587" xr:uid="{00000000-0005-0000-0000-000038540000}"/>
    <cellStyle name="Normal 3 2 3 6 3 2 4 2" xfId="21588" xr:uid="{00000000-0005-0000-0000-000039540000}"/>
    <cellStyle name="Normal 3 2 3 6 3 2 5" xfId="21589" xr:uid="{00000000-0005-0000-0000-00003A540000}"/>
    <cellStyle name="Normal 3 2 3 6 3 3" xfId="21590" xr:uid="{00000000-0005-0000-0000-00003B540000}"/>
    <cellStyle name="Normal 3 2 3 6 3 3 2" xfId="21591" xr:uid="{00000000-0005-0000-0000-00003C540000}"/>
    <cellStyle name="Normal 3 2 3 6 3 3 2 2" xfId="21592" xr:uid="{00000000-0005-0000-0000-00003D540000}"/>
    <cellStyle name="Normal 3 2 3 6 3 3 2 2 2" xfId="21593" xr:uid="{00000000-0005-0000-0000-00003E540000}"/>
    <cellStyle name="Normal 3 2 3 6 3 3 2 3" xfId="21594" xr:uid="{00000000-0005-0000-0000-00003F540000}"/>
    <cellStyle name="Normal 3 2 3 6 3 3 3" xfId="21595" xr:uid="{00000000-0005-0000-0000-000040540000}"/>
    <cellStyle name="Normal 3 2 3 6 3 3 3 2" xfId="21596" xr:uid="{00000000-0005-0000-0000-000041540000}"/>
    <cellStyle name="Normal 3 2 3 6 3 3 4" xfId="21597" xr:uid="{00000000-0005-0000-0000-000042540000}"/>
    <cellStyle name="Normal 3 2 3 6 3 4" xfId="21598" xr:uid="{00000000-0005-0000-0000-000043540000}"/>
    <cellStyle name="Normal 3 2 3 6 3 4 2" xfId="21599" xr:uid="{00000000-0005-0000-0000-000044540000}"/>
    <cellStyle name="Normal 3 2 3 6 3 4 2 2" xfId="21600" xr:uid="{00000000-0005-0000-0000-000045540000}"/>
    <cellStyle name="Normal 3 2 3 6 3 4 2 2 2" xfId="21601" xr:uid="{00000000-0005-0000-0000-000046540000}"/>
    <cellStyle name="Normal 3 2 3 6 3 4 2 3" xfId="21602" xr:uid="{00000000-0005-0000-0000-000047540000}"/>
    <cellStyle name="Normal 3 2 3 6 3 4 3" xfId="21603" xr:uid="{00000000-0005-0000-0000-000048540000}"/>
    <cellStyle name="Normal 3 2 3 6 3 4 3 2" xfId="21604" xr:uid="{00000000-0005-0000-0000-000049540000}"/>
    <cellStyle name="Normal 3 2 3 6 3 4 4" xfId="21605" xr:uid="{00000000-0005-0000-0000-00004A540000}"/>
    <cellStyle name="Normal 3 2 3 6 3 5" xfId="21606" xr:uid="{00000000-0005-0000-0000-00004B540000}"/>
    <cellStyle name="Normal 3 2 3 6 3 5 2" xfId="21607" xr:uid="{00000000-0005-0000-0000-00004C540000}"/>
    <cellStyle name="Normal 3 2 3 6 3 5 2 2" xfId="21608" xr:uid="{00000000-0005-0000-0000-00004D540000}"/>
    <cellStyle name="Normal 3 2 3 6 3 5 3" xfId="21609" xr:uid="{00000000-0005-0000-0000-00004E540000}"/>
    <cellStyle name="Normal 3 2 3 6 3 6" xfId="21610" xr:uid="{00000000-0005-0000-0000-00004F540000}"/>
    <cellStyle name="Normal 3 2 3 6 3 6 2" xfId="21611" xr:uid="{00000000-0005-0000-0000-000050540000}"/>
    <cellStyle name="Normal 3 2 3 6 3 7" xfId="21612" xr:uid="{00000000-0005-0000-0000-000051540000}"/>
    <cellStyle name="Normal 3 2 3 6 3 7 2" xfId="21613" xr:uid="{00000000-0005-0000-0000-000052540000}"/>
    <cellStyle name="Normal 3 2 3 6 3 8" xfId="21614" xr:uid="{00000000-0005-0000-0000-000053540000}"/>
    <cellStyle name="Normal 3 2 3 6 4" xfId="21615" xr:uid="{00000000-0005-0000-0000-000054540000}"/>
    <cellStyle name="Normal 3 2 3 6 4 2" xfId="21616" xr:uid="{00000000-0005-0000-0000-000055540000}"/>
    <cellStyle name="Normal 3 2 3 6 4 2 2" xfId="21617" xr:uid="{00000000-0005-0000-0000-000056540000}"/>
    <cellStyle name="Normal 3 2 3 6 4 2 2 2" xfId="21618" xr:uid="{00000000-0005-0000-0000-000057540000}"/>
    <cellStyle name="Normal 3 2 3 6 4 2 2 2 2" xfId="21619" xr:uid="{00000000-0005-0000-0000-000058540000}"/>
    <cellStyle name="Normal 3 2 3 6 4 2 2 3" xfId="21620" xr:uid="{00000000-0005-0000-0000-000059540000}"/>
    <cellStyle name="Normal 3 2 3 6 4 2 3" xfId="21621" xr:uid="{00000000-0005-0000-0000-00005A540000}"/>
    <cellStyle name="Normal 3 2 3 6 4 2 3 2" xfId="21622" xr:uid="{00000000-0005-0000-0000-00005B540000}"/>
    <cellStyle name="Normal 3 2 3 6 4 2 4" xfId="21623" xr:uid="{00000000-0005-0000-0000-00005C540000}"/>
    <cellStyle name="Normal 3 2 3 6 4 3" xfId="21624" xr:uid="{00000000-0005-0000-0000-00005D540000}"/>
    <cellStyle name="Normal 3 2 3 6 4 3 2" xfId="21625" xr:uid="{00000000-0005-0000-0000-00005E540000}"/>
    <cellStyle name="Normal 3 2 3 6 4 3 2 2" xfId="21626" xr:uid="{00000000-0005-0000-0000-00005F540000}"/>
    <cellStyle name="Normal 3 2 3 6 4 3 3" xfId="21627" xr:uid="{00000000-0005-0000-0000-000060540000}"/>
    <cellStyle name="Normal 3 2 3 6 4 4" xfId="21628" xr:uid="{00000000-0005-0000-0000-000061540000}"/>
    <cellStyle name="Normal 3 2 3 6 4 4 2" xfId="21629" xr:uid="{00000000-0005-0000-0000-000062540000}"/>
    <cellStyle name="Normal 3 2 3 6 4 5" xfId="21630" xr:uid="{00000000-0005-0000-0000-000063540000}"/>
    <cellStyle name="Normal 3 2 3 6 5" xfId="21631" xr:uid="{00000000-0005-0000-0000-000064540000}"/>
    <cellStyle name="Normal 3 2 3 6 5 2" xfId="21632" xr:uid="{00000000-0005-0000-0000-000065540000}"/>
    <cellStyle name="Normal 3 2 3 6 5 2 2" xfId="21633" xr:uid="{00000000-0005-0000-0000-000066540000}"/>
    <cellStyle name="Normal 3 2 3 6 5 2 2 2" xfId="21634" xr:uid="{00000000-0005-0000-0000-000067540000}"/>
    <cellStyle name="Normal 3 2 3 6 5 2 3" xfId="21635" xr:uid="{00000000-0005-0000-0000-000068540000}"/>
    <cellStyle name="Normal 3 2 3 6 5 3" xfId="21636" xr:uid="{00000000-0005-0000-0000-000069540000}"/>
    <cellStyle name="Normal 3 2 3 6 5 3 2" xfId="21637" xr:uid="{00000000-0005-0000-0000-00006A540000}"/>
    <cellStyle name="Normal 3 2 3 6 5 4" xfId="21638" xr:uid="{00000000-0005-0000-0000-00006B540000}"/>
    <cellStyle name="Normal 3 2 3 6 6" xfId="21639" xr:uid="{00000000-0005-0000-0000-00006C540000}"/>
    <cellStyle name="Normal 3 2 3 6 6 2" xfId="21640" xr:uid="{00000000-0005-0000-0000-00006D540000}"/>
    <cellStyle name="Normal 3 2 3 6 6 2 2" xfId="21641" xr:uid="{00000000-0005-0000-0000-00006E540000}"/>
    <cellStyle name="Normal 3 2 3 6 6 2 2 2" xfId="21642" xr:uid="{00000000-0005-0000-0000-00006F540000}"/>
    <cellStyle name="Normal 3 2 3 6 6 2 3" xfId="21643" xr:uid="{00000000-0005-0000-0000-000070540000}"/>
    <cellStyle name="Normal 3 2 3 6 6 3" xfId="21644" xr:uid="{00000000-0005-0000-0000-000071540000}"/>
    <cellStyle name="Normal 3 2 3 6 6 3 2" xfId="21645" xr:uid="{00000000-0005-0000-0000-000072540000}"/>
    <cellStyle name="Normal 3 2 3 6 6 4" xfId="21646" xr:uid="{00000000-0005-0000-0000-000073540000}"/>
    <cellStyle name="Normal 3 2 3 6 7" xfId="21647" xr:uid="{00000000-0005-0000-0000-000074540000}"/>
    <cellStyle name="Normal 3 2 3 6 7 2" xfId="21648" xr:uid="{00000000-0005-0000-0000-000075540000}"/>
    <cellStyle name="Normal 3 2 3 6 7 2 2" xfId="21649" xr:uid="{00000000-0005-0000-0000-000076540000}"/>
    <cellStyle name="Normal 3 2 3 6 7 3" xfId="21650" xr:uid="{00000000-0005-0000-0000-000077540000}"/>
    <cellStyle name="Normal 3 2 3 6 8" xfId="21651" xr:uid="{00000000-0005-0000-0000-000078540000}"/>
    <cellStyle name="Normal 3 2 3 6 8 2" xfId="21652" xr:uid="{00000000-0005-0000-0000-000079540000}"/>
    <cellStyle name="Normal 3 2 3 6 9" xfId="21653" xr:uid="{00000000-0005-0000-0000-00007A540000}"/>
    <cellStyle name="Normal 3 2 3 6 9 2" xfId="21654" xr:uid="{00000000-0005-0000-0000-00007B540000}"/>
    <cellStyle name="Normal 3 2 3 7" xfId="21655" xr:uid="{00000000-0005-0000-0000-00007C540000}"/>
    <cellStyle name="Normal 3 2 3 7 2" xfId="21656" xr:uid="{00000000-0005-0000-0000-00007D540000}"/>
    <cellStyle name="Normal 3 2 3 7 2 2" xfId="21657" xr:uid="{00000000-0005-0000-0000-00007E540000}"/>
    <cellStyle name="Normal 3 2 3 7 2 2 2" xfId="21658" xr:uid="{00000000-0005-0000-0000-00007F540000}"/>
    <cellStyle name="Normal 3 2 3 7 2 2 2 2" xfId="21659" xr:uid="{00000000-0005-0000-0000-000080540000}"/>
    <cellStyle name="Normal 3 2 3 7 2 2 2 2 2" xfId="21660" xr:uid="{00000000-0005-0000-0000-000081540000}"/>
    <cellStyle name="Normal 3 2 3 7 2 2 2 2 2 2" xfId="21661" xr:uid="{00000000-0005-0000-0000-000082540000}"/>
    <cellStyle name="Normal 3 2 3 7 2 2 2 2 3" xfId="21662" xr:uid="{00000000-0005-0000-0000-000083540000}"/>
    <cellStyle name="Normal 3 2 3 7 2 2 2 3" xfId="21663" xr:uid="{00000000-0005-0000-0000-000084540000}"/>
    <cellStyle name="Normal 3 2 3 7 2 2 2 3 2" xfId="21664" xr:uid="{00000000-0005-0000-0000-000085540000}"/>
    <cellStyle name="Normal 3 2 3 7 2 2 2 4" xfId="21665" xr:uid="{00000000-0005-0000-0000-000086540000}"/>
    <cellStyle name="Normal 3 2 3 7 2 2 3" xfId="21666" xr:uid="{00000000-0005-0000-0000-000087540000}"/>
    <cellStyle name="Normal 3 2 3 7 2 2 3 2" xfId="21667" xr:uid="{00000000-0005-0000-0000-000088540000}"/>
    <cellStyle name="Normal 3 2 3 7 2 2 3 2 2" xfId="21668" xr:uid="{00000000-0005-0000-0000-000089540000}"/>
    <cellStyle name="Normal 3 2 3 7 2 2 3 3" xfId="21669" xr:uid="{00000000-0005-0000-0000-00008A540000}"/>
    <cellStyle name="Normal 3 2 3 7 2 2 4" xfId="21670" xr:uid="{00000000-0005-0000-0000-00008B540000}"/>
    <cellStyle name="Normal 3 2 3 7 2 2 4 2" xfId="21671" xr:uid="{00000000-0005-0000-0000-00008C540000}"/>
    <cellStyle name="Normal 3 2 3 7 2 2 5" xfId="21672" xr:uid="{00000000-0005-0000-0000-00008D540000}"/>
    <cellStyle name="Normal 3 2 3 7 2 3" xfId="21673" xr:uid="{00000000-0005-0000-0000-00008E540000}"/>
    <cellStyle name="Normal 3 2 3 7 2 3 2" xfId="21674" xr:uid="{00000000-0005-0000-0000-00008F540000}"/>
    <cellStyle name="Normal 3 2 3 7 2 3 2 2" xfId="21675" xr:uid="{00000000-0005-0000-0000-000090540000}"/>
    <cellStyle name="Normal 3 2 3 7 2 3 2 2 2" xfId="21676" xr:uid="{00000000-0005-0000-0000-000091540000}"/>
    <cellStyle name="Normal 3 2 3 7 2 3 2 3" xfId="21677" xr:uid="{00000000-0005-0000-0000-000092540000}"/>
    <cellStyle name="Normal 3 2 3 7 2 3 3" xfId="21678" xr:uid="{00000000-0005-0000-0000-000093540000}"/>
    <cellStyle name="Normal 3 2 3 7 2 3 3 2" xfId="21679" xr:uid="{00000000-0005-0000-0000-000094540000}"/>
    <cellStyle name="Normal 3 2 3 7 2 3 4" xfId="21680" xr:uid="{00000000-0005-0000-0000-000095540000}"/>
    <cellStyle name="Normal 3 2 3 7 2 4" xfId="21681" xr:uid="{00000000-0005-0000-0000-000096540000}"/>
    <cellStyle name="Normal 3 2 3 7 2 4 2" xfId="21682" xr:uid="{00000000-0005-0000-0000-000097540000}"/>
    <cellStyle name="Normal 3 2 3 7 2 4 2 2" xfId="21683" xr:uid="{00000000-0005-0000-0000-000098540000}"/>
    <cellStyle name="Normal 3 2 3 7 2 4 2 2 2" xfId="21684" xr:uid="{00000000-0005-0000-0000-000099540000}"/>
    <cellStyle name="Normal 3 2 3 7 2 4 2 3" xfId="21685" xr:uid="{00000000-0005-0000-0000-00009A540000}"/>
    <cellStyle name="Normal 3 2 3 7 2 4 3" xfId="21686" xr:uid="{00000000-0005-0000-0000-00009B540000}"/>
    <cellStyle name="Normal 3 2 3 7 2 4 3 2" xfId="21687" xr:uid="{00000000-0005-0000-0000-00009C540000}"/>
    <cellStyle name="Normal 3 2 3 7 2 4 4" xfId="21688" xr:uid="{00000000-0005-0000-0000-00009D540000}"/>
    <cellStyle name="Normal 3 2 3 7 2 5" xfId="21689" xr:uid="{00000000-0005-0000-0000-00009E540000}"/>
    <cellStyle name="Normal 3 2 3 7 2 5 2" xfId="21690" xr:uid="{00000000-0005-0000-0000-00009F540000}"/>
    <cellStyle name="Normal 3 2 3 7 2 5 2 2" xfId="21691" xr:uid="{00000000-0005-0000-0000-0000A0540000}"/>
    <cellStyle name="Normal 3 2 3 7 2 5 3" xfId="21692" xr:uid="{00000000-0005-0000-0000-0000A1540000}"/>
    <cellStyle name="Normal 3 2 3 7 2 6" xfId="21693" xr:uid="{00000000-0005-0000-0000-0000A2540000}"/>
    <cellStyle name="Normal 3 2 3 7 2 6 2" xfId="21694" xr:uid="{00000000-0005-0000-0000-0000A3540000}"/>
    <cellStyle name="Normal 3 2 3 7 2 7" xfId="21695" xr:uid="{00000000-0005-0000-0000-0000A4540000}"/>
    <cellStyle name="Normal 3 2 3 7 2 7 2" xfId="21696" xr:uid="{00000000-0005-0000-0000-0000A5540000}"/>
    <cellStyle name="Normal 3 2 3 7 2 8" xfId="21697" xr:uid="{00000000-0005-0000-0000-0000A6540000}"/>
    <cellStyle name="Normal 3 2 3 7 3" xfId="21698" xr:uid="{00000000-0005-0000-0000-0000A7540000}"/>
    <cellStyle name="Normal 3 2 3 7 3 2" xfId="21699" xr:uid="{00000000-0005-0000-0000-0000A8540000}"/>
    <cellStyle name="Normal 3 2 3 7 3 2 2" xfId="21700" xr:uid="{00000000-0005-0000-0000-0000A9540000}"/>
    <cellStyle name="Normal 3 2 3 7 3 2 2 2" xfId="21701" xr:uid="{00000000-0005-0000-0000-0000AA540000}"/>
    <cellStyle name="Normal 3 2 3 7 3 2 2 2 2" xfId="21702" xr:uid="{00000000-0005-0000-0000-0000AB540000}"/>
    <cellStyle name="Normal 3 2 3 7 3 2 2 3" xfId="21703" xr:uid="{00000000-0005-0000-0000-0000AC540000}"/>
    <cellStyle name="Normal 3 2 3 7 3 2 3" xfId="21704" xr:uid="{00000000-0005-0000-0000-0000AD540000}"/>
    <cellStyle name="Normal 3 2 3 7 3 2 3 2" xfId="21705" xr:uid="{00000000-0005-0000-0000-0000AE540000}"/>
    <cellStyle name="Normal 3 2 3 7 3 2 4" xfId="21706" xr:uid="{00000000-0005-0000-0000-0000AF540000}"/>
    <cellStyle name="Normal 3 2 3 7 3 3" xfId="21707" xr:uid="{00000000-0005-0000-0000-0000B0540000}"/>
    <cellStyle name="Normal 3 2 3 7 3 3 2" xfId="21708" xr:uid="{00000000-0005-0000-0000-0000B1540000}"/>
    <cellStyle name="Normal 3 2 3 7 3 3 2 2" xfId="21709" xr:uid="{00000000-0005-0000-0000-0000B2540000}"/>
    <cellStyle name="Normal 3 2 3 7 3 3 3" xfId="21710" xr:uid="{00000000-0005-0000-0000-0000B3540000}"/>
    <cellStyle name="Normal 3 2 3 7 3 4" xfId="21711" xr:uid="{00000000-0005-0000-0000-0000B4540000}"/>
    <cellStyle name="Normal 3 2 3 7 3 4 2" xfId="21712" xr:uid="{00000000-0005-0000-0000-0000B5540000}"/>
    <cellStyle name="Normal 3 2 3 7 3 5" xfId="21713" xr:uid="{00000000-0005-0000-0000-0000B6540000}"/>
    <cellStyle name="Normal 3 2 3 7 4" xfId="21714" xr:uid="{00000000-0005-0000-0000-0000B7540000}"/>
    <cellStyle name="Normal 3 2 3 7 4 2" xfId="21715" xr:uid="{00000000-0005-0000-0000-0000B8540000}"/>
    <cellStyle name="Normal 3 2 3 7 4 2 2" xfId="21716" xr:uid="{00000000-0005-0000-0000-0000B9540000}"/>
    <cellStyle name="Normal 3 2 3 7 4 2 2 2" xfId="21717" xr:uid="{00000000-0005-0000-0000-0000BA540000}"/>
    <cellStyle name="Normal 3 2 3 7 4 2 3" xfId="21718" xr:uid="{00000000-0005-0000-0000-0000BB540000}"/>
    <cellStyle name="Normal 3 2 3 7 4 3" xfId="21719" xr:uid="{00000000-0005-0000-0000-0000BC540000}"/>
    <cellStyle name="Normal 3 2 3 7 4 3 2" xfId="21720" xr:uid="{00000000-0005-0000-0000-0000BD540000}"/>
    <cellStyle name="Normal 3 2 3 7 4 4" xfId="21721" xr:uid="{00000000-0005-0000-0000-0000BE540000}"/>
    <cellStyle name="Normal 3 2 3 7 5" xfId="21722" xr:uid="{00000000-0005-0000-0000-0000BF540000}"/>
    <cellStyle name="Normal 3 2 3 7 5 2" xfId="21723" xr:uid="{00000000-0005-0000-0000-0000C0540000}"/>
    <cellStyle name="Normal 3 2 3 7 5 2 2" xfId="21724" xr:uid="{00000000-0005-0000-0000-0000C1540000}"/>
    <cellStyle name="Normal 3 2 3 7 5 2 2 2" xfId="21725" xr:uid="{00000000-0005-0000-0000-0000C2540000}"/>
    <cellStyle name="Normal 3 2 3 7 5 2 3" xfId="21726" xr:uid="{00000000-0005-0000-0000-0000C3540000}"/>
    <cellStyle name="Normal 3 2 3 7 5 3" xfId="21727" xr:uid="{00000000-0005-0000-0000-0000C4540000}"/>
    <cellStyle name="Normal 3 2 3 7 5 3 2" xfId="21728" xr:uid="{00000000-0005-0000-0000-0000C5540000}"/>
    <cellStyle name="Normal 3 2 3 7 5 4" xfId="21729" xr:uid="{00000000-0005-0000-0000-0000C6540000}"/>
    <cellStyle name="Normal 3 2 3 7 6" xfId="21730" xr:uid="{00000000-0005-0000-0000-0000C7540000}"/>
    <cellStyle name="Normal 3 2 3 7 6 2" xfId="21731" xr:uid="{00000000-0005-0000-0000-0000C8540000}"/>
    <cellStyle name="Normal 3 2 3 7 6 2 2" xfId="21732" xr:uid="{00000000-0005-0000-0000-0000C9540000}"/>
    <cellStyle name="Normal 3 2 3 7 6 3" xfId="21733" xr:uid="{00000000-0005-0000-0000-0000CA540000}"/>
    <cellStyle name="Normal 3 2 3 7 7" xfId="21734" xr:uid="{00000000-0005-0000-0000-0000CB540000}"/>
    <cellStyle name="Normal 3 2 3 7 7 2" xfId="21735" xr:uid="{00000000-0005-0000-0000-0000CC540000}"/>
    <cellStyle name="Normal 3 2 3 7 8" xfId="21736" xr:uid="{00000000-0005-0000-0000-0000CD540000}"/>
    <cellStyle name="Normal 3 2 3 7 8 2" xfId="21737" xr:uid="{00000000-0005-0000-0000-0000CE540000}"/>
    <cellStyle name="Normal 3 2 3 7 9" xfId="21738" xr:uid="{00000000-0005-0000-0000-0000CF540000}"/>
    <cellStyle name="Normal 3 2 3 8" xfId="21739" xr:uid="{00000000-0005-0000-0000-0000D0540000}"/>
    <cellStyle name="Normal 3 2 3 8 2" xfId="21740" xr:uid="{00000000-0005-0000-0000-0000D1540000}"/>
    <cellStyle name="Normal 3 2 3 8 2 2" xfId="21741" xr:uid="{00000000-0005-0000-0000-0000D2540000}"/>
    <cellStyle name="Normal 3 2 3 8 2 2 2" xfId="21742" xr:uid="{00000000-0005-0000-0000-0000D3540000}"/>
    <cellStyle name="Normal 3 2 3 8 2 2 2 2" xfId="21743" xr:uid="{00000000-0005-0000-0000-0000D4540000}"/>
    <cellStyle name="Normal 3 2 3 8 2 2 2 2 2" xfId="21744" xr:uid="{00000000-0005-0000-0000-0000D5540000}"/>
    <cellStyle name="Normal 3 2 3 8 2 2 2 3" xfId="21745" xr:uid="{00000000-0005-0000-0000-0000D6540000}"/>
    <cellStyle name="Normal 3 2 3 8 2 2 3" xfId="21746" xr:uid="{00000000-0005-0000-0000-0000D7540000}"/>
    <cellStyle name="Normal 3 2 3 8 2 2 3 2" xfId="21747" xr:uid="{00000000-0005-0000-0000-0000D8540000}"/>
    <cellStyle name="Normal 3 2 3 8 2 2 4" xfId="21748" xr:uid="{00000000-0005-0000-0000-0000D9540000}"/>
    <cellStyle name="Normal 3 2 3 8 2 3" xfId="21749" xr:uid="{00000000-0005-0000-0000-0000DA540000}"/>
    <cellStyle name="Normal 3 2 3 8 2 3 2" xfId="21750" xr:uid="{00000000-0005-0000-0000-0000DB540000}"/>
    <cellStyle name="Normal 3 2 3 8 2 3 2 2" xfId="21751" xr:uid="{00000000-0005-0000-0000-0000DC540000}"/>
    <cellStyle name="Normal 3 2 3 8 2 3 3" xfId="21752" xr:uid="{00000000-0005-0000-0000-0000DD540000}"/>
    <cellStyle name="Normal 3 2 3 8 2 4" xfId="21753" xr:uid="{00000000-0005-0000-0000-0000DE540000}"/>
    <cellStyle name="Normal 3 2 3 8 2 4 2" xfId="21754" xr:uid="{00000000-0005-0000-0000-0000DF540000}"/>
    <cellStyle name="Normal 3 2 3 8 2 5" xfId="21755" xr:uid="{00000000-0005-0000-0000-0000E0540000}"/>
    <cellStyle name="Normal 3 2 3 8 3" xfId="21756" xr:uid="{00000000-0005-0000-0000-0000E1540000}"/>
    <cellStyle name="Normal 3 2 3 8 3 2" xfId="21757" xr:uid="{00000000-0005-0000-0000-0000E2540000}"/>
    <cellStyle name="Normal 3 2 3 8 3 2 2" xfId="21758" xr:uid="{00000000-0005-0000-0000-0000E3540000}"/>
    <cellStyle name="Normal 3 2 3 8 3 2 2 2" xfId="21759" xr:uid="{00000000-0005-0000-0000-0000E4540000}"/>
    <cellStyle name="Normal 3 2 3 8 3 2 3" xfId="21760" xr:uid="{00000000-0005-0000-0000-0000E5540000}"/>
    <cellStyle name="Normal 3 2 3 8 3 3" xfId="21761" xr:uid="{00000000-0005-0000-0000-0000E6540000}"/>
    <cellStyle name="Normal 3 2 3 8 3 3 2" xfId="21762" xr:uid="{00000000-0005-0000-0000-0000E7540000}"/>
    <cellStyle name="Normal 3 2 3 8 3 4" xfId="21763" xr:uid="{00000000-0005-0000-0000-0000E8540000}"/>
    <cellStyle name="Normal 3 2 3 8 4" xfId="21764" xr:uid="{00000000-0005-0000-0000-0000E9540000}"/>
    <cellStyle name="Normal 3 2 3 8 4 2" xfId="21765" xr:uid="{00000000-0005-0000-0000-0000EA540000}"/>
    <cellStyle name="Normal 3 2 3 8 4 2 2" xfId="21766" xr:uid="{00000000-0005-0000-0000-0000EB540000}"/>
    <cellStyle name="Normal 3 2 3 8 4 2 2 2" xfId="21767" xr:uid="{00000000-0005-0000-0000-0000EC540000}"/>
    <cellStyle name="Normal 3 2 3 8 4 2 3" xfId="21768" xr:uid="{00000000-0005-0000-0000-0000ED540000}"/>
    <cellStyle name="Normal 3 2 3 8 4 3" xfId="21769" xr:uid="{00000000-0005-0000-0000-0000EE540000}"/>
    <cellStyle name="Normal 3 2 3 8 4 3 2" xfId="21770" xr:uid="{00000000-0005-0000-0000-0000EF540000}"/>
    <cellStyle name="Normal 3 2 3 8 4 4" xfId="21771" xr:uid="{00000000-0005-0000-0000-0000F0540000}"/>
    <cellStyle name="Normal 3 2 3 8 5" xfId="21772" xr:uid="{00000000-0005-0000-0000-0000F1540000}"/>
    <cellStyle name="Normal 3 2 3 8 5 2" xfId="21773" xr:uid="{00000000-0005-0000-0000-0000F2540000}"/>
    <cellStyle name="Normal 3 2 3 8 5 2 2" xfId="21774" xr:uid="{00000000-0005-0000-0000-0000F3540000}"/>
    <cellStyle name="Normal 3 2 3 8 5 3" xfId="21775" xr:uid="{00000000-0005-0000-0000-0000F4540000}"/>
    <cellStyle name="Normal 3 2 3 8 6" xfId="21776" xr:uid="{00000000-0005-0000-0000-0000F5540000}"/>
    <cellStyle name="Normal 3 2 3 8 6 2" xfId="21777" xr:uid="{00000000-0005-0000-0000-0000F6540000}"/>
    <cellStyle name="Normal 3 2 3 8 7" xfId="21778" xr:uid="{00000000-0005-0000-0000-0000F7540000}"/>
    <cellStyle name="Normal 3 2 3 8 7 2" xfId="21779" xr:uid="{00000000-0005-0000-0000-0000F8540000}"/>
    <cellStyle name="Normal 3 2 3 8 8" xfId="21780" xr:uid="{00000000-0005-0000-0000-0000F9540000}"/>
    <cellStyle name="Normal 3 2 3 9" xfId="21781" xr:uid="{00000000-0005-0000-0000-0000FA540000}"/>
    <cellStyle name="Normal 3 2 3 9 2" xfId="21782" xr:uid="{00000000-0005-0000-0000-0000FB540000}"/>
    <cellStyle name="Normal 3 2 3 9 2 2" xfId="21783" xr:uid="{00000000-0005-0000-0000-0000FC540000}"/>
    <cellStyle name="Normal 3 2 3 9 2 2 2" xfId="21784" xr:uid="{00000000-0005-0000-0000-0000FD540000}"/>
    <cellStyle name="Normal 3 2 3 9 2 2 2 2" xfId="21785" xr:uid="{00000000-0005-0000-0000-0000FE540000}"/>
    <cellStyle name="Normal 3 2 3 9 2 2 2 2 2" xfId="21786" xr:uid="{00000000-0005-0000-0000-0000FF540000}"/>
    <cellStyle name="Normal 3 2 3 9 2 2 2 3" xfId="21787" xr:uid="{00000000-0005-0000-0000-000000550000}"/>
    <cellStyle name="Normal 3 2 3 9 2 2 3" xfId="21788" xr:uid="{00000000-0005-0000-0000-000001550000}"/>
    <cellStyle name="Normal 3 2 3 9 2 2 3 2" xfId="21789" xr:uid="{00000000-0005-0000-0000-000002550000}"/>
    <cellStyle name="Normal 3 2 3 9 2 2 4" xfId="21790" xr:uid="{00000000-0005-0000-0000-000003550000}"/>
    <cellStyle name="Normal 3 2 3 9 2 3" xfId="21791" xr:uid="{00000000-0005-0000-0000-000004550000}"/>
    <cellStyle name="Normal 3 2 3 9 2 3 2" xfId="21792" xr:uid="{00000000-0005-0000-0000-000005550000}"/>
    <cellStyle name="Normal 3 2 3 9 2 3 2 2" xfId="21793" xr:uid="{00000000-0005-0000-0000-000006550000}"/>
    <cellStyle name="Normal 3 2 3 9 2 3 3" xfId="21794" xr:uid="{00000000-0005-0000-0000-000007550000}"/>
    <cellStyle name="Normal 3 2 3 9 2 4" xfId="21795" xr:uid="{00000000-0005-0000-0000-000008550000}"/>
    <cellStyle name="Normal 3 2 3 9 2 4 2" xfId="21796" xr:uid="{00000000-0005-0000-0000-000009550000}"/>
    <cellStyle name="Normal 3 2 3 9 2 5" xfId="21797" xr:uid="{00000000-0005-0000-0000-00000A550000}"/>
    <cellStyle name="Normal 3 2 3 9 3" xfId="21798" xr:uid="{00000000-0005-0000-0000-00000B550000}"/>
    <cellStyle name="Normal 3 2 3 9 3 2" xfId="21799" xr:uid="{00000000-0005-0000-0000-00000C550000}"/>
    <cellStyle name="Normal 3 2 3 9 3 2 2" xfId="21800" xr:uid="{00000000-0005-0000-0000-00000D550000}"/>
    <cellStyle name="Normal 3 2 3 9 3 2 2 2" xfId="21801" xr:uid="{00000000-0005-0000-0000-00000E550000}"/>
    <cellStyle name="Normal 3 2 3 9 3 2 3" xfId="21802" xr:uid="{00000000-0005-0000-0000-00000F550000}"/>
    <cellStyle name="Normal 3 2 3 9 3 3" xfId="21803" xr:uid="{00000000-0005-0000-0000-000010550000}"/>
    <cellStyle name="Normal 3 2 3 9 3 3 2" xfId="21804" xr:uid="{00000000-0005-0000-0000-000011550000}"/>
    <cellStyle name="Normal 3 2 3 9 3 4" xfId="21805" xr:uid="{00000000-0005-0000-0000-000012550000}"/>
    <cellStyle name="Normal 3 2 3 9 4" xfId="21806" xr:uid="{00000000-0005-0000-0000-000013550000}"/>
    <cellStyle name="Normal 3 2 3 9 4 2" xfId="21807" xr:uid="{00000000-0005-0000-0000-000014550000}"/>
    <cellStyle name="Normal 3 2 3 9 4 2 2" xfId="21808" xr:uid="{00000000-0005-0000-0000-000015550000}"/>
    <cellStyle name="Normal 3 2 3 9 4 2 2 2" xfId="21809" xr:uid="{00000000-0005-0000-0000-000016550000}"/>
    <cellStyle name="Normal 3 2 3 9 4 2 3" xfId="21810" xr:uid="{00000000-0005-0000-0000-000017550000}"/>
    <cellStyle name="Normal 3 2 3 9 4 3" xfId="21811" xr:uid="{00000000-0005-0000-0000-000018550000}"/>
    <cellStyle name="Normal 3 2 3 9 4 3 2" xfId="21812" xr:uid="{00000000-0005-0000-0000-000019550000}"/>
    <cellStyle name="Normal 3 2 3 9 4 4" xfId="21813" xr:uid="{00000000-0005-0000-0000-00001A550000}"/>
    <cellStyle name="Normal 3 2 3 9 5" xfId="21814" xr:uid="{00000000-0005-0000-0000-00001B550000}"/>
    <cellStyle name="Normal 3 2 3 9 5 2" xfId="21815" xr:uid="{00000000-0005-0000-0000-00001C550000}"/>
    <cellStyle name="Normal 3 2 3 9 5 2 2" xfId="21816" xr:uid="{00000000-0005-0000-0000-00001D550000}"/>
    <cellStyle name="Normal 3 2 3 9 5 3" xfId="21817" xr:uid="{00000000-0005-0000-0000-00001E550000}"/>
    <cellStyle name="Normal 3 2 3 9 6" xfId="21818" xr:uid="{00000000-0005-0000-0000-00001F550000}"/>
    <cellStyle name="Normal 3 2 3 9 6 2" xfId="21819" xr:uid="{00000000-0005-0000-0000-000020550000}"/>
    <cellStyle name="Normal 3 2 3 9 7" xfId="21820" xr:uid="{00000000-0005-0000-0000-000021550000}"/>
    <cellStyle name="Normal 3 2 3 9 7 2" xfId="21821" xr:uid="{00000000-0005-0000-0000-000022550000}"/>
    <cellStyle name="Normal 3 2 3 9 8" xfId="21822" xr:uid="{00000000-0005-0000-0000-000023550000}"/>
    <cellStyle name="Normal 3 2 3_Sheet1" xfId="21823" xr:uid="{00000000-0005-0000-0000-000024550000}"/>
    <cellStyle name="Normal 3 2 4" xfId="21824" xr:uid="{00000000-0005-0000-0000-000025550000}"/>
    <cellStyle name="Normal 3 2 4 10" xfId="21825" xr:uid="{00000000-0005-0000-0000-000026550000}"/>
    <cellStyle name="Normal 3 2 4 10 2" xfId="21826" xr:uid="{00000000-0005-0000-0000-000027550000}"/>
    <cellStyle name="Normal 3 2 4 10 2 2" xfId="21827" xr:uid="{00000000-0005-0000-0000-000028550000}"/>
    <cellStyle name="Normal 3 2 4 10 2 2 2" xfId="21828" xr:uid="{00000000-0005-0000-0000-000029550000}"/>
    <cellStyle name="Normal 3 2 4 10 2 2 2 2" xfId="21829" xr:uid="{00000000-0005-0000-0000-00002A550000}"/>
    <cellStyle name="Normal 3 2 4 10 2 2 2 2 2" xfId="21830" xr:uid="{00000000-0005-0000-0000-00002B550000}"/>
    <cellStyle name="Normal 3 2 4 10 2 2 2 3" xfId="21831" xr:uid="{00000000-0005-0000-0000-00002C550000}"/>
    <cellStyle name="Normal 3 2 4 10 2 2 3" xfId="21832" xr:uid="{00000000-0005-0000-0000-00002D550000}"/>
    <cellStyle name="Normal 3 2 4 10 2 2 3 2" xfId="21833" xr:uid="{00000000-0005-0000-0000-00002E550000}"/>
    <cellStyle name="Normal 3 2 4 10 2 2 4" xfId="21834" xr:uid="{00000000-0005-0000-0000-00002F550000}"/>
    <cellStyle name="Normal 3 2 4 10 2 3" xfId="21835" xr:uid="{00000000-0005-0000-0000-000030550000}"/>
    <cellStyle name="Normal 3 2 4 10 2 3 2" xfId="21836" xr:uid="{00000000-0005-0000-0000-000031550000}"/>
    <cellStyle name="Normal 3 2 4 10 2 3 2 2" xfId="21837" xr:uid="{00000000-0005-0000-0000-000032550000}"/>
    <cellStyle name="Normal 3 2 4 10 2 3 3" xfId="21838" xr:uid="{00000000-0005-0000-0000-000033550000}"/>
    <cellStyle name="Normal 3 2 4 10 2 4" xfId="21839" xr:uid="{00000000-0005-0000-0000-000034550000}"/>
    <cellStyle name="Normal 3 2 4 10 2 4 2" xfId="21840" xr:uid="{00000000-0005-0000-0000-000035550000}"/>
    <cellStyle name="Normal 3 2 4 10 2 5" xfId="21841" xr:uid="{00000000-0005-0000-0000-000036550000}"/>
    <cellStyle name="Normal 3 2 4 10 3" xfId="21842" xr:uid="{00000000-0005-0000-0000-000037550000}"/>
    <cellStyle name="Normal 3 2 4 10 3 2" xfId="21843" xr:uid="{00000000-0005-0000-0000-000038550000}"/>
    <cellStyle name="Normal 3 2 4 10 3 2 2" xfId="21844" xr:uid="{00000000-0005-0000-0000-000039550000}"/>
    <cellStyle name="Normal 3 2 4 10 3 2 2 2" xfId="21845" xr:uid="{00000000-0005-0000-0000-00003A550000}"/>
    <cellStyle name="Normal 3 2 4 10 3 2 3" xfId="21846" xr:uid="{00000000-0005-0000-0000-00003B550000}"/>
    <cellStyle name="Normal 3 2 4 10 3 3" xfId="21847" xr:uid="{00000000-0005-0000-0000-00003C550000}"/>
    <cellStyle name="Normal 3 2 4 10 3 3 2" xfId="21848" xr:uid="{00000000-0005-0000-0000-00003D550000}"/>
    <cellStyle name="Normal 3 2 4 10 3 4" xfId="21849" xr:uid="{00000000-0005-0000-0000-00003E550000}"/>
    <cellStyle name="Normal 3 2 4 10 4" xfId="21850" xr:uid="{00000000-0005-0000-0000-00003F550000}"/>
    <cellStyle name="Normal 3 2 4 10 4 2" xfId="21851" xr:uid="{00000000-0005-0000-0000-000040550000}"/>
    <cellStyle name="Normal 3 2 4 10 4 2 2" xfId="21852" xr:uid="{00000000-0005-0000-0000-000041550000}"/>
    <cellStyle name="Normal 3 2 4 10 4 3" xfId="21853" xr:uid="{00000000-0005-0000-0000-000042550000}"/>
    <cellStyle name="Normal 3 2 4 10 5" xfId="21854" xr:uid="{00000000-0005-0000-0000-000043550000}"/>
    <cellStyle name="Normal 3 2 4 10 5 2" xfId="21855" xr:uid="{00000000-0005-0000-0000-000044550000}"/>
    <cellStyle name="Normal 3 2 4 10 6" xfId="21856" xr:uid="{00000000-0005-0000-0000-000045550000}"/>
    <cellStyle name="Normal 3 2 4 11" xfId="21857" xr:uid="{00000000-0005-0000-0000-000046550000}"/>
    <cellStyle name="Normal 3 2 4 11 2" xfId="21858" xr:uid="{00000000-0005-0000-0000-000047550000}"/>
    <cellStyle name="Normal 3 2 4 11 2 2" xfId="21859" xr:uid="{00000000-0005-0000-0000-000048550000}"/>
    <cellStyle name="Normal 3 2 4 11 2 2 2" xfId="21860" xr:uid="{00000000-0005-0000-0000-000049550000}"/>
    <cellStyle name="Normal 3 2 4 11 2 2 2 2" xfId="21861" xr:uid="{00000000-0005-0000-0000-00004A550000}"/>
    <cellStyle name="Normal 3 2 4 11 2 2 3" xfId="21862" xr:uid="{00000000-0005-0000-0000-00004B550000}"/>
    <cellStyle name="Normal 3 2 4 11 2 3" xfId="21863" xr:uid="{00000000-0005-0000-0000-00004C550000}"/>
    <cellStyle name="Normal 3 2 4 11 2 3 2" xfId="21864" xr:uid="{00000000-0005-0000-0000-00004D550000}"/>
    <cellStyle name="Normal 3 2 4 11 2 4" xfId="21865" xr:uid="{00000000-0005-0000-0000-00004E550000}"/>
    <cellStyle name="Normal 3 2 4 11 3" xfId="21866" xr:uid="{00000000-0005-0000-0000-00004F550000}"/>
    <cellStyle name="Normal 3 2 4 11 3 2" xfId="21867" xr:uid="{00000000-0005-0000-0000-000050550000}"/>
    <cellStyle name="Normal 3 2 4 11 3 2 2" xfId="21868" xr:uid="{00000000-0005-0000-0000-000051550000}"/>
    <cellStyle name="Normal 3 2 4 11 3 3" xfId="21869" xr:uid="{00000000-0005-0000-0000-000052550000}"/>
    <cellStyle name="Normal 3 2 4 11 4" xfId="21870" xr:uid="{00000000-0005-0000-0000-000053550000}"/>
    <cellStyle name="Normal 3 2 4 11 4 2" xfId="21871" xr:uid="{00000000-0005-0000-0000-000054550000}"/>
    <cellStyle name="Normal 3 2 4 11 5" xfId="21872" xr:uid="{00000000-0005-0000-0000-000055550000}"/>
    <cellStyle name="Normal 3 2 4 12" xfId="21873" xr:uid="{00000000-0005-0000-0000-000056550000}"/>
    <cellStyle name="Normal 3 2 4 12 2" xfId="21874" xr:uid="{00000000-0005-0000-0000-000057550000}"/>
    <cellStyle name="Normal 3 2 4 12 2 2" xfId="21875" xr:uid="{00000000-0005-0000-0000-000058550000}"/>
    <cellStyle name="Normal 3 2 4 12 2 2 2" xfId="21876" xr:uid="{00000000-0005-0000-0000-000059550000}"/>
    <cellStyle name="Normal 3 2 4 12 2 3" xfId="21877" xr:uid="{00000000-0005-0000-0000-00005A550000}"/>
    <cellStyle name="Normal 3 2 4 12 3" xfId="21878" xr:uid="{00000000-0005-0000-0000-00005B550000}"/>
    <cellStyle name="Normal 3 2 4 12 3 2" xfId="21879" xr:uid="{00000000-0005-0000-0000-00005C550000}"/>
    <cellStyle name="Normal 3 2 4 12 4" xfId="21880" xr:uid="{00000000-0005-0000-0000-00005D550000}"/>
    <cellStyle name="Normal 3 2 4 13" xfId="21881" xr:uid="{00000000-0005-0000-0000-00005E550000}"/>
    <cellStyle name="Normal 3 2 4 13 2" xfId="21882" xr:uid="{00000000-0005-0000-0000-00005F550000}"/>
    <cellStyle name="Normal 3 2 4 13 2 2" xfId="21883" xr:uid="{00000000-0005-0000-0000-000060550000}"/>
    <cellStyle name="Normal 3 2 4 13 2 2 2" xfId="21884" xr:uid="{00000000-0005-0000-0000-000061550000}"/>
    <cellStyle name="Normal 3 2 4 13 2 3" xfId="21885" xr:uid="{00000000-0005-0000-0000-000062550000}"/>
    <cellStyle name="Normal 3 2 4 13 3" xfId="21886" xr:uid="{00000000-0005-0000-0000-000063550000}"/>
    <cellStyle name="Normal 3 2 4 13 3 2" xfId="21887" xr:uid="{00000000-0005-0000-0000-000064550000}"/>
    <cellStyle name="Normal 3 2 4 13 4" xfId="21888" xr:uid="{00000000-0005-0000-0000-000065550000}"/>
    <cellStyle name="Normal 3 2 4 14" xfId="21889" xr:uid="{00000000-0005-0000-0000-000066550000}"/>
    <cellStyle name="Normal 3 2 4 14 2" xfId="21890" xr:uid="{00000000-0005-0000-0000-000067550000}"/>
    <cellStyle name="Normal 3 2 4 14 2 2" xfId="21891" xr:uid="{00000000-0005-0000-0000-000068550000}"/>
    <cellStyle name="Normal 3 2 4 14 2 2 2" xfId="21892" xr:uid="{00000000-0005-0000-0000-000069550000}"/>
    <cellStyle name="Normal 3 2 4 14 2 3" xfId="21893" xr:uid="{00000000-0005-0000-0000-00006A550000}"/>
    <cellStyle name="Normal 3 2 4 14 3" xfId="21894" xr:uid="{00000000-0005-0000-0000-00006B550000}"/>
    <cellStyle name="Normal 3 2 4 14 3 2" xfId="21895" xr:uid="{00000000-0005-0000-0000-00006C550000}"/>
    <cellStyle name="Normal 3 2 4 14 4" xfId="21896" xr:uid="{00000000-0005-0000-0000-00006D550000}"/>
    <cellStyle name="Normal 3 2 4 15" xfId="21897" xr:uid="{00000000-0005-0000-0000-00006E550000}"/>
    <cellStyle name="Normal 3 2 4 15 2" xfId="21898" xr:uid="{00000000-0005-0000-0000-00006F550000}"/>
    <cellStyle name="Normal 3 2 4 15 2 2" xfId="21899" xr:uid="{00000000-0005-0000-0000-000070550000}"/>
    <cellStyle name="Normal 3 2 4 15 3" xfId="21900" xr:uid="{00000000-0005-0000-0000-000071550000}"/>
    <cellStyle name="Normal 3 2 4 16" xfId="21901" xr:uid="{00000000-0005-0000-0000-000072550000}"/>
    <cellStyle name="Normal 3 2 4 16 2" xfId="21902" xr:uid="{00000000-0005-0000-0000-000073550000}"/>
    <cellStyle name="Normal 3 2 4 17" xfId="21903" xr:uid="{00000000-0005-0000-0000-000074550000}"/>
    <cellStyle name="Normal 3 2 4 17 2" xfId="21904" xr:uid="{00000000-0005-0000-0000-000075550000}"/>
    <cellStyle name="Normal 3 2 4 18" xfId="21905" xr:uid="{00000000-0005-0000-0000-000076550000}"/>
    <cellStyle name="Normal 3 2 4 2" xfId="21906" xr:uid="{00000000-0005-0000-0000-000077550000}"/>
    <cellStyle name="Normal 3 2 4 2 10" xfId="21907" xr:uid="{00000000-0005-0000-0000-000078550000}"/>
    <cellStyle name="Normal 3 2 4 2 10 2" xfId="21908" xr:uid="{00000000-0005-0000-0000-000079550000}"/>
    <cellStyle name="Normal 3 2 4 2 10 2 2" xfId="21909" xr:uid="{00000000-0005-0000-0000-00007A550000}"/>
    <cellStyle name="Normal 3 2 4 2 10 2 2 2" xfId="21910" xr:uid="{00000000-0005-0000-0000-00007B550000}"/>
    <cellStyle name="Normal 3 2 4 2 10 2 3" xfId="21911" xr:uid="{00000000-0005-0000-0000-00007C550000}"/>
    <cellStyle name="Normal 3 2 4 2 10 3" xfId="21912" xr:uid="{00000000-0005-0000-0000-00007D550000}"/>
    <cellStyle name="Normal 3 2 4 2 10 3 2" xfId="21913" xr:uid="{00000000-0005-0000-0000-00007E550000}"/>
    <cellStyle name="Normal 3 2 4 2 10 4" xfId="21914" xr:uid="{00000000-0005-0000-0000-00007F550000}"/>
    <cellStyle name="Normal 3 2 4 2 11" xfId="21915" xr:uid="{00000000-0005-0000-0000-000080550000}"/>
    <cellStyle name="Normal 3 2 4 2 11 2" xfId="21916" xr:uid="{00000000-0005-0000-0000-000081550000}"/>
    <cellStyle name="Normal 3 2 4 2 11 2 2" xfId="21917" xr:uid="{00000000-0005-0000-0000-000082550000}"/>
    <cellStyle name="Normal 3 2 4 2 11 2 2 2" xfId="21918" xr:uid="{00000000-0005-0000-0000-000083550000}"/>
    <cellStyle name="Normal 3 2 4 2 11 2 3" xfId="21919" xr:uid="{00000000-0005-0000-0000-000084550000}"/>
    <cellStyle name="Normal 3 2 4 2 11 3" xfId="21920" xr:uid="{00000000-0005-0000-0000-000085550000}"/>
    <cellStyle name="Normal 3 2 4 2 11 3 2" xfId="21921" xr:uid="{00000000-0005-0000-0000-000086550000}"/>
    <cellStyle name="Normal 3 2 4 2 11 4" xfId="21922" xr:uid="{00000000-0005-0000-0000-000087550000}"/>
    <cellStyle name="Normal 3 2 4 2 12" xfId="21923" xr:uid="{00000000-0005-0000-0000-000088550000}"/>
    <cellStyle name="Normal 3 2 4 2 12 2" xfId="21924" xr:uid="{00000000-0005-0000-0000-000089550000}"/>
    <cellStyle name="Normal 3 2 4 2 12 2 2" xfId="21925" xr:uid="{00000000-0005-0000-0000-00008A550000}"/>
    <cellStyle name="Normal 3 2 4 2 12 2 2 2" xfId="21926" xr:uid="{00000000-0005-0000-0000-00008B550000}"/>
    <cellStyle name="Normal 3 2 4 2 12 2 3" xfId="21927" xr:uid="{00000000-0005-0000-0000-00008C550000}"/>
    <cellStyle name="Normal 3 2 4 2 12 3" xfId="21928" xr:uid="{00000000-0005-0000-0000-00008D550000}"/>
    <cellStyle name="Normal 3 2 4 2 12 3 2" xfId="21929" xr:uid="{00000000-0005-0000-0000-00008E550000}"/>
    <cellStyle name="Normal 3 2 4 2 12 4" xfId="21930" xr:uid="{00000000-0005-0000-0000-00008F550000}"/>
    <cellStyle name="Normal 3 2 4 2 13" xfId="21931" xr:uid="{00000000-0005-0000-0000-000090550000}"/>
    <cellStyle name="Normal 3 2 4 2 13 2" xfId="21932" xr:uid="{00000000-0005-0000-0000-000091550000}"/>
    <cellStyle name="Normal 3 2 4 2 13 2 2" xfId="21933" xr:uid="{00000000-0005-0000-0000-000092550000}"/>
    <cellStyle name="Normal 3 2 4 2 13 3" xfId="21934" xr:uid="{00000000-0005-0000-0000-000093550000}"/>
    <cellStyle name="Normal 3 2 4 2 14" xfId="21935" xr:uid="{00000000-0005-0000-0000-000094550000}"/>
    <cellStyle name="Normal 3 2 4 2 14 2" xfId="21936" xr:uid="{00000000-0005-0000-0000-000095550000}"/>
    <cellStyle name="Normal 3 2 4 2 15" xfId="21937" xr:uid="{00000000-0005-0000-0000-000096550000}"/>
    <cellStyle name="Normal 3 2 4 2 15 2" xfId="21938" xr:uid="{00000000-0005-0000-0000-000097550000}"/>
    <cellStyle name="Normal 3 2 4 2 16" xfId="21939" xr:uid="{00000000-0005-0000-0000-000098550000}"/>
    <cellStyle name="Normal 3 2 4 2 2" xfId="21940" xr:uid="{00000000-0005-0000-0000-000099550000}"/>
    <cellStyle name="Normal 3 2 4 2 2 10" xfId="21941" xr:uid="{00000000-0005-0000-0000-00009A550000}"/>
    <cellStyle name="Normal 3 2 4 2 2 2" xfId="21942" xr:uid="{00000000-0005-0000-0000-00009B550000}"/>
    <cellStyle name="Normal 3 2 4 2 2 2 2" xfId="21943" xr:uid="{00000000-0005-0000-0000-00009C550000}"/>
    <cellStyle name="Normal 3 2 4 2 2 2 2 2" xfId="21944" xr:uid="{00000000-0005-0000-0000-00009D550000}"/>
    <cellStyle name="Normal 3 2 4 2 2 2 2 2 2" xfId="21945" xr:uid="{00000000-0005-0000-0000-00009E550000}"/>
    <cellStyle name="Normal 3 2 4 2 2 2 2 2 2 2" xfId="21946" xr:uid="{00000000-0005-0000-0000-00009F550000}"/>
    <cellStyle name="Normal 3 2 4 2 2 2 2 2 2 2 2" xfId="21947" xr:uid="{00000000-0005-0000-0000-0000A0550000}"/>
    <cellStyle name="Normal 3 2 4 2 2 2 2 2 2 2 2 2" xfId="21948" xr:uid="{00000000-0005-0000-0000-0000A1550000}"/>
    <cellStyle name="Normal 3 2 4 2 2 2 2 2 2 2 3" xfId="21949" xr:uid="{00000000-0005-0000-0000-0000A2550000}"/>
    <cellStyle name="Normal 3 2 4 2 2 2 2 2 2 3" xfId="21950" xr:uid="{00000000-0005-0000-0000-0000A3550000}"/>
    <cellStyle name="Normal 3 2 4 2 2 2 2 2 2 3 2" xfId="21951" xr:uid="{00000000-0005-0000-0000-0000A4550000}"/>
    <cellStyle name="Normal 3 2 4 2 2 2 2 2 2 4" xfId="21952" xr:uid="{00000000-0005-0000-0000-0000A5550000}"/>
    <cellStyle name="Normal 3 2 4 2 2 2 2 2 3" xfId="21953" xr:uid="{00000000-0005-0000-0000-0000A6550000}"/>
    <cellStyle name="Normal 3 2 4 2 2 2 2 2 3 2" xfId="21954" xr:uid="{00000000-0005-0000-0000-0000A7550000}"/>
    <cellStyle name="Normal 3 2 4 2 2 2 2 2 3 2 2" xfId="21955" xr:uid="{00000000-0005-0000-0000-0000A8550000}"/>
    <cellStyle name="Normal 3 2 4 2 2 2 2 2 3 3" xfId="21956" xr:uid="{00000000-0005-0000-0000-0000A9550000}"/>
    <cellStyle name="Normal 3 2 4 2 2 2 2 2 4" xfId="21957" xr:uid="{00000000-0005-0000-0000-0000AA550000}"/>
    <cellStyle name="Normal 3 2 4 2 2 2 2 2 4 2" xfId="21958" xr:uid="{00000000-0005-0000-0000-0000AB550000}"/>
    <cellStyle name="Normal 3 2 4 2 2 2 2 2 5" xfId="21959" xr:uid="{00000000-0005-0000-0000-0000AC550000}"/>
    <cellStyle name="Normal 3 2 4 2 2 2 2 3" xfId="21960" xr:uid="{00000000-0005-0000-0000-0000AD550000}"/>
    <cellStyle name="Normal 3 2 4 2 2 2 2 3 2" xfId="21961" xr:uid="{00000000-0005-0000-0000-0000AE550000}"/>
    <cellStyle name="Normal 3 2 4 2 2 2 2 3 2 2" xfId="21962" xr:uid="{00000000-0005-0000-0000-0000AF550000}"/>
    <cellStyle name="Normal 3 2 4 2 2 2 2 3 2 2 2" xfId="21963" xr:uid="{00000000-0005-0000-0000-0000B0550000}"/>
    <cellStyle name="Normal 3 2 4 2 2 2 2 3 2 3" xfId="21964" xr:uid="{00000000-0005-0000-0000-0000B1550000}"/>
    <cellStyle name="Normal 3 2 4 2 2 2 2 3 3" xfId="21965" xr:uid="{00000000-0005-0000-0000-0000B2550000}"/>
    <cellStyle name="Normal 3 2 4 2 2 2 2 3 3 2" xfId="21966" xr:uid="{00000000-0005-0000-0000-0000B3550000}"/>
    <cellStyle name="Normal 3 2 4 2 2 2 2 3 4" xfId="21967" xr:uid="{00000000-0005-0000-0000-0000B4550000}"/>
    <cellStyle name="Normal 3 2 4 2 2 2 2 4" xfId="21968" xr:uid="{00000000-0005-0000-0000-0000B5550000}"/>
    <cellStyle name="Normal 3 2 4 2 2 2 2 4 2" xfId="21969" xr:uid="{00000000-0005-0000-0000-0000B6550000}"/>
    <cellStyle name="Normal 3 2 4 2 2 2 2 4 2 2" xfId="21970" xr:uid="{00000000-0005-0000-0000-0000B7550000}"/>
    <cellStyle name="Normal 3 2 4 2 2 2 2 4 2 2 2" xfId="21971" xr:uid="{00000000-0005-0000-0000-0000B8550000}"/>
    <cellStyle name="Normal 3 2 4 2 2 2 2 4 2 3" xfId="21972" xr:uid="{00000000-0005-0000-0000-0000B9550000}"/>
    <cellStyle name="Normal 3 2 4 2 2 2 2 4 3" xfId="21973" xr:uid="{00000000-0005-0000-0000-0000BA550000}"/>
    <cellStyle name="Normal 3 2 4 2 2 2 2 4 3 2" xfId="21974" xr:uid="{00000000-0005-0000-0000-0000BB550000}"/>
    <cellStyle name="Normal 3 2 4 2 2 2 2 4 4" xfId="21975" xr:uid="{00000000-0005-0000-0000-0000BC550000}"/>
    <cellStyle name="Normal 3 2 4 2 2 2 2 5" xfId="21976" xr:uid="{00000000-0005-0000-0000-0000BD550000}"/>
    <cellStyle name="Normal 3 2 4 2 2 2 2 5 2" xfId="21977" xr:uid="{00000000-0005-0000-0000-0000BE550000}"/>
    <cellStyle name="Normal 3 2 4 2 2 2 2 5 2 2" xfId="21978" xr:uid="{00000000-0005-0000-0000-0000BF550000}"/>
    <cellStyle name="Normal 3 2 4 2 2 2 2 5 3" xfId="21979" xr:uid="{00000000-0005-0000-0000-0000C0550000}"/>
    <cellStyle name="Normal 3 2 4 2 2 2 2 6" xfId="21980" xr:uid="{00000000-0005-0000-0000-0000C1550000}"/>
    <cellStyle name="Normal 3 2 4 2 2 2 2 6 2" xfId="21981" xr:uid="{00000000-0005-0000-0000-0000C2550000}"/>
    <cellStyle name="Normal 3 2 4 2 2 2 2 7" xfId="21982" xr:uid="{00000000-0005-0000-0000-0000C3550000}"/>
    <cellStyle name="Normal 3 2 4 2 2 2 2 7 2" xfId="21983" xr:uid="{00000000-0005-0000-0000-0000C4550000}"/>
    <cellStyle name="Normal 3 2 4 2 2 2 2 8" xfId="21984" xr:uid="{00000000-0005-0000-0000-0000C5550000}"/>
    <cellStyle name="Normal 3 2 4 2 2 2 3" xfId="21985" xr:uid="{00000000-0005-0000-0000-0000C6550000}"/>
    <cellStyle name="Normal 3 2 4 2 2 2 3 2" xfId="21986" xr:uid="{00000000-0005-0000-0000-0000C7550000}"/>
    <cellStyle name="Normal 3 2 4 2 2 2 3 2 2" xfId="21987" xr:uid="{00000000-0005-0000-0000-0000C8550000}"/>
    <cellStyle name="Normal 3 2 4 2 2 2 3 2 2 2" xfId="21988" xr:uid="{00000000-0005-0000-0000-0000C9550000}"/>
    <cellStyle name="Normal 3 2 4 2 2 2 3 2 2 2 2" xfId="21989" xr:uid="{00000000-0005-0000-0000-0000CA550000}"/>
    <cellStyle name="Normal 3 2 4 2 2 2 3 2 2 3" xfId="21990" xr:uid="{00000000-0005-0000-0000-0000CB550000}"/>
    <cellStyle name="Normal 3 2 4 2 2 2 3 2 3" xfId="21991" xr:uid="{00000000-0005-0000-0000-0000CC550000}"/>
    <cellStyle name="Normal 3 2 4 2 2 2 3 2 3 2" xfId="21992" xr:uid="{00000000-0005-0000-0000-0000CD550000}"/>
    <cellStyle name="Normal 3 2 4 2 2 2 3 2 4" xfId="21993" xr:uid="{00000000-0005-0000-0000-0000CE550000}"/>
    <cellStyle name="Normal 3 2 4 2 2 2 3 3" xfId="21994" xr:uid="{00000000-0005-0000-0000-0000CF550000}"/>
    <cellStyle name="Normal 3 2 4 2 2 2 3 3 2" xfId="21995" xr:uid="{00000000-0005-0000-0000-0000D0550000}"/>
    <cellStyle name="Normal 3 2 4 2 2 2 3 3 2 2" xfId="21996" xr:uid="{00000000-0005-0000-0000-0000D1550000}"/>
    <cellStyle name="Normal 3 2 4 2 2 2 3 3 3" xfId="21997" xr:uid="{00000000-0005-0000-0000-0000D2550000}"/>
    <cellStyle name="Normal 3 2 4 2 2 2 3 4" xfId="21998" xr:uid="{00000000-0005-0000-0000-0000D3550000}"/>
    <cellStyle name="Normal 3 2 4 2 2 2 3 4 2" xfId="21999" xr:uid="{00000000-0005-0000-0000-0000D4550000}"/>
    <cellStyle name="Normal 3 2 4 2 2 2 3 5" xfId="22000" xr:uid="{00000000-0005-0000-0000-0000D5550000}"/>
    <cellStyle name="Normal 3 2 4 2 2 2 4" xfId="22001" xr:uid="{00000000-0005-0000-0000-0000D6550000}"/>
    <cellStyle name="Normal 3 2 4 2 2 2 4 2" xfId="22002" xr:uid="{00000000-0005-0000-0000-0000D7550000}"/>
    <cellStyle name="Normal 3 2 4 2 2 2 4 2 2" xfId="22003" xr:uid="{00000000-0005-0000-0000-0000D8550000}"/>
    <cellStyle name="Normal 3 2 4 2 2 2 4 2 2 2" xfId="22004" xr:uid="{00000000-0005-0000-0000-0000D9550000}"/>
    <cellStyle name="Normal 3 2 4 2 2 2 4 2 3" xfId="22005" xr:uid="{00000000-0005-0000-0000-0000DA550000}"/>
    <cellStyle name="Normal 3 2 4 2 2 2 4 3" xfId="22006" xr:uid="{00000000-0005-0000-0000-0000DB550000}"/>
    <cellStyle name="Normal 3 2 4 2 2 2 4 3 2" xfId="22007" xr:uid="{00000000-0005-0000-0000-0000DC550000}"/>
    <cellStyle name="Normal 3 2 4 2 2 2 4 4" xfId="22008" xr:uid="{00000000-0005-0000-0000-0000DD550000}"/>
    <cellStyle name="Normal 3 2 4 2 2 2 5" xfId="22009" xr:uid="{00000000-0005-0000-0000-0000DE550000}"/>
    <cellStyle name="Normal 3 2 4 2 2 2 5 2" xfId="22010" xr:uid="{00000000-0005-0000-0000-0000DF550000}"/>
    <cellStyle name="Normal 3 2 4 2 2 2 5 2 2" xfId="22011" xr:uid="{00000000-0005-0000-0000-0000E0550000}"/>
    <cellStyle name="Normal 3 2 4 2 2 2 5 2 2 2" xfId="22012" xr:uid="{00000000-0005-0000-0000-0000E1550000}"/>
    <cellStyle name="Normal 3 2 4 2 2 2 5 2 3" xfId="22013" xr:uid="{00000000-0005-0000-0000-0000E2550000}"/>
    <cellStyle name="Normal 3 2 4 2 2 2 5 3" xfId="22014" xr:uid="{00000000-0005-0000-0000-0000E3550000}"/>
    <cellStyle name="Normal 3 2 4 2 2 2 5 3 2" xfId="22015" xr:uid="{00000000-0005-0000-0000-0000E4550000}"/>
    <cellStyle name="Normal 3 2 4 2 2 2 5 4" xfId="22016" xr:uid="{00000000-0005-0000-0000-0000E5550000}"/>
    <cellStyle name="Normal 3 2 4 2 2 2 6" xfId="22017" xr:uid="{00000000-0005-0000-0000-0000E6550000}"/>
    <cellStyle name="Normal 3 2 4 2 2 2 6 2" xfId="22018" xr:uid="{00000000-0005-0000-0000-0000E7550000}"/>
    <cellStyle name="Normal 3 2 4 2 2 2 6 2 2" xfId="22019" xr:uid="{00000000-0005-0000-0000-0000E8550000}"/>
    <cellStyle name="Normal 3 2 4 2 2 2 6 3" xfId="22020" xr:uid="{00000000-0005-0000-0000-0000E9550000}"/>
    <cellStyle name="Normal 3 2 4 2 2 2 7" xfId="22021" xr:uid="{00000000-0005-0000-0000-0000EA550000}"/>
    <cellStyle name="Normal 3 2 4 2 2 2 7 2" xfId="22022" xr:uid="{00000000-0005-0000-0000-0000EB550000}"/>
    <cellStyle name="Normal 3 2 4 2 2 2 8" xfId="22023" xr:uid="{00000000-0005-0000-0000-0000EC550000}"/>
    <cellStyle name="Normal 3 2 4 2 2 2 8 2" xfId="22024" xr:uid="{00000000-0005-0000-0000-0000ED550000}"/>
    <cellStyle name="Normal 3 2 4 2 2 2 9" xfId="22025" xr:uid="{00000000-0005-0000-0000-0000EE550000}"/>
    <cellStyle name="Normal 3 2 4 2 2 3" xfId="22026" xr:uid="{00000000-0005-0000-0000-0000EF550000}"/>
    <cellStyle name="Normal 3 2 4 2 2 3 2" xfId="22027" xr:uid="{00000000-0005-0000-0000-0000F0550000}"/>
    <cellStyle name="Normal 3 2 4 2 2 3 2 2" xfId="22028" xr:uid="{00000000-0005-0000-0000-0000F1550000}"/>
    <cellStyle name="Normal 3 2 4 2 2 3 2 2 2" xfId="22029" xr:uid="{00000000-0005-0000-0000-0000F2550000}"/>
    <cellStyle name="Normal 3 2 4 2 2 3 2 2 2 2" xfId="22030" xr:uid="{00000000-0005-0000-0000-0000F3550000}"/>
    <cellStyle name="Normal 3 2 4 2 2 3 2 2 2 2 2" xfId="22031" xr:uid="{00000000-0005-0000-0000-0000F4550000}"/>
    <cellStyle name="Normal 3 2 4 2 2 3 2 2 2 3" xfId="22032" xr:uid="{00000000-0005-0000-0000-0000F5550000}"/>
    <cellStyle name="Normal 3 2 4 2 2 3 2 2 3" xfId="22033" xr:uid="{00000000-0005-0000-0000-0000F6550000}"/>
    <cellStyle name="Normal 3 2 4 2 2 3 2 2 3 2" xfId="22034" xr:uid="{00000000-0005-0000-0000-0000F7550000}"/>
    <cellStyle name="Normal 3 2 4 2 2 3 2 2 4" xfId="22035" xr:uid="{00000000-0005-0000-0000-0000F8550000}"/>
    <cellStyle name="Normal 3 2 4 2 2 3 2 3" xfId="22036" xr:uid="{00000000-0005-0000-0000-0000F9550000}"/>
    <cellStyle name="Normal 3 2 4 2 2 3 2 3 2" xfId="22037" xr:uid="{00000000-0005-0000-0000-0000FA550000}"/>
    <cellStyle name="Normal 3 2 4 2 2 3 2 3 2 2" xfId="22038" xr:uid="{00000000-0005-0000-0000-0000FB550000}"/>
    <cellStyle name="Normal 3 2 4 2 2 3 2 3 3" xfId="22039" xr:uid="{00000000-0005-0000-0000-0000FC550000}"/>
    <cellStyle name="Normal 3 2 4 2 2 3 2 4" xfId="22040" xr:uid="{00000000-0005-0000-0000-0000FD550000}"/>
    <cellStyle name="Normal 3 2 4 2 2 3 2 4 2" xfId="22041" xr:uid="{00000000-0005-0000-0000-0000FE550000}"/>
    <cellStyle name="Normal 3 2 4 2 2 3 2 5" xfId="22042" xr:uid="{00000000-0005-0000-0000-0000FF550000}"/>
    <cellStyle name="Normal 3 2 4 2 2 3 3" xfId="22043" xr:uid="{00000000-0005-0000-0000-000000560000}"/>
    <cellStyle name="Normal 3 2 4 2 2 3 3 2" xfId="22044" xr:uid="{00000000-0005-0000-0000-000001560000}"/>
    <cellStyle name="Normal 3 2 4 2 2 3 3 2 2" xfId="22045" xr:uid="{00000000-0005-0000-0000-000002560000}"/>
    <cellStyle name="Normal 3 2 4 2 2 3 3 2 2 2" xfId="22046" xr:uid="{00000000-0005-0000-0000-000003560000}"/>
    <cellStyle name="Normal 3 2 4 2 2 3 3 2 3" xfId="22047" xr:uid="{00000000-0005-0000-0000-000004560000}"/>
    <cellStyle name="Normal 3 2 4 2 2 3 3 3" xfId="22048" xr:uid="{00000000-0005-0000-0000-000005560000}"/>
    <cellStyle name="Normal 3 2 4 2 2 3 3 3 2" xfId="22049" xr:uid="{00000000-0005-0000-0000-000006560000}"/>
    <cellStyle name="Normal 3 2 4 2 2 3 3 4" xfId="22050" xr:uid="{00000000-0005-0000-0000-000007560000}"/>
    <cellStyle name="Normal 3 2 4 2 2 3 4" xfId="22051" xr:uid="{00000000-0005-0000-0000-000008560000}"/>
    <cellStyle name="Normal 3 2 4 2 2 3 4 2" xfId="22052" xr:uid="{00000000-0005-0000-0000-000009560000}"/>
    <cellStyle name="Normal 3 2 4 2 2 3 4 2 2" xfId="22053" xr:uid="{00000000-0005-0000-0000-00000A560000}"/>
    <cellStyle name="Normal 3 2 4 2 2 3 4 2 2 2" xfId="22054" xr:uid="{00000000-0005-0000-0000-00000B560000}"/>
    <cellStyle name="Normal 3 2 4 2 2 3 4 2 3" xfId="22055" xr:uid="{00000000-0005-0000-0000-00000C560000}"/>
    <cellStyle name="Normal 3 2 4 2 2 3 4 3" xfId="22056" xr:uid="{00000000-0005-0000-0000-00000D560000}"/>
    <cellStyle name="Normal 3 2 4 2 2 3 4 3 2" xfId="22057" xr:uid="{00000000-0005-0000-0000-00000E560000}"/>
    <cellStyle name="Normal 3 2 4 2 2 3 4 4" xfId="22058" xr:uid="{00000000-0005-0000-0000-00000F560000}"/>
    <cellStyle name="Normal 3 2 4 2 2 3 5" xfId="22059" xr:uid="{00000000-0005-0000-0000-000010560000}"/>
    <cellStyle name="Normal 3 2 4 2 2 3 5 2" xfId="22060" xr:uid="{00000000-0005-0000-0000-000011560000}"/>
    <cellStyle name="Normal 3 2 4 2 2 3 5 2 2" xfId="22061" xr:uid="{00000000-0005-0000-0000-000012560000}"/>
    <cellStyle name="Normal 3 2 4 2 2 3 5 3" xfId="22062" xr:uid="{00000000-0005-0000-0000-000013560000}"/>
    <cellStyle name="Normal 3 2 4 2 2 3 6" xfId="22063" xr:uid="{00000000-0005-0000-0000-000014560000}"/>
    <cellStyle name="Normal 3 2 4 2 2 3 6 2" xfId="22064" xr:uid="{00000000-0005-0000-0000-000015560000}"/>
    <cellStyle name="Normal 3 2 4 2 2 3 7" xfId="22065" xr:uid="{00000000-0005-0000-0000-000016560000}"/>
    <cellStyle name="Normal 3 2 4 2 2 3 7 2" xfId="22066" xr:uid="{00000000-0005-0000-0000-000017560000}"/>
    <cellStyle name="Normal 3 2 4 2 2 3 8" xfId="22067" xr:uid="{00000000-0005-0000-0000-000018560000}"/>
    <cellStyle name="Normal 3 2 4 2 2 4" xfId="22068" xr:uid="{00000000-0005-0000-0000-000019560000}"/>
    <cellStyle name="Normal 3 2 4 2 2 4 2" xfId="22069" xr:uid="{00000000-0005-0000-0000-00001A560000}"/>
    <cellStyle name="Normal 3 2 4 2 2 4 2 2" xfId="22070" xr:uid="{00000000-0005-0000-0000-00001B560000}"/>
    <cellStyle name="Normal 3 2 4 2 2 4 2 2 2" xfId="22071" xr:uid="{00000000-0005-0000-0000-00001C560000}"/>
    <cellStyle name="Normal 3 2 4 2 2 4 2 2 2 2" xfId="22072" xr:uid="{00000000-0005-0000-0000-00001D560000}"/>
    <cellStyle name="Normal 3 2 4 2 2 4 2 2 3" xfId="22073" xr:uid="{00000000-0005-0000-0000-00001E560000}"/>
    <cellStyle name="Normal 3 2 4 2 2 4 2 3" xfId="22074" xr:uid="{00000000-0005-0000-0000-00001F560000}"/>
    <cellStyle name="Normal 3 2 4 2 2 4 2 3 2" xfId="22075" xr:uid="{00000000-0005-0000-0000-000020560000}"/>
    <cellStyle name="Normal 3 2 4 2 2 4 2 4" xfId="22076" xr:uid="{00000000-0005-0000-0000-000021560000}"/>
    <cellStyle name="Normal 3 2 4 2 2 4 3" xfId="22077" xr:uid="{00000000-0005-0000-0000-000022560000}"/>
    <cellStyle name="Normal 3 2 4 2 2 4 3 2" xfId="22078" xr:uid="{00000000-0005-0000-0000-000023560000}"/>
    <cellStyle name="Normal 3 2 4 2 2 4 3 2 2" xfId="22079" xr:uid="{00000000-0005-0000-0000-000024560000}"/>
    <cellStyle name="Normal 3 2 4 2 2 4 3 3" xfId="22080" xr:uid="{00000000-0005-0000-0000-000025560000}"/>
    <cellStyle name="Normal 3 2 4 2 2 4 4" xfId="22081" xr:uid="{00000000-0005-0000-0000-000026560000}"/>
    <cellStyle name="Normal 3 2 4 2 2 4 4 2" xfId="22082" xr:uid="{00000000-0005-0000-0000-000027560000}"/>
    <cellStyle name="Normal 3 2 4 2 2 4 5" xfId="22083" xr:uid="{00000000-0005-0000-0000-000028560000}"/>
    <cellStyle name="Normal 3 2 4 2 2 5" xfId="22084" xr:uid="{00000000-0005-0000-0000-000029560000}"/>
    <cellStyle name="Normal 3 2 4 2 2 5 2" xfId="22085" xr:uid="{00000000-0005-0000-0000-00002A560000}"/>
    <cellStyle name="Normal 3 2 4 2 2 5 2 2" xfId="22086" xr:uid="{00000000-0005-0000-0000-00002B560000}"/>
    <cellStyle name="Normal 3 2 4 2 2 5 2 2 2" xfId="22087" xr:uid="{00000000-0005-0000-0000-00002C560000}"/>
    <cellStyle name="Normal 3 2 4 2 2 5 2 3" xfId="22088" xr:uid="{00000000-0005-0000-0000-00002D560000}"/>
    <cellStyle name="Normal 3 2 4 2 2 5 3" xfId="22089" xr:uid="{00000000-0005-0000-0000-00002E560000}"/>
    <cellStyle name="Normal 3 2 4 2 2 5 3 2" xfId="22090" xr:uid="{00000000-0005-0000-0000-00002F560000}"/>
    <cellStyle name="Normal 3 2 4 2 2 5 4" xfId="22091" xr:uid="{00000000-0005-0000-0000-000030560000}"/>
    <cellStyle name="Normal 3 2 4 2 2 6" xfId="22092" xr:uid="{00000000-0005-0000-0000-000031560000}"/>
    <cellStyle name="Normal 3 2 4 2 2 6 2" xfId="22093" xr:uid="{00000000-0005-0000-0000-000032560000}"/>
    <cellStyle name="Normal 3 2 4 2 2 6 2 2" xfId="22094" xr:uid="{00000000-0005-0000-0000-000033560000}"/>
    <cellStyle name="Normal 3 2 4 2 2 6 2 2 2" xfId="22095" xr:uid="{00000000-0005-0000-0000-000034560000}"/>
    <cellStyle name="Normal 3 2 4 2 2 6 2 3" xfId="22096" xr:uid="{00000000-0005-0000-0000-000035560000}"/>
    <cellStyle name="Normal 3 2 4 2 2 6 3" xfId="22097" xr:uid="{00000000-0005-0000-0000-000036560000}"/>
    <cellStyle name="Normal 3 2 4 2 2 6 3 2" xfId="22098" xr:uid="{00000000-0005-0000-0000-000037560000}"/>
    <cellStyle name="Normal 3 2 4 2 2 6 4" xfId="22099" xr:uid="{00000000-0005-0000-0000-000038560000}"/>
    <cellStyle name="Normal 3 2 4 2 2 7" xfId="22100" xr:uid="{00000000-0005-0000-0000-000039560000}"/>
    <cellStyle name="Normal 3 2 4 2 2 7 2" xfId="22101" xr:uid="{00000000-0005-0000-0000-00003A560000}"/>
    <cellStyle name="Normal 3 2 4 2 2 7 2 2" xfId="22102" xr:uid="{00000000-0005-0000-0000-00003B560000}"/>
    <cellStyle name="Normal 3 2 4 2 2 7 3" xfId="22103" xr:uid="{00000000-0005-0000-0000-00003C560000}"/>
    <cellStyle name="Normal 3 2 4 2 2 8" xfId="22104" xr:uid="{00000000-0005-0000-0000-00003D560000}"/>
    <cellStyle name="Normal 3 2 4 2 2 8 2" xfId="22105" xr:uid="{00000000-0005-0000-0000-00003E560000}"/>
    <cellStyle name="Normal 3 2 4 2 2 9" xfId="22106" xr:uid="{00000000-0005-0000-0000-00003F560000}"/>
    <cellStyle name="Normal 3 2 4 2 2 9 2" xfId="22107" xr:uid="{00000000-0005-0000-0000-000040560000}"/>
    <cellStyle name="Normal 3 2 4 2 3" xfId="22108" xr:uid="{00000000-0005-0000-0000-000041560000}"/>
    <cellStyle name="Normal 3 2 4 2 3 10" xfId="22109" xr:uid="{00000000-0005-0000-0000-000042560000}"/>
    <cellStyle name="Normal 3 2 4 2 3 2" xfId="22110" xr:uid="{00000000-0005-0000-0000-000043560000}"/>
    <cellStyle name="Normal 3 2 4 2 3 2 2" xfId="22111" xr:uid="{00000000-0005-0000-0000-000044560000}"/>
    <cellStyle name="Normal 3 2 4 2 3 2 2 2" xfId="22112" xr:uid="{00000000-0005-0000-0000-000045560000}"/>
    <cellStyle name="Normal 3 2 4 2 3 2 2 2 2" xfId="22113" xr:uid="{00000000-0005-0000-0000-000046560000}"/>
    <cellStyle name="Normal 3 2 4 2 3 2 2 2 2 2" xfId="22114" xr:uid="{00000000-0005-0000-0000-000047560000}"/>
    <cellStyle name="Normal 3 2 4 2 3 2 2 2 2 2 2" xfId="22115" xr:uid="{00000000-0005-0000-0000-000048560000}"/>
    <cellStyle name="Normal 3 2 4 2 3 2 2 2 2 2 2 2" xfId="22116" xr:uid="{00000000-0005-0000-0000-000049560000}"/>
    <cellStyle name="Normal 3 2 4 2 3 2 2 2 2 2 3" xfId="22117" xr:uid="{00000000-0005-0000-0000-00004A560000}"/>
    <cellStyle name="Normal 3 2 4 2 3 2 2 2 2 3" xfId="22118" xr:uid="{00000000-0005-0000-0000-00004B560000}"/>
    <cellStyle name="Normal 3 2 4 2 3 2 2 2 2 3 2" xfId="22119" xr:uid="{00000000-0005-0000-0000-00004C560000}"/>
    <cellStyle name="Normal 3 2 4 2 3 2 2 2 2 4" xfId="22120" xr:uid="{00000000-0005-0000-0000-00004D560000}"/>
    <cellStyle name="Normal 3 2 4 2 3 2 2 2 3" xfId="22121" xr:uid="{00000000-0005-0000-0000-00004E560000}"/>
    <cellStyle name="Normal 3 2 4 2 3 2 2 2 3 2" xfId="22122" xr:uid="{00000000-0005-0000-0000-00004F560000}"/>
    <cellStyle name="Normal 3 2 4 2 3 2 2 2 3 2 2" xfId="22123" xr:uid="{00000000-0005-0000-0000-000050560000}"/>
    <cellStyle name="Normal 3 2 4 2 3 2 2 2 3 3" xfId="22124" xr:uid="{00000000-0005-0000-0000-000051560000}"/>
    <cellStyle name="Normal 3 2 4 2 3 2 2 2 4" xfId="22125" xr:uid="{00000000-0005-0000-0000-000052560000}"/>
    <cellStyle name="Normal 3 2 4 2 3 2 2 2 4 2" xfId="22126" xr:uid="{00000000-0005-0000-0000-000053560000}"/>
    <cellStyle name="Normal 3 2 4 2 3 2 2 2 5" xfId="22127" xr:uid="{00000000-0005-0000-0000-000054560000}"/>
    <cellStyle name="Normal 3 2 4 2 3 2 2 3" xfId="22128" xr:uid="{00000000-0005-0000-0000-000055560000}"/>
    <cellStyle name="Normal 3 2 4 2 3 2 2 3 2" xfId="22129" xr:uid="{00000000-0005-0000-0000-000056560000}"/>
    <cellStyle name="Normal 3 2 4 2 3 2 2 3 2 2" xfId="22130" xr:uid="{00000000-0005-0000-0000-000057560000}"/>
    <cellStyle name="Normal 3 2 4 2 3 2 2 3 2 2 2" xfId="22131" xr:uid="{00000000-0005-0000-0000-000058560000}"/>
    <cellStyle name="Normal 3 2 4 2 3 2 2 3 2 3" xfId="22132" xr:uid="{00000000-0005-0000-0000-000059560000}"/>
    <cellStyle name="Normal 3 2 4 2 3 2 2 3 3" xfId="22133" xr:uid="{00000000-0005-0000-0000-00005A560000}"/>
    <cellStyle name="Normal 3 2 4 2 3 2 2 3 3 2" xfId="22134" xr:uid="{00000000-0005-0000-0000-00005B560000}"/>
    <cellStyle name="Normal 3 2 4 2 3 2 2 3 4" xfId="22135" xr:uid="{00000000-0005-0000-0000-00005C560000}"/>
    <cellStyle name="Normal 3 2 4 2 3 2 2 4" xfId="22136" xr:uid="{00000000-0005-0000-0000-00005D560000}"/>
    <cellStyle name="Normal 3 2 4 2 3 2 2 4 2" xfId="22137" xr:uid="{00000000-0005-0000-0000-00005E560000}"/>
    <cellStyle name="Normal 3 2 4 2 3 2 2 4 2 2" xfId="22138" xr:uid="{00000000-0005-0000-0000-00005F560000}"/>
    <cellStyle name="Normal 3 2 4 2 3 2 2 4 2 2 2" xfId="22139" xr:uid="{00000000-0005-0000-0000-000060560000}"/>
    <cellStyle name="Normal 3 2 4 2 3 2 2 4 2 3" xfId="22140" xr:uid="{00000000-0005-0000-0000-000061560000}"/>
    <cellStyle name="Normal 3 2 4 2 3 2 2 4 3" xfId="22141" xr:uid="{00000000-0005-0000-0000-000062560000}"/>
    <cellStyle name="Normal 3 2 4 2 3 2 2 4 3 2" xfId="22142" xr:uid="{00000000-0005-0000-0000-000063560000}"/>
    <cellStyle name="Normal 3 2 4 2 3 2 2 4 4" xfId="22143" xr:uid="{00000000-0005-0000-0000-000064560000}"/>
    <cellStyle name="Normal 3 2 4 2 3 2 2 5" xfId="22144" xr:uid="{00000000-0005-0000-0000-000065560000}"/>
    <cellStyle name="Normal 3 2 4 2 3 2 2 5 2" xfId="22145" xr:uid="{00000000-0005-0000-0000-000066560000}"/>
    <cellStyle name="Normal 3 2 4 2 3 2 2 5 2 2" xfId="22146" xr:uid="{00000000-0005-0000-0000-000067560000}"/>
    <cellStyle name="Normal 3 2 4 2 3 2 2 5 3" xfId="22147" xr:uid="{00000000-0005-0000-0000-000068560000}"/>
    <cellStyle name="Normal 3 2 4 2 3 2 2 6" xfId="22148" xr:uid="{00000000-0005-0000-0000-000069560000}"/>
    <cellStyle name="Normal 3 2 4 2 3 2 2 6 2" xfId="22149" xr:uid="{00000000-0005-0000-0000-00006A560000}"/>
    <cellStyle name="Normal 3 2 4 2 3 2 2 7" xfId="22150" xr:uid="{00000000-0005-0000-0000-00006B560000}"/>
    <cellStyle name="Normal 3 2 4 2 3 2 2 7 2" xfId="22151" xr:uid="{00000000-0005-0000-0000-00006C560000}"/>
    <cellStyle name="Normal 3 2 4 2 3 2 2 8" xfId="22152" xr:uid="{00000000-0005-0000-0000-00006D560000}"/>
    <cellStyle name="Normal 3 2 4 2 3 2 3" xfId="22153" xr:uid="{00000000-0005-0000-0000-00006E560000}"/>
    <cellStyle name="Normal 3 2 4 2 3 2 3 2" xfId="22154" xr:uid="{00000000-0005-0000-0000-00006F560000}"/>
    <cellStyle name="Normal 3 2 4 2 3 2 3 2 2" xfId="22155" xr:uid="{00000000-0005-0000-0000-000070560000}"/>
    <cellStyle name="Normal 3 2 4 2 3 2 3 2 2 2" xfId="22156" xr:uid="{00000000-0005-0000-0000-000071560000}"/>
    <cellStyle name="Normal 3 2 4 2 3 2 3 2 2 2 2" xfId="22157" xr:uid="{00000000-0005-0000-0000-000072560000}"/>
    <cellStyle name="Normal 3 2 4 2 3 2 3 2 2 3" xfId="22158" xr:uid="{00000000-0005-0000-0000-000073560000}"/>
    <cellStyle name="Normal 3 2 4 2 3 2 3 2 3" xfId="22159" xr:uid="{00000000-0005-0000-0000-000074560000}"/>
    <cellStyle name="Normal 3 2 4 2 3 2 3 2 3 2" xfId="22160" xr:uid="{00000000-0005-0000-0000-000075560000}"/>
    <cellStyle name="Normal 3 2 4 2 3 2 3 2 4" xfId="22161" xr:uid="{00000000-0005-0000-0000-000076560000}"/>
    <cellStyle name="Normal 3 2 4 2 3 2 3 3" xfId="22162" xr:uid="{00000000-0005-0000-0000-000077560000}"/>
    <cellStyle name="Normal 3 2 4 2 3 2 3 3 2" xfId="22163" xr:uid="{00000000-0005-0000-0000-000078560000}"/>
    <cellStyle name="Normal 3 2 4 2 3 2 3 3 2 2" xfId="22164" xr:uid="{00000000-0005-0000-0000-000079560000}"/>
    <cellStyle name="Normal 3 2 4 2 3 2 3 3 3" xfId="22165" xr:uid="{00000000-0005-0000-0000-00007A560000}"/>
    <cellStyle name="Normal 3 2 4 2 3 2 3 4" xfId="22166" xr:uid="{00000000-0005-0000-0000-00007B560000}"/>
    <cellStyle name="Normal 3 2 4 2 3 2 3 4 2" xfId="22167" xr:uid="{00000000-0005-0000-0000-00007C560000}"/>
    <cellStyle name="Normal 3 2 4 2 3 2 3 5" xfId="22168" xr:uid="{00000000-0005-0000-0000-00007D560000}"/>
    <cellStyle name="Normal 3 2 4 2 3 2 4" xfId="22169" xr:uid="{00000000-0005-0000-0000-00007E560000}"/>
    <cellStyle name="Normal 3 2 4 2 3 2 4 2" xfId="22170" xr:uid="{00000000-0005-0000-0000-00007F560000}"/>
    <cellStyle name="Normal 3 2 4 2 3 2 4 2 2" xfId="22171" xr:uid="{00000000-0005-0000-0000-000080560000}"/>
    <cellStyle name="Normal 3 2 4 2 3 2 4 2 2 2" xfId="22172" xr:uid="{00000000-0005-0000-0000-000081560000}"/>
    <cellStyle name="Normal 3 2 4 2 3 2 4 2 3" xfId="22173" xr:uid="{00000000-0005-0000-0000-000082560000}"/>
    <cellStyle name="Normal 3 2 4 2 3 2 4 3" xfId="22174" xr:uid="{00000000-0005-0000-0000-000083560000}"/>
    <cellStyle name="Normal 3 2 4 2 3 2 4 3 2" xfId="22175" xr:uid="{00000000-0005-0000-0000-000084560000}"/>
    <cellStyle name="Normal 3 2 4 2 3 2 4 4" xfId="22176" xr:uid="{00000000-0005-0000-0000-000085560000}"/>
    <cellStyle name="Normal 3 2 4 2 3 2 5" xfId="22177" xr:uid="{00000000-0005-0000-0000-000086560000}"/>
    <cellStyle name="Normal 3 2 4 2 3 2 5 2" xfId="22178" xr:uid="{00000000-0005-0000-0000-000087560000}"/>
    <cellStyle name="Normal 3 2 4 2 3 2 5 2 2" xfId="22179" xr:uid="{00000000-0005-0000-0000-000088560000}"/>
    <cellStyle name="Normal 3 2 4 2 3 2 5 2 2 2" xfId="22180" xr:uid="{00000000-0005-0000-0000-000089560000}"/>
    <cellStyle name="Normal 3 2 4 2 3 2 5 2 3" xfId="22181" xr:uid="{00000000-0005-0000-0000-00008A560000}"/>
    <cellStyle name="Normal 3 2 4 2 3 2 5 3" xfId="22182" xr:uid="{00000000-0005-0000-0000-00008B560000}"/>
    <cellStyle name="Normal 3 2 4 2 3 2 5 3 2" xfId="22183" xr:uid="{00000000-0005-0000-0000-00008C560000}"/>
    <cellStyle name="Normal 3 2 4 2 3 2 5 4" xfId="22184" xr:uid="{00000000-0005-0000-0000-00008D560000}"/>
    <cellStyle name="Normal 3 2 4 2 3 2 6" xfId="22185" xr:uid="{00000000-0005-0000-0000-00008E560000}"/>
    <cellStyle name="Normal 3 2 4 2 3 2 6 2" xfId="22186" xr:uid="{00000000-0005-0000-0000-00008F560000}"/>
    <cellStyle name="Normal 3 2 4 2 3 2 6 2 2" xfId="22187" xr:uid="{00000000-0005-0000-0000-000090560000}"/>
    <cellStyle name="Normal 3 2 4 2 3 2 6 3" xfId="22188" xr:uid="{00000000-0005-0000-0000-000091560000}"/>
    <cellStyle name="Normal 3 2 4 2 3 2 7" xfId="22189" xr:uid="{00000000-0005-0000-0000-000092560000}"/>
    <cellStyle name="Normal 3 2 4 2 3 2 7 2" xfId="22190" xr:uid="{00000000-0005-0000-0000-000093560000}"/>
    <cellStyle name="Normal 3 2 4 2 3 2 8" xfId="22191" xr:uid="{00000000-0005-0000-0000-000094560000}"/>
    <cellStyle name="Normal 3 2 4 2 3 2 8 2" xfId="22192" xr:uid="{00000000-0005-0000-0000-000095560000}"/>
    <cellStyle name="Normal 3 2 4 2 3 2 9" xfId="22193" xr:uid="{00000000-0005-0000-0000-000096560000}"/>
    <cellStyle name="Normal 3 2 4 2 3 3" xfId="22194" xr:uid="{00000000-0005-0000-0000-000097560000}"/>
    <cellStyle name="Normal 3 2 4 2 3 3 2" xfId="22195" xr:uid="{00000000-0005-0000-0000-000098560000}"/>
    <cellStyle name="Normal 3 2 4 2 3 3 2 2" xfId="22196" xr:uid="{00000000-0005-0000-0000-000099560000}"/>
    <cellStyle name="Normal 3 2 4 2 3 3 2 2 2" xfId="22197" xr:uid="{00000000-0005-0000-0000-00009A560000}"/>
    <cellStyle name="Normal 3 2 4 2 3 3 2 2 2 2" xfId="22198" xr:uid="{00000000-0005-0000-0000-00009B560000}"/>
    <cellStyle name="Normal 3 2 4 2 3 3 2 2 2 2 2" xfId="22199" xr:uid="{00000000-0005-0000-0000-00009C560000}"/>
    <cellStyle name="Normal 3 2 4 2 3 3 2 2 2 3" xfId="22200" xr:uid="{00000000-0005-0000-0000-00009D560000}"/>
    <cellStyle name="Normal 3 2 4 2 3 3 2 2 3" xfId="22201" xr:uid="{00000000-0005-0000-0000-00009E560000}"/>
    <cellStyle name="Normal 3 2 4 2 3 3 2 2 3 2" xfId="22202" xr:uid="{00000000-0005-0000-0000-00009F560000}"/>
    <cellStyle name="Normal 3 2 4 2 3 3 2 2 4" xfId="22203" xr:uid="{00000000-0005-0000-0000-0000A0560000}"/>
    <cellStyle name="Normal 3 2 4 2 3 3 2 3" xfId="22204" xr:uid="{00000000-0005-0000-0000-0000A1560000}"/>
    <cellStyle name="Normal 3 2 4 2 3 3 2 3 2" xfId="22205" xr:uid="{00000000-0005-0000-0000-0000A2560000}"/>
    <cellStyle name="Normal 3 2 4 2 3 3 2 3 2 2" xfId="22206" xr:uid="{00000000-0005-0000-0000-0000A3560000}"/>
    <cellStyle name="Normal 3 2 4 2 3 3 2 3 3" xfId="22207" xr:uid="{00000000-0005-0000-0000-0000A4560000}"/>
    <cellStyle name="Normal 3 2 4 2 3 3 2 4" xfId="22208" xr:uid="{00000000-0005-0000-0000-0000A5560000}"/>
    <cellStyle name="Normal 3 2 4 2 3 3 2 4 2" xfId="22209" xr:uid="{00000000-0005-0000-0000-0000A6560000}"/>
    <cellStyle name="Normal 3 2 4 2 3 3 2 5" xfId="22210" xr:uid="{00000000-0005-0000-0000-0000A7560000}"/>
    <cellStyle name="Normal 3 2 4 2 3 3 3" xfId="22211" xr:uid="{00000000-0005-0000-0000-0000A8560000}"/>
    <cellStyle name="Normal 3 2 4 2 3 3 3 2" xfId="22212" xr:uid="{00000000-0005-0000-0000-0000A9560000}"/>
    <cellStyle name="Normal 3 2 4 2 3 3 3 2 2" xfId="22213" xr:uid="{00000000-0005-0000-0000-0000AA560000}"/>
    <cellStyle name="Normal 3 2 4 2 3 3 3 2 2 2" xfId="22214" xr:uid="{00000000-0005-0000-0000-0000AB560000}"/>
    <cellStyle name="Normal 3 2 4 2 3 3 3 2 3" xfId="22215" xr:uid="{00000000-0005-0000-0000-0000AC560000}"/>
    <cellStyle name="Normal 3 2 4 2 3 3 3 3" xfId="22216" xr:uid="{00000000-0005-0000-0000-0000AD560000}"/>
    <cellStyle name="Normal 3 2 4 2 3 3 3 3 2" xfId="22217" xr:uid="{00000000-0005-0000-0000-0000AE560000}"/>
    <cellStyle name="Normal 3 2 4 2 3 3 3 4" xfId="22218" xr:uid="{00000000-0005-0000-0000-0000AF560000}"/>
    <cellStyle name="Normal 3 2 4 2 3 3 4" xfId="22219" xr:uid="{00000000-0005-0000-0000-0000B0560000}"/>
    <cellStyle name="Normal 3 2 4 2 3 3 4 2" xfId="22220" xr:uid="{00000000-0005-0000-0000-0000B1560000}"/>
    <cellStyle name="Normal 3 2 4 2 3 3 4 2 2" xfId="22221" xr:uid="{00000000-0005-0000-0000-0000B2560000}"/>
    <cellStyle name="Normal 3 2 4 2 3 3 4 2 2 2" xfId="22222" xr:uid="{00000000-0005-0000-0000-0000B3560000}"/>
    <cellStyle name="Normal 3 2 4 2 3 3 4 2 3" xfId="22223" xr:uid="{00000000-0005-0000-0000-0000B4560000}"/>
    <cellStyle name="Normal 3 2 4 2 3 3 4 3" xfId="22224" xr:uid="{00000000-0005-0000-0000-0000B5560000}"/>
    <cellStyle name="Normal 3 2 4 2 3 3 4 3 2" xfId="22225" xr:uid="{00000000-0005-0000-0000-0000B6560000}"/>
    <cellStyle name="Normal 3 2 4 2 3 3 4 4" xfId="22226" xr:uid="{00000000-0005-0000-0000-0000B7560000}"/>
    <cellStyle name="Normal 3 2 4 2 3 3 5" xfId="22227" xr:uid="{00000000-0005-0000-0000-0000B8560000}"/>
    <cellStyle name="Normal 3 2 4 2 3 3 5 2" xfId="22228" xr:uid="{00000000-0005-0000-0000-0000B9560000}"/>
    <cellStyle name="Normal 3 2 4 2 3 3 5 2 2" xfId="22229" xr:uid="{00000000-0005-0000-0000-0000BA560000}"/>
    <cellStyle name="Normal 3 2 4 2 3 3 5 3" xfId="22230" xr:uid="{00000000-0005-0000-0000-0000BB560000}"/>
    <cellStyle name="Normal 3 2 4 2 3 3 6" xfId="22231" xr:uid="{00000000-0005-0000-0000-0000BC560000}"/>
    <cellStyle name="Normal 3 2 4 2 3 3 6 2" xfId="22232" xr:uid="{00000000-0005-0000-0000-0000BD560000}"/>
    <cellStyle name="Normal 3 2 4 2 3 3 7" xfId="22233" xr:uid="{00000000-0005-0000-0000-0000BE560000}"/>
    <cellStyle name="Normal 3 2 4 2 3 3 7 2" xfId="22234" xr:uid="{00000000-0005-0000-0000-0000BF560000}"/>
    <cellStyle name="Normal 3 2 4 2 3 3 8" xfId="22235" xr:uid="{00000000-0005-0000-0000-0000C0560000}"/>
    <cellStyle name="Normal 3 2 4 2 3 4" xfId="22236" xr:uid="{00000000-0005-0000-0000-0000C1560000}"/>
    <cellStyle name="Normal 3 2 4 2 3 4 2" xfId="22237" xr:uid="{00000000-0005-0000-0000-0000C2560000}"/>
    <cellStyle name="Normal 3 2 4 2 3 4 2 2" xfId="22238" xr:uid="{00000000-0005-0000-0000-0000C3560000}"/>
    <cellStyle name="Normal 3 2 4 2 3 4 2 2 2" xfId="22239" xr:uid="{00000000-0005-0000-0000-0000C4560000}"/>
    <cellStyle name="Normal 3 2 4 2 3 4 2 2 2 2" xfId="22240" xr:uid="{00000000-0005-0000-0000-0000C5560000}"/>
    <cellStyle name="Normal 3 2 4 2 3 4 2 2 3" xfId="22241" xr:uid="{00000000-0005-0000-0000-0000C6560000}"/>
    <cellStyle name="Normal 3 2 4 2 3 4 2 3" xfId="22242" xr:uid="{00000000-0005-0000-0000-0000C7560000}"/>
    <cellStyle name="Normal 3 2 4 2 3 4 2 3 2" xfId="22243" xr:uid="{00000000-0005-0000-0000-0000C8560000}"/>
    <cellStyle name="Normal 3 2 4 2 3 4 2 4" xfId="22244" xr:uid="{00000000-0005-0000-0000-0000C9560000}"/>
    <cellStyle name="Normal 3 2 4 2 3 4 3" xfId="22245" xr:uid="{00000000-0005-0000-0000-0000CA560000}"/>
    <cellStyle name="Normal 3 2 4 2 3 4 3 2" xfId="22246" xr:uid="{00000000-0005-0000-0000-0000CB560000}"/>
    <cellStyle name="Normal 3 2 4 2 3 4 3 2 2" xfId="22247" xr:uid="{00000000-0005-0000-0000-0000CC560000}"/>
    <cellStyle name="Normal 3 2 4 2 3 4 3 3" xfId="22248" xr:uid="{00000000-0005-0000-0000-0000CD560000}"/>
    <cellStyle name="Normal 3 2 4 2 3 4 4" xfId="22249" xr:uid="{00000000-0005-0000-0000-0000CE560000}"/>
    <cellStyle name="Normal 3 2 4 2 3 4 4 2" xfId="22250" xr:uid="{00000000-0005-0000-0000-0000CF560000}"/>
    <cellStyle name="Normal 3 2 4 2 3 4 5" xfId="22251" xr:uid="{00000000-0005-0000-0000-0000D0560000}"/>
    <cellStyle name="Normal 3 2 4 2 3 5" xfId="22252" xr:uid="{00000000-0005-0000-0000-0000D1560000}"/>
    <cellStyle name="Normal 3 2 4 2 3 5 2" xfId="22253" xr:uid="{00000000-0005-0000-0000-0000D2560000}"/>
    <cellStyle name="Normal 3 2 4 2 3 5 2 2" xfId="22254" xr:uid="{00000000-0005-0000-0000-0000D3560000}"/>
    <cellStyle name="Normal 3 2 4 2 3 5 2 2 2" xfId="22255" xr:uid="{00000000-0005-0000-0000-0000D4560000}"/>
    <cellStyle name="Normal 3 2 4 2 3 5 2 3" xfId="22256" xr:uid="{00000000-0005-0000-0000-0000D5560000}"/>
    <cellStyle name="Normal 3 2 4 2 3 5 3" xfId="22257" xr:uid="{00000000-0005-0000-0000-0000D6560000}"/>
    <cellStyle name="Normal 3 2 4 2 3 5 3 2" xfId="22258" xr:uid="{00000000-0005-0000-0000-0000D7560000}"/>
    <cellStyle name="Normal 3 2 4 2 3 5 4" xfId="22259" xr:uid="{00000000-0005-0000-0000-0000D8560000}"/>
    <cellStyle name="Normal 3 2 4 2 3 6" xfId="22260" xr:uid="{00000000-0005-0000-0000-0000D9560000}"/>
    <cellStyle name="Normal 3 2 4 2 3 6 2" xfId="22261" xr:uid="{00000000-0005-0000-0000-0000DA560000}"/>
    <cellStyle name="Normal 3 2 4 2 3 6 2 2" xfId="22262" xr:uid="{00000000-0005-0000-0000-0000DB560000}"/>
    <cellStyle name="Normal 3 2 4 2 3 6 2 2 2" xfId="22263" xr:uid="{00000000-0005-0000-0000-0000DC560000}"/>
    <cellStyle name="Normal 3 2 4 2 3 6 2 3" xfId="22264" xr:uid="{00000000-0005-0000-0000-0000DD560000}"/>
    <cellStyle name="Normal 3 2 4 2 3 6 3" xfId="22265" xr:uid="{00000000-0005-0000-0000-0000DE560000}"/>
    <cellStyle name="Normal 3 2 4 2 3 6 3 2" xfId="22266" xr:uid="{00000000-0005-0000-0000-0000DF560000}"/>
    <cellStyle name="Normal 3 2 4 2 3 6 4" xfId="22267" xr:uid="{00000000-0005-0000-0000-0000E0560000}"/>
    <cellStyle name="Normal 3 2 4 2 3 7" xfId="22268" xr:uid="{00000000-0005-0000-0000-0000E1560000}"/>
    <cellStyle name="Normal 3 2 4 2 3 7 2" xfId="22269" xr:uid="{00000000-0005-0000-0000-0000E2560000}"/>
    <cellStyle name="Normal 3 2 4 2 3 7 2 2" xfId="22270" xr:uid="{00000000-0005-0000-0000-0000E3560000}"/>
    <cellStyle name="Normal 3 2 4 2 3 7 3" xfId="22271" xr:uid="{00000000-0005-0000-0000-0000E4560000}"/>
    <cellStyle name="Normal 3 2 4 2 3 8" xfId="22272" xr:uid="{00000000-0005-0000-0000-0000E5560000}"/>
    <cellStyle name="Normal 3 2 4 2 3 8 2" xfId="22273" xr:uid="{00000000-0005-0000-0000-0000E6560000}"/>
    <cellStyle name="Normal 3 2 4 2 3 9" xfId="22274" xr:uid="{00000000-0005-0000-0000-0000E7560000}"/>
    <cellStyle name="Normal 3 2 4 2 3 9 2" xfId="22275" xr:uid="{00000000-0005-0000-0000-0000E8560000}"/>
    <cellStyle name="Normal 3 2 4 2 4" xfId="22276" xr:uid="{00000000-0005-0000-0000-0000E9560000}"/>
    <cellStyle name="Normal 3 2 4 2 4 10" xfId="22277" xr:uid="{00000000-0005-0000-0000-0000EA560000}"/>
    <cellStyle name="Normal 3 2 4 2 4 2" xfId="22278" xr:uid="{00000000-0005-0000-0000-0000EB560000}"/>
    <cellStyle name="Normal 3 2 4 2 4 2 2" xfId="22279" xr:uid="{00000000-0005-0000-0000-0000EC560000}"/>
    <cellStyle name="Normal 3 2 4 2 4 2 2 2" xfId="22280" xr:uid="{00000000-0005-0000-0000-0000ED560000}"/>
    <cellStyle name="Normal 3 2 4 2 4 2 2 2 2" xfId="22281" xr:uid="{00000000-0005-0000-0000-0000EE560000}"/>
    <cellStyle name="Normal 3 2 4 2 4 2 2 2 2 2" xfId="22282" xr:uid="{00000000-0005-0000-0000-0000EF560000}"/>
    <cellStyle name="Normal 3 2 4 2 4 2 2 2 2 2 2" xfId="22283" xr:uid="{00000000-0005-0000-0000-0000F0560000}"/>
    <cellStyle name="Normal 3 2 4 2 4 2 2 2 2 2 2 2" xfId="22284" xr:uid="{00000000-0005-0000-0000-0000F1560000}"/>
    <cellStyle name="Normal 3 2 4 2 4 2 2 2 2 2 3" xfId="22285" xr:uid="{00000000-0005-0000-0000-0000F2560000}"/>
    <cellStyle name="Normal 3 2 4 2 4 2 2 2 2 3" xfId="22286" xr:uid="{00000000-0005-0000-0000-0000F3560000}"/>
    <cellStyle name="Normal 3 2 4 2 4 2 2 2 2 3 2" xfId="22287" xr:uid="{00000000-0005-0000-0000-0000F4560000}"/>
    <cellStyle name="Normal 3 2 4 2 4 2 2 2 2 4" xfId="22288" xr:uid="{00000000-0005-0000-0000-0000F5560000}"/>
    <cellStyle name="Normal 3 2 4 2 4 2 2 2 3" xfId="22289" xr:uid="{00000000-0005-0000-0000-0000F6560000}"/>
    <cellStyle name="Normal 3 2 4 2 4 2 2 2 3 2" xfId="22290" xr:uid="{00000000-0005-0000-0000-0000F7560000}"/>
    <cellStyle name="Normal 3 2 4 2 4 2 2 2 3 2 2" xfId="22291" xr:uid="{00000000-0005-0000-0000-0000F8560000}"/>
    <cellStyle name="Normal 3 2 4 2 4 2 2 2 3 3" xfId="22292" xr:uid="{00000000-0005-0000-0000-0000F9560000}"/>
    <cellStyle name="Normal 3 2 4 2 4 2 2 2 4" xfId="22293" xr:uid="{00000000-0005-0000-0000-0000FA560000}"/>
    <cellStyle name="Normal 3 2 4 2 4 2 2 2 4 2" xfId="22294" xr:uid="{00000000-0005-0000-0000-0000FB560000}"/>
    <cellStyle name="Normal 3 2 4 2 4 2 2 2 5" xfId="22295" xr:uid="{00000000-0005-0000-0000-0000FC560000}"/>
    <cellStyle name="Normal 3 2 4 2 4 2 2 3" xfId="22296" xr:uid="{00000000-0005-0000-0000-0000FD560000}"/>
    <cellStyle name="Normal 3 2 4 2 4 2 2 3 2" xfId="22297" xr:uid="{00000000-0005-0000-0000-0000FE560000}"/>
    <cellStyle name="Normal 3 2 4 2 4 2 2 3 2 2" xfId="22298" xr:uid="{00000000-0005-0000-0000-0000FF560000}"/>
    <cellStyle name="Normal 3 2 4 2 4 2 2 3 2 2 2" xfId="22299" xr:uid="{00000000-0005-0000-0000-000000570000}"/>
    <cellStyle name="Normal 3 2 4 2 4 2 2 3 2 3" xfId="22300" xr:uid="{00000000-0005-0000-0000-000001570000}"/>
    <cellStyle name="Normal 3 2 4 2 4 2 2 3 3" xfId="22301" xr:uid="{00000000-0005-0000-0000-000002570000}"/>
    <cellStyle name="Normal 3 2 4 2 4 2 2 3 3 2" xfId="22302" xr:uid="{00000000-0005-0000-0000-000003570000}"/>
    <cellStyle name="Normal 3 2 4 2 4 2 2 3 4" xfId="22303" xr:uid="{00000000-0005-0000-0000-000004570000}"/>
    <cellStyle name="Normal 3 2 4 2 4 2 2 4" xfId="22304" xr:uid="{00000000-0005-0000-0000-000005570000}"/>
    <cellStyle name="Normal 3 2 4 2 4 2 2 4 2" xfId="22305" xr:uid="{00000000-0005-0000-0000-000006570000}"/>
    <cellStyle name="Normal 3 2 4 2 4 2 2 4 2 2" xfId="22306" xr:uid="{00000000-0005-0000-0000-000007570000}"/>
    <cellStyle name="Normal 3 2 4 2 4 2 2 4 2 2 2" xfId="22307" xr:uid="{00000000-0005-0000-0000-000008570000}"/>
    <cellStyle name="Normal 3 2 4 2 4 2 2 4 2 3" xfId="22308" xr:uid="{00000000-0005-0000-0000-000009570000}"/>
    <cellStyle name="Normal 3 2 4 2 4 2 2 4 3" xfId="22309" xr:uid="{00000000-0005-0000-0000-00000A570000}"/>
    <cellStyle name="Normal 3 2 4 2 4 2 2 4 3 2" xfId="22310" xr:uid="{00000000-0005-0000-0000-00000B570000}"/>
    <cellStyle name="Normal 3 2 4 2 4 2 2 4 4" xfId="22311" xr:uid="{00000000-0005-0000-0000-00000C570000}"/>
    <cellStyle name="Normal 3 2 4 2 4 2 2 5" xfId="22312" xr:uid="{00000000-0005-0000-0000-00000D570000}"/>
    <cellStyle name="Normal 3 2 4 2 4 2 2 5 2" xfId="22313" xr:uid="{00000000-0005-0000-0000-00000E570000}"/>
    <cellStyle name="Normal 3 2 4 2 4 2 2 5 2 2" xfId="22314" xr:uid="{00000000-0005-0000-0000-00000F570000}"/>
    <cellStyle name="Normal 3 2 4 2 4 2 2 5 3" xfId="22315" xr:uid="{00000000-0005-0000-0000-000010570000}"/>
    <cellStyle name="Normal 3 2 4 2 4 2 2 6" xfId="22316" xr:uid="{00000000-0005-0000-0000-000011570000}"/>
    <cellStyle name="Normal 3 2 4 2 4 2 2 6 2" xfId="22317" xr:uid="{00000000-0005-0000-0000-000012570000}"/>
    <cellStyle name="Normal 3 2 4 2 4 2 2 7" xfId="22318" xr:uid="{00000000-0005-0000-0000-000013570000}"/>
    <cellStyle name="Normal 3 2 4 2 4 2 2 7 2" xfId="22319" xr:uid="{00000000-0005-0000-0000-000014570000}"/>
    <cellStyle name="Normal 3 2 4 2 4 2 2 8" xfId="22320" xr:uid="{00000000-0005-0000-0000-000015570000}"/>
    <cellStyle name="Normal 3 2 4 2 4 2 3" xfId="22321" xr:uid="{00000000-0005-0000-0000-000016570000}"/>
    <cellStyle name="Normal 3 2 4 2 4 2 3 2" xfId="22322" xr:uid="{00000000-0005-0000-0000-000017570000}"/>
    <cellStyle name="Normal 3 2 4 2 4 2 3 2 2" xfId="22323" xr:uid="{00000000-0005-0000-0000-000018570000}"/>
    <cellStyle name="Normal 3 2 4 2 4 2 3 2 2 2" xfId="22324" xr:uid="{00000000-0005-0000-0000-000019570000}"/>
    <cellStyle name="Normal 3 2 4 2 4 2 3 2 2 2 2" xfId="22325" xr:uid="{00000000-0005-0000-0000-00001A570000}"/>
    <cellStyle name="Normal 3 2 4 2 4 2 3 2 2 3" xfId="22326" xr:uid="{00000000-0005-0000-0000-00001B570000}"/>
    <cellStyle name="Normal 3 2 4 2 4 2 3 2 3" xfId="22327" xr:uid="{00000000-0005-0000-0000-00001C570000}"/>
    <cellStyle name="Normal 3 2 4 2 4 2 3 2 3 2" xfId="22328" xr:uid="{00000000-0005-0000-0000-00001D570000}"/>
    <cellStyle name="Normal 3 2 4 2 4 2 3 2 4" xfId="22329" xr:uid="{00000000-0005-0000-0000-00001E570000}"/>
    <cellStyle name="Normal 3 2 4 2 4 2 3 3" xfId="22330" xr:uid="{00000000-0005-0000-0000-00001F570000}"/>
    <cellStyle name="Normal 3 2 4 2 4 2 3 3 2" xfId="22331" xr:uid="{00000000-0005-0000-0000-000020570000}"/>
    <cellStyle name="Normal 3 2 4 2 4 2 3 3 2 2" xfId="22332" xr:uid="{00000000-0005-0000-0000-000021570000}"/>
    <cellStyle name="Normal 3 2 4 2 4 2 3 3 3" xfId="22333" xr:uid="{00000000-0005-0000-0000-000022570000}"/>
    <cellStyle name="Normal 3 2 4 2 4 2 3 4" xfId="22334" xr:uid="{00000000-0005-0000-0000-000023570000}"/>
    <cellStyle name="Normal 3 2 4 2 4 2 3 4 2" xfId="22335" xr:uid="{00000000-0005-0000-0000-000024570000}"/>
    <cellStyle name="Normal 3 2 4 2 4 2 3 5" xfId="22336" xr:uid="{00000000-0005-0000-0000-000025570000}"/>
    <cellStyle name="Normal 3 2 4 2 4 2 4" xfId="22337" xr:uid="{00000000-0005-0000-0000-000026570000}"/>
    <cellStyle name="Normal 3 2 4 2 4 2 4 2" xfId="22338" xr:uid="{00000000-0005-0000-0000-000027570000}"/>
    <cellStyle name="Normal 3 2 4 2 4 2 4 2 2" xfId="22339" xr:uid="{00000000-0005-0000-0000-000028570000}"/>
    <cellStyle name="Normal 3 2 4 2 4 2 4 2 2 2" xfId="22340" xr:uid="{00000000-0005-0000-0000-000029570000}"/>
    <cellStyle name="Normal 3 2 4 2 4 2 4 2 3" xfId="22341" xr:uid="{00000000-0005-0000-0000-00002A570000}"/>
    <cellStyle name="Normal 3 2 4 2 4 2 4 3" xfId="22342" xr:uid="{00000000-0005-0000-0000-00002B570000}"/>
    <cellStyle name="Normal 3 2 4 2 4 2 4 3 2" xfId="22343" xr:uid="{00000000-0005-0000-0000-00002C570000}"/>
    <cellStyle name="Normal 3 2 4 2 4 2 4 4" xfId="22344" xr:uid="{00000000-0005-0000-0000-00002D570000}"/>
    <cellStyle name="Normal 3 2 4 2 4 2 5" xfId="22345" xr:uid="{00000000-0005-0000-0000-00002E570000}"/>
    <cellStyle name="Normal 3 2 4 2 4 2 5 2" xfId="22346" xr:uid="{00000000-0005-0000-0000-00002F570000}"/>
    <cellStyle name="Normal 3 2 4 2 4 2 5 2 2" xfId="22347" xr:uid="{00000000-0005-0000-0000-000030570000}"/>
    <cellStyle name="Normal 3 2 4 2 4 2 5 2 2 2" xfId="22348" xr:uid="{00000000-0005-0000-0000-000031570000}"/>
    <cellStyle name="Normal 3 2 4 2 4 2 5 2 3" xfId="22349" xr:uid="{00000000-0005-0000-0000-000032570000}"/>
    <cellStyle name="Normal 3 2 4 2 4 2 5 3" xfId="22350" xr:uid="{00000000-0005-0000-0000-000033570000}"/>
    <cellStyle name="Normal 3 2 4 2 4 2 5 3 2" xfId="22351" xr:uid="{00000000-0005-0000-0000-000034570000}"/>
    <cellStyle name="Normal 3 2 4 2 4 2 5 4" xfId="22352" xr:uid="{00000000-0005-0000-0000-000035570000}"/>
    <cellStyle name="Normal 3 2 4 2 4 2 6" xfId="22353" xr:uid="{00000000-0005-0000-0000-000036570000}"/>
    <cellStyle name="Normal 3 2 4 2 4 2 6 2" xfId="22354" xr:uid="{00000000-0005-0000-0000-000037570000}"/>
    <cellStyle name="Normal 3 2 4 2 4 2 6 2 2" xfId="22355" xr:uid="{00000000-0005-0000-0000-000038570000}"/>
    <cellStyle name="Normal 3 2 4 2 4 2 6 3" xfId="22356" xr:uid="{00000000-0005-0000-0000-000039570000}"/>
    <cellStyle name="Normal 3 2 4 2 4 2 7" xfId="22357" xr:uid="{00000000-0005-0000-0000-00003A570000}"/>
    <cellStyle name="Normal 3 2 4 2 4 2 7 2" xfId="22358" xr:uid="{00000000-0005-0000-0000-00003B570000}"/>
    <cellStyle name="Normal 3 2 4 2 4 2 8" xfId="22359" xr:uid="{00000000-0005-0000-0000-00003C570000}"/>
    <cellStyle name="Normal 3 2 4 2 4 2 8 2" xfId="22360" xr:uid="{00000000-0005-0000-0000-00003D570000}"/>
    <cellStyle name="Normal 3 2 4 2 4 2 9" xfId="22361" xr:uid="{00000000-0005-0000-0000-00003E570000}"/>
    <cellStyle name="Normal 3 2 4 2 4 3" xfId="22362" xr:uid="{00000000-0005-0000-0000-00003F570000}"/>
    <cellStyle name="Normal 3 2 4 2 4 3 2" xfId="22363" xr:uid="{00000000-0005-0000-0000-000040570000}"/>
    <cellStyle name="Normal 3 2 4 2 4 3 2 2" xfId="22364" xr:uid="{00000000-0005-0000-0000-000041570000}"/>
    <cellStyle name="Normal 3 2 4 2 4 3 2 2 2" xfId="22365" xr:uid="{00000000-0005-0000-0000-000042570000}"/>
    <cellStyle name="Normal 3 2 4 2 4 3 2 2 2 2" xfId="22366" xr:uid="{00000000-0005-0000-0000-000043570000}"/>
    <cellStyle name="Normal 3 2 4 2 4 3 2 2 2 2 2" xfId="22367" xr:uid="{00000000-0005-0000-0000-000044570000}"/>
    <cellStyle name="Normal 3 2 4 2 4 3 2 2 2 3" xfId="22368" xr:uid="{00000000-0005-0000-0000-000045570000}"/>
    <cellStyle name="Normal 3 2 4 2 4 3 2 2 3" xfId="22369" xr:uid="{00000000-0005-0000-0000-000046570000}"/>
    <cellStyle name="Normal 3 2 4 2 4 3 2 2 3 2" xfId="22370" xr:uid="{00000000-0005-0000-0000-000047570000}"/>
    <cellStyle name="Normal 3 2 4 2 4 3 2 2 4" xfId="22371" xr:uid="{00000000-0005-0000-0000-000048570000}"/>
    <cellStyle name="Normal 3 2 4 2 4 3 2 3" xfId="22372" xr:uid="{00000000-0005-0000-0000-000049570000}"/>
    <cellStyle name="Normal 3 2 4 2 4 3 2 3 2" xfId="22373" xr:uid="{00000000-0005-0000-0000-00004A570000}"/>
    <cellStyle name="Normal 3 2 4 2 4 3 2 3 2 2" xfId="22374" xr:uid="{00000000-0005-0000-0000-00004B570000}"/>
    <cellStyle name="Normal 3 2 4 2 4 3 2 3 3" xfId="22375" xr:uid="{00000000-0005-0000-0000-00004C570000}"/>
    <cellStyle name="Normal 3 2 4 2 4 3 2 4" xfId="22376" xr:uid="{00000000-0005-0000-0000-00004D570000}"/>
    <cellStyle name="Normal 3 2 4 2 4 3 2 4 2" xfId="22377" xr:uid="{00000000-0005-0000-0000-00004E570000}"/>
    <cellStyle name="Normal 3 2 4 2 4 3 2 5" xfId="22378" xr:uid="{00000000-0005-0000-0000-00004F570000}"/>
    <cellStyle name="Normal 3 2 4 2 4 3 3" xfId="22379" xr:uid="{00000000-0005-0000-0000-000050570000}"/>
    <cellStyle name="Normal 3 2 4 2 4 3 3 2" xfId="22380" xr:uid="{00000000-0005-0000-0000-000051570000}"/>
    <cellStyle name="Normal 3 2 4 2 4 3 3 2 2" xfId="22381" xr:uid="{00000000-0005-0000-0000-000052570000}"/>
    <cellStyle name="Normal 3 2 4 2 4 3 3 2 2 2" xfId="22382" xr:uid="{00000000-0005-0000-0000-000053570000}"/>
    <cellStyle name="Normal 3 2 4 2 4 3 3 2 3" xfId="22383" xr:uid="{00000000-0005-0000-0000-000054570000}"/>
    <cellStyle name="Normal 3 2 4 2 4 3 3 3" xfId="22384" xr:uid="{00000000-0005-0000-0000-000055570000}"/>
    <cellStyle name="Normal 3 2 4 2 4 3 3 3 2" xfId="22385" xr:uid="{00000000-0005-0000-0000-000056570000}"/>
    <cellStyle name="Normal 3 2 4 2 4 3 3 4" xfId="22386" xr:uid="{00000000-0005-0000-0000-000057570000}"/>
    <cellStyle name="Normal 3 2 4 2 4 3 4" xfId="22387" xr:uid="{00000000-0005-0000-0000-000058570000}"/>
    <cellStyle name="Normal 3 2 4 2 4 3 4 2" xfId="22388" xr:uid="{00000000-0005-0000-0000-000059570000}"/>
    <cellStyle name="Normal 3 2 4 2 4 3 4 2 2" xfId="22389" xr:uid="{00000000-0005-0000-0000-00005A570000}"/>
    <cellStyle name="Normal 3 2 4 2 4 3 4 2 2 2" xfId="22390" xr:uid="{00000000-0005-0000-0000-00005B570000}"/>
    <cellStyle name="Normal 3 2 4 2 4 3 4 2 3" xfId="22391" xr:uid="{00000000-0005-0000-0000-00005C570000}"/>
    <cellStyle name="Normal 3 2 4 2 4 3 4 3" xfId="22392" xr:uid="{00000000-0005-0000-0000-00005D570000}"/>
    <cellStyle name="Normal 3 2 4 2 4 3 4 3 2" xfId="22393" xr:uid="{00000000-0005-0000-0000-00005E570000}"/>
    <cellStyle name="Normal 3 2 4 2 4 3 4 4" xfId="22394" xr:uid="{00000000-0005-0000-0000-00005F570000}"/>
    <cellStyle name="Normal 3 2 4 2 4 3 5" xfId="22395" xr:uid="{00000000-0005-0000-0000-000060570000}"/>
    <cellStyle name="Normal 3 2 4 2 4 3 5 2" xfId="22396" xr:uid="{00000000-0005-0000-0000-000061570000}"/>
    <cellStyle name="Normal 3 2 4 2 4 3 5 2 2" xfId="22397" xr:uid="{00000000-0005-0000-0000-000062570000}"/>
    <cellStyle name="Normal 3 2 4 2 4 3 5 3" xfId="22398" xr:uid="{00000000-0005-0000-0000-000063570000}"/>
    <cellStyle name="Normal 3 2 4 2 4 3 6" xfId="22399" xr:uid="{00000000-0005-0000-0000-000064570000}"/>
    <cellStyle name="Normal 3 2 4 2 4 3 6 2" xfId="22400" xr:uid="{00000000-0005-0000-0000-000065570000}"/>
    <cellStyle name="Normal 3 2 4 2 4 3 7" xfId="22401" xr:uid="{00000000-0005-0000-0000-000066570000}"/>
    <cellStyle name="Normal 3 2 4 2 4 3 7 2" xfId="22402" xr:uid="{00000000-0005-0000-0000-000067570000}"/>
    <cellStyle name="Normal 3 2 4 2 4 3 8" xfId="22403" xr:uid="{00000000-0005-0000-0000-000068570000}"/>
    <cellStyle name="Normal 3 2 4 2 4 4" xfId="22404" xr:uid="{00000000-0005-0000-0000-000069570000}"/>
    <cellStyle name="Normal 3 2 4 2 4 4 2" xfId="22405" xr:uid="{00000000-0005-0000-0000-00006A570000}"/>
    <cellStyle name="Normal 3 2 4 2 4 4 2 2" xfId="22406" xr:uid="{00000000-0005-0000-0000-00006B570000}"/>
    <cellStyle name="Normal 3 2 4 2 4 4 2 2 2" xfId="22407" xr:uid="{00000000-0005-0000-0000-00006C570000}"/>
    <cellStyle name="Normal 3 2 4 2 4 4 2 2 2 2" xfId="22408" xr:uid="{00000000-0005-0000-0000-00006D570000}"/>
    <cellStyle name="Normal 3 2 4 2 4 4 2 2 3" xfId="22409" xr:uid="{00000000-0005-0000-0000-00006E570000}"/>
    <cellStyle name="Normal 3 2 4 2 4 4 2 3" xfId="22410" xr:uid="{00000000-0005-0000-0000-00006F570000}"/>
    <cellStyle name="Normal 3 2 4 2 4 4 2 3 2" xfId="22411" xr:uid="{00000000-0005-0000-0000-000070570000}"/>
    <cellStyle name="Normal 3 2 4 2 4 4 2 4" xfId="22412" xr:uid="{00000000-0005-0000-0000-000071570000}"/>
    <cellStyle name="Normal 3 2 4 2 4 4 3" xfId="22413" xr:uid="{00000000-0005-0000-0000-000072570000}"/>
    <cellStyle name="Normal 3 2 4 2 4 4 3 2" xfId="22414" xr:uid="{00000000-0005-0000-0000-000073570000}"/>
    <cellStyle name="Normal 3 2 4 2 4 4 3 2 2" xfId="22415" xr:uid="{00000000-0005-0000-0000-000074570000}"/>
    <cellStyle name="Normal 3 2 4 2 4 4 3 3" xfId="22416" xr:uid="{00000000-0005-0000-0000-000075570000}"/>
    <cellStyle name="Normal 3 2 4 2 4 4 4" xfId="22417" xr:uid="{00000000-0005-0000-0000-000076570000}"/>
    <cellStyle name="Normal 3 2 4 2 4 4 4 2" xfId="22418" xr:uid="{00000000-0005-0000-0000-000077570000}"/>
    <cellStyle name="Normal 3 2 4 2 4 4 5" xfId="22419" xr:uid="{00000000-0005-0000-0000-000078570000}"/>
    <cellStyle name="Normal 3 2 4 2 4 5" xfId="22420" xr:uid="{00000000-0005-0000-0000-000079570000}"/>
    <cellStyle name="Normal 3 2 4 2 4 5 2" xfId="22421" xr:uid="{00000000-0005-0000-0000-00007A570000}"/>
    <cellStyle name="Normal 3 2 4 2 4 5 2 2" xfId="22422" xr:uid="{00000000-0005-0000-0000-00007B570000}"/>
    <cellStyle name="Normal 3 2 4 2 4 5 2 2 2" xfId="22423" xr:uid="{00000000-0005-0000-0000-00007C570000}"/>
    <cellStyle name="Normal 3 2 4 2 4 5 2 3" xfId="22424" xr:uid="{00000000-0005-0000-0000-00007D570000}"/>
    <cellStyle name="Normal 3 2 4 2 4 5 3" xfId="22425" xr:uid="{00000000-0005-0000-0000-00007E570000}"/>
    <cellStyle name="Normal 3 2 4 2 4 5 3 2" xfId="22426" xr:uid="{00000000-0005-0000-0000-00007F570000}"/>
    <cellStyle name="Normal 3 2 4 2 4 5 4" xfId="22427" xr:uid="{00000000-0005-0000-0000-000080570000}"/>
    <cellStyle name="Normal 3 2 4 2 4 6" xfId="22428" xr:uid="{00000000-0005-0000-0000-000081570000}"/>
    <cellStyle name="Normal 3 2 4 2 4 6 2" xfId="22429" xr:uid="{00000000-0005-0000-0000-000082570000}"/>
    <cellStyle name="Normal 3 2 4 2 4 6 2 2" xfId="22430" xr:uid="{00000000-0005-0000-0000-000083570000}"/>
    <cellStyle name="Normal 3 2 4 2 4 6 2 2 2" xfId="22431" xr:uid="{00000000-0005-0000-0000-000084570000}"/>
    <cellStyle name="Normal 3 2 4 2 4 6 2 3" xfId="22432" xr:uid="{00000000-0005-0000-0000-000085570000}"/>
    <cellStyle name="Normal 3 2 4 2 4 6 3" xfId="22433" xr:uid="{00000000-0005-0000-0000-000086570000}"/>
    <cellStyle name="Normal 3 2 4 2 4 6 3 2" xfId="22434" xr:uid="{00000000-0005-0000-0000-000087570000}"/>
    <cellStyle name="Normal 3 2 4 2 4 6 4" xfId="22435" xr:uid="{00000000-0005-0000-0000-000088570000}"/>
    <cellStyle name="Normal 3 2 4 2 4 7" xfId="22436" xr:uid="{00000000-0005-0000-0000-000089570000}"/>
    <cellStyle name="Normal 3 2 4 2 4 7 2" xfId="22437" xr:uid="{00000000-0005-0000-0000-00008A570000}"/>
    <cellStyle name="Normal 3 2 4 2 4 7 2 2" xfId="22438" xr:uid="{00000000-0005-0000-0000-00008B570000}"/>
    <cellStyle name="Normal 3 2 4 2 4 7 3" xfId="22439" xr:uid="{00000000-0005-0000-0000-00008C570000}"/>
    <cellStyle name="Normal 3 2 4 2 4 8" xfId="22440" xr:uid="{00000000-0005-0000-0000-00008D570000}"/>
    <cellStyle name="Normal 3 2 4 2 4 8 2" xfId="22441" xr:uid="{00000000-0005-0000-0000-00008E570000}"/>
    <cellStyle name="Normal 3 2 4 2 4 9" xfId="22442" xr:uid="{00000000-0005-0000-0000-00008F570000}"/>
    <cellStyle name="Normal 3 2 4 2 4 9 2" xfId="22443" xr:uid="{00000000-0005-0000-0000-000090570000}"/>
    <cellStyle name="Normal 3 2 4 2 5" xfId="22444" xr:uid="{00000000-0005-0000-0000-000091570000}"/>
    <cellStyle name="Normal 3 2 4 2 5 2" xfId="22445" xr:uid="{00000000-0005-0000-0000-000092570000}"/>
    <cellStyle name="Normal 3 2 4 2 5 2 2" xfId="22446" xr:uid="{00000000-0005-0000-0000-000093570000}"/>
    <cellStyle name="Normal 3 2 4 2 5 2 2 2" xfId="22447" xr:uid="{00000000-0005-0000-0000-000094570000}"/>
    <cellStyle name="Normal 3 2 4 2 5 2 2 2 2" xfId="22448" xr:uid="{00000000-0005-0000-0000-000095570000}"/>
    <cellStyle name="Normal 3 2 4 2 5 2 2 2 2 2" xfId="22449" xr:uid="{00000000-0005-0000-0000-000096570000}"/>
    <cellStyle name="Normal 3 2 4 2 5 2 2 2 2 2 2" xfId="22450" xr:uid="{00000000-0005-0000-0000-000097570000}"/>
    <cellStyle name="Normal 3 2 4 2 5 2 2 2 2 3" xfId="22451" xr:uid="{00000000-0005-0000-0000-000098570000}"/>
    <cellStyle name="Normal 3 2 4 2 5 2 2 2 3" xfId="22452" xr:uid="{00000000-0005-0000-0000-000099570000}"/>
    <cellStyle name="Normal 3 2 4 2 5 2 2 2 3 2" xfId="22453" xr:uid="{00000000-0005-0000-0000-00009A570000}"/>
    <cellStyle name="Normal 3 2 4 2 5 2 2 2 4" xfId="22454" xr:uid="{00000000-0005-0000-0000-00009B570000}"/>
    <cellStyle name="Normal 3 2 4 2 5 2 2 3" xfId="22455" xr:uid="{00000000-0005-0000-0000-00009C570000}"/>
    <cellStyle name="Normal 3 2 4 2 5 2 2 3 2" xfId="22456" xr:uid="{00000000-0005-0000-0000-00009D570000}"/>
    <cellStyle name="Normal 3 2 4 2 5 2 2 3 2 2" xfId="22457" xr:uid="{00000000-0005-0000-0000-00009E570000}"/>
    <cellStyle name="Normal 3 2 4 2 5 2 2 3 3" xfId="22458" xr:uid="{00000000-0005-0000-0000-00009F570000}"/>
    <cellStyle name="Normal 3 2 4 2 5 2 2 4" xfId="22459" xr:uid="{00000000-0005-0000-0000-0000A0570000}"/>
    <cellStyle name="Normal 3 2 4 2 5 2 2 4 2" xfId="22460" xr:uid="{00000000-0005-0000-0000-0000A1570000}"/>
    <cellStyle name="Normal 3 2 4 2 5 2 2 5" xfId="22461" xr:uid="{00000000-0005-0000-0000-0000A2570000}"/>
    <cellStyle name="Normal 3 2 4 2 5 2 3" xfId="22462" xr:uid="{00000000-0005-0000-0000-0000A3570000}"/>
    <cellStyle name="Normal 3 2 4 2 5 2 3 2" xfId="22463" xr:uid="{00000000-0005-0000-0000-0000A4570000}"/>
    <cellStyle name="Normal 3 2 4 2 5 2 3 2 2" xfId="22464" xr:uid="{00000000-0005-0000-0000-0000A5570000}"/>
    <cellStyle name="Normal 3 2 4 2 5 2 3 2 2 2" xfId="22465" xr:uid="{00000000-0005-0000-0000-0000A6570000}"/>
    <cellStyle name="Normal 3 2 4 2 5 2 3 2 3" xfId="22466" xr:uid="{00000000-0005-0000-0000-0000A7570000}"/>
    <cellStyle name="Normal 3 2 4 2 5 2 3 3" xfId="22467" xr:uid="{00000000-0005-0000-0000-0000A8570000}"/>
    <cellStyle name="Normal 3 2 4 2 5 2 3 3 2" xfId="22468" xr:uid="{00000000-0005-0000-0000-0000A9570000}"/>
    <cellStyle name="Normal 3 2 4 2 5 2 3 4" xfId="22469" xr:uid="{00000000-0005-0000-0000-0000AA570000}"/>
    <cellStyle name="Normal 3 2 4 2 5 2 4" xfId="22470" xr:uid="{00000000-0005-0000-0000-0000AB570000}"/>
    <cellStyle name="Normal 3 2 4 2 5 2 4 2" xfId="22471" xr:uid="{00000000-0005-0000-0000-0000AC570000}"/>
    <cellStyle name="Normal 3 2 4 2 5 2 4 2 2" xfId="22472" xr:uid="{00000000-0005-0000-0000-0000AD570000}"/>
    <cellStyle name="Normal 3 2 4 2 5 2 4 2 2 2" xfId="22473" xr:uid="{00000000-0005-0000-0000-0000AE570000}"/>
    <cellStyle name="Normal 3 2 4 2 5 2 4 2 3" xfId="22474" xr:uid="{00000000-0005-0000-0000-0000AF570000}"/>
    <cellStyle name="Normal 3 2 4 2 5 2 4 3" xfId="22475" xr:uid="{00000000-0005-0000-0000-0000B0570000}"/>
    <cellStyle name="Normal 3 2 4 2 5 2 4 3 2" xfId="22476" xr:uid="{00000000-0005-0000-0000-0000B1570000}"/>
    <cellStyle name="Normal 3 2 4 2 5 2 4 4" xfId="22477" xr:uid="{00000000-0005-0000-0000-0000B2570000}"/>
    <cellStyle name="Normal 3 2 4 2 5 2 5" xfId="22478" xr:uid="{00000000-0005-0000-0000-0000B3570000}"/>
    <cellStyle name="Normal 3 2 4 2 5 2 5 2" xfId="22479" xr:uid="{00000000-0005-0000-0000-0000B4570000}"/>
    <cellStyle name="Normal 3 2 4 2 5 2 5 2 2" xfId="22480" xr:uid="{00000000-0005-0000-0000-0000B5570000}"/>
    <cellStyle name="Normal 3 2 4 2 5 2 5 3" xfId="22481" xr:uid="{00000000-0005-0000-0000-0000B6570000}"/>
    <cellStyle name="Normal 3 2 4 2 5 2 6" xfId="22482" xr:uid="{00000000-0005-0000-0000-0000B7570000}"/>
    <cellStyle name="Normal 3 2 4 2 5 2 6 2" xfId="22483" xr:uid="{00000000-0005-0000-0000-0000B8570000}"/>
    <cellStyle name="Normal 3 2 4 2 5 2 7" xfId="22484" xr:uid="{00000000-0005-0000-0000-0000B9570000}"/>
    <cellStyle name="Normal 3 2 4 2 5 2 7 2" xfId="22485" xr:uid="{00000000-0005-0000-0000-0000BA570000}"/>
    <cellStyle name="Normal 3 2 4 2 5 2 8" xfId="22486" xr:uid="{00000000-0005-0000-0000-0000BB570000}"/>
    <cellStyle name="Normal 3 2 4 2 5 3" xfId="22487" xr:uid="{00000000-0005-0000-0000-0000BC570000}"/>
    <cellStyle name="Normal 3 2 4 2 5 3 2" xfId="22488" xr:uid="{00000000-0005-0000-0000-0000BD570000}"/>
    <cellStyle name="Normal 3 2 4 2 5 3 2 2" xfId="22489" xr:uid="{00000000-0005-0000-0000-0000BE570000}"/>
    <cellStyle name="Normal 3 2 4 2 5 3 2 2 2" xfId="22490" xr:uid="{00000000-0005-0000-0000-0000BF570000}"/>
    <cellStyle name="Normal 3 2 4 2 5 3 2 2 2 2" xfId="22491" xr:uid="{00000000-0005-0000-0000-0000C0570000}"/>
    <cellStyle name="Normal 3 2 4 2 5 3 2 2 3" xfId="22492" xr:uid="{00000000-0005-0000-0000-0000C1570000}"/>
    <cellStyle name="Normal 3 2 4 2 5 3 2 3" xfId="22493" xr:uid="{00000000-0005-0000-0000-0000C2570000}"/>
    <cellStyle name="Normal 3 2 4 2 5 3 2 3 2" xfId="22494" xr:uid="{00000000-0005-0000-0000-0000C3570000}"/>
    <cellStyle name="Normal 3 2 4 2 5 3 2 4" xfId="22495" xr:uid="{00000000-0005-0000-0000-0000C4570000}"/>
    <cellStyle name="Normal 3 2 4 2 5 3 3" xfId="22496" xr:uid="{00000000-0005-0000-0000-0000C5570000}"/>
    <cellStyle name="Normal 3 2 4 2 5 3 3 2" xfId="22497" xr:uid="{00000000-0005-0000-0000-0000C6570000}"/>
    <cellStyle name="Normal 3 2 4 2 5 3 3 2 2" xfId="22498" xr:uid="{00000000-0005-0000-0000-0000C7570000}"/>
    <cellStyle name="Normal 3 2 4 2 5 3 3 3" xfId="22499" xr:uid="{00000000-0005-0000-0000-0000C8570000}"/>
    <cellStyle name="Normal 3 2 4 2 5 3 4" xfId="22500" xr:uid="{00000000-0005-0000-0000-0000C9570000}"/>
    <cellStyle name="Normal 3 2 4 2 5 3 4 2" xfId="22501" xr:uid="{00000000-0005-0000-0000-0000CA570000}"/>
    <cellStyle name="Normal 3 2 4 2 5 3 5" xfId="22502" xr:uid="{00000000-0005-0000-0000-0000CB570000}"/>
    <cellStyle name="Normal 3 2 4 2 5 4" xfId="22503" xr:uid="{00000000-0005-0000-0000-0000CC570000}"/>
    <cellStyle name="Normal 3 2 4 2 5 4 2" xfId="22504" xr:uid="{00000000-0005-0000-0000-0000CD570000}"/>
    <cellStyle name="Normal 3 2 4 2 5 4 2 2" xfId="22505" xr:uid="{00000000-0005-0000-0000-0000CE570000}"/>
    <cellStyle name="Normal 3 2 4 2 5 4 2 2 2" xfId="22506" xr:uid="{00000000-0005-0000-0000-0000CF570000}"/>
    <cellStyle name="Normal 3 2 4 2 5 4 2 3" xfId="22507" xr:uid="{00000000-0005-0000-0000-0000D0570000}"/>
    <cellStyle name="Normal 3 2 4 2 5 4 3" xfId="22508" xr:uid="{00000000-0005-0000-0000-0000D1570000}"/>
    <cellStyle name="Normal 3 2 4 2 5 4 3 2" xfId="22509" xr:uid="{00000000-0005-0000-0000-0000D2570000}"/>
    <cellStyle name="Normal 3 2 4 2 5 4 4" xfId="22510" xr:uid="{00000000-0005-0000-0000-0000D3570000}"/>
    <cellStyle name="Normal 3 2 4 2 5 5" xfId="22511" xr:uid="{00000000-0005-0000-0000-0000D4570000}"/>
    <cellStyle name="Normal 3 2 4 2 5 5 2" xfId="22512" xr:uid="{00000000-0005-0000-0000-0000D5570000}"/>
    <cellStyle name="Normal 3 2 4 2 5 5 2 2" xfId="22513" xr:uid="{00000000-0005-0000-0000-0000D6570000}"/>
    <cellStyle name="Normal 3 2 4 2 5 5 2 2 2" xfId="22514" xr:uid="{00000000-0005-0000-0000-0000D7570000}"/>
    <cellStyle name="Normal 3 2 4 2 5 5 2 3" xfId="22515" xr:uid="{00000000-0005-0000-0000-0000D8570000}"/>
    <cellStyle name="Normal 3 2 4 2 5 5 3" xfId="22516" xr:uid="{00000000-0005-0000-0000-0000D9570000}"/>
    <cellStyle name="Normal 3 2 4 2 5 5 3 2" xfId="22517" xr:uid="{00000000-0005-0000-0000-0000DA570000}"/>
    <cellStyle name="Normal 3 2 4 2 5 5 4" xfId="22518" xr:uid="{00000000-0005-0000-0000-0000DB570000}"/>
    <cellStyle name="Normal 3 2 4 2 5 6" xfId="22519" xr:uid="{00000000-0005-0000-0000-0000DC570000}"/>
    <cellStyle name="Normal 3 2 4 2 5 6 2" xfId="22520" xr:uid="{00000000-0005-0000-0000-0000DD570000}"/>
    <cellStyle name="Normal 3 2 4 2 5 6 2 2" xfId="22521" xr:uid="{00000000-0005-0000-0000-0000DE570000}"/>
    <cellStyle name="Normal 3 2 4 2 5 6 3" xfId="22522" xr:uid="{00000000-0005-0000-0000-0000DF570000}"/>
    <cellStyle name="Normal 3 2 4 2 5 7" xfId="22523" xr:uid="{00000000-0005-0000-0000-0000E0570000}"/>
    <cellStyle name="Normal 3 2 4 2 5 7 2" xfId="22524" xr:uid="{00000000-0005-0000-0000-0000E1570000}"/>
    <cellStyle name="Normal 3 2 4 2 5 8" xfId="22525" xr:uid="{00000000-0005-0000-0000-0000E2570000}"/>
    <cellStyle name="Normal 3 2 4 2 5 8 2" xfId="22526" xr:uid="{00000000-0005-0000-0000-0000E3570000}"/>
    <cellStyle name="Normal 3 2 4 2 5 9" xfId="22527" xr:uid="{00000000-0005-0000-0000-0000E4570000}"/>
    <cellStyle name="Normal 3 2 4 2 6" xfId="22528" xr:uid="{00000000-0005-0000-0000-0000E5570000}"/>
    <cellStyle name="Normal 3 2 4 2 6 2" xfId="22529" xr:uid="{00000000-0005-0000-0000-0000E6570000}"/>
    <cellStyle name="Normal 3 2 4 2 6 2 2" xfId="22530" xr:uid="{00000000-0005-0000-0000-0000E7570000}"/>
    <cellStyle name="Normal 3 2 4 2 6 2 2 2" xfId="22531" xr:uid="{00000000-0005-0000-0000-0000E8570000}"/>
    <cellStyle name="Normal 3 2 4 2 6 2 2 2 2" xfId="22532" xr:uid="{00000000-0005-0000-0000-0000E9570000}"/>
    <cellStyle name="Normal 3 2 4 2 6 2 2 2 2 2" xfId="22533" xr:uid="{00000000-0005-0000-0000-0000EA570000}"/>
    <cellStyle name="Normal 3 2 4 2 6 2 2 2 3" xfId="22534" xr:uid="{00000000-0005-0000-0000-0000EB570000}"/>
    <cellStyle name="Normal 3 2 4 2 6 2 2 3" xfId="22535" xr:uid="{00000000-0005-0000-0000-0000EC570000}"/>
    <cellStyle name="Normal 3 2 4 2 6 2 2 3 2" xfId="22536" xr:uid="{00000000-0005-0000-0000-0000ED570000}"/>
    <cellStyle name="Normal 3 2 4 2 6 2 2 4" xfId="22537" xr:uid="{00000000-0005-0000-0000-0000EE570000}"/>
    <cellStyle name="Normal 3 2 4 2 6 2 3" xfId="22538" xr:uid="{00000000-0005-0000-0000-0000EF570000}"/>
    <cellStyle name="Normal 3 2 4 2 6 2 3 2" xfId="22539" xr:uid="{00000000-0005-0000-0000-0000F0570000}"/>
    <cellStyle name="Normal 3 2 4 2 6 2 3 2 2" xfId="22540" xr:uid="{00000000-0005-0000-0000-0000F1570000}"/>
    <cellStyle name="Normal 3 2 4 2 6 2 3 3" xfId="22541" xr:uid="{00000000-0005-0000-0000-0000F2570000}"/>
    <cellStyle name="Normal 3 2 4 2 6 2 4" xfId="22542" xr:uid="{00000000-0005-0000-0000-0000F3570000}"/>
    <cellStyle name="Normal 3 2 4 2 6 2 4 2" xfId="22543" xr:uid="{00000000-0005-0000-0000-0000F4570000}"/>
    <cellStyle name="Normal 3 2 4 2 6 2 5" xfId="22544" xr:uid="{00000000-0005-0000-0000-0000F5570000}"/>
    <cellStyle name="Normal 3 2 4 2 6 3" xfId="22545" xr:uid="{00000000-0005-0000-0000-0000F6570000}"/>
    <cellStyle name="Normal 3 2 4 2 6 3 2" xfId="22546" xr:uid="{00000000-0005-0000-0000-0000F7570000}"/>
    <cellStyle name="Normal 3 2 4 2 6 3 2 2" xfId="22547" xr:uid="{00000000-0005-0000-0000-0000F8570000}"/>
    <cellStyle name="Normal 3 2 4 2 6 3 2 2 2" xfId="22548" xr:uid="{00000000-0005-0000-0000-0000F9570000}"/>
    <cellStyle name="Normal 3 2 4 2 6 3 2 3" xfId="22549" xr:uid="{00000000-0005-0000-0000-0000FA570000}"/>
    <cellStyle name="Normal 3 2 4 2 6 3 3" xfId="22550" xr:uid="{00000000-0005-0000-0000-0000FB570000}"/>
    <cellStyle name="Normal 3 2 4 2 6 3 3 2" xfId="22551" xr:uid="{00000000-0005-0000-0000-0000FC570000}"/>
    <cellStyle name="Normal 3 2 4 2 6 3 4" xfId="22552" xr:uid="{00000000-0005-0000-0000-0000FD570000}"/>
    <cellStyle name="Normal 3 2 4 2 6 4" xfId="22553" xr:uid="{00000000-0005-0000-0000-0000FE570000}"/>
    <cellStyle name="Normal 3 2 4 2 6 4 2" xfId="22554" xr:uid="{00000000-0005-0000-0000-0000FF570000}"/>
    <cellStyle name="Normal 3 2 4 2 6 4 2 2" xfId="22555" xr:uid="{00000000-0005-0000-0000-000000580000}"/>
    <cellStyle name="Normal 3 2 4 2 6 4 2 2 2" xfId="22556" xr:uid="{00000000-0005-0000-0000-000001580000}"/>
    <cellStyle name="Normal 3 2 4 2 6 4 2 3" xfId="22557" xr:uid="{00000000-0005-0000-0000-000002580000}"/>
    <cellStyle name="Normal 3 2 4 2 6 4 3" xfId="22558" xr:uid="{00000000-0005-0000-0000-000003580000}"/>
    <cellStyle name="Normal 3 2 4 2 6 4 3 2" xfId="22559" xr:uid="{00000000-0005-0000-0000-000004580000}"/>
    <cellStyle name="Normal 3 2 4 2 6 4 4" xfId="22560" xr:uid="{00000000-0005-0000-0000-000005580000}"/>
    <cellStyle name="Normal 3 2 4 2 6 5" xfId="22561" xr:uid="{00000000-0005-0000-0000-000006580000}"/>
    <cellStyle name="Normal 3 2 4 2 6 5 2" xfId="22562" xr:uid="{00000000-0005-0000-0000-000007580000}"/>
    <cellStyle name="Normal 3 2 4 2 6 5 2 2" xfId="22563" xr:uid="{00000000-0005-0000-0000-000008580000}"/>
    <cellStyle name="Normal 3 2 4 2 6 5 3" xfId="22564" xr:uid="{00000000-0005-0000-0000-000009580000}"/>
    <cellStyle name="Normal 3 2 4 2 6 6" xfId="22565" xr:uid="{00000000-0005-0000-0000-00000A580000}"/>
    <cellStyle name="Normal 3 2 4 2 6 6 2" xfId="22566" xr:uid="{00000000-0005-0000-0000-00000B580000}"/>
    <cellStyle name="Normal 3 2 4 2 6 7" xfId="22567" xr:uid="{00000000-0005-0000-0000-00000C580000}"/>
    <cellStyle name="Normal 3 2 4 2 6 7 2" xfId="22568" xr:uid="{00000000-0005-0000-0000-00000D580000}"/>
    <cellStyle name="Normal 3 2 4 2 6 8" xfId="22569" xr:uid="{00000000-0005-0000-0000-00000E580000}"/>
    <cellStyle name="Normal 3 2 4 2 7" xfId="22570" xr:uid="{00000000-0005-0000-0000-00000F580000}"/>
    <cellStyle name="Normal 3 2 4 2 7 2" xfId="22571" xr:uid="{00000000-0005-0000-0000-000010580000}"/>
    <cellStyle name="Normal 3 2 4 2 7 2 2" xfId="22572" xr:uid="{00000000-0005-0000-0000-000011580000}"/>
    <cellStyle name="Normal 3 2 4 2 7 2 2 2" xfId="22573" xr:uid="{00000000-0005-0000-0000-000012580000}"/>
    <cellStyle name="Normal 3 2 4 2 7 2 2 2 2" xfId="22574" xr:uid="{00000000-0005-0000-0000-000013580000}"/>
    <cellStyle name="Normal 3 2 4 2 7 2 2 2 2 2" xfId="22575" xr:uid="{00000000-0005-0000-0000-000014580000}"/>
    <cellStyle name="Normal 3 2 4 2 7 2 2 2 3" xfId="22576" xr:uid="{00000000-0005-0000-0000-000015580000}"/>
    <cellStyle name="Normal 3 2 4 2 7 2 2 3" xfId="22577" xr:uid="{00000000-0005-0000-0000-000016580000}"/>
    <cellStyle name="Normal 3 2 4 2 7 2 2 3 2" xfId="22578" xr:uid="{00000000-0005-0000-0000-000017580000}"/>
    <cellStyle name="Normal 3 2 4 2 7 2 2 4" xfId="22579" xr:uid="{00000000-0005-0000-0000-000018580000}"/>
    <cellStyle name="Normal 3 2 4 2 7 2 3" xfId="22580" xr:uid="{00000000-0005-0000-0000-000019580000}"/>
    <cellStyle name="Normal 3 2 4 2 7 2 3 2" xfId="22581" xr:uid="{00000000-0005-0000-0000-00001A580000}"/>
    <cellStyle name="Normal 3 2 4 2 7 2 3 2 2" xfId="22582" xr:uid="{00000000-0005-0000-0000-00001B580000}"/>
    <cellStyle name="Normal 3 2 4 2 7 2 3 3" xfId="22583" xr:uid="{00000000-0005-0000-0000-00001C580000}"/>
    <cellStyle name="Normal 3 2 4 2 7 2 4" xfId="22584" xr:uid="{00000000-0005-0000-0000-00001D580000}"/>
    <cellStyle name="Normal 3 2 4 2 7 2 4 2" xfId="22585" xr:uid="{00000000-0005-0000-0000-00001E580000}"/>
    <cellStyle name="Normal 3 2 4 2 7 2 5" xfId="22586" xr:uid="{00000000-0005-0000-0000-00001F580000}"/>
    <cellStyle name="Normal 3 2 4 2 7 3" xfId="22587" xr:uid="{00000000-0005-0000-0000-000020580000}"/>
    <cellStyle name="Normal 3 2 4 2 7 3 2" xfId="22588" xr:uid="{00000000-0005-0000-0000-000021580000}"/>
    <cellStyle name="Normal 3 2 4 2 7 3 2 2" xfId="22589" xr:uid="{00000000-0005-0000-0000-000022580000}"/>
    <cellStyle name="Normal 3 2 4 2 7 3 2 2 2" xfId="22590" xr:uid="{00000000-0005-0000-0000-000023580000}"/>
    <cellStyle name="Normal 3 2 4 2 7 3 2 3" xfId="22591" xr:uid="{00000000-0005-0000-0000-000024580000}"/>
    <cellStyle name="Normal 3 2 4 2 7 3 3" xfId="22592" xr:uid="{00000000-0005-0000-0000-000025580000}"/>
    <cellStyle name="Normal 3 2 4 2 7 3 3 2" xfId="22593" xr:uid="{00000000-0005-0000-0000-000026580000}"/>
    <cellStyle name="Normal 3 2 4 2 7 3 4" xfId="22594" xr:uid="{00000000-0005-0000-0000-000027580000}"/>
    <cellStyle name="Normal 3 2 4 2 7 4" xfId="22595" xr:uid="{00000000-0005-0000-0000-000028580000}"/>
    <cellStyle name="Normal 3 2 4 2 7 4 2" xfId="22596" xr:uid="{00000000-0005-0000-0000-000029580000}"/>
    <cellStyle name="Normal 3 2 4 2 7 4 2 2" xfId="22597" xr:uid="{00000000-0005-0000-0000-00002A580000}"/>
    <cellStyle name="Normal 3 2 4 2 7 4 3" xfId="22598" xr:uid="{00000000-0005-0000-0000-00002B580000}"/>
    <cellStyle name="Normal 3 2 4 2 7 5" xfId="22599" xr:uid="{00000000-0005-0000-0000-00002C580000}"/>
    <cellStyle name="Normal 3 2 4 2 7 5 2" xfId="22600" xr:uid="{00000000-0005-0000-0000-00002D580000}"/>
    <cellStyle name="Normal 3 2 4 2 7 6" xfId="22601" xr:uid="{00000000-0005-0000-0000-00002E580000}"/>
    <cellStyle name="Normal 3 2 4 2 8" xfId="22602" xr:uid="{00000000-0005-0000-0000-00002F580000}"/>
    <cellStyle name="Normal 3 2 4 2 8 2" xfId="22603" xr:uid="{00000000-0005-0000-0000-000030580000}"/>
    <cellStyle name="Normal 3 2 4 2 8 2 2" xfId="22604" xr:uid="{00000000-0005-0000-0000-000031580000}"/>
    <cellStyle name="Normal 3 2 4 2 8 2 2 2" xfId="22605" xr:uid="{00000000-0005-0000-0000-000032580000}"/>
    <cellStyle name="Normal 3 2 4 2 8 2 2 2 2" xfId="22606" xr:uid="{00000000-0005-0000-0000-000033580000}"/>
    <cellStyle name="Normal 3 2 4 2 8 2 2 2 2 2" xfId="22607" xr:uid="{00000000-0005-0000-0000-000034580000}"/>
    <cellStyle name="Normal 3 2 4 2 8 2 2 2 3" xfId="22608" xr:uid="{00000000-0005-0000-0000-000035580000}"/>
    <cellStyle name="Normal 3 2 4 2 8 2 2 3" xfId="22609" xr:uid="{00000000-0005-0000-0000-000036580000}"/>
    <cellStyle name="Normal 3 2 4 2 8 2 2 3 2" xfId="22610" xr:uid="{00000000-0005-0000-0000-000037580000}"/>
    <cellStyle name="Normal 3 2 4 2 8 2 2 4" xfId="22611" xr:uid="{00000000-0005-0000-0000-000038580000}"/>
    <cellStyle name="Normal 3 2 4 2 8 2 3" xfId="22612" xr:uid="{00000000-0005-0000-0000-000039580000}"/>
    <cellStyle name="Normal 3 2 4 2 8 2 3 2" xfId="22613" xr:uid="{00000000-0005-0000-0000-00003A580000}"/>
    <cellStyle name="Normal 3 2 4 2 8 2 3 2 2" xfId="22614" xr:uid="{00000000-0005-0000-0000-00003B580000}"/>
    <cellStyle name="Normal 3 2 4 2 8 2 3 3" xfId="22615" xr:uid="{00000000-0005-0000-0000-00003C580000}"/>
    <cellStyle name="Normal 3 2 4 2 8 2 4" xfId="22616" xr:uid="{00000000-0005-0000-0000-00003D580000}"/>
    <cellStyle name="Normal 3 2 4 2 8 2 4 2" xfId="22617" xr:uid="{00000000-0005-0000-0000-00003E580000}"/>
    <cellStyle name="Normal 3 2 4 2 8 2 5" xfId="22618" xr:uid="{00000000-0005-0000-0000-00003F580000}"/>
    <cellStyle name="Normal 3 2 4 2 8 3" xfId="22619" xr:uid="{00000000-0005-0000-0000-000040580000}"/>
    <cellStyle name="Normal 3 2 4 2 8 3 2" xfId="22620" xr:uid="{00000000-0005-0000-0000-000041580000}"/>
    <cellStyle name="Normal 3 2 4 2 8 3 2 2" xfId="22621" xr:uid="{00000000-0005-0000-0000-000042580000}"/>
    <cellStyle name="Normal 3 2 4 2 8 3 2 2 2" xfId="22622" xr:uid="{00000000-0005-0000-0000-000043580000}"/>
    <cellStyle name="Normal 3 2 4 2 8 3 2 3" xfId="22623" xr:uid="{00000000-0005-0000-0000-000044580000}"/>
    <cellStyle name="Normal 3 2 4 2 8 3 3" xfId="22624" xr:uid="{00000000-0005-0000-0000-000045580000}"/>
    <cellStyle name="Normal 3 2 4 2 8 3 3 2" xfId="22625" xr:uid="{00000000-0005-0000-0000-000046580000}"/>
    <cellStyle name="Normal 3 2 4 2 8 3 4" xfId="22626" xr:uid="{00000000-0005-0000-0000-000047580000}"/>
    <cellStyle name="Normal 3 2 4 2 8 4" xfId="22627" xr:uid="{00000000-0005-0000-0000-000048580000}"/>
    <cellStyle name="Normal 3 2 4 2 8 4 2" xfId="22628" xr:uid="{00000000-0005-0000-0000-000049580000}"/>
    <cellStyle name="Normal 3 2 4 2 8 4 2 2" xfId="22629" xr:uid="{00000000-0005-0000-0000-00004A580000}"/>
    <cellStyle name="Normal 3 2 4 2 8 4 3" xfId="22630" xr:uid="{00000000-0005-0000-0000-00004B580000}"/>
    <cellStyle name="Normal 3 2 4 2 8 5" xfId="22631" xr:uid="{00000000-0005-0000-0000-00004C580000}"/>
    <cellStyle name="Normal 3 2 4 2 8 5 2" xfId="22632" xr:uid="{00000000-0005-0000-0000-00004D580000}"/>
    <cellStyle name="Normal 3 2 4 2 8 6" xfId="22633" xr:uid="{00000000-0005-0000-0000-00004E580000}"/>
    <cellStyle name="Normal 3 2 4 2 9" xfId="22634" xr:uid="{00000000-0005-0000-0000-00004F580000}"/>
    <cellStyle name="Normal 3 2 4 2 9 2" xfId="22635" xr:uid="{00000000-0005-0000-0000-000050580000}"/>
    <cellStyle name="Normal 3 2 4 2 9 2 2" xfId="22636" xr:uid="{00000000-0005-0000-0000-000051580000}"/>
    <cellStyle name="Normal 3 2 4 2 9 2 2 2" xfId="22637" xr:uid="{00000000-0005-0000-0000-000052580000}"/>
    <cellStyle name="Normal 3 2 4 2 9 2 2 2 2" xfId="22638" xr:uid="{00000000-0005-0000-0000-000053580000}"/>
    <cellStyle name="Normal 3 2 4 2 9 2 2 3" xfId="22639" xr:uid="{00000000-0005-0000-0000-000054580000}"/>
    <cellStyle name="Normal 3 2 4 2 9 2 3" xfId="22640" xr:uid="{00000000-0005-0000-0000-000055580000}"/>
    <cellStyle name="Normal 3 2 4 2 9 2 3 2" xfId="22641" xr:uid="{00000000-0005-0000-0000-000056580000}"/>
    <cellStyle name="Normal 3 2 4 2 9 2 4" xfId="22642" xr:uid="{00000000-0005-0000-0000-000057580000}"/>
    <cellStyle name="Normal 3 2 4 2 9 3" xfId="22643" xr:uid="{00000000-0005-0000-0000-000058580000}"/>
    <cellStyle name="Normal 3 2 4 2 9 3 2" xfId="22644" xr:uid="{00000000-0005-0000-0000-000059580000}"/>
    <cellStyle name="Normal 3 2 4 2 9 3 2 2" xfId="22645" xr:uid="{00000000-0005-0000-0000-00005A580000}"/>
    <cellStyle name="Normal 3 2 4 2 9 3 3" xfId="22646" xr:uid="{00000000-0005-0000-0000-00005B580000}"/>
    <cellStyle name="Normal 3 2 4 2 9 4" xfId="22647" xr:uid="{00000000-0005-0000-0000-00005C580000}"/>
    <cellStyle name="Normal 3 2 4 2 9 4 2" xfId="22648" xr:uid="{00000000-0005-0000-0000-00005D580000}"/>
    <cellStyle name="Normal 3 2 4 2 9 5" xfId="22649" xr:uid="{00000000-0005-0000-0000-00005E580000}"/>
    <cellStyle name="Normal 3 2 4 3" xfId="22650" xr:uid="{00000000-0005-0000-0000-00005F580000}"/>
    <cellStyle name="Normal 3 2 4 3 10" xfId="22651" xr:uid="{00000000-0005-0000-0000-000060580000}"/>
    <cellStyle name="Normal 3 2 4 3 2" xfId="22652" xr:uid="{00000000-0005-0000-0000-000061580000}"/>
    <cellStyle name="Normal 3 2 4 3 2 2" xfId="22653" xr:uid="{00000000-0005-0000-0000-000062580000}"/>
    <cellStyle name="Normal 3 2 4 3 2 2 2" xfId="22654" xr:uid="{00000000-0005-0000-0000-000063580000}"/>
    <cellStyle name="Normal 3 2 4 3 2 2 2 2" xfId="22655" xr:uid="{00000000-0005-0000-0000-000064580000}"/>
    <cellStyle name="Normal 3 2 4 3 2 2 2 2 2" xfId="22656" xr:uid="{00000000-0005-0000-0000-000065580000}"/>
    <cellStyle name="Normal 3 2 4 3 2 2 2 2 2 2" xfId="22657" xr:uid="{00000000-0005-0000-0000-000066580000}"/>
    <cellStyle name="Normal 3 2 4 3 2 2 2 2 2 2 2" xfId="22658" xr:uid="{00000000-0005-0000-0000-000067580000}"/>
    <cellStyle name="Normal 3 2 4 3 2 2 2 2 2 3" xfId="22659" xr:uid="{00000000-0005-0000-0000-000068580000}"/>
    <cellStyle name="Normal 3 2 4 3 2 2 2 2 3" xfId="22660" xr:uid="{00000000-0005-0000-0000-000069580000}"/>
    <cellStyle name="Normal 3 2 4 3 2 2 2 2 3 2" xfId="22661" xr:uid="{00000000-0005-0000-0000-00006A580000}"/>
    <cellStyle name="Normal 3 2 4 3 2 2 2 2 4" xfId="22662" xr:uid="{00000000-0005-0000-0000-00006B580000}"/>
    <cellStyle name="Normal 3 2 4 3 2 2 2 3" xfId="22663" xr:uid="{00000000-0005-0000-0000-00006C580000}"/>
    <cellStyle name="Normal 3 2 4 3 2 2 2 3 2" xfId="22664" xr:uid="{00000000-0005-0000-0000-00006D580000}"/>
    <cellStyle name="Normal 3 2 4 3 2 2 2 3 2 2" xfId="22665" xr:uid="{00000000-0005-0000-0000-00006E580000}"/>
    <cellStyle name="Normal 3 2 4 3 2 2 2 3 3" xfId="22666" xr:uid="{00000000-0005-0000-0000-00006F580000}"/>
    <cellStyle name="Normal 3 2 4 3 2 2 2 4" xfId="22667" xr:uid="{00000000-0005-0000-0000-000070580000}"/>
    <cellStyle name="Normal 3 2 4 3 2 2 2 4 2" xfId="22668" xr:uid="{00000000-0005-0000-0000-000071580000}"/>
    <cellStyle name="Normal 3 2 4 3 2 2 2 5" xfId="22669" xr:uid="{00000000-0005-0000-0000-000072580000}"/>
    <cellStyle name="Normal 3 2 4 3 2 2 3" xfId="22670" xr:uid="{00000000-0005-0000-0000-000073580000}"/>
    <cellStyle name="Normal 3 2 4 3 2 2 3 2" xfId="22671" xr:uid="{00000000-0005-0000-0000-000074580000}"/>
    <cellStyle name="Normal 3 2 4 3 2 2 3 2 2" xfId="22672" xr:uid="{00000000-0005-0000-0000-000075580000}"/>
    <cellStyle name="Normal 3 2 4 3 2 2 3 2 2 2" xfId="22673" xr:uid="{00000000-0005-0000-0000-000076580000}"/>
    <cellStyle name="Normal 3 2 4 3 2 2 3 2 3" xfId="22674" xr:uid="{00000000-0005-0000-0000-000077580000}"/>
    <cellStyle name="Normal 3 2 4 3 2 2 3 3" xfId="22675" xr:uid="{00000000-0005-0000-0000-000078580000}"/>
    <cellStyle name="Normal 3 2 4 3 2 2 3 3 2" xfId="22676" xr:uid="{00000000-0005-0000-0000-000079580000}"/>
    <cellStyle name="Normal 3 2 4 3 2 2 3 4" xfId="22677" xr:uid="{00000000-0005-0000-0000-00007A580000}"/>
    <cellStyle name="Normal 3 2 4 3 2 2 4" xfId="22678" xr:uid="{00000000-0005-0000-0000-00007B580000}"/>
    <cellStyle name="Normal 3 2 4 3 2 2 4 2" xfId="22679" xr:uid="{00000000-0005-0000-0000-00007C580000}"/>
    <cellStyle name="Normal 3 2 4 3 2 2 4 2 2" xfId="22680" xr:uid="{00000000-0005-0000-0000-00007D580000}"/>
    <cellStyle name="Normal 3 2 4 3 2 2 4 2 2 2" xfId="22681" xr:uid="{00000000-0005-0000-0000-00007E580000}"/>
    <cellStyle name="Normal 3 2 4 3 2 2 4 2 3" xfId="22682" xr:uid="{00000000-0005-0000-0000-00007F580000}"/>
    <cellStyle name="Normal 3 2 4 3 2 2 4 3" xfId="22683" xr:uid="{00000000-0005-0000-0000-000080580000}"/>
    <cellStyle name="Normal 3 2 4 3 2 2 4 3 2" xfId="22684" xr:uid="{00000000-0005-0000-0000-000081580000}"/>
    <cellStyle name="Normal 3 2 4 3 2 2 4 4" xfId="22685" xr:uid="{00000000-0005-0000-0000-000082580000}"/>
    <cellStyle name="Normal 3 2 4 3 2 2 5" xfId="22686" xr:uid="{00000000-0005-0000-0000-000083580000}"/>
    <cellStyle name="Normal 3 2 4 3 2 2 5 2" xfId="22687" xr:uid="{00000000-0005-0000-0000-000084580000}"/>
    <cellStyle name="Normal 3 2 4 3 2 2 5 2 2" xfId="22688" xr:uid="{00000000-0005-0000-0000-000085580000}"/>
    <cellStyle name="Normal 3 2 4 3 2 2 5 3" xfId="22689" xr:uid="{00000000-0005-0000-0000-000086580000}"/>
    <cellStyle name="Normal 3 2 4 3 2 2 6" xfId="22690" xr:uid="{00000000-0005-0000-0000-000087580000}"/>
    <cellStyle name="Normal 3 2 4 3 2 2 6 2" xfId="22691" xr:uid="{00000000-0005-0000-0000-000088580000}"/>
    <cellStyle name="Normal 3 2 4 3 2 2 7" xfId="22692" xr:uid="{00000000-0005-0000-0000-000089580000}"/>
    <cellStyle name="Normal 3 2 4 3 2 2 7 2" xfId="22693" xr:uid="{00000000-0005-0000-0000-00008A580000}"/>
    <cellStyle name="Normal 3 2 4 3 2 2 8" xfId="22694" xr:uid="{00000000-0005-0000-0000-00008B580000}"/>
    <cellStyle name="Normal 3 2 4 3 2 3" xfId="22695" xr:uid="{00000000-0005-0000-0000-00008C580000}"/>
    <cellStyle name="Normal 3 2 4 3 2 3 2" xfId="22696" xr:uid="{00000000-0005-0000-0000-00008D580000}"/>
    <cellStyle name="Normal 3 2 4 3 2 3 2 2" xfId="22697" xr:uid="{00000000-0005-0000-0000-00008E580000}"/>
    <cellStyle name="Normal 3 2 4 3 2 3 2 2 2" xfId="22698" xr:uid="{00000000-0005-0000-0000-00008F580000}"/>
    <cellStyle name="Normal 3 2 4 3 2 3 2 2 2 2" xfId="22699" xr:uid="{00000000-0005-0000-0000-000090580000}"/>
    <cellStyle name="Normal 3 2 4 3 2 3 2 2 3" xfId="22700" xr:uid="{00000000-0005-0000-0000-000091580000}"/>
    <cellStyle name="Normal 3 2 4 3 2 3 2 3" xfId="22701" xr:uid="{00000000-0005-0000-0000-000092580000}"/>
    <cellStyle name="Normal 3 2 4 3 2 3 2 3 2" xfId="22702" xr:uid="{00000000-0005-0000-0000-000093580000}"/>
    <cellStyle name="Normal 3 2 4 3 2 3 2 4" xfId="22703" xr:uid="{00000000-0005-0000-0000-000094580000}"/>
    <cellStyle name="Normal 3 2 4 3 2 3 3" xfId="22704" xr:uid="{00000000-0005-0000-0000-000095580000}"/>
    <cellStyle name="Normal 3 2 4 3 2 3 3 2" xfId="22705" xr:uid="{00000000-0005-0000-0000-000096580000}"/>
    <cellStyle name="Normal 3 2 4 3 2 3 3 2 2" xfId="22706" xr:uid="{00000000-0005-0000-0000-000097580000}"/>
    <cellStyle name="Normal 3 2 4 3 2 3 3 3" xfId="22707" xr:uid="{00000000-0005-0000-0000-000098580000}"/>
    <cellStyle name="Normal 3 2 4 3 2 3 4" xfId="22708" xr:uid="{00000000-0005-0000-0000-000099580000}"/>
    <cellStyle name="Normal 3 2 4 3 2 3 4 2" xfId="22709" xr:uid="{00000000-0005-0000-0000-00009A580000}"/>
    <cellStyle name="Normal 3 2 4 3 2 3 5" xfId="22710" xr:uid="{00000000-0005-0000-0000-00009B580000}"/>
    <cellStyle name="Normal 3 2 4 3 2 4" xfId="22711" xr:uid="{00000000-0005-0000-0000-00009C580000}"/>
    <cellStyle name="Normal 3 2 4 3 2 4 2" xfId="22712" xr:uid="{00000000-0005-0000-0000-00009D580000}"/>
    <cellStyle name="Normal 3 2 4 3 2 4 2 2" xfId="22713" xr:uid="{00000000-0005-0000-0000-00009E580000}"/>
    <cellStyle name="Normal 3 2 4 3 2 4 2 2 2" xfId="22714" xr:uid="{00000000-0005-0000-0000-00009F580000}"/>
    <cellStyle name="Normal 3 2 4 3 2 4 2 3" xfId="22715" xr:uid="{00000000-0005-0000-0000-0000A0580000}"/>
    <cellStyle name="Normal 3 2 4 3 2 4 3" xfId="22716" xr:uid="{00000000-0005-0000-0000-0000A1580000}"/>
    <cellStyle name="Normal 3 2 4 3 2 4 3 2" xfId="22717" xr:uid="{00000000-0005-0000-0000-0000A2580000}"/>
    <cellStyle name="Normal 3 2 4 3 2 4 4" xfId="22718" xr:uid="{00000000-0005-0000-0000-0000A3580000}"/>
    <cellStyle name="Normal 3 2 4 3 2 5" xfId="22719" xr:uid="{00000000-0005-0000-0000-0000A4580000}"/>
    <cellStyle name="Normal 3 2 4 3 2 5 2" xfId="22720" xr:uid="{00000000-0005-0000-0000-0000A5580000}"/>
    <cellStyle name="Normal 3 2 4 3 2 5 2 2" xfId="22721" xr:uid="{00000000-0005-0000-0000-0000A6580000}"/>
    <cellStyle name="Normal 3 2 4 3 2 5 2 2 2" xfId="22722" xr:uid="{00000000-0005-0000-0000-0000A7580000}"/>
    <cellStyle name="Normal 3 2 4 3 2 5 2 3" xfId="22723" xr:uid="{00000000-0005-0000-0000-0000A8580000}"/>
    <cellStyle name="Normal 3 2 4 3 2 5 3" xfId="22724" xr:uid="{00000000-0005-0000-0000-0000A9580000}"/>
    <cellStyle name="Normal 3 2 4 3 2 5 3 2" xfId="22725" xr:uid="{00000000-0005-0000-0000-0000AA580000}"/>
    <cellStyle name="Normal 3 2 4 3 2 5 4" xfId="22726" xr:uid="{00000000-0005-0000-0000-0000AB580000}"/>
    <cellStyle name="Normal 3 2 4 3 2 6" xfId="22727" xr:uid="{00000000-0005-0000-0000-0000AC580000}"/>
    <cellStyle name="Normal 3 2 4 3 2 6 2" xfId="22728" xr:uid="{00000000-0005-0000-0000-0000AD580000}"/>
    <cellStyle name="Normal 3 2 4 3 2 6 2 2" xfId="22729" xr:uid="{00000000-0005-0000-0000-0000AE580000}"/>
    <cellStyle name="Normal 3 2 4 3 2 6 3" xfId="22730" xr:uid="{00000000-0005-0000-0000-0000AF580000}"/>
    <cellStyle name="Normal 3 2 4 3 2 7" xfId="22731" xr:uid="{00000000-0005-0000-0000-0000B0580000}"/>
    <cellStyle name="Normal 3 2 4 3 2 7 2" xfId="22732" xr:uid="{00000000-0005-0000-0000-0000B1580000}"/>
    <cellStyle name="Normal 3 2 4 3 2 8" xfId="22733" xr:uid="{00000000-0005-0000-0000-0000B2580000}"/>
    <cellStyle name="Normal 3 2 4 3 2 8 2" xfId="22734" xr:uid="{00000000-0005-0000-0000-0000B3580000}"/>
    <cellStyle name="Normal 3 2 4 3 2 9" xfId="22735" xr:uid="{00000000-0005-0000-0000-0000B4580000}"/>
    <cellStyle name="Normal 3 2 4 3 3" xfId="22736" xr:uid="{00000000-0005-0000-0000-0000B5580000}"/>
    <cellStyle name="Normal 3 2 4 3 3 2" xfId="22737" xr:uid="{00000000-0005-0000-0000-0000B6580000}"/>
    <cellStyle name="Normal 3 2 4 3 3 2 2" xfId="22738" xr:uid="{00000000-0005-0000-0000-0000B7580000}"/>
    <cellStyle name="Normal 3 2 4 3 3 2 2 2" xfId="22739" xr:uid="{00000000-0005-0000-0000-0000B8580000}"/>
    <cellStyle name="Normal 3 2 4 3 3 2 2 2 2" xfId="22740" xr:uid="{00000000-0005-0000-0000-0000B9580000}"/>
    <cellStyle name="Normal 3 2 4 3 3 2 2 2 2 2" xfId="22741" xr:uid="{00000000-0005-0000-0000-0000BA580000}"/>
    <cellStyle name="Normal 3 2 4 3 3 2 2 2 3" xfId="22742" xr:uid="{00000000-0005-0000-0000-0000BB580000}"/>
    <cellStyle name="Normal 3 2 4 3 3 2 2 3" xfId="22743" xr:uid="{00000000-0005-0000-0000-0000BC580000}"/>
    <cellStyle name="Normal 3 2 4 3 3 2 2 3 2" xfId="22744" xr:uid="{00000000-0005-0000-0000-0000BD580000}"/>
    <cellStyle name="Normal 3 2 4 3 3 2 2 4" xfId="22745" xr:uid="{00000000-0005-0000-0000-0000BE580000}"/>
    <cellStyle name="Normal 3 2 4 3 3 2 3" xfId="22746" xr:uid="{00000000-0005-0000-0000-0000BF580000}"/>
    <cellStyle name="Normal 3 2 4 3 3 2 3 2" xfId="22747" xr:uid="{00000000-0005-0000-0000-0000C0580000}"/>
    <cellStyle name="Normal 3 2 4 3 3 2 3 2 2" xfId="22748" xr:uid="{00000000-0005-0000-0000-0000C1580000}"/>
    <cellStyle name="Normal 3 2 4 3 3 2 3 3" xfId="22749" xr:uid="{00000000-0005-0000-0000-0000C2580000}"/>
    <cellStyle name="Normal 3 2 4 3 3 2 4" xfId="22750" xr:uid="{00000000-0005-0000-0000-0000C3580000}"/>
    <cellStyle name="Normal 3 2 4 3 3 2 4 2" xfId="22751" xr:uid="{00000000-0005-0000-0000-0000C4580000}"/>
    <cellStyle name="Normal 3 2 4 3 3 2 5" xfId="22752" xr:uid="{00000000-0005-0000-0000-0000C5580000}"/>
    <cellStyle name="Normal 3 2 4 3 3 3" xfId="22753" xr:uid="{00000000-0005-0000-0000-0000C6580000}"/>
    <cellStyle name="Normal 3 2 4 3 3 3 2" xfId="22754" xr:uid="{00000000-0005-0000-0000-0000C7580000}"/>
    <cellStyle name="Normal 3 2 4 3 3 3 2 2" xfId="22755" xr:uid="{00000000-0005-0000-0000-0000C8580000}"/>
    <cellStyle name="Normal 3 2 4 3 3 3 2 2 2" xfId="22756" xr:uid="{00000000-0005-0000-0000-0000C9580000}"/>
    <cellStyle name="Normal 3 2 4 3 3 3 2 3" xfId="22757" xr:uid="{00000000-0005-0000-0000-0000CA580000}"/>
    <cellStyle name="Normal 3 2 4 3 3 3 3" xfId="22758" xr:uid="{00000000-0005-0000-0000-0000CB580000}"/>
    <cellStyle name="Normal 3 2 4 3 3 3 3 2" xfId="22759" xr:uid="{00000000-0005-0000-0000-0000CC580000}"/>
    <cellStyle name="Normal 3 2 4 3 3 3 4" xfId="22760" xr:uid="{00000000-0005-0000-0000-0000CD580000}"/>
    <cellStyle name="Normal 3 2 4 3 3 4" xfId="22761" xr:uid="{00000000-0005-0000-0000-0000CE580000}"/>
    <cellStyle name="Normal 3 2 4 3 3 4 2" xfId="22762" xr:uid="{00000000-0005-0000-0000-0000CF580000}"/>
    <cellStyle name="Normal 3 2 4 3 3 4 2 2" xfId="22763" xr:uid="{00000000-0005-0000-0000-0000D0580000}"/>
    <cellStyle name="Normal 3 2 4 3 3 4 2 2 2" xfId="22764" xr:uid="{00000000-0005-0000-0000-0000D1580000}"/>
    <cellStyle name="Normal 3 2 4 3 3 4 2 3" xfId="22765" xr:uid="{00000000-0005-0000-0000-0000D2580000}"/>
    <cellStyle name="Normal 3 2 4 3 3 4 3" xfId="22766" xr:uid="{00000000-0005-0000-0000-0000D3580000}"/>
    <cellStyle name="Normal 3 2 4 3 3 4 3 2" xfId="22767" xr:uid="{00000000-0005-0000-0000-0000D4580000}"/>
    <cellStyle name="Normal 3 2 4 3 3 4 4" xfId="22768" xr:uid="{00000000-0005-0000-0000-0000D5580000}"/>
    <cellStyle name="Normal 3 2 4 3 3 5" xfId="22769" xr:uid="{00000000-0005-0000-0000-0000D6580000}"/>
    <cellStyle name="Normal 3 2 4 3 3 5 2" xfId="22770" xr:uid="{00000000-0005-0000-0000-0000D7580000}"/>
    <cellStyle name="Normal 3 2 4 3 3 5 2 2" xfId="22771" xr:uid="{00000000-0005-0000-0000-0000D8580000}"/>
    <cellStyle name="Normal 3 2 4 3 3 5 3" xfId="22772" xr:uid="{00000000-0005-0000-0000-0000D9580000}"/>
    <cellStyle name="Normal 3 2 4 3 3 6" xfId="22773" xr:uid="{00000000-0005-0000-0000-0000DA580000}"/>
    <cellStyle name="Normal 3 2 4 3 3 6 2" xfId="22774" xr:uid="{00000000-0005-0000-0000-0000DB580000}"/>
    <cellStyle name="Normal 3 2 4 3 3 7" xfId="22775" xr:uid="{00000000-0005-0000-0000-0000DC580000}"/>
    <cellStyle name="Normal 3 2 4 3 3 7 2" xfId="22776" xr:uid="{00000000-0005-0000-0000-0000DD580000}"/>
    <cellStyle name="Normal 3 2 4 3 3 8" xfId="22777" xr:uid="{00000000-0005-0000-0000-0000DE580000}"/>
    <cellStyle name="Normal 3 2 4 3 4" xfId="22778" xr:uid="{00000000-0005-0000-0000-0000DF580000}"/>
    <cellStyle name="Normal 3 2 4 3 4 2" xfId="22779" xr:uid="{00000000-0005-0000-0000-0000E0580000}"/>
    <cellStyle name="Normal 3 2 4 3 4 2 2" xfId="22780" xr:uid="{00000000-0005-0000-0000-0000E1580000}"/>
    <cellStyle name="Normal 3 2 4 3 4 2 2 2" xfId="22781" xr:uid="{00000000-0005-0000-0000-0000E2580000}"/>
    <cellStyle name="Normal 3 2 4 3 4 2 2 2 2" xfId="22782" xr:uid="{00000000-0005-0000-0000-0000E3580000}"/>
    <cellStyle name="Normal 3 2 4 3 4 2 2 3" xfId="22783" xr:uid="{00000000-0005-0000-0000-0000E4580000}"/>
    <cellStyle name="Normal 3 2 4 3 4 2 3" xfId="22784" xr:uid="{00000000-0005-0000-0000-0000E5580000}"/>
    <cellStyle name="Normal 3 2 4 3 4 2 3 2" xfId="22785" xr:uid="{00000000-0005-0000-0000-0000E6580000}"/>
    <cellStyle name="Normal 3 2 4 3 4 2 4" xfId="22786" xr:uid="{00000000-0005-0000-0000-0000E7580000}"/>
    <cellStyle name="Normal 3 2 4 3 4 3" xfId="22787" xr:uid="{00000000-0005-0000-0000-0000E8580000}"/>
    <cellStyle name="Normal 3 2 4 3 4 3 2" xfId="22788" xr:uid="{00000000-0005-0000-0000-0000E9580000}"/>
    <cellStyle name="Normal 3 2 4 3 4 3 2 2" xfId="22789" xr:uid="{00000000-0005-0000-0000-0000EA580000}"/>
    <cellStyle name="Normal 3 2 4 3 4 3 3" xfId="22790" xr:uid="{00000000-0005-0000-0000-0000EB580000}"/>
    <cellStyle name="Normal 3 2 4 3 4 4" xfId="22791" xr:uid="{00000000-0005-0000-0000-0000EC580000}"/>
    <cellStyle name="Normal 3 2 4 3 4 4 2" xfId="22792" xr:uid="{00000000-0005-0000-0000-0000ED580000}"/>
    <cellStyle name="Normal 3 2 4 3 4 5" xfId="22793" xr:uid="{00000000-0005-0000-0000-0000EE580000}"/>
    <cellStyle name="Normal 3 2 4 3 5" xfId="22794" xr:uid="{00000000-0005-0000-0000-0000EF580000}"/>
    <cellStyle name="Normal 3 2 4 3 5 2" xfId="22795" xr:uid="{00000000-0005-0000-0000-0000F0580000}"/>
    <cellStyle name="Normal 3 2 4 3 5 2 2" xfId="22796" xr:uid="{00000000-0005-0000-0000-0000F1580000}"/>
    <cellStyle name="Normal 3 2 4 3 5 2 2 2" xfId="22797" xr:uid="{00000000-0005-0000-0000-0000F2580000}"/>
    <cellStyle name="Normal 3 2 4 3 5 2 3" xfId="22798" xr:uid="{00000000-0005-0000-0000-0000F3580000}"/>
    <cellStyle name="Normal 3 2 4 3 5 3" xfId="22799" xr:uid="{00000000-0005-0000-0000-0000F4580000}"/>
    <cellStyle name="Normal 3 2 4 3 5 3 2" xfId="22800" xr:uid="{00000000-0005-0000-0000-0000F5580000}"/>
    <cellStyle name="Normal 3 2 4 3 5 4" xfId="22801" xr:uid="{00000000-0005-0000-0000-0000F6580000}"/>
    <cellStyle name="Normal 3 2 4 3 6" xfId="22802" xr:uid="{00000000-0005-0000-0000-0000F7580000}"/>
    <cellStyle name="Normal 3 2 4 3 6 2" xfId="22803" xr:uid="{00000000-0005-0000-0000-0000F8580000}"/>
    <cellStyle name="Normal 3 2 4 3 6 2 2" xfId="22804" xr:uid="{00000000-0005-0000-0000-0000F9580000}"/>
    <cellStyle name="Normal 3 2 4 3 6 2 2 2" xfId="22805" xr:uid="{00000000-0005-0000-0000-0000FA580000}"/>
    <cellStyle name="Normal 3 2 4 3 6 2 3" xfId="22806" xr:uid="{00000000-0005-0000-0000-0000FB580000}"/>
    <cellStyle name="Normal 3 2 4 3 6 3" xfId="22807" xr:uid="{00000000-0005-0000-0000-0000FC580000}"/>
    <cellStyle name="Normal 3 2 4 3 6 3 2" xfId="22808" xr:uid="{00000000-0005-0000-0000-0000FD580000}"/>
    <cellStyle name="Normal 3 2 4 3 6 4" xfId="22809" xr:uid="{00000000-0005-0000-0000-0000FE580000}"/>
    <cellStyle name="Normal 3 2 4 3 7" xfId="22810" xr:uid="{00000000-0005-0000-0000-0000FF580000}"/>
    <cellStyle name="Normal 3 2 4 3 7 2" xfId="22811" xr:uid="{00000000-0005-0000-0000-000000590000}"/>
    <cellStyle name="Normal 3 2 4 3 7 2 2" xfId="22812" xr:uid="{00000000-0005-0000-0000-000001590000}"/>
    <cellStyle name="Normal 3 2 4 3 7 3" xfId="22813" xr:uid="{00000000-0005-0000-0000-000002590000}"/>
    <cellStyle name="Normal 3 2 4 3 8" xfId="22814" xr:uid="{00000000-0005-0000-0000-000003590000}"/>
    <cellStyle name="Normal 3 2 4 3 8 2" xfId="22815" xr:uid="{00000000-0005-0000-0000-000004590000}"/>
    <cellStyle name="Normal 3 2 4 3 9" xfId="22816" xr:uid="{00000000-0005-0000-0000-000005590000}"/>
    <cellStyle name="Normal 3 2 4 3 9 2" xfId="22817" xr:uid="{00000000-0005-0000-0000-000006590000}"/>
    <cellStyle name="Normal 3 2 4 4" xfId="22818" xr:uid="{00000000-0005-0000-0000-000007590000}"/>
    <cellStyle name="Normal 3 2 4 4 10" xfId="22819" xr:uid="{00000000-0005-0000-0000-000008590000}"/>
    <cellStyle name="Normal 3 2 4 4 2" xfId="22820" xr:uid="{00000000-0005-0000-0000-000009590000}"/>
    <cellStyle name="Normal 3 2 4 4 2 2" xfId="22821" xr:uid="{00000000-0005-0000-0000-00000A590000}"/>
    <cellStyle name="Normal 3 2 4 4 2 2 2" xfId="22822" xr:uid="{00000000-0005-0000-0000-00000B590000}"/>
    <cellStyle name="Normal 3 2 4 4 2 2 2 2" xfId="22823" xr:uid="{00000000-0005-0000-0000-00000C590000}"/>
    <cellStyle name="Normal 3 2 4 4 2 2 2 2 2" xfId="22824" xr:uid="{00000000-0005-0000-0000-00000D590000}"/>
    <cellStyle name="Normal 3 2 4 4 2 2 2 2 2 2" xfId="22825" xr:uid="{00000000-0005-0000-0000-00000E590000}"/>
    <cellStyle name="Normal 3 2 4 4 2 2 2 2 2 2 2" xfId="22826" xr:uid="{00000000-0005-0000-0000-00000F590000}"/>
    <cellStyle name="Normal 3 2 4 4 2 2 2 2 2 3" xfId="22827" xr:uid="{00000000-0005-0000-0000-000010590000}"/>
    <cellStyle name="Normal 3 2 4 4 2 2 2 2 3" xfId="22828" xr:uid="{00000000-0005-0000-0000-000011590000}"/>
    <cellStyle name="Normal 3 2 4 4 2 2 2 2 3 2" xfId="22829" xr:uid="{00000000-0005-0000-0000-000012590000}"/>
    <cellStyle name="Normal 3 2 4 4 2 2 2 2 4" xfId="22830" xr:uid="{00000000-0005-0000-0000-000013590000}"/>
    <cellStyle name="Normal 3 2 4 4 2 2 2 3" xfId="22831" xr:uid="{00000000-0005-0000-0000-000014590000}"/>
    <cellStyle name="Normal 3 2 4 4 2 2 2 3 2" xfId="22832" xr:uid="{00000000-0005-0000-0000-000015590000}"/>
    <cellStyle name="Normal 3 2 4 4 2 2 2 3 2 2" xfId="22833" xr:uid="{00000000-0005-0000-0000-000016590000}"/>
    <cellStyle name="Normal 3 2 4 4 2 2 2 3 3" xfId="22834" xr:uid="{00000000-0005-0000-0000-000017590000}"/>
    <cellStyle name="Normal 3 2 4 4 2 2 2 4" xfId="22835" xr:uid="{00000000-0005-0000-0000-000018590000}"/>
    <cellStyle name="Normal 3 2 4 4 2 2 2 4 2" xfId="22836" xr:uid="{00000000-0005-0000-0000-000019590000}"/>
    <cellStyle name="Normal 3 2 4 4 2 2 2 5" xfId="22837" xr:uid="{00000000-0005-0000-0000-00001A590000}"/>
    <cellStyle name="Normal 3 2 4 4 2 2 3" xfId="22838" xr:uid="{00000000-0005-0000-0000-00001B590000}"/>
    <cellStyle name="Normal 3 2 4 4 2 2 3 2" xfId="22839" xr:uid="{00000000-0005-0000-0000-00001C590000}"/>
    <cellStyle name="Normal 3 2 4 4 2 2 3 2 2" xfId="22840" xr:uid="{00000000-0005-0000-0000-00001D590000}"/>
    <cellStyle name="Normal 3 2 4 4 2 2 3 2 2 2" xfId="22841" xr:uid="{00000000-0005-0000-0000-00001E590000}"/>
    <cellStyle name="Normal 3 2 4 4 2 2 3 2 3" xfId="22842" xr:uid="{00000000-0005-0000-0000-00001F590000}"/>
    <cellStyle name="Normal 3 2 4 4 2 2 3 3" xfId="22843" xr:uid="{00000000-0005-0000-0000-000020590000}"/>
    <cellStyle name="Normal 3 2 4 4 2 2 3 3 2" xfId="22844" xr:uid="{00000000-0005-0000-0000-000021590000}"/>
    <cellStyle name="Normal 3 2 4 4 2 2 3 4" xfId="22845" xr:uid="{00000000-0005-0000-0000-000022590000}"/>
    <cellStyle name="Normal 3 2 4 4 2 2 4" xfId="22846" xr:uid="{00000000-0005-0000-0000-000023590000}"/>
    <cellStyle name="Normal 3 2 4 4 2 2 4 2" xfId="22847" xr:uid="{00000000-0005-0000-0000-000024590000}"/>
    <cellStyle name="Normal 3 2 4 4 2 2 4 2 2" xfId="22848" xr:uid="{00000000-0005-0000-0000-000025590000}"/>
    <cellStyle name="Normal 3 2 4 4 2 2 4 2 2 2" xfId="22849" xr:uid="{00000000-0005-0000-0000-000026590000}"/>
    <cellStyle name="Normal 3 2 4 4 2 2 4 2 3" xfId="22850" xr:uid="{00000000-0005-0000-0000-000027590000}"/>
    <cellStyle name="Normal 3 2 4 4 2 2 4 3" xfId="22851" xr:uid="{00000000-0005-0000-0000-000028590000}"/>
    <cellStyle name="Normal 3 2 4 4 2 2 4 3 2" xfId="22852" xr:uid="{00000000-0005-0000-0000-000029590000}"/>
    <cellStyle name="Normal 3 2 4 4 2 2 4 4" xfId="22853" xr:uid="{00000000-0005-0000-0000-00002A590000}"/>
    <cellStyle name="Normal 3 2 4 4 2 2 5" xfId="22854" xr:uid="{00000000-0005-0000-0000-00002B590000}"/>
    <cellStyle name="Normal 3 2 4 4 2 2 5 2" xfId="22855" xr:uid="{00000000-0005-0000-0000-00002C590000}"/>
    <cellStyle name="Normal 3 2 4 4 2 2 5 2 2" xfId="22856" xr:uid="{00000000-0005-0000-0000-00002D590000}"/>
    <cellStyle name="Normal 3 2 4 4 2 2 5 3" xfId="22857" xr:uid="{00000000-0005-0000-0000-00002E590000}"/>
    <cellStyle name="Normal 3 2 4 4 2 2 6" xfId="22858" xr:uid="{00000000-0005-0000-0000-00002F590000}"/>
    <cellStyle name="Normal 3 2 4 4 2 2 6 2" xfId="22859" xr:uid="{00000000-0005-0000-0000-000030590000}"/>
    <cellStyle name="Normal 3 2 4 4 2 2 7" xfId="22860" xr:uid="{00000000-0005-0000-0000-000031590000}"/>
    <cellStyle name="Normal 3 2 4 4 2 2 7 2" xfId="22861" xr:uid="{00000000-0005-0000-0000-000032590000}"/>
    <cellStyle name="Normal 3 2 4 4 2 2 8" xfId="22862" xr:uid="{00000000-0005-0000-0000-000033590000}"/>
    <cellStyle name="Normal 3 2 4 4 2 3" xfId="22863" xr:uid="{00000000-0005-0000-0000-000034590000}"/>
    <cellStyle name="Normal 3 2 4 4 2 3 2" xfId="22864" xr:uid="{00000000-0005-0000-0000-000035590000}"/>
    <cellStyle name="Normal 3 2 4 4 2 3 2 2" xfId="22865" xr:uid="{00000000-0005-0000-0000-000036590000}"/>
    <cellStyle name="Normal 3 2 4 4 2 3 2 2 2" xfId="22866" xr:uid="{00000000-0005-0000-0000-000037590000}"/>
    <cellStyle name="Normal 3 2 4 4 2 3 2 2 2 2" xfId="22867" xr:uid="{00000000-0005-0000-0000-000038590000}"/>
    <cellStyle name="Normal 3 2 4 4 2 3 2 2 3" xfId="22868" xr:uid="{00000000-0005-0000-0000-000039590000}"/>
    <cellStyle name="Normal 3 2 4 4 2 3 2 3" xfId="22869" xr:uid="{00000000-0005-0000-0000-00003A590000}"/>
    <cellStyle name="Normal 3 2 4 4 2 3 2 3 2" xfId="22870" xr:uid="{00000000-0005-0000-0000-00003B590000}"/>
    <cellStyle name="Normal 3 2 4 4 2 3 2 4" xfId="22871" xr:uid="{00000000-0005-0000-0000-00003C590000}"/>
    <cellStyle name="Normal 3 2 4 4 2 3 3" xfId="22872" xr:uid="{00000000-0005-0000-0000-00003D590000}"/>
    <cellStyle name="Normal 3 2 4 4 2 3 3 2" xfId="22873" xr:uid="{00000000-0005-0000-0000-00003E590000}"/>
    <cellStyle name="Normal 3 2 4 4 2 3 3 2 2" xfId="22874" xr:uid="{00000000-0005-0000-0000-00003F590000}"/>
    <cellStyle name="Normal 3 2 4 4 2 3 3 3" xfId="22875" xr:uid="{00000000-0005-0000-0000-000040590000}"/>
    <cellStyle name="Normal 3 2 4 4 2 3 4" xfId="22876" xr:uid="{00000000-0005-0000-0000-000041590000}"/>
    <cellStyle name="Normal 3 2 4 4 2 3 4 2" xfId="22877" xr:uid="{00000000-0005-0000-0000-000042590000}"/>
    <cellStyle name="Normal 3 2 4 4 2 3 5" xfId="22878" xr:uid="{00000000-0005-0000-0000-000043590000}"/>
    <cellStyle name="Normal 3 2 4 4 2 4" xfId="22879" xr:uid="{00000000-0005-0000-0000-000044590000}"/>
    <cellStyle name="Normal 3 2 4 4 2 4 2" xfId="22880" xr:uid="{00000000-0005-0000-0000-000045590000}"/>
    <cellStyle name="Normal 3 2 4 4 2 4 2 2" xfId="22881" xr:uid="{00000000-0005-0000-0000-000046590000}"/>
    <cellStyle name="Normal 3 2 4 4 2 4 2 2 2" xfId="22882" xr:uid="{00000000-0005-0000-0000-000047590000}"/>
    <cellStyle name="Normal 3 2 4 4 2 4 2 3" xfId="22883" xr:uid="{00000000-0005-0000-0000-000048590000}"/>
    <cellStyle name="Normal 3 2 4 4 2 4 3" xfId="22884" xr:uid="{00000000-0005-0000-0000-000049590000}"/>
    <cellStyle name="Normal 3 2 4 4 2 4 3 2" xfId="22885" xr:uid="{00000000-0005-0000-0000-00004A590000}"/>
    <cellStyle name="Normal 3 2 4 4 2 4 4" xfId="22886" xr:uid="{00000000-0005-0000-0000-00004B590000}"/>
    <cellStyle name="Normal 3 2 4 4 2 5" xfId="22887" xr:uid="{00000000-0005-0000-0000-00004C590000}"/>
    <cellStyle name="Normal 3 2 4 4 2 5 2" xfId="22888" xr:uid="{00000000-0005-0000-0000-00004D590000}"/>
    <cellStyle name="Normal 3 2 4 4 2 5 2 2" xfId="22889" xr:uid="{00000000-0005-0000-0000-00004E590000}"/>
    <cellStyle name="Normal 3 2 4 4 2 5 2 2 2" xfId="22890" xr:uid="{00000000-0005-0000-0000-00004F590000}"/>
    <cellStyle name="Normal 3 2 4 4 2 5 2 3" xfId="22891" xr:uid="{00000000-0005-0000-0000-000050590000}"/>
    <cellStyle name="Normal 3 2 4 4 2 5 3" xfId="22892" xr:uid="{00000000-0005-0000-0000-000051590000}"/>
    <cellStyle name="Normal 3 2 4 4 2 5 3 2" xfId="22893" xr:uid="{00000000-0005-0000-0000-000052590000}"/>
    <cellStyle name="Normal 3 2 4 4 2 5 4" xfId="22894" xr:uid="{00000000-0005-0000-0000-000053590000}"/>
    <cellStyle name="Normal 3 2 4 4 2 6" xfId="22895" xr:uid="{00000000-0005-0000-0000-000054590000}"/>
    <cellStyle name="Normal 3 2 4 4 2 6 2" xfId="22896" xr:uid="{00000000-0005-0000-0000-000055590000}"/>
    <cellStyle name="Normal 3 2 4 4 2 6 2 2" xfId="22897" xr:uid="{00000000-0005-0000-0000-000056590000}"/>
    <cellStyle name="Normal 3 2 4 4 2 6 3" xfId="22898" xr:uid="{00000000-0005-0000-0000-000057590000}"/>
    <cellStyle name="Normal 3 2 4 4 2 7" xfId="22899" xr:uid="{00000000-0005-0000-0000-000058590000}"/>
    <cellStyle name="Normal 3 2 4 4 2 7 2" xfId="22900" xr:uid="{00000000-0005-0000-0000-000059590000}"/>
    <cellStyle name="Normal 3 2 4 4 2 8" xfId="22901" xr:uid="{00000000-0005-0000-0000-00005A590000}"/>
    <cellStyle name="Normal 3 2 4 4 2 8 2" xfId="22902" xr:uid="{00000000-0005-0000-0000-00005B590000}"/>
    <cellStyle name="Normal 3 2 4 4 2 9" xfId="22903" xr:uid="{00000000-0005-0000-0000-00005C590000}"/>
    <cellStyle name="Normal 3 2 4 4 3" xfId="22904" xr:uid="{00000000-0005-0000-0000-00005D590000}"/>
    <cellStyle name="Normal 3 2 4 4 3 2" xfId="22905" xr:uid="{00000000-0005-0000-0000-00005E590000}"/>
    <cellStyle name="Normal 3 2 4 4 3 2 2" xfId="22906" xr:uid="{00000000-0005-0000-0000-00005F590000}"/>
    <cellStyle name="Normal 3 2 4 4 3 2 2 2" xfId="22907" xr:uid="{00000000-0005-0000-0000-000060590000}"/>
    <cellStyle name="Normal 3 2 4 4 3 2 2 2 2" xfId="22908" xr:uid="{00000000-0005-0000-0000-000061590000}"/>
    <cellStyle name="Normal 3 2 4 4 3 2 2 2 2 2" xfId="22909" xr:uid="{00000000-0005-0000-0000-000062590000}"/>
    <cellStyle name="Normal 3 2 4 4 3 2 2 2 3" xfId="22910" xr:uid="{00000000-0005-0000-0000-000063590000}"/>
    <cellStyle name="Normal 3 2 4 4 3 2 2 3" xfId="22911" xr:uid="{00000000-0005-0000-0000-000064590000}"/>
    <cellStyle name="Normal 3 2 4 4 3 2 2 3 2" xfId="22912" xr:uid="{00000000-0005-0000-0000-000065590000}"/>
    <cellStyle name="Normal 3 2 4 4 3 2 2 4" xfId="22913" xr:uid="{00000000-0005-0000-0000-000066590000}"/>
    <cellStyle name="Normal 3 2 4 4 3 2 3" xfId="22914" xr:uid="{00000000-0005-0000-0000-000067590000}"/>
    <cellStyle name="Normal 3 2 4 4 3 2 3 2" xfId="22915" xr:uid="{00000000-0005-0000-0000-000068590000}"/>
    <cellStyle name="Normal 3 2 4 4 3 2 3 2 2" xfId="22916" xr:uid="{00000000-0005-0000-0000-000069590000}"/>
    <cellStyle name="Normal 3 2 4 4 3 2 3 3" xfId="22917" xr:uid="{00000000-0005-0000-0000-00006A590000}"/>
    <cellStyle name="Normal 3 2 4 4 3 2 4" xfId="22918" xr:uid="{00000000-0005-0000-0000-00006B590000}"/>
    <cellStyle name="Normal 3 2 4 4 3 2 4 2" xfId="22919" xr:uid="{00000000-0005-0000-0000-00006C590000}"/>
    <cellStyle name="Normal 3 2 4 4 3 2 5" xfId="22920" xr:uid="{00000000-0005-0000-0000-00006D590000}"/>
    <cellStyle name="Normal 3 2 4 4 3 3" xfId="22921" xr:uid="{00000000-0005-0000-0000-00006E590000}"/>
    <cellStyle name="Normal 3 2 4 4 3 3 2" xfId="22922" xr:uid="{00000000-0005-0000-0000-00006F590000}"/>
    <cellStyle name="Normal 3 2 4 4 3 3 2 2" xfId="22923" xr:uid="{00000000-0005-0000-0000-000070590000}"/>
    <cellStyle name="Normal 3 2 4 4 3 3 2 2 2" xfId="22924" xr:uid="{00000000-0005-0000-0000-000071590000}"/>
    <cellStyle name="Normal 3 2 4 4 3 3 2 3" xfId="22925" xr:uid="{00000000-0005-0000-0000-000072590000}"/>
    <cellStyle name="Normal 3 2 4 4 3 3 3" xfId="22926" xr:uid="{00000000-0005-0000-0000-000073590000}"/>
    <cellStyle name="Normal 3 2 4 4 3 3 3 2" xfId="22927" xr:uid="{00000000-0005-0000-0000-000074590000}"/>
    <cellStyle name="Normal 3 2 4 4 3 3 4" xfId="22928" xr:uid="{00000000-0005-0000-0000-000075590000}"/>
    <cellStyle name="Normal 3 2 4 4 3 4" xfId="22929" xr:uid="{00000000-0005-0000-0000-000076590000}"/>
    <cellStyle name="Normal 3 2 4 4 3 4 2" xfId="22930" xr:uid="{00000000-0005-0000-0000-000077590000}"/>
    <cellStyle name="Normal 3 2 4 4 3 4 2 2" xfId="22931" xr:uid="{00000000-0005-0000-0000-000078590000}"/>
    <cellStyle name="Normal 3 2 4 4 3 4 2 2 2" xfId="22932" xr:uid="{00000000-0005-0000-0000-000079590000}"/>
    <cellStyle name="Normal 3 2 4 4 3 4 2 3" xfId="22933" xr:uid="{00000000-0005-0000-0000-00007A590000}"/>
    <cellStyle name="Normal 3 2 4 4 3 4 3" xfId="22934" xr:uid="{00000000-0005-0000-0000-00007B590000}"/>
    <cellStyle name="Normal 3 2 4 4 3 4 3 2" xfId="22935" xr:uid="{00000000-0005-0000-0000-00007C590000}"/>
    <cellStyle name="Normal 3 2 4 4 3 4 4" xfId="22936" xr:uid="{00000000-0005-0000-0000-00007D590000}"/>
    <cellStyle name="Normal 3 2 4 4 3 5" xfId="22937" xr:uid="{00000000-0005-0000-0000-00007E590000}"/>
    <cellStyle name="Normal 3 2 4 4 3 5 2" xfId="22938" xr:uid="{00000000-0005-0000-0000-00007F590000}"/>
    <cellStyle name="Normal 3 2 4 4 3 5 2 2" xfId="22939" xr:uid="{00000000-0005-0000-0000-000080590000}"/>
    <cellStyle name="Normal 3 2 4 4 3 5 3" xfId="22940" xr:uid="{00000000-0005-0000-0000-000081590000}"/>
    <cellStyle name="Normal 3 2 4 4 3 6" xfId="22941" xr:uid="{00000000-0005-0000-0000-000082590000}"/>
    <cellStyle name="Normal 3 2 4 4 3 6 2" xfId="22942" xr:uid="{00000000-0005-0000-0000-000083590000}"/>
    <cellStyle name="Normal 3 2 4 4 3 7" xfId="22943" xr:uid="{00000000-0005-0000-0000-000084590000}"/>
    <cellStyle name="Normal 3 2 4 4 3 7 2" xfId="22944" xr:uid="{00000000-0005-0000-0000-000085590000}"/>
    <cellStyle name="Normal 3 2 4 4 3 8" xfId="22945" xr:uid="{00000000-0005-0000-0000-000086590000}"/>
    <cellStyle name="Normal 3 2 4 4 4" xfId="22946" xr:uid="{00000000-0005-0000-0000-000087590000}"/>
    <cellStyle name="Normal 3 2 4 4 4 2" xfId="22947" xr:uid="{00000000-0005-0000-0000-000088590000}"/>
    <cellStyle name="Normal 3 2 4 4 4 2 2" xfId="22948" xr:uid="{00000000-0005-0000-0000-000089590000}"/>
    <cellStyle name="Normal 3 2 4 4 4 2 2 2" xfId="22949" xr:uid="{00000000-0005-0000-0000-00008A590000}"/>
    <cellStyle name="Normal 3 2 4 4 4 2 2 2 2" xfId="22950" xr:uid="{00000000-0005-0000-0000-00008B590000}"/>
    <cellStyle name="Normal 3 2 4 4 4 2 2 3" xfId="22951" xr:uid="{00000000-0005-0000-0000-00008C590000}"/>
    <cellStyle name="Normal 3 2 4 4 4 2 3" xfId="22952" xr:uid="{00000000-0005-0000-0000-00008D590000}"/>
    <cellStyle name="Normal 3 2 4 4 4 2 3 2" xfId="22953" xr:uid="{00000000-0005-0000-0000-00008E590000}"/>
    <cellStyle name="Normal 3 2 4 4 4 2 4" xfId="22954" xr:uid="{00000000-0005-0000-0000-00008F590000}"/>
    <cellStyle name="Normal 3 2 4 4 4 3" xfId="22955" xr:uid="{00000000-0005-0000-0000-000090590000}"/>
    <cellStyle name="Normal 3 2 4 4 4 3 2" xfId="22956" xr:uid="{00000000-0005-0000-0000-000091590000}"/>
    <cellStyle name="Normal 3 2 4 4 4 3 2 2" xfId="22957" xr:uid="{00000000-0005-0000-0000-000092590000}"/>
    <cellStyle name="Normal 3 2 4 4 4 3 3" xfId="22958" xr:uid="{00000000-0005-0000-0000-000093590000}"/>
    <cellStyle name="Normal 3 2 4 4 4 4" xfId="22959" xr:uid="{00000000-0005-0000-0000-000094590000}"/>
    <cellStyle name="Normal 3 2 4 4 4 4 2" xfId="22960" xr:uid="{00000000-0005-0000-0000-000095590000}"/>
    <cellStyle name="Normal 3 2 4 4 4 5" xfId="22961" xr:uid="{00000000-0005-0000-0000-000096590000}"/>
    <cellStyle name="Normal 3 2 4 4 5" xfId="22962" xr:uid="{00000000-0005-0000-0000-000097590000}"/>
    <cellStyle name="Normal 3 2 4 4 5 2" xfId="22963" xr:uid="{00000000-0005-0000-0000-000098590000}"/>
    <cellStyle name="Normal 3 2 4 4 5 2 2" xfId="22964" xr:uid="{00000000-0005-0000-0000-000099590000}"/>
    <cellStyle name="Normal 3 2 4 4 5 2 2 2" xfId="22965" xr:uid="{00000000-0005-0000-0000-00009A590000}"/>
    <cellStyle name="Normal 3 2 4 4 5 2 3" xfId="22966" xr:uid="{00000000-0005-0000-0000-00009B590000}"/>
    <cellStyle name="Normal 3 2 4 4 5 3" xfId="22967" xr:uid="{00000000-0005-0000-0000-00009C590000}"/>
    <cellStyle name="Normal 3 2 4 4 5 3 2" xfId="22968" xr:uid="{00000000-0005-0000-0000-00009D590000}"/>
    <cellStyle name="Normal 3 2 4 4 5 4" xfId="22969" xr:uid="{00000000-0005-0000-0000-00009E590000}"/>
    <cellStyle name="Normal 3 2 4 4 6" xfId="22970" xr:uid="{00000000-0005-0000-0000-00009F590000}"/>
    <cellStyle name="Normal 3 2 4 4 6 2" xfId="22971" xr:uid="{00000000-0005-0000-0000-0000A0590000}"/>
    <cellStyle name="Normal 3 2 4 4 6 2 2" xfId="22972" xr:uid="{00000000-0005-0000-0000-0000A1590000}"/>
    <cellStyle name="Normal 3 2 4 4 6 2 2 2" xfId="22973" xr:uid="{00000000-0005-0000-0000-0000A2590000}"/>
    <cellStyle name="Normal 3 2 4 4 6 2 3" xfId="22974" xr:uid="{00000000-0005-0000-0000-0000A3590000}"/>
    <cellStyle name="Normal 3 2 4 4 6 3" xfId="22975" xr:uid="{00000000-0005-0000-0000-0000A4590000}"/>
    <cellStyle name="Normal 3 2 4 4 6 3 2" xfId="22976" xr:uid="{00000000-0005-0000-0000-0000A5590000}"/>
    <cellStyle name="Normal 3 2 4 4 6 4" xfId="22977" xr:uid="{00000000-0005-0000-0000-0000A6590000}"/>
    <cellStyle name="Normal 3 2 4 4 7" xfId="22978" xr:uid="{00000000-0005-0000-0000-0000A7590000}"/>
    <cellStyle name="Normal 3 2 4 4 7 2" xfId="22979" xr:uid="{00000000-0005-0000-0000-0000A8590000}"/>
    <cellStyle name="Normal 3 2 4 4 7 2 2" xfId="22980" xr:uid="{00000000-0005-0000-0000-0000A9590000}"/>
    <cellStyle name="Normal 3 2 4 4 7 3" xfId="22981" xr:uid="{00000000-0005-0000-0000-0000AA590000}"/>
    <cellStyle name="Normal 3 2 4 4 8" xfId="22982" xr:uid="{00000000-0005-0000-0000-0000AB590000}"/>
    <cellStyle name="Normal 3 2 4 4 8 2" xfId="22983" xr:uid="{00000000-0005-0000-0000-0000AC590000}"/>
    <cellStyle name="Normal 3 2 4 4 9" xfId="22984" xr:uid="{00000000-0005-0000-0000-0000AD590000}"/>
    <cellStyle name="Normal 3 2 4 4 9 2" xfId="22985" xr:uid="{00000000-0005-0000-0000-0000AE590000}"/>
    <cellStyle name="Normal 3 2 4 5" xfId="22986" xr:uid="{00000000-0005-0000-0000-0000AF590000}"/>
    <cellStyle name="Normal 3 2 4 5 10" xfId="22987" xr:uid="{00000000-0005-0000-0000-0000B0590000}"/>
    <cellStyle name="Normal 3 2 4 5 2" xfId="22988" xr:uid="{00000000-0005-0000-0000-0000B1590000}"/>
    <cellStyle name="Normal 3 2 4 5 2 2" xfId="22989" xr:uid="{00000000-0005-0000-0000-0000B2590000}"/>
    <cellStyle name="Normal 3 2 4 5 2 2 2" xfId="22990" xr:uid="{00000000-0005-0000-0000-0000B3590000}"/>
    <cellStyle name="Normal 3 2 4 5 2 2 2 2" xfId="22991" xr:uid="{00000000-0005-0000-0000-0000B4590000}"/>
    <cellStyle name="Normal 3 2 4 5 2 2 2 2 2" xfId="22992" xr:uid="{00000000-0005-0000-0000-0000B5590000}"/>
    <cellStyle name="Normal 3 2 4 5 2 2 2 2 2 2" xfId="22993" xr:uid="{00000000-0005-0000-0000-0000B6590000}"/>
    <cellStyle name="Normal 3 2 4 5 2 2 2 2 2 2 2" xfId="22994" xr:uid="{00000000-0005-0000-0000-0000B7590000}"/>
    <cellStyle name="Normal 3 2 4 5 2 2 2 2 2 3" xfId="22995" xr:uid="{00000000-0005-0000-0000-0000B8590000}"/>
    <cellStyle name="Normal 3 2 4 5 2 2 2 2 3" xfId="22996" xr:uid="{00000000-0005-0000-0000-0000B9590000}"/>
    <cellStyle name="Normal 3 2 4 5 2 2 2 2 3 2" xfId="22997" xr:uid="{00000000-0005-0000-0000-0000BA590000}"/>
    <cellStyle name="Normal 3 2 4 5 2 2 2 2 4" xfId="22998" xr:uid="{00000000-0005-0000-0000-0000BB590000}"/>
    <cellStyle name="Normal 3 2 4 5 2 2 2 3" xfId="22999" xr:uid="{00000000-0005-0000-0000-0000BC590000}"/>
    <cellStyle name="Normal 3 2 4 5 2 2 2 3 2" xfId="23000" xr:uid="{00000000-0005-0000-0000-0000BD590000}"/>
    <cellStyle name="Normal 3 2 4 5 2 2 2 3 2 2" xfId="23001" xr:uid="{00000000-0005-0000-0000-0000BE590000}"/>
    <cellStyle name="Normal 3 2 4 5 2 2 2 3 3" xfId="23002" xr:uid="{00000000-0005-0000-0000-0000BF590000}"/>
    <cellStyle name="Normal 3 2 4 5 2 2 2 4" xfId="23003" xr:uid="{00000000-0005-0000-0000-0000C0590000}"/>
    <cellStyle name="Normal 3 2 4 5 2 2 2 4 2" xfId="23004" xr:uid="{00000000-0005-0000-0000-0000C1590000}"/>
    <cellStyle name="Normal 3 2 4 5 2 2 2 5" xfId="23005" xr:uid="{00000000-0005-0000-0000-0000C2590000}"/>
    <cellStyle name="Normal 3 2 4 5 2 2 3" xfId="23006" xr:uid="{00000000-0005-0000-0000-0000C3590000}"/>
    <cellStyle name="Normal 3 2 4 5 2 2 3 2" xfId="23007" xr:uid="{00000000-0005-0000-0000-0000C4590000}"/>
    <cellStyle name="Normal 3 2 4 5 2 2 3 2 2" xfId="23008" xr:uid="{00000000-0005-0000-0000-0000C5590000}"/>
    <cellStyle name="Normal 3 2 4 5 2 2 3 2 2 2" xfId="23009" xr:uid="{00000000-0005-0000-0000-0000C6590000}"/>
    <cellStyle name="Normal 3 2 4 5 2 2 3 2 3" xfId="23010" xr:uid="{00000000-0005-0000-0000-0000C7590000}"/>
    <cellStyle name="Normal 3 2 4 5 2 2 3 3" xfId="23011" xr:uid="{00000000-0005-0000-0000-0000C8590000}"/>
    <cellStyle name="Normal 3 2 4 5 2 2 3 3 2" xfId="23012" xr:uid="{00000000-0005-0000-0000-0000C9590000}"/>
    <cellStyle name="Normal 3 2 4 5 2 2 3 4" xfId="23013" xr:uid="{00000000-0005-0000-0000-0000CA590000}"/>
    <cellStyle name="Normal 3 2 4 5 2 2 4" xfId="23014" xr:uid="{00000000-0005-0000-0000-0000CB590000}"/>
    <cellStyle name="Normal 3 2 4 5 2 2 4 2" xfId="23015" xr:uid="{00000000-0005-0000-0000-0000CC590000}"/>
    <cellStyle name="Normal 3 2 4 5 2 2 4 2 2" xfId="23016" xr:uid="{00000000-0005-0000-0000-0000CD590000}"/>
    <cellStyle name="Normal 3 2 4 5 2 2 4 2 2 2" xfId="23017" xr:uid="{00000000-0005-0000-0000-0000CE590000}"/>
    <cellStyle name="Normal 3 2 4 5 2 2 4 2 3" xfId="23018" xr:uid="{00000000-0005-0000-0000-0000CF590000}"/>
    <cellStyle name="Normal 3 2 4 5 2 2 4 3" xfId="23019" xr:uid="{00000000-0005-0000-0000-0000D0590000}"/>
    <cellStyle name="Normal 3 2 4 5 2 2 4 3 2" xfId="23020" xr:uid="{00000000-0005-0000-0000-0000D1590000}"/>
    <cellStyle name="Normal 3 2 4 5 2 2 4 4" xfId="23021" xr:uid="{00000000-0005-0000-0000-0000D2590000}"/>
    <cellStyle name="Normal 3 2 4 5 2 2 5" xfId="23022" xr:uid="{00000000-0005-0000-0000-0000D3590000}"/>
    <cellStyle name="Normal 3 2 4 5 2 2 5 2" xfId="23023" xr:uid="{00000000-0005-0000-0000-0000D4590000}"/>
    <cellStyle name="Normal 3 2 4 5 2 2 5 2 2" xfId="23024" xr:uid="{00000000-0005-0000-0000-0000D5590000}"/>
    <cellStyle name="Normal 3 2 4 5 2 2 5 3" xfId="23025" xr:uid="{00000000-0005-0000-0000-0000D6590000}"/>
    <cellStyle name="Normal 3 2 4 5 2 2 6" xfId="23026" xr:uid="{00000000-0005-0000-0000-0000D7590000}"/>
    <cellStyle name="Normal 3 2 4 5 2 2 6 2" xfId="23027" xr:uid="{00000000-0005-0000-0000-0000D8590000}"/>
    <cellStyle name="Normal 3 2 4 5 2 2 7" xfId="23028" xr:uid="{00000000-0005-0000-0000-0000D9590000}"/>
    <cellStyle name="Normal 3 2 4 5 2 2 7 2" xfId="23029" xr:uid="{00000000-0005-0000-0000-0000DA590000}"/>
    <cellStyle name="Normal 3 2 4 5 2 2 8" xfId="23030" xr:uid="{00000000-0005-0000-0000-0000DB590000}"/>
    <cellStyle name="Normal 3 2 4 5 2 3" xfId="23031" xr:uid="{00000000-0005-0000-0000-0000DC590000}"/>
    <cellStyle name="Normal 3 2 4 5 2 3 2" xfId="23032" xr:uid="{00000000-0005-0000-0000-0000DD590000}"/>
    <cellStyle name="Normal 3 2 4 5 2 3 2 2" xfId="23033" xr:uid="{00000000-0005-0000-0000-0000DE590000}"/>
    <cellStyle name="Normal 3 2 4 5 2 3 2 2 2" xfId="23034" xr:uid="{00000000-0005-0000-0000-0000DF590000}"/>
    <cellStyle name="Normal 3 2 4 5 2 3 2 2 2 2" xfId="23035" xr:uid="{00000000-0005-0000-0000-0000E0590000}"/>
    <cellStyle name="Normal 3 2 4 5 2 3 2 2 3" xfId="23036" xr:uid="{00000000-0005-0000-0000-0000E1590000}"/>
    <cellStyle name="Normal 3 2 4 5 2 3 2 3" xfId="23037" xr:uid="{00000000-0005-0000-0000-0000E2590000}"/>
    <cellStyle name="Normal 3 2 4 5 2 3 2 3 2" xfId="23038" xr:uid="{00000000-0005-0000-0000-0000E3590000}"/>
    <cellStyle name="Normal 3 2 4 5 2 3 2 4" xfId="23039" xr:uid="{00000000-0005-0000-0000-0000E4590000}"/>
    <cellStyle name="Normal 3 2 4 5 2 3 3" xfId="23040" xr:uid="{00000000-0005-0000-0000-0000E5590000}"/>
    <cellStyle name="Normal 3 2 4 5 2 3 3 2" xfId="23041" xr:uid="{00000000-0005-0000-0000-0000E6590000}"/>
    <cellStyle name="Normal 3 2 4 5 2 3 3 2 2" xfId="23042" xr:uid="{00000000-0005-0000-0000-0000E7590000}"/>
    <cellStyle name="Normal 3 2 4 5 2 3 3 3" xfId="23043" xr:uid="{00000000-0005-0000-0000-0000E8590000}"/>
    <cellStyle name="Normal 3 2 4 5 2 3 4" xfId="23044" xr:uid="{00000000-0005-0000-0000-0000E9590000}"/>
    <cellStyle name="Normal 3 2 4 5 2 3 4 2" xfId="23045" xr:uid="{00000000-0005-0000-0000-0000EA590000}"/>
    <cellStyle name="Normal 3 2 4 5 2 3 5" xfId="23046" xr:uid="{00000000-0005-0000-0000-0000EB590000}"/>
    <cellStyle name="Normal 3 2 4 5 2 4" xfId="23047" xr:uid="{00000000-0005-0000-0000-0000EC590000}"/>
    <cellStyle name="Normal 3 2 4 5 2 4 2" xfId="23048" xr:uid="{00000000-0005-0000-0000-0000ED590000}"/>
    <cellStyle name="Normal 3 2 4 5 2 4 2 2" xfId="23049" xr:uid="{00000000-0005-0000-0000-0000EE590000}"/>
    <cellStyle name="Normal 3 2 4 5 2 4 2 2 2" xfId="23050" xr:uid="{00000000-0005-0000-0000-0000EF590000}"/>
    <cellStyle name="Normal 3 2 4 5 2 4 2 3" xfId="23051" xr:uid="{00000000-0005-0000-0000-0000F0590000}"/>
    <cellStyle name="Normal 3 2 4 5 2 4 3" xfId="23052" xr:uid="{00000000-0005-0000-0000-0000F1590000}"/>
    <cellStyle name="Normal 3 2 4 5 2 4 3 2" xfId="23053" xr:uid="{00000000-0005-0000-0000-0000F2590000}"/>
    <cellStyle name="Normal 3 2 4 5 2 4 4" xfId="23054" xr:uid="{00000000-0005-0000-0000-0000F3590000}"/>
    <cellStyle name="Normal 3 2 4 5 2 5" xfId="23055" xr:uid="{00000000-0005-0000-0000-0000F4590000}"/>
    <cellStyle name="Normal 3 2 4 5 2 5 2" xfId="23056" xr:uid="{00000000-0005-0000-0000-0000F5590000}"/>
    <cellStyle name="Normal 3 2 4 5 2 5 2 2" xfId="23057" xr:uid="{00000000-0005-0000-0000-0000F6590000}"/>
    <cellStyle name="Normal 3 2 4 5 2 5 2 2 2" xfId="23058" xr:uid="{00000000-0005-0000-0000-0000F7590000}"/>
    <cellStyle name="Normal 3 2 4 5 2 5 2 3" xfId="23059" xr:uid="{00000000-0005-0000-0000-0000F8590000}"/>
    <cellStyle name="Normal 3 2 4 5 2 5 3" xfId="23060" xr:uid="{00000000-0005-0000-0000-0000F9590000}"/>
    <cellStyle name="Normal 3 2 4 5 2 5 3 2" xfId="23061" xr:uid="{00000000-0005-0000-0000-0000FA590000}"/>
    <cellStyle name="Normal 3 2 4 5 2 5 4" xfId="23062" xr:uid="{00000000-0005-0000-0000-0000FB590000}"/>
    <cellStyle name="Normal 3 2 4 5 2 6" xfId="23063" xr:uid="{00000000-0005-0000-0000-0000FC590000}"/>
    <cellStyle name="Normal 3 2 4 5 2 6 2" xfId="23064" xr:uid="{00000000-0005-0000-0000-0000FD590000}"/>
    <cellStyle name="Normal 3 2 4 5 2 6 2 2" xfId="23065" xr:uid="{00000000-0005-0000-0000-0000FE590000}"/>
    <cellStyle name="Normal 3 2 4 5 2 6 3" xfId="23066" xr:uid="{00000000-0005-0000-0000-0000FF590000}"/>
    <cellStyle name="Normal 3 2 4 5 2 7" xfId="23067" xr:uid="{00000000-0005-0000-0000-0000005A0000}"/>
    <cellStyle name="Normal 3 2 4 5 2 7 2" xfId="23068" xr:uid="{00000000-0005-0000-0000-0000015A0000}"/>
    <cellStyle name="Normal 3 2 4 5 2 8" xfId="23069" xr:uid="{00000000-0005-0000-0000-0000025A0000}"/>
    <cellStyle name="Normal 3 2 4 5 2 8 2" xfId="23070" xr:uid="{00000000-0005-0000-0000-0000035A0000}"/>
    <cellStyle name="Normal 3 2 4 5 2 9" xfId="23071" xr:uid="{00000000-0005-0000-0000-0000045A0000}"/>
    <cellStyle name="Normal 3 2 4 5 3" xfId="23072" xr:uid="{00000000-0005-0000-0000-0000055A0000}"/>
    <cellStyle name="Normal 3 2 4 5 3 2" xfId="23073" xr:uid="{00000000-0005-0000-0000-0000065A0000}"/>
    <cellStyle name="Normal 3 2 4 5 3 2 2" xfId="23074" xr:uid="{00000000-0005-0000-0000-0000075A0000}"/>
    <cellStyle name="Normal 3 2 4 5 3 2 2 2" xfId="23075" xr:uid="{00000000-0005-0000-0000-0000085A0000}"/>
    <cellStyle name="Normal 3 2 4 5 3 2 2 2 2" xfId="23076" xr:uid="{00000000-0005-0000-0000-0000095A0000}"/>
    <cellStyle name="Normal 3 2 4 5 3 2 2 2 2 2" xfId="23077" xr:uid="{00000000-0005-0000-0000-00000A5A0000}"/>
    <cellStyle name="Normal 3 2 4 5 3 2 2 2 3" xfId="23078" xr:uid="{00000000-0005-0000-0000-00000B5A0000}"/>
    <cellStyle name="Normal 3 2 4 5 3 2 2 3" xfId="23079" xr:uid="{00000000-0005-0000-0000-00000C5A0000}"/>
    <cellStyle name="Normal 3 2 4 5 3 2 2 3 2" xfId="23080" xr:uid="{00000000-0005-0000-0000-00000D5A0000}"/>
    <cellStyle name="Normal 3 2 4 5 3 2 2 4" xfId="23081" xr:uid="{00000000-0005-0000-0000-00000E5A0000}"/>
    <cellStyle name="Normal 3 2 4 5 3 2 3" xfId="23082" xr:uid="{00000000-0005-0000-0000-00000F5A0000}"/>
    <cellStyle name="Normal 3 2 4 5 3 2 3 2" xfId="23083" xr:uid="{00000000-0005-0000-0000-0000105A0000}"/>
    <cellStyle name="Normal 3 2 4 5 3 2 3 2 2" xfId="23084" xr:uid="{00000000-0005-0000-0000-0000115A0000}"/>
    <cellStyle name="Normal 3 2 4 5 3 2 3 3" xfId="23085" xr:uid="{00000000-0005-0000-0000-0000125A0000}"/>
    <cellStyle name="Normal 3 2 4 5 3 2 4" xfId="23086" xr:uid="{00000000-0005-0000-0000-0000135A0000}"/>
    <cellStyle name="Normal 3 2 4 5 3 2 4 2" xfId="23087" xr:uid="{00000000-0005-0000-0000-0000145A0000}"/>
    <cellStyle name="Normal 3 2 4 5 3 2 5" xfId="23088" xr:uid="{00000000-0005-0000-0000-0000155A0000}"/>
    <cellStyle name="Normal 3 2 4 5 3 3" xfId="23089" xr:uid="{00000000-0005-0000-0000-0000165A0000}"/>
    <cellStyle name="Normal 3 2 4 5 3 3 2" xfId="23090" xr:uid="{00000000-0005-0000-0000-0000175A0000}"/>
    <cellStyle name="Normal 3 2 4 5 3 3 2 2" xfId="23091" xr:uid="{00000000-0005-0000-0000-0000185A0000}"/>
    <cellStyle name="Normal 3 2 4 5 3 3 2 2 2" xfId="23092" xr:uid="{00000000-0005-0000-0000-0000195A0000}"/>
    <cellStyle name="Normal 3 2 4 5 3 3 2 3" xfId="23093" xr:uid="{00000000-0005-0000-0000-00001A5A0000}"/>
    <cellStyle name="Normal 3 2 4 5 3 3 3" xfId="23094" xr:uid="{00000000-0005-0000-0000-00001B5A0000}"/>
    <cellStyle name="Normal 3 2 4 5 3 3 3 2" xfId="23095" xr:uid="{00000000-0005-0000-0000-00001C5A0000}"/>
    <cellStyle name="Normal 3 2 4 5 3 3 4" xfId="23096" xr:uid="{00000000-0005-0000-0000-00001D5A0000}"/>
    <cellStyle name="Normal 3 2 4 5 3 4" xfId="23097" xr:uid="{00000000-0005-0000-0000-00001E5A0000}"/>
    <cellStyle name="Normal 3 2 4 5 3 4 2" xfId="23098" xr:uid="{00000000-0005-0000-0000-00001F5A0000}"/>
    <cellStyle name="Normal 3 2 4 5 3 4 2 2" xfId="23099" xr:uid="{00000000-0005-0000-0000-0000205A0000}"/>
    <cellStyle name="Normal 3 2 4 5 3 4 2 2 2" xfId="23100" xr:uid="{00000000-0005-0000-0000-0000215A0000}"/>
    <cellStyle name="Normal 3 2 4 5 3 4 2 3" xfId="23101" xr:uid="{00000000-0005-0000-0000-0000225A0000}"/>
    <cellStyle name="Normal 3 2 4 5 3 4 3" xfId="23102" xr:uid="{00000000-0005-0000-0000-0000235A0000}"/>
    <cellStyle name="Normal 3 2 4 5 3 4 3 2" xfId="23103" xr:uid="{00000000-0005-0000-0000-0000245A0000}"/>
    <cellStyle name="Normal 3 2 4 5 3 4 4" xfId="23104" xr:uid="{00000000-0005-0000-0000-0000255A0000}"/>
    <cellStyle name="Normal 3 2 4 5 3 5" xfId="23105" xr:uid="{00000000-0005-0000-0000-0000265A0000}"/>
    <cellStyle name="Normal 3 2 4 5 3 5 2" xfId="23106" xr:uid="{00000000-0005-0000-0000-0000275A0000}"/>
    <cellStyle name="Normal 3 2 4 5 3 5 2 2" xfId="23107" xr:uid="{00000000-0005-0000-0000-0000285A0000}"/>
    <cellStyle name="Normal 3 2 4 5 3 5 3" xfId="23108" xr:uid="{00000000-0005-0000-0000-0000295A0000}"/>
    <cellStyle name="Normal 3 2 4 5 3 6" xfId="23109" xr:uid="{00000000-0005-0000-0000-00002A5A0000}"/>
    <cellStyle name="Normal 3 2 4 5 3 6 2" xfId="23110" xr:uid="{00000000-0005-0000-0000-00002B5A0000}"/>
    <cellStyle name="Normal 3 2 4 5 3 7" xfId="23111" xr:uid="{00000000-0005-0000-0000-00002C5A0000}"/>
    <cellStyle name="Normal 3 2 4 5 3 7 2" xfId="23112" xr:uid="{00000000-0005-0000-0000-00002D5A0000}"/>
    <cellStyle name="Normal 3 2 4 5 3 8" xfId="23113" xr:uid="{00000000-0005-0000-0000-00002E5A0000}"/>
    <cellStyle name="Normal 3 2 4 5 4" xfId="23114" xr:uid="{00000000-0005-0000-0000-00002F5A0000}"/>
    <cellStyle name="Normal 3 2 4 5 4 2" xfId="23115" xr:uid="{00000000-0005-0000-0000-0000305A0000}"/>
    <cellStyle name="Normal 3 2 4 5 4 2 2" xfId="23116" xr:uid="{00000000-0005-0000-0000-0000315A0000}"/>
    <cellStyle name="Normal 3 2 4 5 4 2 2 2" xfId="23117" xr:uid="{00000000-0005-0000-0000-0000325A0000}"/>
    <cellStyle name="Normal 3 2 4 5 4 2 2 2 2" xfId="23118" xr:uid="{00000000-0005-0000-0000-0000335A0000}"/>
    <cellStyle name="Normal 3 2 4 5 4 2 2 3" xfId="23119" xr:uid="{00000000-0005-0000-0000-0000345A0000}"/>
    <cellStyle name="Normal 3 2 4 5 4 2 3" xfId="23120" xr:uid="{00000000-0005-0000-0000-0000355A0000}"/>
    <cellStyle name="Normal 3 2 4 5 4 2 3 2" xfId="23121" xr:uid="{00000000-0005-0000-0000-0000365A0000}"/>
    <cellStyle name="Normal 3 2 4 5 4 2 4" xfId="23122" xr:uid="{00000000-0005-0000-0000-0000375A0000}"/>
    <cellStyle name="Normal 3 2 4 5 4 3" xfId="23123" xr:uid="{00000000-0005-0000-0000-0000385A0000}"/>
    <cellStyle name="Normal 3 2 4 5 4 3 2" xfId="23124" xr:uid="{00000000-0005-0000-0000-0000395A0000}"/>
    <cellStyle name="Normal 3 2 4 5 4 3 2 2" xfId="23125" xr:uid="{00000000-0005-0000-0000-00003A5A0000}"/>
    <cellStyle name="Normal 3 2 4 5 4 3 3" xfId="23126" xr:uid="{00000000-0005-0000-0000-00003B5A0000}"/>
    <cellStyle name="Normal 3 2 4 5 4 4" xfId="23127" xr:uid="{00000000-0005-0000-0000-00003C5A0000}"/>
    <cellStyle name="Normal 3 2 4 5 4 4 2" xfId="23128" xr:uid="{00000000-0005-0000-0000-00003D5A0000}"/>
    <cellStyle name="Normal 3 2 4 5 4 5" xfId="23129" xr:uid="{00000000-0005-0000-0000-00003E5A0000}"/>
    <cellStyle name="Normal 3 2 4 5 5" xfId="23130" xr:uid="{00000000-0005-0000-0000-00003F5A0000}"/>
    <cellStyle name="Normal 3 2 4 5 5 2" xfId="23131" xr:uid="{00000000-0005-0000-0000-0000405A0000}"/>
    <cellStyle name="Normal 3 2 4 5 5 2 2" xfId="23132" xr:uid="{00000000-0005-0000-0000-0000415A0000}"/>
    <cellStyle name="Normal 3 2 4 5 5 2 2 2" xfId="23133" xr:uid="{00000000-0005-0000-0000-0000425A0000}"/>
    <cellStyle name="Normal 3 2 4 5 5 2 3" xfId="23134" xr:uid="{00000000-0005-0000-0000-0000435A0000}"/>
    <cellStyle name="Normal 3 2 4 5 5 3" xfId="23135" xr:uid="{00000000-0005-0000-0000-0000445A0000}"/>
    <cellStyle name="Normal 3 2 4 5 5 3 2" xfId="23136" xr:uid="{00000000-0005-0000-0000-0000455A0000}"/>
    <cellStyle name="Normal 3 2 4 5 5 4" xfId="23137" xr:uid="{00000000-0005-0000-0000-0000465A0000}"/>
    <cellStyle name="Normal 3 2 4 5 6" xfId="23138" xr:uid="{00000000-0005-0000-0000-0000475A0000}"/>
    <cellStyle name="Normal 3 2 4 5 6 2" xfId="23139" xr:uid="{00000000-0005-0000-0000-0000485A0000}"/>
    <cellStyle name="Normal 3 2 4 5 6 2 2" xfId="23140" xr:uid="{00000000-0005-0000-0000-0000495A0000}"/>
    <cellStyle name="Normal 3 2 4 5 6 2 2 2" xfId="23141" xr:uid="{00000000-0005-0000-0000-00004A5A0000}"/>
    <cellStyle name="Normal 3 2 4 5 6 2 3" xfId="23142" xr:uid="{00000000-0005-0000-0000-00004B5A0000}"/>
    <cellStyle name="Normal 3 2 4 5 6 3" xfId="23143" xr:uid="{00000000-0005-0000-0000-00004C5A0000}"/>
    <cellStyle name="Normal 3 2 4 5 6 3 2" xfId="23144" xr:uid="{00000000-0005-0000-0000-00004D5A0000}"/>
    <cellStyle name="Normal 3 2 4 5 6 4" xfId="23145" xr:uid="{00000000-0005-0000-0000-00004E5A0000}"/>
    <cellStyle name="Normal 3 2 4 5 7" xfId="23146" xr:uid="{00000000-0005-0000-0000-00004F5A0000}"/>
    <cellStyle name="Normal 3 2 4 5 7 2" xfId="23147" xr:uid="{00000000-0005-0000-0000-0000505A0000}"/>
    <cellStyle name="Normal 3 2 4 5 7 2 2" xfId="23148" xr:uid="{00000000-0005-0000-0000-0000515A0000}"/>
    <cellStyle name="Normal 3 2 4 5 7 3" xfId="23149" xr:uid="{00000000-0005-0000-0000-0000525A0000}"/>
    <cellStyle name="Normal 3 2 4 5 8" xfId="23150" xr:uid="{00000000-0005-0000-0000-0000535A0000}"/>
    <cellStyle name="Normal 3 2 4 5 8 2" xfId="23151" xr:uid="{00000000-0005-0000-0000-0000545A0000}"/>
    <cellStyle name="Normal 3 2 4 5 9" xfId="23152" xr:uid="{00000000-0005-0000-0000-0000555A0000}"/>
    <cellStyle name="Normal 3 2 4 5 9 2" xfId="23153" xr:uid="{00000000-0005-0000-0000-0000565A0000}"/>
    <cellStyle name="Normal 3 2 4 6" xfId="23154" xr:uid="{00000000-0005-0000-0000-0000575A0000}"/>
    <cellStyle name="Normal 3 2 4 6 2" xfId="23155" xr:uid="{00000000-0005-0000-0000-0000585A0000}"/>
    <cellStyle name="Normal 3 2 4 6 2 2" xfId="23156" xr:uid="{00000000-0005-0000-0000-0000595A0000}"/>
    <cellStyle name="Normal 3 2 4 6 2 2 2" xfId="23157" xr:uid="{00000000-0005-0000-0000-00005A5A0000}"/>
    <cellStyle name="Normal 3 2 4 6 2 2 2 2" xfId="23158" xr:uid="{00000000-0005-0000-0000-00005B5A0000}"/>
    <cellStyle name="Normal 3 2 4 6 2 2 2 2 2" xfId="23159" xr:uid="{00000000-0005-0000-0000-00005C5A0000}"/>
    <cellStyle name="Normal 3 2 4 6 2 2 2 2 2 2" xfId="23160" xr:uid="{00000000-0005-0000-0000-00005D5A0000}"/>
    <cellStyle name="Normal 3 2 4 6 2 2 2 2 3" xfId="23161" xr:uid="{00000000-0005-0000-0000-00005E5A0000}"/>
    <cellStyle name="Normal 3 2 4 6 2 2 2 3" xfId="23162" xr:uid="{00000000-0005-0000-0000-00005F5A0000}"/>
    <cellStyle name="Normal 3 2 4 6 2 2 2 3 2" xfId="23163" xr:uid="{00000000-0005-0000-0000-0000605A0000}"/>
    <cellStyle name="Normal 3 2 4 6 2 2 2 4" xfId="23164" xr:uid="{00000000-0005-0000-0000-0000615A0000}"/>
    <cellStyle name="Normal 3 2 4 6 2 2 3" xfId="23165" xr:uid="{00000000-0005-0000-0000-0000625A0000}"/>
    <cellStyle name="Normal 3 2 4 6 2 2 3 2" xfId="23166" xr:uid="{00000000-0005-0000-0000-0000635A0000}"/>
    <cellStyle name="Normal 3 2 4 6 2 2 3 2 2" xfId="23167" xr:uid="{00000000-0005-0000-0000-0000645A0000}"/>
    <cellStyle name="Normal 3 2 4 6 2 2 3 3" xfId="23168" xr:uid="{00000000-0005-0000-0000-0000655A0000}"/>
    <cellStyle name="Normal 3 2 4 6 2 2 4" xfId="23169" xr:uid="{00000000-0005-0000-0000-0000665A0000}"/>
    <cellStyle name="Normal 3 2 4 6 2 2 4 2" xfId="23170" xr:uid="{00000000-0005-0000-0000-0000675A0000}"/>
    <cellStyle name="Normal 3 2 4 6 2 2 5" xfId="23171" xr:uid="{00000000-0005-0000-0000-0000685A0000}"/>
    <cellStyle name="Normal 3 2 4 6 2 3" xfId="23172" xr:uid="{00000000-0005-0000-0000-0000695A0000}"/>
    <cellStyle name="Normal 3 2 4 6 2 3 2" xfId="23173" xr:uid="{00000000-0005-0000-0000-00006A5A0000}"/>
    <cellStyle name="Normal 3 2 4 6 2 3 2 2" xfId="23174" xr:uid="{00000000-0005-0000-0000-00006B5A0000}"/>
    <cellStyle name="Normal 3 2 4 6 2 3 2 2 2" xfId="23175" xr:uid="{00000000-0005-0000-0000-00006C5A0000}"/>
    <cellStyle name="Normal 3 2 4 6 2 3 2 3" xfId="23176" xr:uid="{00000000-0005-0000-0000-00006D5A0000}"/>
    <cellStyle name="Normal 3 2 4 6 2 3 3" xfId="23177" xr:uid="{00000000-0005-0000-0000-00006E5A0000}"/>
    <cellStyle name="Normal 3 2 4 6 2 3 3 2" xfId="23178" xr:uid="{00000000-0005-0000-0000-00006F5A0000}"/>
    <cellStyle name="Normal 3 2 4 6 2 3 4" xfId="23179" xr:uid="{00000000-0005-0000-0000-0000705A0000}"/>
    <cellStyle name="Normal 3 2 4 6 2 4" xfId="23180" xr:uid="{00000000-0005-0000-0000-0000715A0000}"/>
    <cellStyle name="Normal 3 2 4 6 2 4 2" xfId="23181" xr:uid="{00000000-0005-0000-0000-0000725A0000}"/>
    <cellStyle name="Normal 3 2 4 6 2 4 2 2" xfId="23182" xr:uid="{00000000-0005-0000-0000-0000735A0000}"/>
    <cellStyle name="Normal 3 2 4 6 2 4 2 2 2" xfId="23183" xr:uid="{00000000-0005-0000-0000-0000745A0000}"/>
    <cellStyle name="Normal 3 2 4 6 2 4 2 3" xfId="23184" xr:uid="{00000000-0005-0000-0000-0000755A0000}"/>
    <cellStyle name="Normal 3 2 4 6 2 4 3" xfId="23185" xr:uid="{00000000-0005-0000-0000-0000765A0000}"/>
    <cellStyle name="Normal 3 2 4 6 2 4 3 2" xfId="23186" xr:uid="{00000000-0005-0000-0000-0000775A0000}"/>
    <cellStyle name="Normal 3 2 4 6 2 4 4" xfId="23187" xr:uid="{00000000-0005-0000-0000-0000785A0000}"/>
    <cellStyle name="Normal 3 2 4 6 2 5" xfId="23188" xr:uid="{00000000-0005-0000-0000-0000795A0000}"/>
    <cellStyle name="Normal 3 2 4 6 2 5 2" xfId="23189" xr:uid="{00000000-0005-0000-0000-00007A5A0000}"/>
    <cellStyle name="Normal 3 2 4 6 2 5 2 2" xfId="23190" xr:uid="{00000000-0005-0000-0000-00007B5A0000}"/>
    <cellStyle name="Normal 3 2 4 6 2 5 3" xfId="23191" xr:uid="{00000000-0005-0000-0000-00007C5A0000}"/>
    <cellStyle name="Normal 3 2 4 6 2 6" xfId="23192" xr:uid="{00000000-0005-0000-0000-00007D5A0000}"/>
    <cellStyle name="Normal 3 2 4 6 2 6 2" xfId="23193" xr:uid="{00000000-0005-0000-0000-00007E5A0000}"/>
    <cellStyle name="Normal 3 2 4 6 2 7" xfId="23194" xr:uid="{00000000-0005-0000-0000-00007F5A0000}"/>
    <cellStyle name="Normal 3 2 4 6 2 7 2" xfId="23195" xr:uid="{00000000-0005-0000-0000-0000805A0000}"/>
    <cellStyle name="Normal 3 2 4 6 2 8" xfId="23196" xr:uid="{00000000-0005-0000-0000-0000815A0000}"/>
    <cellStyle name="Normal 3 2 4 6 3" xfId="23197" xr:uid="{00000000-0005-0000-0000-0000825A0000}"/>
    <cellStyle name="Normal 3 2 4 6 3 2" xfId="23198" xr:uid="{00000000-0005-0000-0000-0000835A0000}"/>
    <cellStyle name="Normal 3 2 4 6 3 2 2" xfId="23199" xr:uid="{00000000-0005-0000-0000-0000845A0000}"/>
    <cellStyle name="Normal 3 2 4 6 3 2 2 2" xfId="23200" xr:uid="{00000000-0005-0000-0000-0000855A0000}"/>
    <cellStyle name="Normal 3 2 4 6 3 2 2 2 2" xfId="23201" xr:uid="{00000000-0005-0000-0000-0000865A0000}"/>
    <cellStyle name="Normal 3 2 4 6 3 2 2 3" xfId="23202" xr:uid="{00000000-0005-0000-0000-0000875A0000}"/>
    <cellStyle name="Normal 3 2 4 6 3 2 3" xfId="23203" xr:uid="{00000000-0005-0000-0000-0000885A0000}"/>
    <cellStyle name="Normal 3 2 4 6 3 2 3 2" xfId="23204" xr:uid="{00000000-0005-0000-0000-0000895A0000}"/>
    <cellStyle name="Normal 3 2 4 6 3 2 4" xfId="23205" xr:uid="{00000000-0005-0000-0000-00008A5A0000}"/>
    <cellStyle name="Normal 3 2 4 6 3 3" xfId="23206" xr:uid="{00000000-0005-0000-0000-00008B5A0000}"/>
    <cellStyle name="Normal 3 2 4 6 3 3 2" xfId="23207" xr:uid="{00000000-0005-0000-0000-00008C5A0000}"/>
    <cellStyle name="Normal 3 2 4 6 3 3 2 2" xfId="23208" xr:uid="{00000000-0005-0000-0000-00008D5A0000}"/>
    <cellStyle name="Normal 3 2 4 6 3 3 3" xfId="23209" xr:uid="{00000000-0005-0000-0000-00008E5A0000}"/>
    <cellStyle name="Normal 3 2 4 6 3 4" xfId="23210" xr:uid="{00000000-0005-0000-0000-00008F5A0000}"/>
    <cellStyle name="Normal 3 2 4 6 3 4 2" xfId="23211" xr:uid="{00000000-0005-0000-0000-0000905A0000}"/>
    <cellStyle name="Normal 3 2 4 6 3 5" xfId="23212" xr:uid="{00000000-0005-0000-0000-0000915A0000}"/>
    <cellStyle name="Normal 3 2 4 6 4" xfId="23213" xr:uid="{00000000-0005-0000-0000-0000925A0000}"/>
    <cellStyle name="Normal 3 2 4 6 4 2" xfId="23214" xr:uid="{00000000-0005-0000-0000-0000935A0000}"/>
    <cellStyle name="Normal 3 2 4 6 4 2 2" xfId="23215" xr:uid="{00000000-0005-0000-0000-0000945A0000}"/>
    <cellStyle name="Normal 3 2 4 6 4 2 2 2" xfId="23216" xr:uid="{00000000-0005-0000-0000-0000955A0000}"/>
    <cellStyle name="Normal 3 2 4 6 4 2 3" xfId="23217" xr:uid="{00000000-0005-0000-0000-0000965A0000}"/>
    <cellStyle name="Normal 3 2 4 6 4 3" xfId="23218" xr:uid="{00000000-0005-0000-0000-0000975A0000}"/>
    <cellStyle name="Normal 3 2 4 6 4 3 2" xfId="23219" xr:uid="{00000000-0005-0000-0000-0000985A0000}"/>
    <cellStyle name="Normal 3 2 4 6 4 4" xfId="23220" xr:uid="{00000000-0005-0000-0000-0000995A0000}"/>
    <cellStyle name="Normal 3 2 4 6 5" xfId="23221" xr:uid="{00000000-0005-0000-0000-00009A5A0000}"/>
    <cellStyle name="Normal 3 2 4 6 5 2" xfId="23222" xr:uid="{00000000-0005-0000-0000-00009B5A0000}"/>
    <cellStyle name="Normal 3 2 4 6 5 2 2" xfId="23223" xr:uid="{00000000-0005-0000-0000-00009C5A0000}"/>
    <cellStyle name="Normal 3 2 4 6 5 2 2 2" xfId="23224" xr:uid="{00000000-0005-0000-0000-00009D5A0000}"/>
    <cellStyle name="Normal 3 2 4 6 5 2 3" xfId="23225" xr:uid="{00000000-0005-0000-0000-00009E5A0000}"/>
    <cellStyle name="Normal 3 2 4 6 5 3" xfId="23226" xr:uid="{00000000-0005-0000-0000-00009F5A0000}"/>
    <cellStyle name="Normal 3 2 4 6 5 3 2" xfId="23227" xr:uid="{00000000-0005-0000-0000-0000A05A0000}"/>
    <cellStyle name="Normal 3 2 4 6 5 4" xfId="23228" xr:uid="{00000000-0005-0000-0000-0000A15A0000}"/>
    <cellStyle name="Normal 3 2 4 6 6" xfId="23229" xr:uid="{00000000-0005-0000-0000-0000A25A0000}"/>
    <cellStyle name="Normal 3 2 4 6 6 2" xfId="23230" xr:uid="{00000000-0005-0000-0000-0000A35A0000}"/>
    <cellStyle name="Normal 3 2 4 6 6 2 2" xfId="23231" xr:uid="{00000000-0005-0000-0000-0000A45A0000}"/>
    <cellStyle name="Normal 3 2 4 6 6 3" xfId="23232" xr:uid="{00000000-0005-0000-0000-0000A55A0000}"/>
    <cellStyle name="Normal 3 2 4 6 7" xfId="23233" xr:uid="{00000000-0005-0000-0000-0000A65A0000}"/>
    <cellStyle name="Normal 3 2 4 6 7 2" xfId="23234" xr:uid="{00000000-0005-0000-0000-0000A75A0000}"/>
    <cellStyle name="Normal 3 2 4 6 8" xfId="23235" xr:uid="{00000000-0005-0000-0000-0000A85A0000}"/>
    <cellStyle name="Normal 3 2 4 6 8 2" xfId="23236" xr:uid="{00000000-0005-0000-0000-0000A95A0000}"/>
    <cellStyle name="Normal 3 2 4 6 9" xfId="23237" xr:uid="{00000000-0005-0000-0000-0000AA5A0000}"/>
    <cellStyle name="Normal 3 2 4 7" xfId="23238" xr:uid="{00000000-0005-0000-0000-0000AB5A0000}"/>
    <cellStyle name="Normal 3 2 4 7 2" xfId="23239" xr:uid="{00000000-0005-0000-0000-0000AC5A0000}"/>
    <cellStyle name="Normal 3 2 4 7 2 2" xfId="23240" xr:uid="{00000000-0005-0000-0000-0000AD5A0000}"/>
    <cellStyle name="Normal 3 2 4 7 2 2 2" xfId="23241" xr:uid="{00000000-0005-0000-0000-0000AE5A0000}"/>
    <cellStyle name="Normal 3 2 4 7 2 2 2 2" xfId="23242" xr:uid="{00000000-0005-0000-0000-0000AF5A0000}"/>
    <cellStyle name="Normal 3 2 4 7 2 2 2 2 2" xfId="23243" xr:uid="{00000000-0005-0000-0000-0000B05A0000}"/>
    <cellStyle name="Normal 3 2 4 7 2 2 2 3" xfId="23244" xr:uid="{00000000-0005-0000-0000-0000B15A0000}"/>
    <cellStyle name="Normal 3 2 4 7 2 2 3" xfId="23245" xr:uid="{00000000-0005-0000-0000-0000B25A0000}"/>
    <cellStyle name="Normal 3 2 4 7 2 2 3 2" xfId="23246" xr:uid="{00000000-0005-0000-0000-0000B35A0000}"/>
    <cellStyle name="Normal 3 2 4 7 2 2 4" xfId="23247" xr:uid="{00000000-0005-0000-0000-0000B45A0000}"/>
    <cellStyle name="Normal 3 2 4 7 2 3" xfId="23248" xr:uid="{00000000-0005-0000-0000-0000B55A0000}"/>
    <cellStyle name="Normal 3 2 4 7 2 3 2" xfId="23249" xr:uid="{00000000-0005-0000-0000-0000B65A0000}"/>
    <cellStyle name="Normal 3 2 4 7 2 3 2 2" xfId="23250" xr:uid="{00000000-0005-0000-0000-0000B75A0000}"/>
    <cellStyle name="Normal 3 2 4 7 2 3 3" xfId="23251" xr:uid="{00000000-0005-0000-0000-0000B85A0000}"/>
    <cellStyle name="Normal 3 2 4 7 2 4" xfId="23252" xr:uid="{00000000-0005-0000-0000-0000B95A0000}"/>
    <cellStyle name="Normal 3 2 4 7 2 4 2" xfId="23253" xr:uid="{00000000-0005-0000-0000-0000BA5A0000}"/>
    <cellStyle name="Normal 3 2 4 7 2 5" xfId="23254" xr:uid="{00000000-0005-0000-0000-0000BB5A0000}"/>
    <cellStyle name="Normal 3 2 4 7 3" xfId="23255" xr:uid="{00000000-0005-0000-0000-0000BC5A0000}"/>
    <cellStyle name="Normal 3 2 4 7 3 2" xfId="23256" xr:uid="{00000000-0005-0000-0000-0000BD5A0000}"/>
    <cellStyle name="Normal 3 2 4 7 3 2 2" xfId="23257" xr:uid="{00000000-0005-0000-0000-0000BE5A0000}"/>
    <cellStyle name="Normal 3 2 4 7 3 2 2 2" xfId="23258" xr:uid="{00000000-0005-0000-0000-0000BF5A0000}"/>
    <cellStyle name="Normal 3 2 4 7 3 2 3" xfId="23259" xr:uid="{00000000-0005-0000-0000-0000C05A0000}"/>
    <cellStyle name="Normal 3 2 4 7 3 3" xfId="23260" xr:uid="{00000000-0005-0000-0000-0000C15A0000}"/>
    <cellStyle name="Normal 3 2 4 7 3 3 2" xfId="23261" xr:uid="{00000000-0005-0000-0000-0000C25A0000}"/>
    <cellStyle name="Normal 3 2 4 7 3 4" xfId="23262" xr:uid="{00000000-0005-0000-0000-0000C35A0000}"/>
    <cellStyle name="Normal 3 2 4 7 4" xfId="23263" xr:uid="{00000000-0005-0000-0000-0000C45A0000}"/>
    <cellStyle name="Normal 3 2 4 7 4 2" xfId="23264" xr:uid="{00000000-0005-0000-0000-0000C55A0000}"/>
    <cellStyle name="Normal 3 2 4 7 4 2 2" xfId="23265" xr:uid="{00000000-0005-0000-0000-0000C65A0000}"/>
    <cellStyle name="Normal 3 2 4 7 4 2 2 2" xfId="23266" xr:uid="{00000000-0005-0000-0000-0000C75A0000}"/>
    <cellStyle name="Normal 3 2 4 7 4 2 3" xfId="23267" xr:uid="{00000000-0005-0000-0000-0000C85A0000}"/>
    <cellStyle name="Normal 3 2 4 7 4 3" xfId="23268" xr:uid="{00000000-0005-0000-0000-0000C95A0000}"/>
    <cellStyle name="Normal 3 2 4 7 4 3 2" xfId="23269" xr:uid="{00000000-0005-0000-0000-0000CA5A0000}"/>
    <cellStyle name="Normal 3 2 4 7 4 4" xfId="23270" xr:uid="{00000000-0005-0000-0000-0000CB5A0000}"/>
    <cellStyle name="Normal 3 2 4 7 5" xfId="23271" xr:uid="{00000000-0005-0000-0000-0000CC5A0000}"/>
    <cellStyle name="Normal 3 2 4 7 5 2" xfId="23272" xr:uid="{00000000-0005-0000-0000-0000CD5A0000}"/>
    <cellStyle name="Normal 3 2 4 7 5 2 2" xfId="23273" xr:uid="{00000000-0005-0000-0000-0000CE5A0000}"/>
    <cellStyle name="Normal 3 2 4 7 5 3" xfId="23274" xr:uid="{00000000-0005-0000-0000-0000CF5A0000}"/>
    <cellStyle name="Normal 3 2 4 7 6" xfId="23275" xr:uid="{00000000-0005-0000-0000-0000D05A0000}"/>
    <cellStyle name="Normal 3 2 4 7 6 2" xfId="23276" xr:uid="{00000000-0005-0000-0000-0000D15A0000}"/>
    <cellStyle name="Normal 3 2 4 7 7" xfId="23277" xr:uid="{00000000-0005-0000-0000-0000D25A0000}"/>
    <cellStyle name="Normal 3 2 4 7 7 2" xfId="23278" xr:uid="{00000000-0005-0000-0000-0000D35A0000}"/>
    <cellStyle name="Normal 3 2 4 7 8" xfId="23279" xr:uid="{00000000-0005-0000-0000-0000D45A0000}"/>
    <cellStyle name="Normal 3 2 4 8" xfId="23280" xr:uid="{00000000-0005-0000-0000-0000D55A0000}"/>
    <cellStyle name="Normal 3 2 4 8 2" xfId="23281" xr:uid="{00000000-0005-0000-0000-0000D65A0000}"/>
    <cellStyle name="Normal 3 2 4 8 2 2" xfId="23282" xr:uid="{00000000-0005-0000-0000-0000D75A0000}"/>
    <cellStyle name="Normal 3 2 4 8 2 2 2" xfId="23283" xr:uid="{00000000-0005-0000-0000-0000D85A0000}"/>
    <cellStyle name="Normal 3 2 4 8 2 2 2 2" xfId="23284" xr:uid="{00000000-0005-0000-0000-0000D95A0000}"/>
    <cellStyle name="Normal 3 2 4 8 2 2 2 2 2" xfId="23285" xr:uid="{00000000-0005-0000-0000-0000DA5A0000}"/>
    <cellStyle name="Normal 3 2 4 8 2 2 2 3" xfId="23286" xr:uid="{00000000-0005-0000-0000-0000DB5A0000}"/>
    <cellStyle name="Normal 3 2 4 8 2 2 3" xfId="23287" xr:uid="{00000000-0005-0000-0000-0000DC5A0000}"/>
    <cellStyle name="Normal 3 2 4 8 2 2 3 2" xfId="23288" xr:uid="{00000000-0005-0000-0000-0000DD5A0000}"/>
    <cellStyle name="Normal 3 2 4 8 2 2 4" xfId="23289" xr:uid="{00000000-0005-0000-0000-0000DE5A0000}"/>
    <cellStyle name="Normal 3 2 4 8 2 3" xfId="23290" xr:uid="{00000000-0005-0000-0000-0000DF5A0000}"/>
    <cellStyle name="Normal 3 2 4 8 2 3 2" xfId="23291" xr:uid="{00000000-0005-0000-0000-0000E05A0000}"/>
    <cellStyle name="Normal 3 2 4 8 2 3 2 2" xfId="23292" xr:uid="{00000000-0005-0000-0000-0000E15A0000}"/>
    <cellStyle name="Normal 3 2 4 8 2 3 3" xfId="23293" xr:uid="{00000000-0005-0000-0000-0000E25A0000}"/>
    <cellStyle name="Normal 3 2 4 8 2 4" xfId="23294" xr:uid="{00000000-0005-0000-0000-0000E35A0000}"/>
    <cellStyle name="Normal 3 2 4 8 2 4 2" xfId="23295" xr:uid="{00000000-0005-0000-0000-0000E45A0000}"/>
    <cellStyle name="Normal 3 2 4 8 2 5" xfId="23296" xr:uid="{00000000-0005-0000-0000-0000E55A0000}"/>
    <cellStyle name="Normal 3 2 4 8 3" xfId="23297" xr:uid="{00000000-0005-0000-0000-0000E65A0000}"/>
    <cellStyle name="Normal 3 2 4 8 3 2" xfId="23298" xr:uid="{00000000-0005-0000-0000-0000E75A0000}"/>
    <cellStyle name="Normal 3 2 4 8 3 2 2" xfId="23299" xr:uid="{00000000-0005-0000-0000-0000E85A0000}"/>
    <cellStyle name="Normal 3 2 4 8 3 2 2 2" xfId="23300" xr:uid="{00000000-0005-0000-0000-0000E95A0000}"/>
    <cellStyle name="Normal 3 2 4 8 3 2 3" xfId="23301" xr:uid="{00000000-0005-0000-0000-0000EA5A0000}"/>
    <cellStyle name="Normal 3 2 4 8 3 3" xfId="23302" xr:uid="{00000000-0005-0000-0000-0000EB5A0000}"/>
    <cellStyle name="Normal 3 2 4 8 3 3 2" xfId="23303" xr:uid="{00000000-0005-0000-0000-0000EC5A0000}"/>
    <cellStyle name="Normal 3 2 4 8 3 4" xfId="23304" xr:uid="{00000000-0005-0000-0000-0000ED5A0000}"/>
    <cellStyle name="Normal 3 2 4 8 4" xfId="23305" xr:uid="{00000000-0005-0000-0000-0000EE5A0000}"/>
    <cellStyle name="Normal 3 2 4 8 4 2" xfId="23306" xr:uid="{00000000-0005-0000-0000-0000EF5A0000}"/>
    <cellStyle name="Normal 3 2 4 8 4 2 2" xfId="23307" xr:uid="{00000000-0005-0000-0000-0000F05A0000}"/>
    <cellStyle name="Normal 3 2 4 8 4 2 2 2" xfId="23308" xr:uid="{00000000-0005-0000-0000-0000F15A0000}"/>
    <cellStyle name="Normal 3 2 4 8 4 2 3" xfId="23309" xr:uid="{00000000-0005-0000-0000-0000F25A0000}"/>
    <cellStyle name="Normal 3 2 4 8 4 3" xfId="23310" xr:uid="{00000000-0005-0000-0000-0000F35A0000}"/>
    <cellStyle name="Normal 3 2 4 8 4 3 2" xfId="23311" xr:uid="{00000000-0005-0000-0000-0000F45A0000}"/>
    <cellStyle name="Normal 3 2 4 8 4 4" xfId="23312" xr:uid="{00000000-0005-0000-0000-0000F55A0000}"/>
    <cellStyle name="Normal 3 2 4 8 5" xfId="23313" xr:uid="{00000000-0005-0000-0000-0000F65A0000}"/>
    <cellStyle name="Normal 3 2 4 8 5 2" xfId="23314" xr:uid="{00000000-0005-0000-0000-0000F75A0000}"/>
    <cellStyle name="Normal 3 2 4 8 5 2 2" xfId="23315" xr:uid="{00000000-0005-0000-0000-0000F85A0000}"/>
    <cellStyle name="Normal 3 2 4 8 5 3" xfId="23316" xr:uid="{00000000-0005-0000-0000-0000F95A0000}"/>
    <cellStyle name="Normal 3 2 4 8 6" xfId="23317" xr:uid="{00000000-0005-0000-0000-0000FA5A0000}"/>
    <cellStyle name="Normal 3 2 4 8 6 2" xfId="23318" xr:uid="{00000000-0005-0000-0000-0000FB5A0000}"/>
    <cellStyle name="Normal 3 2 4 8 7" xfId="23319" xr:uid="{00000000-0005-0000-0000-0000FC5A0000}"/>
    <cellStyle name="Normal 3 2 4 8 7 2" xfId="23320" xr:uid="{00000000-0005-0000-0000-0000FD5A0000}"/>
    <cellStyle name="Normal 3 2 4 8 8" xfId="23321" xr:uid="{00000000-0005-0000-0000-0000FE5A0000}"/>
    <cellStyle name="Normal 3 2 4 9" xfId="23322" xr:uid="{00000000-0005-0000-0000-0000FF5A0000}"/>
    <cellStyle name="Normal 3 2 4 9 2" xfId="23323" xr:uid="{00000000-0005-0000-0000-0000005B0000}"/>
    <cellStyle name="Normal 3 2 4 9 2 2" xfId="23324" xr:uid="{00000000-0005-0000-0000-0000015B0000}"/>
    <cellStyle name="Normal 3 2 4 9 2 2 2" xfId="23325" xr:uid="{00000000-0005-0000-0000-0000025B0000}"/>
    <cellStyle name="Normal 3 2 4 9 2 2 2 2" xfId="23326" xr:uid="{00000000-0005-0000-0000-0000035B0000}"/>
    <cellStyle name="Normal 3 2 4 9 2 2 2 2 2" xfId="23327" xr:uid="{00000000-0005-0000-0000-0000045B0000}"/>
    <cellStyle name="Normal 3 2 4 9 2 2 2 3" xfId="23328" xr:uid="{00000000-0005-0000-0000-0000055B0000}"/>
    <cellStyle name="Normal 3 2 4 9 2 2 3" xfId="23329" xr:uid="{00000000-0005-0000-0000-0000065B0000}"/>
    <cellStyle name="Normal 3 2 4 9 2 2 3 2" xfId="23330" xr:uid="{00000000-0005-0000-0000-0000075B0000}"/>
    <cellStyle name="Normal 3 2 4 9 2 2 4" xfId="23331" xr:uid="{00000000-0005-0000-0000-0000085B0000}"/>
    <cellStyle name="Normal 3 2 4 9 2 3" xfId="23332" xr:uid="{00000000-0005-0000-0000-0000095B0000}"/>
    <cellStyle name="Normal 3 2 4 9 2 3 2" xfId="23333" xr:uid="{00000000-0005-0000-0000-00000A5B0000}"/>
    <cellStyle name="Normal 3 2 4 9 2 3 2 2" xfId="23334" xr:uid="{00000000-0005-0000-0000-00000B5B0000}"/>
    <cellStyle name="Normal 3 2 4 9 2 3 3" xfId="23335" xr:uid="{00000000-0005-0000-0000-00000C5B0000}"/>
    <cellStyle name="Normal 3 2 4 9 2 4" xfId="23336" xr:uid="{00000000-0005-0000-0000-00000D5B0000}"/>
    <cellStyle name="Normal 3 2 4 9 2 4 2" xfId="23337" xr:uid="{00000000-0005-0000-0000-00000E5B0000}"/>
    <cellStyle name="Normal 3 2 4 9 2 5" xfId="23338" xr:uid="{00000000-0005-0000-0000-00000F5B0000}"/>
    <cellStyle name="Normal 3 2 4 9 3" xfId="23339" xr:uid="{00000000-0005-0000-0000-0000105B0000}"/>
    <cellStyle name="Normal 3 2 4 9 3 2" xfId="23340" xr:uid="{00000000-0005-0000-0000-0000115B0000}"/>
    <cellStyle name="Normal 3 2 4 9 3 2 2" xfId="23341" xr:uid="{00000000-0005-0000-0000-0000125B0000}"/>
    <cellStyle name="Normal 3 2 4 9 3 2 2 2" xfId="23342" xr:uid="{00000000-0005-0000-0000-0000135B0000}"/>
    <cellStyle name="Normal 3 2 4 9 3 2 3" xfId="23343" xr:uid="{00000000-0005-0000-0000-0000145B0000}"/>
    <cellStyle name="Normal 3 2 4 9 3 3" xfId="23344" xr:uid="{00000000-0005-0000-0000-0000155B0000}"/>
    <cellStyle name="Normal 3 2 4 9 3 3 2" xfId="23345" xr:uid="{00000000-0005-0000-0000-0000165B0000}"/>
    <cellStyle name="Normal 3 2 4 9 3 4" xfId="23346" xr:uid="{00000000-0005-0000-0000-0000175B0000}"/>
    <cellStyle name="Normal 3 2 4 9 4" xfId="23347" xr:uid="{00000000-0005-0000-0000-0000185B0000}"/>
    <cellStyle name="Normal 3 2 4 9 4 2" xfId="23348" xr:uid="{00000000-0005-0000-0000-0000195B0000}"/>
    <cellStyle name="Normal 3 2 4 9 4 2 2" xfId="23349" xr:uid="{00000000-0005-0000-0000-00001A5B0000}"/>
    <cellStyle name="Normal 3 2 4 9 4 3" xfId="23350" xr:uid="{00000000-0005-0000-0000-00001B5B0000}"/>
    <cellStyle name="Normal 3 2 4 9 5" xfId="23351" xr:uid="{00000000-0005-0000-0000-00001C5B0000}"/>
    <cellStyle name="Normal 3 2 4 9 5 2" xfId="23352" xr:uid="{00000000-0005-0000-0000-00001D5B0000}"/>
    <cellStyle name="Normal 3 2 4 9 6" xfId="23353" xr:uid="{00000000-0005-0000-0000-00001E5B0000}"/>
    <cellStyle name="Normal 3 2 5" xfId="23354" xr:uid="{00000000-0005-0000-0000-00001F5B0000}"/>
    <cellStyle name="Normal 3 2 5 10" xfId="23355" xr:uid="{00000000-0005-0000-0000-0000205B0000}"/>
    <cellStyle name="Normal 3 2 5 10 2" xfId="23356" xr:uid="{00000000-0005-0000-0000-0000215B0000}"/>
    <cellStyle name="Normal 3 2 5 10 2 2" xfId="23357" xr:uid="{00000000-0005-0000-0000-0000225B0000}"/>
    <cellStyle name="Normal 3 2 5 10 2 2 2" xfId="23358" xr:uid="{00000000-0005-0000-0000-0000235B0000}"/>
    <cellStyle name="Normal 3 2 5 10 2 3" xfId="23359" xr:uid="{00000000-0005-0000-0000-0000245B0000}"/>
    <cellStyle name="Normal 3 2 5 10 3" xfId="23360" xr:uid="{00000000-0005-0000-0000-0000255B0000}"/>
    <cellStyle name="Normal 3 2 5 10 3 2" xfId="23361" xr:uid="{00000000-0005-0000-0000-0000265B0000}"/>
    <cellStyle name="Normal 3 2 5 10 4" xfId="23362" xr:uid="{00000000-0005-0000-0000-0000275B0000}"/>
    <cellStyle name="Normal 3 2 5 11" xfId="23363" xr:uid="{00000000-0005-0000-0000-0000285B0000}"/>
    <cellStyle name="Normal 3 2 5 11 2" xfId="23364" xr:uid="{00000000-0005-0000-0000-0000295B0000}"/>
    <cellStyle name="Normal 3 2 5 11 2 2" xfId="23365" xr:uid="{00000000-0005-0000-0000-00002A5B0000}"/>
    <cellStyle name="Normal 3 2 5 11 2 2 2" xfId="23366" xr:uid="{00000000-0005-0000-0000-00002B5B0000}"/>
    <cellStyle name="Normal 3 2 5 11 2 3" xfId="23367" xr:uid="{00000000-0005-0000-0000-00002C5B0000}"/>
    <cellStyle name="Normal 3 2 5 11 3" xfId="23368" xr:uid="{00000000-0005-0000-0000-00002D5B0000}"/>
    <cellStyle name="Normal 3 2 5 11 3 2" xfId="23369" xr:uid="{00000000-0005-0000-0000-00002E5B0000}"/>
    <cellStyle name="Normal 3 2 5 11 4" xfId="23370" xr:uid="{00000000-0005-0000-0000-00002F5B0000}"/>
    <cellStyle name="Normal 3 2 5 12" xfId="23371" xr:uid="{00000000-0005-0000-0000-0000305B0000}"/>
    <cellStyle name="Normal 3 2 5 12 2" xfId="23372" xr:uid="{00000000-0005-0000-0000-0000315B0000}"/>
    <cellStyle name="Normal 3 2 5 12 2 2" xfId="23373" xr:uid="{00000000-0005-0000-0000-0000325B0000}"/>
    <cellStyle name="Normal 3 2 5 12 2 2 2" xfId="23374" xr:uid="{00000000-0005-0000-0000-0000335B0000}"/>
    <cellStyle name="Normal 3 2 5 12 2 3" xfId="23375" xr:uid="{00000000-0005-0000-0000-0000345B0000}"/>
    <cellStyle name="Normal 3 2 5 12 3" xfId="23376" xr:uid="{00000000-0005-0000-0000-0000355B0000}"/>
    <cellStyle name="Normal 3 2 5 12 3 2" xfId="23377" xr:uid="{00000000-0005-0000-0000-0000365B0000}"/>
    <cellStyle name="Normal 3 2 5 12 4" xfId="23378" xr:uid="{00000000-0005-0000-0000-0000375B0000}"/>
    <cellStyle name="Normal 3 2 5 13" xfId="23379" xr:uid="{00000000-0005-0000-0000-0000385B0000}"/>
    <cellStyle name="Normal 3 2 5 13 2" xfId="23380" xr:uid="{00000000-0005-0000-0000-0000395B0000}"/>
    <cellStyle name="Normal 3 2 5 13 2 2" xfId="23381" xr:uid="{00000000-0005-0000-0000-00003A5B0000}"/>
    <cellStyle name="Normal 3 2 5 13 3" xfId="23382" xr:uid="{00000000-0005-0000-0000-00003B5B0000}"/>
    <cellStyle name="Normal 3 2 5 14" xfId="23383" xr:uid="{00000000-0005-0000-0000-00003C5B0000}"/>
    <cellStyle name="Normal 3 2 5 14 2" xfId="23384" xr:uid="{00000000-0005-0000-0000-00003D5B0000}"/>
    <cellStyle name="Normal 3 2 5 15" xfId="23385" xr:uid="{00000000-0005-0000-0000-00003E5B0000}"/>
    <cellStyle name="Normal 3 2 5 15 2" xfId="23386" xr:uid="{00000000-0005-0000-0000-00003F5B0000}"/>
    <cellStyle name="Normal 3 2 5 16" xfId="23387" xr:uid="{00000000-0005-0000-0000-0000405B0000}"/>
    <cellStyle name="Normal 3 2 5 2" xfId="23388" xr:uid="{00000000-0005-0000-0000-0000415B0000}"/>
    <cellStyle name="Normal 3 2 5 2 10" xfId="23389" xr:uid="{00000000-0005-0000-0000-0000425B0000}"/>
    <cellStyle name="Normal 3 2 5 2 2" xfId="23390" xr:uid="{00000000-0005-0000-0000-0000435B0000}"/>
    <cellStyle name="Normal 3 2 5 2 2 2" xfId="23391" xr:uid="{00000000-0005-0000-0000-0000445B0000}"/>
    <cellStyle name="Normal 3 2 5 2 2 2 2" xfId="23392" xr:uid="{00000000-0005-0000-0000-0000455B0000}"/>
    <cellStyle name="Normal 3 2 5 2 2 2 2 2" xfId="23393" xr:uid="{00000000-0005-0000-0000-0000465B0000}"/>
    <cellStyle name="Normal 3 2 5 2 2 2 2 2 2" xfId="23394" xr:uid="{00000000-0005-0000-0000-0000475B0000}"/>
    <cellStyle name="Normal 3 2 5 2 2 2 2 2 2 2" xfId="23395" xr:uid="{00000000-0005-0000-0000-0000485B0000}"/>
    <cellStyle name="Normal 3 2 5 2 2 2 2 2 2 2 2" xfId="23396" xr:uid="{00000000-0005-0000-0000-0000495B0000}"/>
    <cellStyle name="Normal 3 2 5 2 2 2 2 2 2 3" xfId="23397" xr:uid="{00000000-0005-0000-0000-00004A5B0000}"/>
    <cellStyle name="Normal 3 2 5 2 2 2 2 2 3" xfId="23398" xr:uid="{00000000-0005-0000-0000-00004B5B0000}"/>
    <cellStyle name="Normal 3 2 5 2 2 2 2 2 3 2" xfId="23399" xr:uid="{00000000-0005-0000-0000-00004C5B0000}"/>
    <cellStyle name="Normal 3 2 5 2 2 2 2 2 4" xfId="23400" xr:uid="{00000000-0005-0000-0000-00004D5B0000}"/>
    <cellStyle name="Normal 3 2 5 2 2 2 2 3" xfId="23401" xr:uid="{00000000-0005-0000-0000-00004E5B0000}"/>
    <cellStyle name="Normal 3 2 5 2 2 2 2 3 2" xfId="23402" xr:uid="{00000000-0005-0000-0000-00004F5B0000}"/>
    <cellStyle name="Normal 3 2 5 2 2 2 2 3 2 2" xfId="23403" xr:uid="{00000000-0005-0000-0000-0000505B0000}"/>
    <cellStyle name="Normal 3 2 5 2 2 2 2 3 3" xfId="23404" xr:uid="{00000000-0005-0000-0000-0000515B0000}"/>
    <cellStyle name="Normal 3 2 5 2 2 2 2 4" xfId="23405" xr:uid="{00000000-0005-0000-0000-0000525B0000}"/>
    <cellStyle name="Normal 3 2 5 2 2 2 2 4 2" xfId="23406" xr:uid="{00000000-0005-0000-0000-0000535B0000}"/>
    <cellStyle name="Normal 3 2 5 2 2 2 2 5" xfId="23407" xr:uid="{00000000-0005-0000-0000-0000545B0000}"/>
    <cellStyle name="Normal 3 2 5 2 2 2 3" xfId="23408" xr:uid="{00000000-0005-0000-0000-0000555B0000}"/>
    <cellStyle name="Normal 3 2 5 2 2 2 3 2" xfId="23409" xr:uid="{00000000-0005-0000-0000-0000565B0000}"/>
    <cellStyle name="Normal 3 2 5 2 2 2 3 2 2" xfId="23410" xr:uid="{00000000-0005-0000-0000-0000575B0000}"/>
    <cellStyle name="Normal 3 2 5 2 2 2 3 2 2 2" xfId="23411" xr:uid="{00000000-0005-0000-0000-0000585B0000}"/>
    <cellStyle name="Normal 3 2 5 2 2 2 3 2 3" xfId="23412" xr:uid="{00000000-0005-0000-0000-0000595B0000}"/>
    <cellStyle name="Normal 3 2 5 2 2 2 3 3" xfId="23413" xr:uid="{00000000-0005-0000-0000-00005A5B0000}"/>
    <cellStyle name="Normal 3 2 5 2 2 2 3 3 2" xfId="23414" xr:uid="{00000000-0005-0000-0000-00005B5B0000}"/>
    <cellStyle name="Normal 3 2 5 2 2 2 3 4" xfId="23415" xr:uid="{00000000-0005-0000-0000-00005C5B0000}"/>
    <cellStyle name="Normal 3 2 5 2 2 2 4" xfId="23416" xr:uid="{00000000-0005-0000-0000-00005D5B0000}"/>
    <cellStyle name="Normal 3 2 5 2 2 2 4 2" xfId="23417" xr:uid="{00000000-0005-0000-0000-00005E5B0000}"/>
    <cellStyle name="Normal 3 2 5 2 2 2 4 2 2" xfId="23418" xr:uid="{00000000-0005-0000-0000-00005F5B0000}"/>
    <cellStyle name="Normal 3 2 5 2 2 2 4 2 2 2" xfId="23419" xr:uid="{00000000-0005-0000-0000-0000605B0000}"/>
    <cellStyle name="Normal 3 2 5 2 2 2 4 2 3" xfId="23420" xr:uid="{00000000-0005-0000-0000-0000615B0000}"/>
    <cellStyle name="Normal 3 2 5 2 2 2 4 3" xfId="23421" xr:uid="{00000000-0005-0000-0000-0000625B0000}"/>
    <cellStyle name="Normal 3 2 5 2 2 2 4 3 2" xfId="23422" xr:uid="{00000000-0005-0000-0000-0000635B0000}"/>
    <cellStyle name="Normal 3 2 5 2 2 2 4 4" xfId="23423" xr:uid="{00000000-0005-0000-0000-0000645B0000}"/>
    <cellStyle name="Normal 3 2 5 2 2 2 5" xfId="23424" xr:uid="{00000000-0005-0000-0000-0000655B0000}"/>
    <cellStyle name="Normal 3 2 5 2 2 2 5 2" xfId="23425" xr:uid="{00000000-0005-0000-0000-0000665B0000}"/>
    <cellStyle name="Normal 3 2 5 2 2 2 5 2 2" xfId="23426" xr:uid="{00000000-0005-0000-0000-0000675B0000}"/>
    <cellStyle name="Normal 3 2 5 2 2 2 5 3" xfId="23427" xr:uid="{00000000-0005-0000-0000-0000685B0000}"/>
    <cellStyle name="Normal 3 2 5 2 2 2 6" xfId="23428" xr:uid="{00000000-0005-0000-0000-0000695B0000}"/>
    <cellStyle name="Normal 3 2 5 2 2 2 6 2" xfId="23429" xr:uid="{00000000-0005-0000-0000-00006A5B0000}"/>
    <cellStyle name="Normal 3 2 5 2 2 2 7" xfId="23430" xr:uid="{00000000-0005-0000-0000-00006B5B0000}"/>
    <cellStyle name="Normal 3 2 5 2 2 2 7 2" xfId="23431" xr:uid="{00000000-0005-0000-0000-00006C5B0000}"/>
    <cellStyle name="Normal 3 2 5 2 2 2 8" xfId="23432" xr:uid="{00000000-0005-0000-0000-00006D5B0000}"/>
    <cellStyle name="Normal 3 2 5 2 2 3" xfId="23433" xr:uid="{00000000-0005-0000-0000-00006E5B0000}"/>
    <cellStyle name="Normal 3 2 5 2 2 3 2" xfId="23434" xr:uid="{00000000-0005-0000-0000-00006F5B0000}"/>
    <cellStyle name="Normal 3 2 5 2 2 3 2 2" xfId="23435" xr:uid="{00000000-0005-0000-0000-0000705B0000}"/>
    <cellStyle name="Normal 3 2 5 2 2 3 2 2 2" xfId="23436" xr:uid="{00000000-0005-0000-0000-0000715B0000}"/>
    <cellStyle name="Normal 3 2 5 2 2 3 2 2 2 2" xfId="23437" xr:uid="{00000000-0005-0000-0000-0000725B0000}"/>
    <cellStyle name="Normal 3 2 5 2 2 3 2 2 3" xfId="23438" xr:uid="{00000000-0005-0000-0000-0000735B0000}"/>
    <cellStyle name="Normal 3 2 5 2 2 3 2 3" xfId="23439" xr:uid="{00000000-0005-0000-0000-0000745B0000}"/>
    <cellStyle name="Normal 3 2 5 2 2 3 2 3 2" xfId="23440" xr:uid="{00000000-0005-0000-0000-0000755B0000}"/>
    <cellStyle name="Normal 3 2 5 2 2 3 2 4" xfId="23441" xr:uid="{00000000-0005-0000-0000-0000765B0000}"/>
    <cellStyle name="Normal 3 2 5 2 2 3 3" xfId="23442" xr:uid="{00000000-0005-0000-0000-0000775B0000}"/>
    <cellStyle name="Normal 3 2 5 2 2 3 3 2" xfId="23443" xr:uid="{00000000-0005-0000-0000-0000785B0000}"/>
    <cellStyle name="Normal 3 2 5 2 2 3 3 2 2" xfId="23444" xr:uid="{00000000-0005-0000-0000-0000795B0000}"/>
    <cellStyle name="Normal 3 2 5 2 2 3 3 3" xfId="23445" xr:uid="{00000000-0005-0000-0000-00007A5B0000}"/>
    <cellStyle name="Normal 3 2 5 2 2 3 4" xfId="23446" xr:uid="{00000000-0005-0000-0000-00007B5B0000}"/>
    <cellStyle name="Normal 3 2 5 2 2 3 4 2" xfId="23447" xr:uid="{00000000-0005-0000-0000-00007C5B0000}"/>
    <cellStyle name="Normal 3 2 5 2 2 3 5" xfId="23448" xr:uid="{00000000-0005-0000-0000-00007D5B0000}"/>
    <cellStyle name="Normal 3 2 5 2 2 4" xfId="23449" xr:uid="{00000000-0005-0000-0000-00007E5B0000}"/>
    <cellStyle name="Normal 3 2 5 2 2 4 2" xfId="23450" xr:uid="{00000000-0005-0000-0000-00007F5B0000}"/>
    <cellStyle name="Normal 3 2 5 2 2 4 2 2" xfId="23451" xr:uid="{00000000-0005-0000-0000-0000805B0000}"/>
    <cellStyle name="Normal 3 2 5 2 2 4 2 2 2" xfId="23452" xr:uid="{00000000-0005-0000-0000-0000815B0000}"/>
    <cellStyle name="Normal 3 2 5 2 2 4 2 3" xfId="23453" xr:uid="{00000000-0005-0000-0000-0000825B0000}"/>
    <cellStyle name="Normal 3 2 5 2 2 4 3" xfId="23454" xr:uid="{00000000-0005-0000-0000-0000835B0000}"/>
    <cellStyle name="Normal 3 2 5 2 2 4 3 2" xfId="23455" xr:uid="{00000000-0005-0000-0000-0000845B0000}"/>
    <cellStyle name="Normal 3 2 5 2 2 4 4" xfId="23456" xr:uid="{00000000-0005-0000-0000-0000855B0000}"/>
    <cellStyle name="Normal 3 2 5 2 2 5" xfId="23457" xr:uid="{00000000-0005-0000-0000-0000865B0000}"/>
    <cellStyle name="Normal 3 2 5 2 2 5 2" xfId="23458" xr:uid="{00000000-0005-0000-0000-0000875B0000}"/>
    <cellStyle name="Normal 3 2 5 2 2 5 2 2" xfId="23459" xr:uid="{00000000-0005-0000-0000-0000885B0000}"/>
    <cellStyle name="Normal 3 2 5 2 2 5 2 2 2" xfId="23460" xr:uid="{00000000-0005-0000-0000-0000895B0000}"/>
    <cellStyle name="Normal 3 2 5 2 2 5 2 3" xfId="23461" xr:uid="{00000000-0005-0000-0000-00008A5B0000}"/>
    <cellStyle name="Normal 3 2 5 2 2 5 3" xfId="23462" xr:uid="{00000000-0005-0000-0000-00008B5B0000}"/>
    <cellStyle name="Normal 3 2 5 2 2 5 3 2" xfId="23463" xr:uid="{00000000-0005-0000-0000-00008C5B0000}"/>
    <cellStyle name="Normal 3 2 5 2 2 5 4" xfId="23464" xr:uid="{00000000-0005-0000-0000-00008D5B0000}"/>
    <cellStyle name="Normal 3 2 5 2 2 6" xfId="23465" xr:uid="{00000000-0005-0000-0000-00008E5B0000}"/>
    <cellStyle name="Normal 3 2 5 2 2 6 2" xfId="23466" xr:uid="{00000000-0005-0000-0000-00008F5B0000}"/>
    <cellStyle name="Normal 3 2 5 2 2 6 2 2" xfId="23467" xr:uid="{00000000-0005-0000-0000-0000905B0000}"/>
    <cellStyle name="Normal 3 2 5 2 2 6 3" xfId="23468" xr:uid="{00000000-0005-0000-0000-0000915B0000}"/>
    <cellStyle name="Normal 3 2 5 2 2 7" xfId="23469" xr:uid="{00000000-0005-0000-0000-0000925B0000}"/>
    <cellStyle name="Normal 3 2 5 2 2 7 2" xfId="23470" xr:uid="{00000000-0005-0000-0000-0000935B0000}"/>
    <cellStyle name="Normal 3 2 5 2 2 8" xfId="23471" xr:uid="{00000000-0005-0000-0000-0000945B0000}"/>
    <cellStyle name="Normal 3 2 5 2 2 8 2" xfId="23472" xr:uid="{00000000-0005-0000-0000-0000955B0000}"/>
    <cellStyle name="Normal 3 2 5 2 2 9" xfId="23473" xr:uid="{00000000-0005-0000-0000-0000965B0000}"/>
    <cellStyle name="Normal 3 2 5 2 3" xfId="23474" xr:uid="{00000000-0005-0000-0000-0000975B0000}"/>
    <cellStyle name="Normal 3 2 5 2 3 2" xfId="23475" xr:uid="{00000000-0005-0000-0000-0000985B0000}"/>
    <cellStyle name="Normal 3 2 5 2 3 2 2" xfId="23476" xr:uid="{00000000-0005-0000-0000-0000995B0000}"/>
    <cellStyle name="Normal 3 2 5 2 3 2 2 2" xfId="23477" xr:uid="{00000000-0005-0000-0000-00009A5B0000}"/>
    <cellStyle name="Normal 3 2 5 2 3 2 2 2 2" xfId="23478" xr:uid="{00000000-0005-0000-0000-00009B5B0000}"/>
    <cellStyle name="Normal 3 2 5 2 3 2 2 2 2 2" xfId="23479" xr:uid="{00000000-0005-0000-0000-00009C5B0000}"/>
    <cellStyle name="Normal 3 2 5 2 3 2 2 2 3" xfId="23480" xr:uid="{00000000-0005-0000-0000-00009D5B0000}"/>
    <cellStyle name="Normal 3 2 5 2 3 2 2 3" xfId="23481" xr:uid="{00000000-0005-0000-0000-00009E5B0000}"/>
    <cellStyle name="Normal 3 2 5 2 3 2 2 3 2" xfId="23482" xr:uid="{00000000-0005-0000-0000-00009F5B0000}"/>
    <cellStyle name="Normal 3 2 5 2 3 2 2 4" xfId="23483" xr:uid="{00000000-0005-0000-0000-0000A05B0000}"/>
    <cellStyle name="Normal 3 2 5 2 3 2 3" xfId="23484" xr:uid="{00000000-0005-0000-0000-0000A15B0000}"/>
    <cellStyle name="Normal 3 2 5 2 3 2 3 2" xfId="23485" xr:uid="{00000000-0005-0000-0000-0000A25B0000}"/>
    <cellStyle name="Normal 3 2 5 2 3 2 3 2 2" xfId="23486" xr:uid="{00000000-0005-0000-0000-0000A35B0000}"/>
    <cellStyle name="Normal 3 2 5 2 3 2 3 3" xfId="23487" xr:uid="{00000000-0005-0000-0000-0000A45B0000}"/>
    <cellStyle name="Normal 3 2 5 2 3 2 4" xfId="23488" xr:uid="{00000000-0005-0000-0000-0000A55B0000}"/>
    <cellStyle name="Normal 3 2 5 2 3 2 4 2" xfId="23489" xr:uid="{00000000-0005-0000-0000-0000A65B0000}"/>
    <cellStyle name="Normal 3 2 5 2 3 2 5" xfId="23490" xr:uid="{00000000-0005-0000-0000-0000A75B0000}"/>
    <cellStyle name="Normal 3 2 5 2 3 3" xfId="23491" xr:uid="{00000000-0005-0000-0000-0000A85B0000}"/>
    <cellStyle name="Normal 3 2 5 2 3 3 2" xfId="23492" xr:uid="{00000000-0005-0000-0000-0000A95B0000}"/>
    <cellStyle name="Normal 3 2 5 2 3 3 2 2" xfId="23493" xr:uid="{00000000-0005-0000-0000-0000AA5B0000}"/>
    <cellStyle name="Normal 3 2 5 2 3 3 2 2 2" xfId="23494" xr:uid="{00000000-0005-0000-0000-0000AB5B0000}"/>
    <cellStyle name="Normal 3 2 5 2 3 3 2 3" xfId="23495" xr:uid="{00000000-0005-0000-0000-0000AC5B0000}"/>
    <cellStyle name="Normal 3 2 5 2 3 3 3" xfId="23496" xr:uid="{00000000-0005-0000-0000-0000AD5B0000}"/>
    <cellStyle name="Normal 3 2 5 2 3 3 3 2" xfId="23497" xr:uid="{00000000-0005-0000-0000-0000AE5B0000}"/>
    <cellStyle name="Normal 3 2 5 2 3 3 4" xfId="23498" xr:uid="{00000000-0005-0000-0000-0000AF5B0000}"/>
    <cellStyle name="Normal 3 2 5 2 3 4" xfId="23499" xr:uid="{00000000-0005-0000-0000-0000B05B0000}"/>
    <cellStyle name="Normal 3 2 5 2 3 4 2" xfId="23500" xr:uid="{00000000-0005-0000-0000-0000B15B0000}"/>
    <cellStyle name="Normal 3 2 5 2 3 4 2 2" xfId="23501" xr:uid="{00000000-0005-0000-0000-0000B25B0000}"/>
    <cellStyle name="Normal 3 2 5 2 3 4 2 2 2" xfId="23502" xr:uid="{00000000-0005-0000-0000-0000B35B0000}"/>
    <cellStyle name="Normal 3 2 5 2 3 4 2 3" xfId="23503" xr:uid="{00000000-0005-0000-0000-0000B45B0000}"/>
    <cellStyle name="Normal 3 2 5 2 3 4 3" xfId="23504" xr:uid="{00000000-0005-0000-0000-0000B55B0000}"/>
    <cellStyle name="Normal 3 2 5 2 3 4 3 2" xfId="23505" xr:uid="{00000000-0005-0000-0000-0000B65B0000}"/>
    <cellStyle name="Normal 3 2 5 2 3 4 4" xfId="23506" xr:uid="{00000000-0005-0000-0000-0000B75B0000}"/>
    <cellStyle name="Normal 3 2 5 2 3 5" xfId="23507" xr:uid="{00000000-0005-0000-0000-0000B85B0000}"/>
    <cellStyle name="Normal 3 2 5 2 3 5 2" xfId="23508" xr:uid="{00000000-0005-0000-0000-0000B95B0000}"/>
    <cellStyle name="Normal 3 2 5 2 3 5 2 2" xfId="23509" xr:uid="{00000000-0005-0000-0000-0000BA5B0000}"/>
    <cellStyle name="Normal 3 2 5 2 3 5 3" xfId="23510" xr:uid="{00000000-0005-0000-0000-0000BB5B0000}"/>
    <cellStyle name="Normal 3 2 5 2 3 6" xfId="23511" xr:uid="{00000000-0005-0000-0000-0000BC5B0000}"/>
    <cellStyle name="Normal 3 2 5 2 3 6 2" xfId="23512" xr:uid="{00000000-0005-0000-0000-0000BD5B0000}"/>
    <cellStyle name="Normal 3 2 5 2 3 7" xfId="23513" xr:uid="{00000000-0005-0000-0000-0000BE5B0000}"/>
    <cellStyle name="Normal 3 2 5 2 3 7 2" xfId="23514" xr:uid="{00000000-0005-0000-0000-0000BF5B0000}"/>
    <cellStyle name="Normal 3 2 5 2 3 8" xfId="23515" xr:uid="{00000000-0005-0000-0000-0000C05B0000}"/>
    <cellStyle name="Normal 3 2 5 2 4" xfId="23516" xr:uid="{00000000-0005-0000-0000-0000C15B0000}"/>
    <cellStyle name="Normal 3 2 5 2 4 2" xfId="23517" xr:uid="{00000000-0005-0000-0000-0000C25B0000}"/>
    <cellStyle name="Normal 3 2 5 2 4 2 2" xfId="23518" xr:uid="{00000000-0005-0000-0000-0000C35B0000}"/>
    <cellStyle name="Normal 3 2 5 2 4 2 2 2" xfId="23519" xr:uid="{00000000-0005-0000-0000-0000C45B0000}"/>
    <cellStyle name="Normal 3 2 5 2 4 2 2 2 2" xfId="23520" xr:uid="{00000000-0005-0000-0000-0000C55B0000}"/>
    <cellStyle name="Normal 3 2 5 2 4 2 2 3" xfId="23521" xr:uid="{00000000-0005-0000-0000-0000C65B0000}"/>
    <cellStyle name="Normal 3 2 5 2 4 2 3" xfId="23522" xr:uid="{00000000-0005-0000-0000-0000C75B0000}"/>
    <cellStyle name="Normal 3 2 5 2 4 2 3 2" xfId="23523" xr:uid="{00000000-0005-0000-0000-0000C85B0000}"/>
    <cellStyle name="Normal 3 2 5 2 4 2 4" xfId="23524" xr:uid="{00000000-0005-0000-0000-0000C95B0000}"/>
    <cellStyle name="Normal 3 2 5 2 4 3" xfId="23525" xr:uid="{00000000-0005-0000-0000-0000CA5B0000}"/>
    <cellStyle name="Normal 3 2 5 2 4 3 2" xfId="23526" xr:uid="{00000000-0005-0000-0000-0000CB5B0000}"/>
    <cellStyle name="Normal 3 2 5 2 4 3 2 2" xfId="23527" xr:uid="{00000000-0005-0000-0000-0000CC5B0000}"/>
    <cellStyle name="Normal 3 2 5 2 4 3 3" xfId="23528" xr:uid="{00000000-0005-0000-0000-0000CD5B0000}"/>
    <cellStyle name="Normal 3 2 5 2 4 4" xfId="23529" xr:uid="{00000000-0005-0000-0000-0000CE5B0000}"/>
    <cellStyle name="Normal 3 2 5 2 4 4 2" xfId="23530" xr:uid="{00000000-0005-0000-0000-0000CF5B0000}"/>
    <cellStyle name="Normal 3 2 5 2 4 5" xfId="23531" xr:uid="{00000000-0005-0000-0000-0000D05B0000}"/>
    <cellStyle name="Normal 3 2 5 2 5" xfId="23532" xr:uid="{00000000-0005-0000-0000-0000D15B0000}"/>
    <cellStyle name="Normal 3 2 5 2 5 2" xfId="23533" xr:uid="{00000000-0005-0000-0000-0000D25B0000}"/>
    <cellStyle name="Normal 3 2 5 2 5 2 2" xfId="23534" xr:uid="{00000000-0005-0000-0000-0000D35B0000}"/>
    <cellStyle name="Normal 3 2 5 2 5 2 2 2" xfId="23535" xr:uid="{00000000-0005-0000-0000-0000D45B0000}"/>
    <cellStyle name="Normal 3 2 5 2 5 2 3" xfId="23536" xr:uid="{00000000-0005-0000-0000-0000D55B0000}"/>
    <cellStyle name="Normal 3 2 5 2 5 3" xfId="23537" xr:uid="{00000000-0005-0000-0000-0000D65B0000}"/>
    <cellStyle name="Normal 3 2 5 2 5 3 2" xfId="23538" xr:uid="{00000000-0005-0000-0000-0000D75B0000}"/>
    <cellStyle name="Normal 3 2 5 2 5 4" xfId="23539" xr:uid="{00000000-0005-0000-0000-0000D85B0000}"/>
    <cellStyle name="Normal 3 2 5 2 6" xfId="23540" xr:uid="{00000000-0005-0000-0000-0000D95B0000}"/>
    <cellStyle name="Normal 3 2 5 2 6 2" xfId="23541" xr:uid="{00000000-0005-0000-0000-0000DA5B0000}"/>
    <cellStyle name="Normal 3 2 5 2 6 2 2" xfId="23542" xr:uid="{00000000-0005-0000-0000-0000DB5B0000}"/>
    <cellStyle name="Normal 3 2 5 2 6 2 2 2" xfId="23543" xr:uid="{00000000-0005-0000-0000-0000DC5B0000}"/>
    <cellStyle name="Normal 3 2 5 2 6 2 3" xfId="23544" xr:uid="{00000000-0005-0000-0000-0000DD5B0000}"/>
    <cellStyle name="Normal 3 2 5 2 6 3" xfId="23545" xr:uid="{00000000-0005-0000-0000-0000DE5B0000}"/>
    <cellStyle name="Normal 3 2 5 2 6 3 2" xfId="23546" xr:uid="{00000000-0005-0000-0000-0000DF5B0000}"/>
    <cellStyle name="Normal 3 2 5 2 6 4" xfId="23547" xr:uid="{00000000-0005-0000-0000-0000E05B0000}"/>
    <cellStyle name="Normal 3 2 5 2 7" xfId="23548" xr:uid="{00000000-0005-0000-0000-0000E15B0000}"/>
    <cellStyle name="Normal 3 2 5 2 7 2" xfId="23549" xr:uid="{00000000-0005-0000-0000-0000E25B0000}"/>
    <cellStyle name="Normal 3 2 5 2 7 2 2" xfId="23550" xr:uid="{00000000-0005-0000-0000-0000E35B0000}"/>
    <cellStyle name="Normal 3 2 5 2 7 3" xfId="23551" xr:uid="{00000000-0005-0000-0000-0000E45B0000}"/>
    <cellStyle name="Normal 3 2 5 2 8" xfId="23552" xr:uid="{00000000-0005-0000-0000-0000E55B0000}"/>
    <cellStyle name="Normal 3 2 5 2 8 2" xfId="23553" xr:uid="{00000000-0005-0000-0000-0000E65B0000}"/>
    <cellStyle name="Normal 3 2 5 2 9" xfId="23554" xr:uid="{00000000-0005-0000-0000-0000E75B0000}"/>
    <cellStyle name="Normal 3 2 5 2 9 2" xfId="23555" xr:uid="{00000000-0005-0000-0000-0000E85B0000}"/>
    <cellStyle name="Normal 3 2 5 3" xfId="23556" xr:uid="{00000000-0005-0000-0000-0000E95B0000}"/>
    <cellStyle name="Normal 3 2 5 3 10" xfId="23557" xr:uid="{00000000-0005-0000-0000-0000EA5B0000}"/>
    <cellStyle name="Normal 3 2 5 3 2" xfId="23558" xr:uid="{00000000-0005-0000-0000-0000EB5B0000}"/>
    <cellStyle name="Normal 3 2 5 3 2 2" xfId="23559" xr:uid="{00000000-0005-0000-0000-0000EC5B0000}"/>
    <cellStyle name="Normal 3 2 5 3 2 2 2" xfId="23560" xr:uid="{00000000-0005-0000-0000-0000ED5B0000}"/>
    <cellStyle name="Normal 3 2 5 3 2 2 2 2" xfId="23561" xr:uid="{00000000-0005-0000-0000-0000EE5B0000}"/>
    <cellStyle name="Normal 3 2 5 3 2 2 2 2 2" xfId="23562" xr:uid="{00000000-0005-0000-0000-0000EF5B0000}"/>
    <cellStyle name="Normal 3 2 5 3 2 2 2 2 2 2" xfId="23563" xr:uid="{00000000-0005-0000-0000-0000F05B0000}"/>
    <cellStyle name="Normal 3 2 5 3 2 2 2 2 2 2 2" xfId="23564" xr:uid="{00000000-0005-0000-0000-0000F15B0000}"/>
    <cellStyle name="Normal 3 2 5 3 2 2 2 2 2 3" xfId="23565" xr:uid="{00000000-0005-0000-0000-0000F25B0000}"/>
    <cellStyle name="Normal 3 2 5 3 2 2 2 2 3" xfId="23566" xr:uid="{00000000-0005-0000-0000-0000F35B0000}"/>
    <cellStyle name="Normal 3 2 5 3 2 2 2 2 3 2" xfId="23567" xr:uid="{00000000-0005-0000-0000-0000F45B0000}"/>
    <cellStyle name="Normal 3 2 5 3 2 2 2 2 4" xfId="23568" xr:uid="{00000000-0005-0000-0000-0000F55B0000}"/>
    <cellStyle name="Normal 3 2 5 3 2 2 2 3" xfId="23569" xr:uid="{00000000-0005-0000-0000-0000F65B0000}"/>
    <cellStyle name="Normal 3 2 5 3 2 2 2 3 2" xfId="23570" xr:uid="{00000000-0005-0000-0000-0000F75B0000}"/>
    <cellStyle name="Normal 3 2 5 3 2 2 2 3 2 2" xfId="23571" xr:uid="{00000000-0005-0000-0000-0000F85B0000}"/>
    <cellStyle name="Normal 3 2 5 3 2 2 2 3 3" xfId="23572" xr:uid="{00000000-0005-0000-0000-0000F95B0000}"/>
    <cellStyle name="Normal 3 2 5 3 2 2 2 4" xfId="23573" xr:uid="{00000000-0005-0000-0000-0000FA5B0000}"/>
    <cellStyle name="Normal 3 2 5 3 2 2 2 4 2" xfId="23574" xr:uid="{00000000-0005-0000-0000-0000FB5B0000}"/>
    <cellStyle name="Normal 3 2 5 3 2 2 2 5" xfId="23575" xr:uid="{00000000-0005-0000-0000-0000FC5B0000}"/>
    <cellStyle name="Normal 3 2 5 3 2 2 3" xfId="23576" xr:uid="{00000000-0005-0000-0000-0000FD5B0000}"/>
    <cellStyle name="Normal 3 2 5 3 2 2 3 2" xfId="23577" xr:uid="{00000000-0005-0000-0000-0000FE5B0000}"/>
    <cellStyle name="Normal 3 2 5 3 2 2 3 2 2" xfId="23578" xr:uid="{00000000-0005-0000-0000-0000FF5B0000}"/>
    <cellStyle name="Normal 3 2 5 3 2 2 3 2 2 2" xfId="23579" xr:uid="{00000000-0005-0000-0000-0000005C0000}"/>
    <cellStyle name="Normal 3 2 5 3 2 2 3 2 3" xfId="23580" xr:uid="{00000000-0005-0000-0000-0000015C0000}"/>
    <cellStyle name="Normal 3 2 5 3 2 2 3 3" xfId="23581" xr:uid="{00000000-0005-0000-0000-0000025C0000}"/>
    <cellStyle name="Normal 3 2 5 3 2 2 3 3 2" xfId="23582" xr:uid="{00000000-0005-0000-0000-0000035C0000}"/>
    <cellStyle name="Normal 3 2 5 3 2 2 3 4" xfId="23583" xr:uid="{00000000-0005-0000-0000-0000045C0000}"/>
    <cellStyle name="Normal 3 2 5 3 2 2 4" xfId="23584" xr:uid="{00000000-0005-0000-0000-0000055C0000}"/>
    <cellStyle name="Normal 3 2 5 3 2 2 4 2" xfId="23585" xr:uid="{00000000-0005-0000-0000-0000065C0000}"/>
    <cellStyle name="Normal 3 2 5 3 2 2 4 2 2" xfId="23586" xr:uid="{00000000-0005-0000-0000-0000075C0000}"/>
    <cellStyle name="Normal 3 2 5 3 2 2 4 2 2 2" xfId="23587" xr:uid="{00000000-0005-0000-0000-0000085C0000}"/>
    <cellStyle name="Normal 3 2 5 3 2 2 4 2 3" xfId="23588" xr:uid="{00000000-0005-0000-0000-0000095C0000}"/>
    <cellStyle name="Normal 3 2 5 3 2 2 4 3" xfId="23589" xr:uid="{00000000-0005-0000-0000-00000A5C0000}"/>
    <cellStyle name="Normal 3 2 5 3 2 2 4 3 2" xfId="23590" xr:uid="{00000000-0005-0000-0000-00000B5C0000}"/>
    <cellStyle name="Normal 3 2 5 3 2 2 4 4" xfId="23591" xr:uid="{00000000-0005-0000-0000-00000C5C0000}"/>
    <cellStyle name="Normal 3 2 5 3 2 2 5" xfId="23592" xr:uid="{00000000-0005-0000-0000-00000D5C0000}"/>
    <cellStyle name="Normal 3 2 5 3 2 2 5 2" xfId="23593" xr:uid="{00000000-0005-0000-0000-00000E5C0000}"/>
    <cellStyle name="Normal 3 2 5 3 2 2 5 2 2" xfId="23594" xr:uid="{00000000-0005-0000-0000-00000F5C0000}"/>
    <cellStyle name="Normal 3 2 5 3 2 2 5 3" xfId="23595" xr:uid="{00000000-0005-0000-0000-0000105C0000}"/>
    <cellStyle name="Normal 3 2 5 3 2 2 6" xfId="23596" xr:uid="{00000000-0005-0000-0000-0000115C0000}"/>
    <cellStyle name="Normal 3 2 5 3 2 2 6 2" xfId="23597" xr:uid="{00000000-0005-0000-0000-0000125C0000}"/>
    <cellStyle name="Normal 3 2 5 3 2 2 7" xfId="23598" xr:uid="{00000000-0005-0000-0000-0000135C0000}"/>
    <cellStyle name="Normal 3 2 5 3 2 2 7 2" xfId="23599" xr:uid="{00000000-0005-0000-0000-0000145C0000}"/>
    <cellStyle name="Normal 3 2 5 3 2 2 8" xfId="23600" xr:uid="{00000000-0005-0000-0000-0000155C0000}"/>
    <cellStyle name="Normal 3 2 5 3 2 3" xfId="23601" xr:uid="{00000000-0005-0000-0000-0000165C0000}"/>
    <cellStyle name="Normal 3 2 5 3 2 3 2" xfId="23602" xr:uid="{00000000-0005-0000-0000-0000175C0000}"/>
    <cellStyle name="Normal 3 2 5 3 2 3 2 2" xfId="23603" xr:uid="{00000000-0005-0000-0000-0000185C0000}"/>
    <cellStyle name="Normal 3 2 5 3 2 3 2 2 2" xfId="23604" xr:uid="{00000000-0005-0000-0000-0000195C0000}"/>
    <cellStyle name="Normal 3 2 5 3 2 3 2 2 2 2" xfId="23605" xr:uid="{00000000-0005-0000-0000-00001A5C0000}"/>
    <cellStyle name="Normal 3 2 5 3 2 3 2 2 3" xfId="23606" xr:uid="{00000000-0005-0000-0000-00001B5C0000}"/>
    <cellStyle name="Normal 3 2 5 3 2 3 2 3" xfId="23607" xr:uid="{00000000-0005-0000-0000-00001C5C0000}"/>
    <cellStyle name="Normal 3 2 5 3 2 3 2 3 2" xfId="23608" xr:uid="{00000000-0005-0000-0000-00001D5C0000}"/>
    <cellStyle name="Normal 3 2 5 3 2 3 2 4" xfId="23609" xr:uid="{00000000-0005-0000-0000-00001E5C0000}"/>
    <cellStyle name="Normal 3 2 5 3 2 3 3" xfId="23610" xr:uid="{00000000-0005-0000-0000-00001F5C0000}"/>
    <cellStyle name="Normal 3 2 5 3 2 3 3 2" xfId="23611" xr:uid="{00000000-0005-0000-0000-0000205C0000}"/>
    <cellStyle name="Normal 3 2 5 3 2 3 3 2 2" xfId="23612" xr:uid="{00000000-0005-0000-0000-0000215C0000}"/>
    <cellStyle name="Normal 3 2 5 3 2 3 3 3" xfId="23613" xr:uid="{00000000-0005-0000-0000-0000225C0000}"/>
    <cellStyle name="Normal 3 2 5 3 2 3 4" xfId="23614" xr:uid="{00000000-0005-0000-0000-0000235C0000}"/>
    <cellStyle name="Normal 3 2 5 3 2 3 4 2" xfId="23615" xr:uid="{00000000-0005-0000-0000-0000245C0000}"/>
    <cellStyle name="Normal 3 2 5 3 2 3 5" xfId="23616" xr:uid="{00000000-0005-0000-0000-0000255C0000}"/>
    <cellStyle name="Normal 3 2 5 3 2 4" xfId="23617" xr:uid="{00000000-0005-0000-0000-0000265C0000}"/>
    <cellStyle name="Normal 3 2 5 3 2 4 2" xfId="23618" xr:uid="{00000000-0005-0000-0000-0000275C0000}"/>
    <cellStyle name="Normal 3 2 5 3 2 4 2 2" xfId="23619" xr:uid="{00000000-0005-0000-0000-0000285C0000}"/>
    <cellStyle name="Normal 3 2 5 3 2 4 2 2 2" xfId="23620" xr:uid="{00000000-0005-0000-0000-0000295C0000}"/>
    <cellStyle name="Normal 3 2 5 3 2 4 2 3" xfId="23621" xr:uid="{00000000-0005-0000-0000-00002A5C0000}"/>
    <cellStyle name="Normal 3 2 5 3 2 4 3" xfId="23622" xr:uid="{00000000-0005-0000-0000-00002B5C0000}"/>
    <cellStyle name="Normal 3 2 5 3 2 4 3 2" xfId="23623" xr:uid="{00000000-0005-0000-0000-00002C5C0000}"/>
    <cellStyle name="Normal 3 2 5 3 2 4 4" xfId="23624" xr:uid="{00000000-0005-0000-0000-00002D5C0000}"/>
    <cellStyle name="Normal 3 2 5 3 2 5" xfId="23625" xr:uid="{00000000-0005-0000-0000-00002E5C0000}"/>
    <cellStyle name="Normal 3 2 5 3 2 5 2" xfId="23626" xr:uid="{00000000-0005-0000-0000-00002F5C0000}"/>
    <cellStyle name="Normal 3 2 5 3 2 5 2 2" xfId="23627" xr:uid="{00000000-0005-0000-0000-0000305C0000}"/>
    <cellStyle name="Normal 3 2 5 3 2 5 2 2 2" xfId="23628" xr:uid="{00000000-0005-0000-0000-0000315C0000}"/>
    <cellStyle name="Normal 3 2 5 3 2 5 2 3" xfId="23629" xr:uid="{00000000-0005-0000-0000-0000325C0000}"/>
    <cellStyle name="Normal 3 2 5 3 2 5 3" xfId="23630" xr:uid="{00000000-0005-0000-0000-0000335C0000}"/>
    <cellStyle name="Normal 3 2 5 3 2 5 3 2" xfId="23631" xr:uid="{00000000-0005-0000-0000-0000345C0000}"/>
    <cellStyle name="Normal 3 2 5 3 2 5 4" xfId="23632" xr:uid="{00000000-0005-0000-0000-0000355C0000}"/>
    <cellStyle name="Normal 3 2 5 3 2 6" xfId="23633" xr:uid="{00000000-0005-0000-0000-0000365C0000}"/>
    <cellStyle name="Normal 3 2 5 3 2 6 2" xfId="23634" xr:uid="{00000000-0005-0000-0000-0000375C0000}"/>
    <cellStyle name="Normal 3 2 5 3 2 6 2 2" xfId="23635" xr:uid="{00000000-0005-0000-0000-0000385C0000}"/>
    <cellStyle name="Normal 3 2 5 3 2 6 3" xfId="23636" xr:uid="{00000000-0005-0000-0000-0000395C0000}"/>
    <cellStyle name="Normal 3 2 5 3 2 7" xfId="23637" xr:uid="{00000000-0005-0000-0000-00003A5C0000}"/>
    <cellStyle name="Normal 3 2 5 3 2 7 2" xfId="23638" xr:uid="{00000000-0005-0000-0000-00003B5C0000}"/>
    <cellStyle name="Normal 3 2 5 3 2 8" xfId="23639" xr:uid="{00000000-0005-0000-0000-00003C5C0000}"/>
    <cellStyle name="Normal 3 2 5 3 2 8 2" xfId="23640" xr:uid="{00000000-0005-0000-0000-00003D5C0000}"/>
    <cellStyle name="Normal 3 2 5 3 2 9" xfId="23641" xr:uid="{00000000-0005-0000-0000-00003E5C0000}"/>
    <cellStyle name="Normal 3 2 5 3 3" xfId="23642" xr:uid="{00000000-0005-0000-0000-00003F5C0000}"/>
    <cellStyle name="Normal 3 2 5 3 3 2" xfId="23643" xr:uid="{00000000-0005-0000-0000-0000405C0000}"/>
    <cellStyle name="Normal 3 2 5 3 3 2 2" xfId="23644" xr:uid="{00000000-0005-0000-0000-0000415C0000}"/>
    <cellStyle name="Normal 3 2 5 3 3 2 2 2" xfId="23645" xr:uid="{00000000-0005-0000-0000-0000425C0000}"/>
    <cellStyle name="Normal 3 2 5 3 3 2 2 2 2" xfId="23646" xr:uid="{00000000-0005-0000-0000-0000435C0000}"/>
    <cellStyle name="Normal 3 2 5 3 3 2 2 2 2 2" xfId="23647" xr:uid="{00000000-0005-0000-0000-0000445C0000}"/>
    <cellStyle name="Normal 3 2 5 3 3 2 2 2 3" xfId="23648" xr:uid="{00000000-0005-0000-0000-0000455C0000}"/>
    <cellStyle name="Normal 3 2 5 3 3 2 2 3" xfId="23649" xr:uid="{00000000-0005-0000-0000-0000465C0000}"/>
    <cellStyle name="Normal 3 2 5 3 3 2 2 3 2" xfId="23650" xr:uid="{00000000-0005-0000-0000-0000475C0000}"/>
    <cellStyle name="Normal 3 2 5 3 3 2 2 4" xfId="23651" xr:uid="{00000000-0005-0000-0000-0000485C0000}"/>
    <cellStyle name="Normal 3 2 5 3 3 2 3" xfId="23652" xr:uid="{00000000-0005-0000-0000-0000495C0000}"/>
    <cellStyle name="Normal 3 2 5 3 3 2 3 2" xfId="23653" xr:uid="{00000000-0005-0000-0000-00004A5C0000}"/>
    <cellStyle name="Normal 3 2 5 3 3 2 3 2 2" xfId="23654" xr:uid="{00000000-0005-0000-0000-00004B5C0000}"/>
    <cellStyle name="Normal 3 2 5 3 3 2 3 3" xfId="23655" xr:uid="{00000000-0005-0000-0000-00004C5C0000}"/>
    <cellStyle name="Normal 3 2 5 3 3 2 4" xfId="23656" xr:uid="{00000000-0005-0000-0000-00004D5C0000}"/>
    <cellStyle name="Normal 3 2 5 3 3 2 4 2" xfId="23657" xr:uid="{00000000-0005-0000-0000-00004E5C0000}"/>
    <cellStyle name="Normal 3 2 5 3 3 2 5" xfId="23658" xr:uid="{00000000-0005-0000-0000-00004F5C0000}"/>
    <cellStyle name="Normal 3 2 5 3 3 3" xfId="23659" xr:uid="{00000000-0005-0000-0000-0000505C0000}"/>
    <cellStyle name="Normal 3 2 5 3 3 3 2" xfId="23660" xr:uid="{00000000-0005-0000-0000-0000515C0000}"/>
    <cellStyle name="Normal 3 2 5 3 3 3 2 2" xfId="23661" xr:uid="{00000000-0005-0000-0000-0000525C0000}"/>
    <cellStyle name="Normal 3 2 5 3 3 3 2 2 2" xfId="23662" xr:uid="{00000000-0005-0000-0000-0000535C0000}"/>
    <cellStyle name="Normal 3 2 5 3 3 3 2 3" xfId="23663" xr:uid="{00000000-0005-0000-0000-0000545C0000}"/>
    <cellStyle name="Normal 3 2 5 3 3 3 3" xfId="23664" xr:uid="{00000000-0005-0000-0000-0000555C0000}"/>
    <cellStyle name="Normal 3 2 5 3 3 3 3 2" xfId="23665" xr:uid="{00000000-0005-0000-0000-0000565C0000}"/>
    <cellStyle name="Normal 3 2 5 3 3 3 4" xfId="23666" xr:uid="{00000000-0005-0000-0000-0000575C0000}"/>
    <cellStyle name="Normal 3 2 5 3 3 4" xfId="23667" xr:uid="{00000000-0005-0000-0000-0000585C0000}"/>
    <cellStyle name="Normal 3 2 5 3 3 4 2" xfId="23668" xr:uid="{00000000-0005-0000-0000-0000595C0000}"/>
    <cellStyle name="Normal 3 2 5 3 3 4 2 2" xfId="23669" xr:uid="{00000000-0005-0000-0000-00005A5C0000}"/>
    <cellStyle name="Normal 3 2 5 3 3 4 2 2 2" xfId="23670" xr:uid="{00000000-0005-0000-0000-00005B5C0000}"/>
    <cellStyle name="Normal 3 2 5 3 3 4 2 3" xfId="23671" xr:uid="{00000000-0005-0000-0000-00005C5C0000}"/>
    <cellStyle name="Normal 3 2 5 3 3 4 3" xfId="23672" xr:uid="{00000000-0005-0000-0000-00005D5C0000}"/>
    <cellStyle name="Normal 3 2 5 3 3 4 3 2" xfId="23673" xr:uid="{00000000-0005-0000-0000-00005E5C0000}"/>
    <cellStyle name="Normal 3 2 5 3 3 4 4" xfId="23674" xr:uid="{00000000-0005-0000-0000-00005F5C0000}"/>
    <cellStyle name="Normal 3 2 5 3 3 5" xfId="23675" xr:uid="{00000000-0005-0000-0000-0000605C0000}"/>
    <cellStyle name="Normal 3 2 5 3 3 5 2" xfId="23676" xr:uid="{00000000-0005-0000-0000-0000615C0000}"/>
    <cellStyle name="Normal 3 2 5 3 3 5 2 2" xfId="23677" xr:uid="{00000000-0005-0000-0000-0000625C0000}"/>
    <cellStyle name="Normal 3 2 5 3 3 5 3" xfId="23678" xr:uid="{00000000-0005-0000-0000-0000635C0000}"/>
    <cellStyle name="Normal 3 2 5 3 3 6" xfId="23679" xr:uid="{00000000-0005-0000-0000-0000645C0000}"/>
    <cellStyle name="Normal 3 2 5 3 3 6 2" xfId="23680" xr:uid="{00000000-0005-0000-0000-0000655C0000}"/>
    <cellStyle name="Normal 3 2 5 3 3 7" xfId="23681" xr:uid="{00000000-0005-0000-0000-0000665C0000}"/>
    <cellStyle name="Normal 3 2 5 3 3 7 2" xfId="23682" xr:uid="{00000000-0005-0000-0000-0000675C0000}"/>
    <cellStyle name="Normal 3 2 5 3 3 8" xfId="23683" xr:uid="{00000000-0005-0000-0000-0000685C0000}"/>
    <cellStyle name="Normal 3 2 5 3 4" xfId="23684" xr:uid="{00000000-0005-0000-0000-0000695C0000}"/>
    <cellStyle name="Normal 3 2 5 3 4 2" xfId="23685" xr:uid="{00000000-0005-0000-0000-00006A5C0000}"/>
    <cellStyle name="Normal 3 2 5 3 4 2 2" xfId="23686" xr:uid="{00000000-0005-0000-0000-00006B5C0000}"/>
    <cellStyle name="Normal 3 2 5 3 4 2 2 2" xfId="23687" xr:uid="{00000000-0005-0000-0000-00006C5C0000}"/>
    <cellStyle name="Normal 3 2 5 3 4 2 2 2 2" xfId="23688" xr:uid="{00000000-0005-0000-0000-00006D5C0000}"/>
    <cellStyle name="Normal 3 2 5 3 4 2 2 3" xfId="23689" xr:uid="{00000000-0005-0000-0000-00006E5C0000}"/>
    <cellStyle name="Normal 3 2 5 3 4 2 3" xfId="23690" xr:uid="{00000000-0005-0000-0000-00006F5C0000}"/>
    <cellStyle name="Normal 3 2 5 3 4 2 3 2" xfId="23691" xr:uid="{00000000-0005-0000-0000-0000705C0000}"/>
    <cellStyle name="Normal 3 2 5 3 4 2 4" xfId="23692" xr:uid="{00000000-0005-0000-0000-0000715C0000}"/>
    <cellStyle name="Normal 3 2 5 3 4 3" xfId="23693" xr:uid="{00000000-0005-0000-0000-0000725C0000}"/>
    <cellStyle name="Normal 3 2 5 3 4 3 2" xfId="23694" xr:uid="{00000000-0005-0000-0000-0000735C0000}"/>
    <cellStyle name="Normal 3 2 5 3 4 3 2 2" xfId="23695" xr:uid="{00000000-0005-0000-0000-0000745C0000}"/>
    <cellStyle name="Normal 3 2 5 3 4 3 3" xfId="23696" xr:uid="{00000000-0005-0000-0000-0000755C0000}"/>
    <cellStyle name="Normal 3 2 5 3 4 4" xfId="23697" xr:uid="{00000000-0005-0000-0000-0000765C0000}"/>
    <cellStyle name="Normal 3 2 5 3 4 4 2" xfId="23698" xr:uid="{00000000-0005-0000-0000-0000775C0000}"/>
    <cellStyle name="Normal 3 2 5 3 4 5" xfId="23699" xr:uid="{00000000-0005-0000-0000-0000785C0000}"/>
    <cellStyle name="Normal 3 2 5 3 5" xfId="23700" xr:uid="{00000000-0005-0000-0000-0000795C0000}"/>
    <cellStyle name="Normal 3 2 5 3 5 2" xfId="23701" xr:uid="{00000000-0005-0000-0000-00007A5C0000}"/>
    <cellStyle name="Normal 3 2 5 3 5 2 2" xfId="23702" xr:uid="{00000000-0005-0000-0000-00007B5C0000}"/>
    <cellStyle name="Normal 3 2 5 3 5 2 2 2" xfId="23703" xr:uid="{00000000-0005-0000-0000-00007C5C0000}"/>
    <cellStyle name="Normal 3 2 5 3 5 2 3" xfId="23704" xr:uid="{00000000-0005-0000-0000-00007D5C0000}"/>
    <cellStyle name="Normal 3 2 5 3 5 3" xfId="23705" xr:uid="{00000000-0005-0000-0000-00007E5C0000}"/>
    <cellStyle name="Normal 3 2 5 3 5 3 2" xfId="23706" xr:uid="{00000000-0005-0000-0000-00007F5C0000}"/>
    <cellStyle name="Normal 3 2 5 3 5 4" xfId="23707" xr:uid="{00000000-0005-0000-0000-0000805C0000}"/>
    <cellStyle name="Normal 3 2 5 3 6" xfId="23708" xr:uid="{00000000-0005-0000-0000-0000815C0000}"/>
    <cellStyle name="Normal 3 2 5 3 6 2" xfId="23709" xr:uid="{00000000-0005-0000-0000-0000825C0000}"/>
    <cellStyle name="Normal 3 2 5 3 6 2 2" xfId="23710" xr:uid="{00000000-0005-0000-0000-0000835C0000}"/>
    <cellStyle name="Normal 3 2 5 3 6 2 2 2" xfId="23711" xr:uid="{00000000-0005-0000-0000-0000845C0000}"/>
    <cellStyle name="Normal 3 2 5 3 6 2 3" xfId="23712" xr:uid="{00000000-0005-0000-0000-0000855C0000}"/>
    <cellStyle name="Normal 3 2 5 3 6 3" xfId="23713" xr:uid="{00000000-0005-0000-0000-0000865C0000}"/>
    <cellStyle name="Normal 3 2 5 3 6 3 2" xfId="23714" xr:uid="{00000000-0005-0000-0000-0000875C0000}"/>
    <cellStyle name="Normal 3 2 5 3 6 4" xfId="23715" xr:uid="{00000000-0005-0000-0000-0000885C0000}"/>
    <cellStyle name="Normal 3 2 5 3 7" xfId="23716" xr:uid="{00000000-0005-0000-0000-0000895C0000}"/>
    <cellStyle name="Normal 3 2 5 3 7 2" xfId="23717" xr:uid="{00000000-0005-0000-0000-00008A5C0000}"/>
    <cellStyle name="Normal 3 2 5 3 7 2 2" xfId="23718" xr:uid="{00000000-0005-0000-0000-00008B5C0000}"/>
    <cellStyle name="Normal 3 2 5 3 7 3" xfId="23719" xr:uid="{00000000-0005-0000-0000-00008C5C0000}"/>
    <cellStyle name="Normal 3 2 5 3 8" xfId="23720" xr:uid="{00000000-0005-0000-0000-00008D5C0000}"/>
    <cellStyle name="Normal 3 2 5 3 8 2" xfId="23721" xr:uid="{00000000-0005-0000-0000-00008E5C0000}"/>
    <cellStyle name="Normal 3 2 5 3 9" xfId="23722" xr:uid="{00000000-0005-0000-0000-00008F5C0000}"/>
    <cellStyle name="Normal 3 2 5 3 9 2" xfId="23723" xr:uid="{00000000-0005-0000-0000-0000905C0000}"/>
    <cellStyle name="Normal 3 2 5 4" xfId="23724" xr:uid="{00000000-0005-0000-0000-0000915C0000}"/>
    <cellStyle name="Normal 3 2 5 4 10" xfId="23725" xr:uid="{00000000-0005-0000-0000-0000925C0000}"/>
    <cellStyle name="Normal 3 2 5 4 2" xfId="23726" xr:uid="{00000000-0005-0000-0000-0000935C0000}"/>
    <cellStyle name="Normal 3 2 5 4 2 2" xfId="23727" xr:uid="{00000000-0005-0000-0000-0000945C0000}"/>
    <cellStyle name="Normal 3 2 5 4 2 2 2" xfId="23728" xr:uid="{00000000-0005-0000-0000-0000955C0000}"/>
    <cellStyle name="Normal 3 2 5 4 2 2 2 2" xfId="23729" xr:uid="{00000000-0005-0000-0000-0000965C0000}"/>
    <cellStyle name="Normal 3 2 5 4 2 2 2 2 2" xfId="23730" xr:uid="{00000000-0005-0000-0000-0000975C0000}"/>
    <cellStyle name="Normal 3 2 5 4 2 2 2 2 2 2" xfId="23731" xr:uid="{00000000-0005-0000-0000-0000985C0000}"/>
    <cellStyle name="Normal 3 2 5 4 2 2 2 2 2 2 2" xfId="23732" xr:uid="{00000000-0005-0000-0000-0000995C0000}"/>
    <cellStyle name="Normal 3 2 5 4 2 2 2 2 2 3" xfId="23733" xr:uid="{00000000-0005-0000-0000-00009A5C0000}"/>
    <cellStyle name="Normal 3 2 5 4 2 2 2 2 3" xfId="23734" xr:uid="{00000000-0005-0000-0000-00009B5C0000}"/>
    <cellStyle name="Normal 3 2 5 4 2 2 2 2 3 2" xfId="23735" xr:uid="{00000000-0005-0000-0000-00009C5C0000}"/>
    <cellStyle name="Normal 3 2 5 4 2 2 2 2 4" xfId="23736" xr:uid="{00000000-0005-0000-0000-00009D5C0000}"/>
    <cellStyle name="Normal 3 2 5 4 2 2 2 3" xfId="23737" xr:uid="{00000000-0005-0000-0000-00009E5C0000}"/>
    <cellStyle name="Normal 3 2 5 4 2 2 2 3 2" xfId="23738" xr:uid="{00000000-0005-0000-0000-00009F5C0000}"/>
    <cellStyle name="Normal 3 2 5 4 2 2 2 3 2 2" xfId="23739" xr:uid="{00000000-0005-0000-0000-0000A05C0000}"/>
    <cellStyle name="Normal 3 2 5 4 2 2 2 3 3" xfId="23740" xr:uid="{00000000-0005-0000-0000-0000A15C0000}"/>
    <cellStyle name="Normal 3 2 5 4 2 2 2 4" xfId="23741" xr:uid="{00000000-0005-0000-0000-0000A25C0000}"/>
    <cellStyle name="Normal 3 2 5 4 2 2 2 4 2" xfId="23742" xr:uid="{00000000-0005-0000-0000-0000A35C0000}"/>
    <cellStyle name="Normal 3 2 5 4 2 2 2 5" xfId="23743" xr:uid="{00000000-0005-0000-0000-0000A45C0000}"/>
    <cellStyle name="Normal 3 2 5 4 2 2 3" xfId="23744" xr:uid="{00000000-0005-0000-0000-0000A55C0000}"/>
    <cellStyle name="Normal 3 2 5 4 2 2 3 2" xfId="23745" xr:uid="{00000000-0005-0000-0000-0000A65C0000}"/>
    <cellStyle name="Normal 3 2 5 4 2 2 3 2 2" xfId="23746" xr:uid="{00000000-0005-0000-0000-0000A75C0000}"/>
    <cellStyle name="Normal 3 2 5 4 2 2 3 2 2 2" xfId="23747" xr:uid="{00000000-0005-0000-0000-0000A85C0000}"/>
    <cellStyle name="Normal 3 2 5 4 2 2 3 2 3" xfId="23748" xr:uid="{00000000-0005-0000-0000-0000A95C0000}"/>
    <cellStyle name="Normal 3 2 5 4 2 2 3 3" xfId="23749" xr:uid="{00000000-0005-0000-0000-0000AA5C0000}"/>
    <cellStyle name="Normal 3 2 5 4 2 2 3 3 2" xfId="23750" xr:uid="{00000000-0005-0000-0000-0000AB5C0000}"/>
    <cellStyle name="Normal 3 2 5 4 2 2 3 4" xfId="23751" xr:uid="{00000000-0005-0000-0000-0000AC5C0000}"/>
    <cellStyle name="Normal 3 2 5 4 2 2 4" xfId="23752" xr:uid="{00000000-0005-0000-0000-0000AD5C0000}"/>
    <cellStyle name="Normal 3 2 5 4 2 2 4 2" xfId="23753" xr:uid="{00000000-0005-0000-0000-0000AE5C0000}"/>
    <cellStyle name="Normal 3 2 5 4 2 2 4 2 2" xfId="23754" xr:uid="{00000000-0005-0000-0000-0000AF5C0000}"/>
    <cellStyle name="Normal 3 2 5 4 2 2 4 2 2 2" xfId="23755" xr:uid="{00000000-0005-0000-0000-0000B05C0000}"/>
    <cellStyle name="Normal 3 2 5 4 2 2 4 2 3" xfId="23756" xr:uid="{00000000-0005-0000-0000-0000B15C0000}"/>
    <cellStyle name="Normal 3 2 5 4 2 2 4 3" xfId="23757" xr:uid="{00000000-0005-0000-0000-0000B25C0000}"/>
    <cellStyle name="Normal 3 2 5 4 2 2 4 3 2" xfId="23758" xr:uid="{00000000-0005-0000-0000-0000B35C0000}"/>
    <cellStyle name="Normal 3 2 5 4 2 2 4 4" xfId="23759" xr:uid="{00000000-0005-0000-0000-0000B45C0000}"/>
    <cellStyle name="Normal 3 2 5 4 2 2 5" xfId="23760" xr:uid="{00000000-0005-0000-0000-0000B55C0000}"/>
    <cellStyle name="Normal 3 2 5 4 2 2 5 2" xfId="23761" xr:uid="{00000000-0005-0000-0000-0000B65C0000}"/>
    <cellStyle name="Normal 3 2 5 4 2 2 5 2 2" xfId="23762" xr:uid="{00000000-0005-0000-0000-0000B75C0000}"/>
    <cellStyle name="Normal 3 2 5 4 2 2 5 3" xfId="23763" xr:uid="{00000000-0005-0000-0000-0000B85C0000}"/>
    <cellStyle name="Normal 3 2 5 4 2 2 6" xfId="23764" xr:uid="{00000000-0005-0000-0000-0000B95C0000}"/>
    <cellStyle name="Normal 3 2 5 4 2 2 6 2" xfId="23765" xr:uid="{00000000-0005-0000-0000-0000BA5C0000}"/>
    <cellStyle name="Normal 3 2 5 4 2 2 7" xfId="23766" xr:uid="{00000000-0005-0000-0000-0000BB5C0000}"/>
    <cellStyle name="Normal 3 2 5 4 2 2 7 2" xfId="23767" xr:uid="{00000000-0005-0000-0000-0000BC5C0000}"/>
    <cellStyle name="Normal 3 2 5 4 2 2 8" xfId="23768" xr:uid="{00000000-0005-0000-0000-0000BD5C0000}"/>
    <cellStyle name="Normal 3 2 5 4 2 3" xfId="23769" xr:uid="{00000000-0005-0000-0000-0000BE5C0000}"/>
    <cellStyle name="Normal 3 2 5 4 2 3 2" xfId="23770" xr:uid="{00000000-0005-0000-0000-0000BF5C0000}"/>
    <cellStyle name="Normal 3 2 5 4 2 3 2 2" xfId="23771" xr:uid="{00000000-0005-0000-0000-0000C05C0000}"/>
    <cellStyle name="Normal 3 2 5 4 2 3 2 2 2" xfId="23772" xr:uid="{00000000-0005-0000-0000-0000C15C0000}"/>
    <cellStyle name="Normal 3 2 5 4 2 3 2 2 2 2" xfId="23773" xr:uid="{00000000-0005-0000-0000-0000C25C0000}"/>
    <cellStyle name="Normal 3 2 5 4 2 3 2 2 3" xfId="23774" xr:uid="{00000000-0005-0000-0000-0000C35C0000}"/>
    <cellStyle name="Normal 3 2 5 4 2 3 2 3" xfId="23775" xr:uid="{00000000-0005-0000-0000-0000C45C0000}"/>
    <cellStyle name="Normal 3 2 5 4 2 3 2 3 2" xfId="23776" xr:uid="{00000000-0005-0000-0000-0000C55C0000}"/>
    <cellStyle name="Normal 3 2 5 4 2 3 2 4" xfId="23777" xr:uid="{00000000-0005-0000-0000-0000C65C0000}"/>
    <cellStyle name="Normal 3 2 5 4 2 3 3" xfId="23778" xr:uid="{00000000-0005-0000-0000-0000C75C0000}"/>
    <cellStyle name="Normal 3 2 5 4 2 3 3 2" xfId="23779" xr:uid="{00000000-0005-0000-0000-0000C85C0000}"/>
    <cellStyle name="Normal 3 2 5 4 2 3 3 2 2" xfId="23780" xr:uid="{00000000-0005-0000-0000-0000C95C0000}"/>
    <cellStyle name="Normal 3 2 5 4 2 3 3 3" xfId="23781" xr:uid="{00000000-0005-0000-0000-0000CA5C0000}"/>
    <cellStyle name="Normal 3 2 5 4 2 3 4" xfId="23782" xr:uid="{00000000-0005-0000-0000-0000CB5C0000}"/>
    <cellStyle name="Normal 3 2 5 4 2 3 4 2" xfId="23783" xr:uid="{00000000-0005-0000-0000-0000CC5C0000}"/>
    <cellStyle name="Normal 3 2 5 4 2 3 5" xfId="23784" xr:uid="{00000000-0005-0000-0000-0000CD5C0000}"/>
    <cellStyle name="Normal 3 2 5 4 2 4" xfId="23785" xr:uid="{00000000-0005-0000-0000-0000CE5C0000}"/>
    <cellStyle name="Normal 3 2 5 4 2 4 2" xfId="23786" xr:uid="{00000000-0005-0000-0000-0000CF5C0000}"/>
    <cellStyle name="Normal 3 2 5 4 2 4 2 2" xfId="23787" xr:uid="{00000000-0005-0000-0000-0000D05C0000}"/>
    <cellStyle name="Normal 3 2 5 4 2 4 2 2 2" xfId="23788" xr:uid="{00000000-0005-0000-0000-0000D15C0000}"/>
    <cellStyle name="Normal 3 2 5 4 2 4 2 3" xfId="23789" xr:uid="{00000000-0005-0000-0000-0000D25C0000}"/>
    <cellStyle name="Normal 3 2 5 4 2 4 3" xfId="23790" xr:uid="{00000000-0005-0000-0000-0000D35C0000}"/>
    <cellStyle name="Normal 3 2 5 4 2 4 3 2" xfId="23791" xr:uid="{00000000-0005-0000-0000-0000D45C0000}"/>
    <cellStyle name="Normal 3 2 5 4 2 4 4" xfId="23792" xr:uid="{00000000-0005-0000-0000-0000D55C0000}"/>
    <cellStyle name="Normal 3 2 5 4 2 5" xfId="23793" xr:uid="{00000000-0005-0000-0000-0000D65C0000}"/>
    <cellStyle name="Normal 3 2 5 4 2 5 2" xfId="23794" xr:uid="{00000000-0005-0000-0000-0000D75C0000}"/>
    <cellStyle name="Normal 3 2 5 4 2 5 2 2" xfId="23795" xr:uid="{00000000-0005-0000-0000-0000D85C0000}"/>
    <cellStyle name="Normal 3 2 5 4 2 5 2 2 2" xfId="23796" xr:uid="{00000000-0005-0000-0000-0000D95C0000}"/>
    <cellStyle name="Normal 3 2 5 4 2 5 2 3" xfId="23797" xr:uid="{00000000-0005-0000-0000-0000DA5C0000}"/>
    <cellStyle name="Normal 3 2 5 4 2 5 3" xfId="23798" xr:uid="{00000000-0005-0000-0000-0000DB5C0000}"/>
    <cellStyle name="Normal 3 2 5 4 2 5 3 2" xfId="23799" xr:uid="{00000000-0005-0000-0000-0000DC5C0000}"/>
    <cellStyle name="Normal 3 2 5 4 2 5 4" xfId="23800" xr:uid="{00000000-0005-0000-0000-0000DD5C0000}"/>
    <cellStyle name="Normal 3 2 5 4 2 6" xfId="23801" xr:uid="{00000000-0005-0000-0000-0000DE5C0000}"/>
    <cellStyle name="Normal 3 2 5 4 2 6 2" xfId="23802" xr:uid="{00000000-0005-0000-0000-0000DF5C0000}"/>
    <cellStyle name="Normal 3 2 5 4 2 6 2 2" xfId="23803" xr:uid="{00000000-0005-0000-0000-0000E05C0000}"/>
    <cellStyle name="Normal 3 2 5 4 2 6 3" xfId="23804" xr:uid="{00000000-0005-0000-0000-0000E15C0000}"/>
    <cellStyle name="Normal 3 2 5 4 2 7" xfId="23805" xr:uid="{00000000-0005-0000-0000-0000E25C0000}"/>
    <cellStyle name="Normal 3 2 5 4 2 7 2" xfId="23806" xr:uid="{00000000-0005-0000-0000-0000E35C0000}"/>
    <cellStyle name="Normal 3 2 5 4 2 8" xfId="23807" xr:uid="{00000000-0005-0000-0000-0000E45C0000}"/>
    <cellStyle name="Normal 3 2 5 4 2 8 2" xfId="23808" xr:uid="{00000000-0005-0000-0000-0000E55C0000}"/>
    <cellStyle name="Normal 3 2 5 4 2 9" xfId="23809" xr:uid="{00000000-0005-0000-0000-0000E65C0000}"/>
    <cellStyle name="Normal 3 2 5 4 3" xfId="23810" xr:uid="{00000000-0005-0000-0000-0000E75C0000}"/>
    <cellStyle name="Normal 3 2 5 4 3 2" xfId="23811" xr:uid="{00000000-0005-0000-0000-0000E85C0000}"/>
    <cellStyle name="Normal 3 2 5 4 3 2 2" xfId="23812" xr:uid="{00000000-0005-0000-0000-0000E95C0000}"/>
    <cellStyle name="Normal 3 2 5 4 3 2 2 2" xfId="23813" xr:uid="{00000000-0005-0000-0000-0000EA5C0000}"/>
    <cellStyle name="Normal 3 2 5 4 3 2 2 2 2" xfId="23814" xr:uid="{00000000-0005-0000-0000-0000EB5C0000}"/>
    <cellStyle name="Normal 3 2 5 4 3 2 2 2 2 2" xfId="23815" xr:uid="{00000000-0005-0000-0000-0000EC5C0000}"/>
    <cellStyle name="Normal 3 2 5 4 3 2 2 2 3" xfId="23816" xr:uid="{00000000-0005-0000-0000-0000ED5C0000}"/>
    <cellStyle name="Normal 3 2 5 4 3 2 2 3" xfId="23817" xr:uid="{00000000-0005-0000-0000-0000EE5C0000}"/>
    <cellStyle name="Normal 3 2 5 4 3 2 2 3 2" xfId="23818" xr:uid="{00000000-0005-0000-0000-0000EF5C0000}"/>
    <cellStyle name="Normal 3 2 5 4 3 2 2 4" xfId="23819" xr:uid="{00000000-0005-0000-0000-0000F05C0000}"/>
    <cellStyle name="Normal 3 2 5 4 3 2 3" xfId="23820" xr:uid="{00000000-0005-0000-0000-0000F15C0000}"/>
    <cellStyle name="Normal 3 2 5 4 3 2 3 2" xfId="23821" xr:uid="{00000000-0005-0000-0000-0000F25C0000}"/>
    <cellStyle name="Normal 3 2 5 4 3 2 3 2 2" xfId="23822" xr:uid="{00000000-0005-0000-0000-0000F35C0000}"/>
    <cellStyle name="Normal 3 2 5 4 3 2 3 3" xfId="23823" xr:uid="{00000000-0005-0000-0000-0000F45C0000}"/>
    <cellStyle name="Normal 3 2 5 4 3 2 4" xfId="23824" xr:uid="{00000000-0005-0000-0000-0000F55C0000}"/>
    <cellStyle name="Normal 3 2 5 4 3 2 4 2" xfId="23825" xr:uid="{00000000-0005-0000-0000-0000F65C0000}"/>
    <cellStyle name="Normal 3 2 5 4 3 2 5" xfId="23826" xr:uid="{00000000-0005-0000-0000-0000F75C0000}"/>
    <cellStyle name="Normal 3 2 5 4 3 3" xfId="23827" xr:uid="{00000000-0005-0000-0000-0000F85C0000}"/>
    <cellStyle name="Normal 3 2 5 4 3 3 2" xfId="23828" xr:uid="{00000000-0005-0000-0000-0000F95C0000}"/>
    <cellStyle name="Normal 3 2 5 4 3 3 2 2" xfId="23829" xr:uid="{00000000-0005-0000-0000-0000FA5C0000}"/>
    <cellStyle name="Normal 3 2 5 4 3 3 2 2 2" xfId="23830" xr:uid="{00000000-0005-0000-0000-0000FB5C0000}"/>
    <cellStyle name="Normal 3 2 5 4 3 3 2 3" xfId="23831" xr:uid="{00000000-0005-0000-0000-0000FC5C0000}"/>
    <cellStyle name="Normal 3 2 5 4 3 3 3" xfId="23832" xr:uid="{00000000-0005-0000-0000-0000FD5C0000}"/>
    <cellStyle name="Normal 3 2 5 4 3 3 3 2" xfId="23833" xr:uid="{00000000-0005-0000-0000-0000FE5C0000}"/>
    <cellStyle name="Normal 3 2 5 4 3 3 4" xfId="23834" xr:uid="{00000000-0005-0000-0000-0000FF5C0000}"/>
    <cellStyle name="Normal 3 2 5 4 3 4" xfId="23835" xr:uid="{00000000-0005-0000-0000-0000005D0000}"/>
    <cellStyle name="Normal 3 2 5 4 3 4 2" xfId="23836" xr:uid="{00000000-0005-0000-0000-0000015D0000}"/>
    <cellStyle name="Normal 3 2 5 4 3 4 2 2" xfId="23837" xr:uid="{00000000-0005-0000-0000-0000025D0000}"/>
    <cellStyle name="Normal 3 2 5 4 3 4 2 2 2" xfId="23838" xr:uid="{00000000-0005-0000-0000-0000035D0000}"/>
    <cellStyle name="Normal 3 2 5 4 3 4 2 3" xfId="23839" xr:uid="{00000000-0005-0000-0000-0000045D0000}"/>
    <cellStyle name="Normal 3 2 5 4 3 4 3" xfId="23840" xr:uid="{00000000-0005-0000-0000-0000055D0000}"/>
    <cellStyle name="Normal 3 2 5 4 3 4 3 2" xfId="23841" xr:uid="{00000000-0005-0000-0000-0000065D0000}"/>
    <cellStyle name="Normal 3 2 5 4 3 4 4" xfId="23842" xr:uid="{00000000-0005-0000-0000-0000075D0000}"/>
    <cellStyle name="Normal 3 2 5 4 3 5" xfId="23843" xr:uid="{00000000-0005-0000-0000-0000085D0000}"/>
    <cellStyle name="Normal 3 2 5 4 3 5 2" xfId="23844" xr:uid="{00000000-0005-0000-0000-0000095D0000}"/>
    <cellStyle name="Normal 3 2 5 4 3 5 2 2" xfId="23845" xr:uid="{00000000-0005-0000-0000-00000A5D0000}"/>
    <cellStyle name="Normal 3 2 5 4 3 5 3" xfId="23846" xr:uid="{00000000-0005-0000-0000-00000B5D0000}"/>
    <cellStyle name="Normal 3 2 5 4 3 6" xfId="23847" xr:uid="{00000000-0005-0000-0000-00000C5D0000}"/>
    <cellStyle name="Normal 3 2 5 4 3 6 2" xfId="23848" xr:uid="{00000000-0005-0000-0000-00000D5D0000}"/>
    <cellStyle name="Normal 3 2 5 4 3 7" xfId="23849" xr:uid="{00000000-0005-0000-0000-00000E5D0000}"/>
    <cellStyle name="Normal 3 2 5 4 3 7 2" xfId="23850" xr:uid="{00000000-0005-0000-0000-00000F5D0000}"/>
    <cellStyle name="Normal 3 2 5 4 3 8" xfId="23851" xr:uid="{00000000-0005-0000-0000-0000105D0000}"/>
    <cellStyle name="Normal 3 2 5 4 4" xfId="23852" xr:uid="{00000000-0005-0000-0000-0000115D0000}"/>
    <cellStyle name="Normal 3 2 5 4 4 2" xfId="23853" xr:uid="{00000000-0005-0000-0000-0000125D0000}"/>
    <cellStyle name="Normal 3 2 5 4 4 2 2" xfId="23854" xr:uid="{00000000-0005-0000-0000-0000135D0000}"/>
    <cellStyle name="Normal 3 2 5 4 4 2 2 2" xfId="23855" xr:uid="{00000000-0005-0000-0000-0000145D0000}"/>
    <cellStyle name="Normal 3 2 5 4 4 2 2 2 2" xfId="23856" xr:uid="{00000000-0005-0000-0000-0000155D0000}"/>
    <cellStyle name="Normal 3 2 5 4 4 2 2 3" xfId="23857" xr:uid="{00000000-0005-0000-0000-0000165D0000}"/>
    <cellStyle name="Normal 3 2 5 4 4 2 3" xfId="23858" xr:uid="{00000000-0005-0000-0000-0000175D0000}"/>
    <cellStyle name="Normal 3 2 5 4 4 2 3 2" xfId="23859" xr:uid="{00000000-0005-0000-0000-0000185D0000}"/>
    <cellStyle name="Normal 3 2 5 4 4 2 4" xfId="23860" xr:uid="{00000000-0005-0000-0000-0000195D0000}"/>
    <cellStyle name="Normal 3 2 5 4 4 3" xfId="23861" xr:uid="{00000000-0005-0000-0000-00001A5D0000}"/>
    <cellStyle name="Normal 3 2 5 4 4 3 2" xfId="23862" xr:uid="{00000000-0005-0000-0000-00001B5D0000}"/>
    <cellStyle name="Normal 3 2 5 4 4 3 2 2" xfId="23863" xr:uid="{00000000-0005-0000-0000-00001C5D0000}"/>
    <cellStyle name="Normal 3 2 5 4 4 3 3" xfId="23864" xr:uid="{00000000-0005-0000-0000-00001D5D0000}"/>
    <cellStyle name="Normal 3 2 5 4 4 4" xfId="23865" xr:uid="{00000000-0005-0000-0000-00001E5D0000}"/>
    <cellStyle name="Normal 3 2 5 4 4 4 2" xfId="23866" xr:uid="{00000000-0005-0000-0000-00001F5D0000}"/>
    <cellStyle name="Normal 3 2 5 4 4 5" xfId="23867" xr:uid="{00000000-0005-0000-0000-0000205D0000}"/>
    <cellStyle name="Normal 3 2 5 4 5" xfId="23868" xr:uid="{00000000-0005-0000-0000-0000215D0000}"/>
    <cellStyle name="Normal 3 2 5 4 5 2" xfId="23869" xr:uid="{00000000-0005-0000-0000-0000225D0000}"/>
    <cellStyle name="Normal 3 2 5 4 5 2 2" xfId="23870" xr:uid="{00000000-0005-0000-0000-0000235D0000}"/>
    <cellStyle name="Normal 3 2 5 4 5 2 2 2" xfId="23871" xr:uid="{00000000-0005-0000-0000-0000245D0000}"/>
    <cellStyle name="Normal 3 2 5 4 5 2 3" xfId="23872" xr:uid="{00000000-0005-0000-0000-0000255D0000}"/>
    <cellStyle name="Normal 3 2 5 4 5 3" xfId="23873" xr:uid="{00000000-0005-0000-0000-0000265D0000}"/>
    <cellStyle name="Normal 3 2 5 4 5 3 2" xfId="23874" xr:uid="{00000000-0005-0000-0000-0000275D0000}"/>
    <cellStyle name="Normal 3 2 5 4 5 4" xfId="23875" xr:uid="{00000000-0005-0000-0000-0000285D0000}"/>
    <cellStyle name="Normal 3 2 5 4 6" xfId="23876" xr:uid="{00000000-0005-0000-0000-0000295D0000}"/>
    <cellStyle name="Normal 3 2 5 4 6 2" xfId="23877" xr:uid="{00000000-0005-0000-0000-00002A5D0000}"/>
    <cellStyle name="Normal 3 2 5 4 6 2 2" xfId="23878" xr:uid="{00000000-0005-0000-0000-00002B5D0000}"/>
    <cellStyle name="Normal 3 2 5 4 6 2 2 2" xfId="23879" xr:uid="{00000000-0005-0000-0000-00002C5D0000}"/>
    <cellStyle name="Normal 3 2 5 4 6 2 3" xfId="23880" xr:uid="{00000000-0005-0000-0000-00002D5D0000}"/>
    <cellStyle name="Normal 3 2 5 4 6 3" xfId="23881" xr:uid="{00000000-0005-0000-0000-00002E5D0000}"/>
    <cellStyle name="Normal 3 2 5 4 6 3 2" xfId="23882" xr:uid="{00000000-0005-0000-0000-00002F5D0000}"/>
    <cellStyle name="Normal 3 2 5 4 6 4" xfId="23883" xr:uid="{00000000-0005-0000-0000-0000305D0000}"/>
    <cellStyle name="Normal 3 2 5 4 7" xfId="23884" xr:uid="{00000000-0005-0000-0000-0000315D0000}"/>
    <cellStyle name="Normal 3 2 5 4 7 2" xfId="23885" xr:uid="{00000000-0005-0000-0000-0000325D0000}"/>
    <cellStyle name="Normal 3 2 5 4 7 2 2" xfId="23886" xr:uid="{00000000-0005-0000-0000-0000335D0000}"/>
    <cellStyle name="Normal 3 2 5 4 7 3" xfId="23887" xr:uid="{00000000-0005-0000-0000-0000345D0000}"/>
    <cellStyle name="Normal 3 2 5 4 8" xfId="23888" xr:uid="{00000000-0005-0000-0000-0000355D0000}"/>
    <cellStyle name="Normal 3 2 5 4 8 2" xfId="23889" xr:uid="{00000000-0005-0000-0000-0000365D0000}"/>
    <cellStyle name="Normal 3 2 5 4 9" xfId="23890" xr:uid="{00000000-0005-0000-0000-0000375D0000}"/>
    <cellStyle name="Normal 3 2 5 4 9 2" xfId="23891" xr:uid="{00000000-0005-0000-0000-0000385D0000}"/>
    <cellStyle name="Normal 3 2 5 5" xfId="23892" xr:uid="{00000000-0005-0000-0000-0000395D0000}"/>
    <cellStyle name="Normal 3 2 5 5 2" xfId="23893" xr:uid="{00000000-0005-0000-0000-00003A5D0000}"/>
    <cellStyle name="Normal 3 2 5 5 2 2" xfId="23894" xr:uid="{00000000-0005-0000-0000-00003B5D0000}"/>
    <cellStyle name="Normal 3 2 5 5 2 2 2" xfId="23895" xr:uid="{00000000-0005-0000-0000-00003C5D0000}"/>
    <cellStyle name="Normal 3 2 5 5 2 2 2 2" xfId="23896" xr:uid="{00000000-0005-0000-0000-00003D5D0000}"/>
    <cellStyle name="Normal 3 2 5 5 2 2 2 2 2" xfId="23897" xr:uid="{00000000-0005-0000-0000-00003E5D0000}"/>
    <cellStyle name="Normal 3 2 5 5 2 2 2 2 2 2" xfId="23898" xr:uid="{00000000-0005-0000-0000-00003F5D0000}"/>
    <cellStyle name="Normal 3 2 5 5 2 2 2 2 3" xfId="23899" xr:uid="{00000000-0005-0000-0000-0000405D0000}"/>
    <cellStyle name="Normal 3 2 5 5 2 2 2 3" xfId="23900" xr:uid="{00000000-0005-0000-0000-0000415D0000}"/>
    <cellStyle name="Normal 3 2 5 5 2 2 2 3 2" xfId="23901" xr:uid="{00000000-0005-0000-0000-0000425D0000}"/>
    <cellStyle name="Normal 3 2 5 5 2 2 2 4" xfId="23902" xr:uid="{00000000-0005-0000-0000-0000435D0000}"/>
    <cellStyle name="Normal 3 2 5 5 2 2 3" xfId="23903" xr:uid="{00000000-0005-0000-0000-0000445D0000}"/>
    <cellStyle name="Normal 3 2 5 5 2 2 3 2" xfId="23904" xr:uid="{00000000-0005-0000-0000-0000455D0000}"/>
    <cellStyle name="Normal 3 2 5 5 2 2 3 2 2" xfId="23905" xr:uid="{00000000-0005-0000-0000-0000465D0000}"/>
    <cellStyle name="Normal 3 2 5 5 2 2 3 3" xfId="23906" xr:uid="{00000000-0005-0000-0000-0000475D0000}"/>
    <cellStyle name="Normal 3 2 5 5 2 2 4" xfId="23907" xr:uid="{00000000-0005-0000-0000-0000485D0000}"/>
    <cellStyle name="Normal 3 2 5 5 2 2 4 2" xfId="23908" xr:uid="{00000000-0005-0000-0000-0000495D0000}"/>
    <cellStyle name="Normal 3 2 5 5 2 2 5" xfId="23909" xr:uid="{00000000-0005-0000-0000-00004A5D0000}"/>
    <cellStyle name="Normal 3 2 5 5 2 3" xfId="23910" xr:uid="{00000000-0005-0000-0000-00004B5D0000}"/>
    <cellStyle name="Normal 3 2 5 5 2 3 2" xfId="23911" xr:uid="{00000000-0005-0000-0000-00004C5D0000}"/>
    <cellStyle name="Normal 3 2 5 5 2 3 2 2" xfId="23912" xr:uid="{00000000-0005-0000-0000-00004D5D0000}"/>
    <cellStyle name="Normal 3 2 5 5 2 3 2 2 2" xfId="23913" xr:uid="{00000000-0005-0000-0000-00004E5D0000}"/>
    <cellStyle name="Normal 3 2 5 5 2 3 2 3" xfId="23914" xr:uid="{00000000-0005-0000-0000-00004F5D0000}"/>
    <cellStyle name="Normal 3 2 5 5 2 3 3" xfId="23915" xr:uid="{00000000-0005-0000-0000-0000505D0000}"/>
    <cellStyle name="Normal 3 2 5 5 2 3 3 2" xfId="23916" xr:uid="{00000000-0005-0000-0000-0000515D0000}"/>
    <cellStyle name="Normal 3 2 5 5 2 3 4" xfId="23917" xr:uid="{00000000-0005-0000-0000-0000525D0000}"/>
    <cellStyle name="Normal 3 2 5 5 2 4" xfId="23918" xr:uid="{00000000-0005-0000-0000-0000535D0000}"/>
    <cellStyle name="Normal 3 2 5 5 2 4 2" xfId="23919" xr:uid="{00000000-0005-0000-0000-0000545D0000}"/>
    <cellStyle name="Normal 3 2 5 5 2 4 2 2" xfId="23920" xr:uid="{00000000-0005-0000-0000-0000555D0000}"/>
    <cellStyle name="Normal 3 2 5 5 2 4 2 2 2" xfId="23921" xr:uid="{00000000-0005-0000-0000-0000565D0000}"/>
    <cellStyle name="Normal 3 2 5 5 2 4 2 3" xfId="23922" xr:uid="{00000000-0005-0000-0000-0000575D0000}"/>
    <cellStyle name="Normal 3 2 5 5 2 4 3" xfId="23923" xr:uid="{00000000-0005-0000-0000-0000585D0000}"/>
    <cellStyle name="Normal 3 2 5 5 2 4 3 2" xfId="23924" xr:uid="{00000000-0005-0000-0000-0000595D0000}"/>
    <cellStyle name="Normal 3 2 5 5 2 4 4" xfId="23925" xr:uid="{00000000-0005-0000-0000-00005A5D0000}"/>
    <cellStyle name="Normal 3 2 5 5 2 5" xfId="23926" xr:uid="{00000000-0005-0000-0000-00005B5D0000}"/>
    <cellStyle name="Normal 3 2 5 5 2 5 2" xfId="23927" xr:uid="{00000000-0005-0000-0000-00005C5D0000}"/>
    <cellStyle name="Normal 3 2 5 5 2 5 2 2" xfId="23928" xr:uid="{00000000-0005-0000-0000-00005D5D0000}"/>
    <cellStyle name="Normal 3 2 5 5 2 5 3" xfId="23929" xr:uid="{00000000-0005-0000-0000-00005E5D0000}"/>
    <cellStyle name="Normal 3 2 5 5 2 6" xfId="23930" xr:uid="{00000000-0005-0000-0000-00005F5D0000}"/>
    <cellStyle name="Normal 3 2 5 5 2 6 2" xfId="23931" xr:uid="{00000000-0005-0000-0000-0000605D0000}"/>
    <cellStyle name="Normal 3 2 5 5 2 7" xfId="23932" xr:uid="{00000000-0005-0000-0000-0000615D0000}"/>
    <cellStyle name="Normal 3 2 5 5 2 7 2" xfId="23933" xr:uid="{00000000-0005-0000-0000-0000625D0000}"/>
    <cellStyle name="Normal 3 2 5 5 2 8" xfId="23934" xr:uid="{00000000-0005-0000-0000-0000635D0000}"/>
    <cellStyle name="Normal 3 2 5 5 3" xfId="23935" xr:uid="{00000000-0005-0000-0000-0000645D0000}"/>
    <cellStyle name="Normal 3 2 5 5 3 2" xfId="23936" xr:uid="{00000000-0005-0000-0000-0000655D0000}"/>
    <cellStyle name="Normal 3 2 5 5 3 2 2" xfId="23937" xr:uid="{00000000-0005-0000-0000-0000665D0000}"/>
    <cellStyle name="Normal 3 2 5 5 3 2 2 2" xfId="23938" xr:uid="{00000000-0005-0000-0000-0000675D0000}"/>
    <cellStyle name="Normal 3 2 5 5 3 2 2 2 2" xfId="23939" xr:uid="{00000000-0005-0000-0000-0000685D0000}"/>
    <cellStyle name="Normal 3 2 5 5 3 2 2 3" xfId="23940" xr:uid="{00000000-0005-0000-0000-0000695D0000}"/>
    <cellStyle name="Normal 3 2 5 5 3 2 3" xfId="23941" xr:uid="{00000000-0005-0000-0000-00006A5D0000}"/>
    <cellStyle name="Normal 3 2 5 5 3 2 3 2" xfId="23942" xr:uid="{00000000-0005-0000-0000-00006B5D0000}"/>
    <cellStyle name="Normal 3 2 5 5 3 2 4" xfId="23943" xr:uid="{00000000-0005-0000-0000-00006C5D0000}"/>
    <cellStyle name="Normal 3 2 5 5 3 3" xfId="23944" xr:uid="{00000000-0005-0000-0000-00006D5D0000}"/>
    <cellStyle name="Normal 3 2 5 5 3 3 2" xfId="23945" xr:uid="{00000000-0005-0000-0000-00006E5D0000}"/>
    <cellStyle name="Normal 3 2 5 5 3 3 2 2" xfId="23946" xr:uid="{00000000-0005-0000-0000-00006F5D0000}"/>
    <cellStyle name="Normal 3 2 5 5 3 3 3" xfId="23947" xr:uid="{00000000-0005-0000-0000-0000705D0000}"/>
    <cellStyle name="Normal 3 2 5 5 3 4" xfId="23948" xr:uid="{00000000-0005-0000-0000-0000715D0000}"/>
    <cellStyle name="Normal 3 2 5 5 3 4 2" xfId="23949" xr:uid="{00000000-0005-0000-0000-0000725D0000}"/>
    <cellStyle name="Normal 3 2 5 5 3 5" xfId="23950" xr:uid="{00000000-0005-0000-0000-0000735D0000}"/>
    <cellStyle name="Normal 3 2 5 5 4" xfId="23951" xr:uid="{00000000-0005-0000-0000-0000745D0000}"/>
    <cellStyle name="Normal 3 2 5 5 4 2" xfId="23952" xr:uid="{00000000-0005-0000-0000-0000755D0000}"/>
    <cellStyle name="Normal 3 2 5 5 4 2 2" xfId="23953" xr:uid="{00000000-0005-0000-0000-0000765D0000}"/>
    <cellStyle name="Normal 3 2 5 5 4 2 2 2" xfId="23954" xr:uid="{00000000-0005-0000-0000-0000775D0000}"/>
    <cellStyle name="Normal 3 2 5 5 4 2 3" xfId="23955" xr:uid="{00000000-0005-0000-0000-0000785D0000}"/>
    <cellStyle name="Normal 3 2 5 5 4 3" xfId="23956" xr:uid="{00000000-0005-0000-0000-0000795D0000}"/>
    <cellStyle name="Normal 3 2 5 5 4 3 2" xfId="23957" xr:uid="{00000000-0005-0000-0000-00007A5D0000}"/>
    <cellStyle name="Normal 3 2 5 5 4 4" xfId="23958" xr:uid="{00000000-0005-0000-0000-00007B5D0000}"/>
    <cellStyle name="Normal 3 2 5 5 5" xfId="23959" xr:uid="{00000000-0005-0000-0000-00007C5D0000}"/>
    <cellStyle name="Normal 3 2 5 5 5 2" xfId="23960" xr:uid="{00000000-0005-0000-0000-00007D5D0000}"/>
    <cellStyle name="Normal 3 2 5 5 5 2 2" xfId="23961" xr:uid="{00000000-0005-0000-0000-00007E5D0000}"/>
    <cellStyle name="Normal 3 2 5 5 5 2 2 2" xfId="23962" xr:uid="{00000000-0005-0000-0000-00007F5D0000}"/>
    <cellStyle name="Normal 3 2 5 5 5 2 3" xfId="23963" xr:uid="{00000000-0005-0000-0000-0000805D0000}"/>
    <cellStyle name="Normal 3 2 5 5 5 3" xfId="23964" xr:uid="{00000000-0005-0000-0000-0000815D0000}"/>
    <cellStyle name="Normal 3 2 5 5 5 3 2" xfId="23965" xr:uid="{00000000-0005-0000-0000-0000825D0000}"/>
    <cellStyle name="Normal 3 2 5 5 5 4" xfId="23966" xr:uid="{00000000-0005-0000-0000-0000835D0000}"/>
    <cellStyle name="Normal 3 2 5 5 6" xfId="23967" xr:uid="{00000000-0005-0000-0000-0000845D0000}"/>
    <cellStyle name="Normal 3 2 5 5 6 2" xfId="23968" xr:uid="{00000000-0005-0000-0000-0000855D0000}"/>
    <cellStyle name="Normal 3 2 5 5 6 2 2" xfId="23969" xr:uid="{00000000-0005-0000-0000-0000865D0000}"/>
    <cellStyle name="Normal 3 2 5 5 6 3" xfId="23970" xr:uid="{00000000-0005-0000-0000-0000875D0000}"/>
    <cellStyle name="Normal 3 2 5 5 7" xfId="23971" xr:uid="{00000000-0005-0000-0000-0000885D0000}"/>
    <cellStyle name="Normal 3 2 5 5 7 2" xfId="23972" xr:uid="{00000000-0005-0000-0000-0000895D0000}"/>
    <cellStyle name="Normal 3 2 5 5 8" xfId="23973" xr:uid="{00000000-0005-0000-0000-00008A5D0000}"/>
    <cellStyle name="Normal 3 2 5 5 8 2" xfId="23974" xr:uid="{00000000-0005-0000-0000-00008B5D0000}"/>
    <cellStyle name="Normal 3 2 5 5 9" xfId="23975" xr:uid="{00000000-0005-0000-0000-00008C5D0000}"/>
    <cellStyle name="Normal 3 2 5 6" xfId="23976" xr:uid="{00000000-0005-0000-0000-00008D5D0000}"/>
    <cellStyle name="Normal 3 2 5 6 2" xfId="23977" xr:uid="{00000000-0005-0000-0000-00008E5D0000}"/>
    <cellStyle name="Normal 3 2 5 6 2 2" xfId="23978" xr:uid="{00000000-0005-0000-0000-00008F5D0000}"/>
    <cellStyle name="Normal 3 2 5 6 2 2 2" xfId="23979" xr:uid="{00000000-0005-0000-0000-0000905D0000}"/>
    <cellStyle name="Normal 3 2 5 6 2 2 2 2" xfId="23980" xr:uid="{00000000-0005-0000-0000-0000915D0000}"/>
    <cellStyle name="Normal 3 2 5 6 2 2 2 2 2" xfId="23981" xr:uid="{00000000-0005-0000-0000-0000925D0000}"/>
    <cellStyle name="Normal 3 2 5 6 2 2 2 3" xfId="23982" xr:uid="{00000000-0005-0000-0000-0000935D0000}"/>
    <cellStyle name="Normal 3 2 5 6 2 2 3" xfId="23983" xr:uid="{00000000-0005-0000-0000-0000945D0000}"/>
    <cellStyle name="Normal 3 2 5 6 2 2 3 2" xfId="23984" xr:uid="{00000000-0005-0000-0000-0000955D0000}"/>
    <cellStyle name="Normal 3 2 5 6 2 2 4" xfId="23985" xr:uid="{00000000-0005-0000-0000-0000965D0000}"/>
    <cellStyle name="Normal 3 2 5 6 2 3" xfId="23986" xr:uid="{00000000-0005-0000-0000-0000975D0000}"/>
    <cellStyle name="Normal 3 2 5 6 2 3 2" xfId="23987" xr:uid="{00000000-0005-0000-0000-0000985D0000}"/>
    <cellStyle name="Normal 3 2 5 6 2 3 2 2" xfId="23988" xr:uid="{00000000-0005-0000-0000-0000995D0000}"/>
    <cellStyle name="Normal 3 2 5 6 2 3 3" xfId="23989" xr:uid="{00000000-0005-0000-0000-00009A5D0000}"/>
    <cellStyle name="Normal 3 2 5 6 2 4" xfId="23990" xr:uid="{00000000-0005-0000-0000-00009B5D0000}"/>
    <cellStyle name="Normal 3 2 5 6 2 4 2" xfId="23991" xr:uid="{00000000-0005-0000-0000-00009C5D0000}"/>
    <cellStyle name="Normal 3 2 5 6 2 5" xfId="23992" xr:uid="{00000000-0005-0000-0000-00009D5D0000}"/>
    <cellStyle name="Normal 3 2 5 6 3" xfId="23993" xr:uid="{00000000-0005-0000-0000-00009E5D0000}"/>
    <cellStyle name="Normal 3 2 5 6 3 2" xfId="23994" xr:uid="{00000000-0005-0000-0000-00009F5D0000}"/>
    <cellStyle name="Normal 3 2 5 6 3 2 2" xfId="23995" xr:uid="{00000000-0005-0000-0000-0000A05D0000}"/>
    <cellStyle name="Normal 3 2 5 6 3 2 2 2" xfId="23996" xr:uid="{00000000-0005-0000-0000-0000A15D0000}"/>
    <cellStyle name="Normal 3 2 5 6 3 2 3" xfId="23997" xr:uid="{00000000-0005-0000-0000-0000A25D0000}"/>
    <cellStyle name="Normal 3 2 5 6 3 3" xfId="23998" xr:uid="{00000000-0005-0000-0000-0000A35D0000}"/>
    <cellStyle name="Normal 3 2 5 6 3 3 2" xfId="23999" xr:uid="{00000000-0005-0000-0000-0000A45D0000}"/>
    <cellStyle name="Normal 3 2 5 6 3 4" xfId="24000" xr:uid="{00000000-0005-0000-0000-0000A55D0000}"/>
    <cellStyle name="Normal 3 2 5 6 4" xfId="24001" xr:uid="{00000000-0005-0000-0000-0000A65D0000}"/>
    <cellStyle name="Normal 3 2 5 6 4 2" xfId="24002" xr:uid="{00000000-0005-0000-0000-0000A75D0000}"/>
    <cellStyle name="Normal 3 2 5 6 4 2 2" xfId="24003" xr:uid="{00000000-0005-0000-0000-0000A85D0000}"/>
    <cellStyle name="Normal 3 2 5 6 4 2 2 2" xfId="24004" xr:uid="{00000000-0005-0000-0000-0000A95D0000}"/>
    <cellStyle name="Normal 3 2 5 6 4 2 3" xfId="24005" xr:uid="{00000000-0005-0000-0000-0000AA5D0000}"/>
    <cellStyle name="Normal 3 2 5 6 4 3" xfId="24006" xr:uid="{00000000-0005-0000-0000-0000AB5D0000}"/>
    <cellStyle name="Normal 3 2 5 6 4 3 2" xfId="24007" xr:uid="{00000000-0005-0000-0000-0000AC5D0000}"/>
    <cellStyle name="Normal 3 2 5 6 4 4" xfId="24008" xr:uid="{00000000-0005-0000-0000-0000AD5D0000}"/>
    <cellStyle name="Normal 3 2 5 6 5" xfId="24009" xr:uid="{00000000-0005-0000-0000-0000AE5D0000}"/>
    <cellStyle name="Normal 3 2 5 6 5 2" xfId="24010" xr:uid="{00000000-0005-0000-0000-0000AF5D0000}"/>
    <cellStyle name="Normal 3 2 5 6 5 2 2" xfId="24011" xr:uid="{00000000-0005-0000-0000-0000B05D0000}"/>
    <cellStyle name="Normal 3 2 5 6 5 3" xfId="24012" xr:uid="{00000000-0005-0000-0000-0000B15D0000}"/>
    <cellStyle name="Normal 3 2 5 6 6" xfId="24013" xr:uid="{00000000-0005-0000-0000-0000B25D0000}"/>
    <cellStyle name="Normal 3 2 5 6 6 2" xfId="24014" xr:uid="{00000000-0005-0000-0000-0000B35D0000}"/>
    <cellStyle name="Normal 3 2 5 6 7" xfId="24015" xr:uid="{00000000-0005-0000-0000-0000B45D0000}"/>
    <cellStyle name="Normal 3 2 5 6 7 2" xfId="24016" xr:uid="{00000000-0005-0000-0000-0000B55D0000}"/>
    <cellStyle name="Normal 3 2 5 6 8" xfId="24017" xr:uid="{00000000-0005-0000-0000-0000B65D0000}"/>
    <cellStyle name="Normal 3 2 5 7" xfId="24018" xr:uid="{00000000-0005-0000-0000-0000B75D0000}"/>
    <cellStyle name="Normal 3 2 5 7 2" xfId="24019" xr:uid="{00000000-0005-0000-0000-0000B85D0000}"/>
    <cellStyle name="Normal 3 2 5 7 2 2" xfId="24020" xr:uid="{00000000-0005-0000-0000-0000B95D0000}"/>
    <cellStyle name="Normal 3 2 5 7 2 2 2" xfId="24021" xr:uid="{00000000-0005-0000-0000-0000BA5D0000}"/>
    <cellStyle name="Normal 3 2 5 7 2 2 2 2" xfId="24022" xr:uid="{00000000-0005-0000-0000-0000BB5D0000}"/>
    <cellStyle name="Normal 3 2 5 7 2 2 2 2 2" xfId="24023" xr:uid="{00000000-0005-0000-0000-0000BC5D0000}"/>
    <cellStyle name="Normal 3 2 5 7 2 2 2 3" xfId="24024" xr:uid="{00000000-0005-0000-0000-0000BD5D0000}"/>
    <cellStyle name="Normal 3 2 5 7 2 2 3" xfId="24025" xr:uid="{00000000-0005-0000-0000-0000BE5D0000}"/>
    <cellStyle name="Normal 3 2 5 7 2 2 3 2" xfId="24026" xr:uid="{00000000-0005-0000-0000-0000BF5D0000}"/>
    <cellStyle name="Normal 3 2 5 7 2 2 4" xfId="24027" xr:uid="{00000000-0005-0000-0000-0000C05D0000}"/>
    <cellStyle name="Normal 3 2 5 7 2 3" xfId="24028" xr:uid="{00000000-0005-0000-0000-0000C15D0000}"/>
    <cellStyle name="Normal 3 2 5 7 2 3 2" xfId="24029" xr:uid="{00000000-0005-0000-0000-0000C25D0000}"/>
    <cellStyle name="Normal 3 2 5 7 2 3 2 2" xfId="24030" xr:uid="{00000000-0005-0000-0000-0000C35D0000}"/>
    <cellStyle name="Normal 3 2 5 7 2 3 3" xfId="24031" xr:uid="{00000000-0005-0000-0000-0000C45D0000}"/>
    <cellStyle name="Normal 3 2 5 7 2 4" xfId="24032" xr:uid="{00000000-0005-0000-0000-0000C55D0000}"/>
    <cellStyle name="Normal 3 2 5 7 2 4 2" xfId="24033" xr:uid="{00000000-0005-0000-0000-0000C65D0000}"/>
    <cellStyle name="Normal 3 2 5 7 2 5" xfId="24034" xr:uid="{00000000-0005-0000-0000-0000C75D0000}"/>
    <cellStyle name="Normal 3 2 5 7 3" xfId="24035" xr:uid="{00000000-0005-0000-0000-0000C85D0000}"/>
    <cellStyle name="Normal 3 2 5 7 3 2" xfId="24036" xr:uid="{00000000-0005-0000-0000-0000C95D0000}"/>
    <cellStyle name="Normal 3 2 5 7 3 2 2" xfId="24037" xr:uid="{00000000-0005-0000-0000-0000CA5D0000}"/>
    <cellStyle name="Normal 3 2 5 7 3 2 2 2" xfId="24038" xr:uid="{00000000-0005-0000-0000-0000CB5D0000}"/>
    <cellStyle name="Normal 3 2 5 7 3 2 3" xfId="24039" xr:uid="{00000000-0005-0000-0000-0000CC5D0000}"/>
    <cellStyle name="Normal 3 2 5 7 3 3" xfId="24040" xr:uid="{00000000-0005-0000-0000-0000CD5D0000}"/>
    <cellStyle name="Normal 3 2 5 7 3 3 2" xfId="24041" xr:uid="{00000000-0005-0000-0000-0000CE5D0000}"/>
    <cellStyle name="Normal 3 2 5 7 3 4" xfId="24042" xr:uid="{00000000-0005-0000-0000-0000CF5D0000}"/>
    <cellStyle name="Normal 3 2 5 7 4" xfId="24043" xr:uid="{00000000-0005-0000-0000-0000D05D0000}"/>
    <cellStyle name="Normal 3 2 5 7 4 2" xfId="24044" xr:uid="{00000000-0005-0000-0000-0000D15D0000}"/>
    <cellStyle name="Normal 3 2 5 7 4 2 2" xfId="24045" xr:uid="{00000000-0005-0000-0000-0000D25D0000}"/>
    <cellStyle name="Normal 3 2 5 7 4 3" xfId="24046" xr:uid="{00000000-0005-0000-0000-0000D35D0000}"/>
    <cellStyle name="Normal 3 2 5 7 5" xfId="24047" xr:uid="{00000000-0005-0000-0000-0000D45D0000}"/>
    <cellStyle name="Normal 3 2 5 7 5 2" xfId="24048" xr:uid="{00000000-0005-0000-0000-0000D55D0000}"/>
    <cellStyle name="Normal 3 2 5 7 6" xfId="24049" xr:uid="{00000000-0005-0000-0000-0000D65D0000}"/>
    <cellStyle name="Normal 3 2 5 8" xfId="24050" xr:uid="{00000000-0005-0000-0000-0000D75D0000}"/>
    <cellStyle name="Normal 3 2 5 8 2" xfId="24051" xr:uid="{00000000-0005-0000-0000-0000D85D0000}"/>
    <cellStyle name="Normal 3 2 5 8 2 2" xfId="24052" xr:uid="{00000000-0005-0000-0000-0000D95D0000}"/>
    <cellStyle name="Normal 3 2 5 8 2 2 2" xfId="24053" xr:uid="{00000000-0005-0000-0000-0000DA5D0000}"/>
    <cellStyle name="Normal 3 2 5 8 2 2 2 2" xfId="24054" xr:uid="{00000000-0005-0000-0000-0000DB5D0000}"/>
    <cellStyle name="Normal 3 2 5 8 2 2 2 2 2" xfId="24055" xr:uid="{00000000-0005-0000-0000-0000DC5D0000}"/>
    <cellStyle name="Normal 3 2 5 8 2 2 2 3" xfId="24056" xr:uid="{00000000-0005-0000-0000-0000DD5D0000}"/>
    <cellStyle name="Normal 3 2 5 8 2 2 3" xfId="24057" xr:uid="{00000000-0005-0000-0000-0000DE5D0000}"/>
    <cellStyle name="Normal 3 2 5 8 2 2 3 2" xfId="24058" xr:uid="{00000000-0005-0000-0000-0000DF5D0000}"/>
    <cellStyle name="Normal 3 2 5 8 2 2 4" xfId="24059" xr:uid="{00000000-0005-0000-0000-0000E05D0000}"/>
    <cellStyle name="Normal 3 2 5 8 2 3" xfId="24060" xr:uid="{00000000-0005-0000-0000-0000E15D0000}"/>
    <cellStyle name="Normal 3 2 5 8 2 3 2" xfId="24061" xr:uid="{00000000-0005-0000-0000-0000E25D0000}"/>
    <cellStyle name="Normal 3 2 5 8 2 3 2 2" xfId="24062" xr:uid="{00000000-0005-0000-0000-0000E35D0000}"/>
    <cellStyle name="Normal 3 2 5 8 2 3 3" xfId="24063" xr:uid="{00000000-0005-0000-0000-0000E45D0000}"/>
    <cellStyle name="Normal 3 2 5 8 2 4" xfId="24064" xr:uid="{00000000-0005-0000-0000-0000E55D0000}"/>
    <cellStyle name="Normal 3 2 5 8 2 4 2" xfId="24065" xr:uid="{00000000-0005-0000-0000-0000E65D0000}"/>
    <cellStyle name="Normal 3 2 5 8 2 5" xfId="24066" xr:uid="{00000000-0005-0000-0000-0000E75D0000}"/>
    <cellStyle name="Normal 3 2 5 8 3" xfId="24067" xr:uid="{00000000-0005-0000-0000-0000E85D0000}"/>
    <cellStyle name="Normal 3 2 5 8 3 2" xfId="24068" xr:uid="{00000000-0005-0000-0000-0000E95D0000}"/>
    <cellStyle name="Normal 3 2 5 8 3 2 2" xfId="24069" xr:uid="{00000000-0005-0000-0000-0000EA5D0000}"/>
    <cellStyle name="Normal 3 2 5 8 3 2 2 2" xfId="24070" xr:uid="{00000000-0005-0000-0000-0000EB5D0000}"/>
    <cellStyle name="Normal 3 2 5 8 3 2 3" xfId="24071" xr:uid="{00000000-0005-0000-0000-0000EC5D0000}"/>
    <cellStyle name="Normal 3 2 5 8 3 3" xfId="24072" xr:uid="{00000000-0005-0000-0000-0000ED5D0000}"/>
    <cellStyle name="Normal 3 2 5 8 3 3 2" xfId="24073" xr:uid="{00000000-0005-0000-0000-0000EE5D0000}"/>
    <cellStyle name="Normal 3 2 5 8 3 4" xfId="24074" xr:uid="{00000000-0005-0000-0000-0000EF5D0000}"/>
    <cellStyle name="Normal 3 2 5 8 4" xfId="24075" xr:uid="{00000000-0005-0000-0000-0000F05D0000}"/>
    <cellStyle name="Normal 3 2 5 8 4 2" xfId="24076" xr:uid="{00000000-0005-0000-0000-0000F15D0000}"/>
    <cellStyle name="Normal 3 2 5 8 4 2 2" xfId="24077" xr:uid="{00000000-0005-0000-0000-0000F25D0000}"/>
    <cellStyle name="Normal 3 2 5 8 4 3" xfId="24078" xr:uid="{00000000-0005-0000-0000-0000F35D0000}"/>
    <cellStyle name="Normal 3 2 5 8 5" xfId="24079" xr:uid="{00000000-0005-0000-0000-0000F45D0000}"/>
    <cellStyle name="Normal 3 2 5 8 5 2" xfId="24080" xr:uid="{00000000-0005-0000-0000-0000F55D0000}"/>
    <cellStyle name="Normal 3 2 5 8 6" xfId="24081" xr:uid="{00000000-0005-0000-0000-0000F65D0000}"/>
    <cellStyle name="Normal 3 2 5 9" xfId="24082" xr:uid="{00000000-0005-0000-0000-0000F75D0000}"/>
    <cellStyle name="Normal 3 2 5 9 2" xfId="24083" xr:uid="{00000000-0005-0000-0000-0000F85D0000}"/>
    <cellStyle name="Normal 3 2 5 9 2 2" xfId="24084" xr:uid="{00000000-0005-0000-0000-0000F95D0000}"/>
    <cellStyle name="Normal 3 2 5 9 2 2 2" xfId="24085" xr:uid="{00000000-0005-0000-0000-0000FA5D0000}"/>
    <cellStyle name="Normal 3 2 5 9 2 2 2 2" xfId="24086" xr:uid="{00000000-0005-0000-0000-0000FB5D0000}"/>
    <cellStyle name="Normal 3 2 5 9 2 2 3" xfId="24087" xr:uid="{00000000-0005-0000-0000-0000FC5D0000}"/>
    <cellStyle name="Normal 3 2 5 9 2 3" xfId="24088" xr:uid="{00000000-0005-0000-0000-0000FD5D0000}"/>
    <cellStyle name="Normal 3 2 5 9 2 3 2" xfId="24089" xr:uid="{00000000-0005-0000-0000-0000FE5D0000}"/>
    <cellStyle name="Normal 3 2 5 9 2 4" xfId="24090" xr:uid="{00000000-0005-0000-0000-0000FF5D0000}"/>
    <cellStyle name="Normal 3 2 5 9 3" xfId="24091" xr:uid="{00000000-0005-0000-0000-0000005E0000}"/>
    <cellStyle name="Normal 3 2 5 9 3 2" xfId="24092" xr:uid="{00000000-0005-0000-0000-0000015E0000}"/>
    <cellStyle name="Normal 3 2 5 9 3 2 2" xfId="24093" xr:uid="{00000000-0005-0000-0000-0000025E0000}"/>
    <cellStyle name="Normal 3 2 5 9 3 3" xfId="24094" xr:uid="{00000000-0005-0000-0000-0000035E0000}"/>
    <cellStyle name="Normal 3 2 5 9 4" xfId="24095" xr:uid="{00000000-0005-0000-0000-0000045E0000}"/>
    <cellStyle name="Normal 3 2 5 9 4 2" xfId="24096" xr:uid="{00000000-0005-0000-0000-0000055E0000}"/>
    <cellStyle name="Normal 3 2 5 9 5" xfId="24097" xr:uid="{00000000-0005-0000-0000-0000065E0000}"/>
    <cellStyle name="Normal 3 2 6" xfId="24098" xr:uid="{00000000-0005-0000-0000-0000075E0000}"/>
    <cellStyle name="Normal 3 2 6 10" xfId="24099" xr:uid="{00000000-0005-0000-0000-0000085E0000}"/>
    <cellStyle name="Normal 3 2 6 2" xfId="24100" xr:uid="{00000000-0005-0000-0000-0000095E0000}"/>
    <cellStyle name="Normal 3 2 6 2 2" xfId="24101" xr:uid="{00000000-0005-0000-0000-00000A5E0000}"/>
    <cellStyle name="Normal 3 2 6 2 2 2" xfId="24102" xr:uid="{00000000-0005-0000-0000-00000B5E0000}"/>
    <cellStyle name="Normal 3 2 6 2 2 2 2" xfId="24103" xr:uid="{00000000-0005-0000-0000-00000C5E0000}"/>
    <cellStyle name="Normal 3 2 6 2 2 2 2 2" xfId="24104" xr:uid="{00000000-0005-0000-0000-00000D5E0000}"/>
    <cellStyle name="Normal 3 2 6 2 2 2 2 2 2" xfId="24105" xr:uid="{00000000-0005-0000-0000-00000E5E0000}"/>
    <cellStyle name="Normal 3 2 6 2 2 2 2 2 2 2" xfId="24106" xr:uid="{00000000-0005-0000-0000-00000F5E0000}"/>
    <cellStyle name="Normal 3 2 6 2 2 2 2 2 3" xfId="24107" xr:uid="{00000000-0005-0000-0000-0000105E0000}"/>
    <cellStyle name="Normal 3 2 6 2 2 2 2 3" xfId="24108" xr:uid="{00000000-0005-0000-0000-0000115E0000}"/>
    <cellStyle name="Normal 3 2 6 2 2 2 2 3 2" xfId="24109" xr:uid="{00000000-0005-0000-0000-0000125E0000}"/>
    <cellStyle name="Normal 3 2 6 2 2 2 2 4" xfId="24110" xr:uid="{00000000-0005-0000-0000-0000135E0000}"/>
    <cellStyle name="Normal 3 2 6 2 2 2 3" xfId="24111" xr:uid="{00000000-0005-0000-0000-0000145E0000}"/>
    <cellStyle name="Normal 3 2 6 2 2 2 3 2" xfId="24112" xr:uid="{00000000-0005-0000-0000-0000155E0000}"/>
    <cellStyle name="Normal 3 2 6 2 2 2 3 2 2" xfId="24113" xr:uid="{00000000-0005-0000-0000-0000165E0000}"/>
    <cellStyle name="Normal 3 2 6 2 2 2 3 3" xfId="24114" xr:uid="{00000000-0005-0000-0000-0000175E0000}"/>
    <cellStyle name="Normal 3 2 6 2 2 2 4" xfId="24115" xr:uid="{00000000-0005-0000-0000-0000185E0000}"/>
    <cellStyle name="Normal 3 2 6 2 2 2 4 2" xfId="24116" xr:uid="{00000000-0005-0000-0000-0000195E0000}"/>
    <cellStyle name="Normal 3 2 6 2 2 2 5" xfId="24117" xr:uid="{00000000-0005-0000-0000-00001A5E0000}"/>
    <cellStyle name="Normal 3 2 6 2 2 3" xfId="24118" xr:uid="{00000000-0005-0000-0000-00001B5E0000}"/>
    <cellStyle name="Normal 3 2 6 2 2 3 2" xfId="24119" xr:uid="{00000000-0005-0000-0000-00001C5E0000}"/>
    <cellStyle name="Normal 3 2 6 2 2 3 2 2" xfId="24120" xr:uid="{00000000-0005-0000-0000-00001D5E0000}"/>
    <cellStyle name="Normal 3 2 6 2 2 3 2 2 2" xfId="24121" xr:uid="{00000000-0005-0000-0000-00001E5E0000}"/>
    <cellStyle name="Normal 3 2 6 2 2 3 2 3" xfId="24122" xr:uid="{00000000-0005-0000-0000-00001F5E0000}"/>
    <cellStyle name="Normal 3 2 6 2 2 3 3" xfId="24123" xr:uid="{00000000-0005-0000-0000-0000205E0000}"/>
    <cellStyle name="Normal 3 2 6 2 2 3 3 2" xfId="24124" xr:uid="{00000000-0005-0000-0000-0000215E0000}"/>
    <cellStyle name="Normal 3 2 6 2 2 3 4" xfId="24125" xr:uid="{00000000-0005-0000-0000-0000225E0000}"/>
    <cellStyle name="Normal 3 2 6 2 2 4" xfId="24126" xr:uid="{00000000-0005-0000-0000-0000235E0000}"/>
    <cellStyle name="Normal 3 2 6 2 2 4 2" xfId="24127" xr:uid="{00000000-0005-0000-0000-0000245E0000}"/>
    <cellStyle name="Normal 3 2 6 2 2 4 2 2" xfId="24128" xr:uid="{00000000-0005-0000-0000-0000255E0000}"/>
    <cellStyle name="Normal 3 2 6 2 2 4 2 2 2" xfId="24129" xr:uid="{00000000-0005-0000-0000-0000265E0000}"/>
    <cellStyle name="Normal 3 2 6 2 2 4 2 3" xfId="24130" xr:uid="{00000000-0005-0000-0000-0000275E0000}"/>
    <cellStyle name="Normal 3 2 6 2 2 4 3" xfId="24131" xr:uid="{00000000-0005-0000-0000-0000285E0000}"/>
    <cellStyle name="Normal 3 2 6 2 2 4 3 2" xfId="24132" xr:uid="{00000000-0005-0000-0000-0000295E0000}"/>
    <cellStyle name="Normal 3 2 6 2 2 4 4" xfId="24133" xr:uid="{00000000-0005-0000-0000-00002A5E0000}"/>
    <cellStyle name="Normal 3 2 6 2 2 5" xfId="24134" xr:uid="{00000000-0005-0000-0000-00002B5E0000}"/>
    <cellStyle name="Normal 3 2 6 2 2 5 2" xfId="24135" xr:uid="{00000000-0005-0000-0000-00002C5E0000}"/>
    <cellStyle name="Normal 3 2 6 2 2 5 2 2" xfId="24136" xr:uid="{00000000-0005-0000-0000-00002D5E0000}"/>
    <cellStyle name="Normal 3 2 6 2 2 5 3" xfId="24137" xr:uid="{00000000-0005-0000-0000-00002E5E0000}"/>
    <cellStyle name="Normal 3 2 6 2 2 6" xfId="24138" xr:uid="{00000000-0005-0000-0000-00002F5E0000}"/>
    <cellStyle name="Normal 3 2 6 2 2 6 2" xfId="24139" xr:uid="{00000000-0005-0000-0000-0000305E0000}"/>
    <cellStyle name="Normal 3 2 6 2 2 7" xfId="24140" xr:uid="{00000000-0005-0000-0000-0000315E0000}"/>
    <cellStyle name="Normal 3 2 6 2 2 7 2" xfId="24141" xr:uid="{00000000-0005-0000-0000-0000325E0000}"/>
    <cellStyle name="Normal 3 2 6 2 2 8" xfId="24142" xr:uid="{00000000-0005-0000-0000-0000335E0000}"/>
    <cellStyle name="Normal 3 2 6 2 3" xfId="24143" xr:uid="{00000000-0005-0000-0000-0000345E0000}"/>
    <cellStyle name="Normal 3 2 6 2 3 2" xfId="24144" xr:uid="{00000000-0005-0000-0000-0000355E0000}"/>
    <cellStyle name="Normal 3 2 6 2 3 2 2" xfId="24145" xr:uid="{00000000-0005-0000-0000-0000365E0000}"/>
    <cellStyle name="Normal 3 2 6 2 3 2 2 2" xfId="24146" xr:uid="{00000000-0005-0000-0000-0000375E0000}"/>
    <cellStyle name="Normal 3 2 6 2 3 2 2 2 2" xfId="24147" xr:uid="{00000000-0005-0000-0000-0000385E0000}"/>
    <cellStyle name="Normal 3 2 6 2 3 2 2 3" xfId="24148" xr:uid="{00000000-0005-0000-0000-0000395E0000}"/>
    <cellStyle name="Normal 3 2 6 2 3 2 3" xfId="24149" xr:uid="{00000000-0005-0000-0000-00003A5E0000}"/>
    <cellStyle name="Normal 3 2 6 2 3 2 3 2" xfId="24150" xr:uid="{00000000-0005-0000-0000-00003B5E0000}"/>
    <cellStyle name="Normal 3 2 6 2 3 2 4" xfId="24151" xr:uid="{00000000-0005-0000-0000-00003C5E0000}"/>
    <cellStyle name="Normal 3 2 6 2 3 3" xfId="24152" xr:uid="{00000000-0005-0000-0000-00003D5E0000}"/>
    <cellStyle name="Normal 3 2 6 2 3 3 2" xfId="24153" xr:uid="{00000000-0005-0000-0000-00003E5E0000}"/>
    <cellStyle name="Normal 3 2 6 2 3 3 2 2" xfId="24154" xr:uid="{00000000-0005-0000-0000-00003F5E0000}"/>
    <cellStyle name="Normal 3 2 6 2 3 3 3" xfId="24155" xr:uid="{00000000-0005-0000-0000-0000405E0000}"/>
    <cellStyle name="Normal 3 2 6 2 3 4" xfId="24156" xr:uid="{00000000-0005-0000-0000-0000415E0000}"/>
    <cellStyle name="Normal 3 2 6 2 3 4 2" xfId="24157" xr:uid="{00000000-0005-0000-0000-0000425E0000}"/>
    <cellStyle name="Normal 3 2 6 2 3 5" xfId="24158" xr:uid="{00000000-0005-0000-0000-0000435E0000}"/>
    <cellStyle name="Normal 3 2 6 2 4" xfId="24159" xr:uid="{00000000-0005-0000-0000-0000445E0000}"/>
    <cellStyle name="Normal 3 2 6 2 4 2" xfId="24160" xr:uid="{00000000-0005-0000-0000-0000455E0000}"/>
    <cellStyle name="Normal 3 2 6 2 4 2 2" xfId="24161" xr:uid="{00000000-0005-0000-0000-0000465E0000}"/>
    <cellStyle name="Normal 3 2 6 2 4 2 2 2" xfId="24162" xr:uid="{00000000-0005-0000-0000-0000475E0000}"/>
    <cellStyle name="Normal 3 2 6 2 4 2 3" xfId="24163" xr:uid="{00000000-0005-0000-0000-0000485E0000}"/>
    <cellStyle name="Normal 3 2 6 2 4 3" xfId="24164" xr:uid="{00000000-0005-0000-0000-0000495E0000}"/>
    <cellStyle name="Normal 3 2 6 2 4 3 2" xfId="24165" xr:uid="{00000000-0005-0000-0000-00004A5E0000}"/>
    <cellStyle name="Normal 3 2 6 2 4 4" xfId="24166" xr:uid="{00000000-0005-0000-0000-00004B5E0000}"/>
    <cellStyle name="Normal 3 2 6 2 5" xfId="24167" xr:uid="{00000000-0005-0000-0000-00004C5E0000}"/>
    <cellStyle name="Normal 3 2 6 2 5 2" xfId="24168" xr:uid="{00000000-0005-0000-0000-00004D5E0000}"/>
    <cellStyle name="Normal 3 2 6 2 5 2 2" xfId="24169" xr:uid="{00000000-0005-0000-0000-00004E5E0000}"/>
    <cellStyle name="Normal 3 2 6 2 5 2 2 2" xfId="24170" xr:uid="{00000000-0005-0000-0000-00004F5E0000}"/>
    <cellStyle name="Normal 3 2 6 2 5 2 3" xfId="24171" xr:uid="{00000000-0005-0000-0000-0000505E0000}"/>
    <cellStyle name="Normal 3 2 6 2 5 3" xfId="24172" xr:uid="{00000000-0005-0000-0000-0000515E0000}"/>
    <cellStyle name="Normal 3 2 6 2 5 3 2" xfId="24173" xr:uid="{00000000-0005-0000-0000-0000525E0000}"/>
    <cellStyle name="Normal 3 2 6 2 5 4" xfId="24174" xr:uid="{00000000-0005-0000-0000-0000535E0000}"/>
    <cellStyle name="Normal 3 2 6 2 6" xfId="24175" xr:uid="{00000000-0005-0000-0000-0000545E0000}"/>
    <cellStyle name="Normal 3 2 6 2 6 2" xfId="24176" xr:uid="{00000000-0005-0000-0000-0000555E0000}"/>
    <cellStyle name="Normal 3 2 6 2 6 2 2" xfId="24177" xr:uid="{00000000-0005-0000-0000-0000565E0000}"/>
    <cellStyle name="Normal 3 2 6 2 6 3" xfId="24178" xr:uid="{00000000-0005-0000-0000-0000575E0000}"/>
    <cellStyle name="Normal 3 2 6 2 7" xfId="24179" xr:uid="{00000000-0005-0000-0000-0000585E0000}"/>
    <cellStyle name="Normal 3 2 6 2 7 2" xfId="24180" xr:uid="{00000000-0005-0000-0000-0000595E0000}"/>
    <cellStyle name="Normal 3 2 6 2 8" xfId="24181" xr:uid="{00000000-0005-0000-0000-00005A5E0000}"/>
    <cellStyle name="Normal 3 2 6 2 8 2" xfId="24182" xr:uid="{00000000-0005-0000-0000-00005B5E0000}"/>
    <cellStyle name="Normal 3 2 6 2 9" xfId="24183" xr:uid="{00000000-0005-0000-0000-00005C5E0000}"/>
    <cellStyle name="Normal 3 2 6 3" xfId="24184" xr:uid="{00000000-0005-0000-0000-00005D5E0000}"/>
    <cellStyle name="Normal 3 2 6 3 2" xfId="24185" xr:uid="{00000000-0005-0000-0000-00005E5E0000}"/>
    <cellStyle name="Normal 3 2 6 3 2 2" xfId="24186" xr:uid="{00000000-0005-0000-0000-00005F5E0000}"/>
    <cellStyle name="Normal 3 2 6 3 2 2 2" xfId="24187" xr:uid="{00000000-0005-0000-0000-0000605E0000}"/>
    <cellStyle name="Normal 3 2 6 3 2 2 2 2" xfId="24188" xr:uid="{00000000-0005-0000-0000-0000615E0000}"/>
    <cellStyle name="Normal 3 2 6 3 2 2 2 2 2" xfId="24189" xr:uid="{00000000-0005-0000-0000-0000625E0000}"/>
    <cellStyle name="Normal 3 2 6 3 2 2 2 3" xfId="24190" xr:uid="{00000000-0005-0000-0000-0000635E0000}"/>
    <cellStyle name="Normal 3 2 6 3 2 2 3" xfId="24191" xr:uid="{00000000-0005-0000-0000-0000645E0000}"/>
    <cellStyle name="Normal 3 2 6 3 2 2 3 2" xfId="24192" xr:uid="{00000000-0005-0000-0000-0000655E0000}"/>
    <cellStyle name="Normal 3 2 6 3 2 2 4" xfId="24193" xr:uid="{00000000-0005-0000-0000-0000665E0000}"/>
    <cellStyle name="Normal 3 2 6 3 2 3" xfId="24194" xr:uid="{00000000-0005-0000-0000-0000675E0000}"/>
    <cellStyle name="Normal 3 2 6 3 2 3 2" xfId="24195" xr:uid="{00000000-0005-0000-0000-0000685E0000}"/>
    <cellStyle name="Normal 3 2 6 3 2 3 2 2" xfId="24196" xr:uid="{00000000-0005-0000-0000-0000695E0000}"/>
    <cellStyle name="Normal 3 2 6 3 2 3 3" xfId="24197" xr:uid="{00000000-0005-0000-0000-00006A5E0000}"/>
    <cellStyle name="Normal 3 2 6 3 2 4" xfId="24198" xr:uid="{00000000-0005-0000-0000-00006B5E0000}"/>
    <cellStyle name="Normal 3 2 6 3 2 4 2" xfId="24199" xr:uid="{00000000-0005-0000-0000-00006C5E0000}"/>
    <cellStyle name="Normal 3 2 6 3 2 5" xfId="24200" xr:uid="{00000000-0005-0000-0000-00006D5E0000}"/>
    <cellStyle name="Normal 3 2 6 3 3" xfId="24201" xr:uid="{00000000-0005-0000-0000-00006E5E0000}"/>
    <cellStyle name="Normal 3 2 6 3 3 2" xfId="24202" xr:uid="{00000000-0005-0000-0000-00006F5E0000}"/>
    <cellStyle name="Normal 3 2 6 3 3 2 2" xfId="24203" xr:uid="{00000000-0005-0000-0000-0000705E0000}"/>
    <cellStyle name="Normal 3 2 6 3 3 2 2 2" xfId="24204" xr:uid="{00000000-0005-0000-0000-0000715E0000}"/>
    <cellStyle name="Normal 3 2 6 3 3 2 3" xfId="24205" xr:uid="{00000000-0005-0000-0000-0000725E0000}"/>
    <cellStyle name="Normal 3 2 6 3 3 3" xfId="24206" xr:uid="{00000000-0005-0000-0000-0000735E0000}"/>
    <cellStyle name="Normal 3 2 6 3 3 3 2" xfId="24207" xr:uid="{00000000-0005-0000-0000-0000745E0000}"/>
    <cellStyle name="Normal 3 2 6 3 3 4" xfId="24208" xr:uid="{00000000-0005-0000-0000-0000755E0000}"/>
    <cellStyle name="Normal 3 2 6 3 4" xfId="24209" xr:uid="{00000000-0005-0000-0000-0000765E0000}"/>
    <cellStyle name="Normal 3 2 6 3 4 2" xfId="24210" xr:uid="{00000000-0005-0000-0000-0000775E0000}"/>
    <cellStyle name="Normal 3 2 6 3 4 2 2" xfId="24211" xr:uid="{00000000-0005-0000-0000-0000785E0000}"/>
    <cellStyle name="Normal 3 2 6 3 4 2 2 2" xfId="24212" xr:uid="{00000000-0005-0000-0000-0000795E0000}"/>
    <cellStyle name="Normal 3 2 6 3 4 2 3" xfId="24213" xr:uid="{00000000-0005-0000-0000-00007A5E0000}"/>
    <cellStyle name="Normal 3 2 6 3 4 3" xfId="24214" xr:uid="{00000000-0005-0000-0000-00007B5E0000}"/>
    <cellStyle name="Normal 3 2 6 3 4 3 2" xfId="24215" xr:uid="{00000000-0005-0000-0000-00007C5E0000}"/>
    <cellStyle name="Normal 3 2 6 3 4 4" xfId="24216" xr:uid="{00000000-0005-0000-0000-00007D5E0000}"/>
    <cellStyle name="Normal 3 2 6 3 5" xfId="24217" xr:uid="{00000000-0005-0000-0000-00007E5E0000}"/>
    <cellStyle name="Normal 3 2 6 3 5 2" xfId="24218" xr:uid="{00000000-0005-0000-0000-00007F5E0000}"/>
    <cellStyle name="Normal 3 2 6 3 5 2 2" xfId="24219" xr:uid="{00000000-0005-0000-0000-0000805E0000}"/>
    <cellStyle name="Normal 3 2 6 3 5 3" xfId="24220" xr:uid="{00000000-0005-0000-0000-0000815E0000}"/>
    <cellStyle name="Normal 3 2 6 3 6" xfId="24221" xr:uid="{00000000-0005-0000-0000-0000825E0000}"/>
    <cellStyle name="Normal 3 2 6 3 6 2" xfId="24222" xr:uid="{00000000-0005-0000-0000-0000835E0000}"/>
    <cellStyle name="Normal 3 2 6 3 7" xfId="24223" xr:uid="{00000000-0005-0000-0000-0000845E0000}"/>
    <cellStyle name="Normal 3 2 6 3 7 2" xfId="24224" xr:uid="{00000000-0005-0000-0000-0000855E0000}"/>
    <cellStyle name="Normal 3 2 6 3 8" xfId="24225" xr:uid="{00000000-0005-0000-0000-0000865E0000}"/>
    <cellStyle name="Normal 3 2 6 4" xfId="24226" xr:uid="{00000000-0005-0000-0000-0000875E0000}"/>
    <cellStyle name="Normal 3 2 6 4 2" xfId="24227" xr:uid="{00000000-0005-0000-0000-0000885E0000}"/>
    <cellStyle name="Normal 3 2 6 4 2 2" xfId="24228" xr:uid="{00000000-0005-0000-0000-0000895E0000}"/>
    <cellStyle name="Normal 3 2 6 4 2 2 2" xfId="24229" xr:uid="{00000000-0005-0000-0000-00008A5E0000}"/>
    <cellStyle name="Normal 3 2 6 4 2 2 2 2" xfId="24230" xr:uid="{00000000-0005-0000-0000-00008B5E0000}"/>
    <cellStyle name="Normal 3 2 6 4 2 2 3" xfId="24231" xr:uid="{00000000-0005-0000-0000-00008C5E0000}"/>
    <cellStyle name="Normal 3 2 6 4 2 3" xfId="24232" xr:uid="{00000000-0005-0000-0000-00008D5E0000}"/>
    <cellStyle name="Normal 3 2 6 4 2 3 2" xfId="24233" xr:uid="{00000000-0005-0000-0000-00008E5E0000}"/>
    <cellStyle name="Normal 3 2 6 4 2 4" xfId="24234" xr:uid="{00000000-0005-0000-0000-00008F5E0000}"/>
    <cellStyle name="Normal 3 2 6 4 3" xfId="24235" xr:uid="{00000000-0005-0000-0000-0000905E0000}"/>
    <cellStyle name="Normal 3 2 6 4 3 2" xfId="24236" xr:uid="{00000000-0005-0000-0000-0000915E0000}"/>
    <cellStyle name="Normal 3 2 6 4 3 2 2" xfId="24237" xr:uid="{00000000-0005-0000-0000-0000925E0000}"/>
    <cellStyle name="Normal 3 2 6 4 3 3" xfId="24238" xr:uid="{00000000-0005-0000-0000-0000935E0000}"/>
    <cellStyle name="Normal 3 2 6 4 4" xfId="24239" xr:uid="{00000000-0005-0000-0000-0000945E0000}"/>
    <cellStyle name="Normal 3 2 6 4 4 2" xfId="24240" xr:uid="{00000000-0005-0000-0000-0000955E0000}"/>
    <cellStyle name="Normal 3 2 6 4 5" xfId="24241" xr:uid="{00000000-0005-0000-0000-0000965E0000}"/>
    <cellStyle name="Normal 3 2 6 5" xfId="24242" xr:uid="{00000000-0005-0000-0000-0000975E0000}"/>
    <cellStyle name="Normal 3 2 6 5 2" xfId="24243" xr:uid="{00000000-0005-0000-0000-0000985E0000}"/>
    <cellStyle name="Normal 3 2 6 5 2 2" xfId="24244" xr:uid="{00000000-0005-0000-0000-0000995E0000}"/>
    <cellStyle name="Normal 3 2 6 5 2 2 2" xfId="24245" xr:uid="{00000000-0005-0000-0000-00009A5E0000}"/>
    <cellStyle name="Normal 3 2 6 5 2 3" xfId="24246" xr:uid="{00000000-0005-0000-0000-00009B5E0000}"/>
    <cellStyle name="Normal 3 2 6 5 3" xfId="24247" xr:uid="{00000000-0005-0000-0000-00009C5E0000}"/>
    <cellStyle name="Normal 3 2 6 5 3 2" xfId="24248" xr:uid="{00000000-0005-0000-0000-00009D5E0000}"/>
    <cellStyle name="Normal 3 2 6 5 4" xfId="24249" xr:uid="{00000000-0005-0000-0000-00009E5E0000}"/>
    <cellStyle name="Normal 3 2 6 6" xfId="24250" xr:uid="{00000000-0005-0000-0000-00009F5E0000}"/>
    <cellStyle name="Normal 3 2 6 6 2" xfId="24251" xr:uid="{00000000-0005-0000-0000-0000A05E0000}"/>
    <cellStyle name="Normal 3 2 6 6 2 2" xfId="24252" xr:uid="{00000000-0005-0000-0000-0000A15E0000}"/>
    <cellStyle name="Normal 3 2 6 6 2 2 2" xfId="24253" xr:uid="{00000000-0005-0000-0000-0000A25E0000}"/>
    <cellStyle name="Normal 3 2 6 6 2 3" xfId="24254" xr:uid="{00000000-0005-0000-0000-0000A35E0000}"/>
    <cellStyle name="Normal 3 2 6 6 3" xfId="24255" xr:uid="{00000000-0005-0000-0000-0000A45E0000}"/>
    <cellStyle name="Normal 3 2 6 6 3 2" xfId="24256" xr:uid="{00000000-0005-0000-0000-0000A55E0000}"/>
    <cellStyle name="Normal 3 2 6 6 4" xfId="24257" xr:uid="{00000000-0005-0000-0000-0000A65E0000}"/>
    <cellStyle name="Normal 3 2 6 7" xfId="24258" xr:uid="{00000000-0005-0000-0000-0000A75E0000}"/>
    <cellStyle name="Normal 3 2 6 7 2" xfId="24259" xr:uid="{00000000-0005-0000-0000-0000A85E0000}"/>
    <cellStyle name="Normal 3 2 6 7 2 2" xfId="24260" xr:uid="{00000000-0005-0000-0000-0000A95E0000}"/>
    <cellStyle name="Normal 3 2 6 7 3" xfId="24261" xr:uid="{00000000-0005-0000-0000-0000AA5E0000}"/>
    <cellStyle name="Normal 3 2 6 8" xfId="24262" xr:uid="{00000000-0005-0000-0000-0000AB5E0000}"/>
    <cellStyle name="Normal 3 2 6 8 2" xfId="24263" xr:uid="{00000000-0005-0000-0000-0000AC5E0000}"/>
    <cellStyle name="Normal 3 2 6 9" xfId="24264" xr:uid="{00000000-0005-0000-0000-0000AD5E0000}"/>
    <cellStyle name="Normal 3 2 6 9 2" xfId="24265" xr:uid="{00000000-0005-0000-0000-0000AE5E0000}"/>
    <cellStyle name="Normal 3 2 7" xfId="24266" xr:uid="{00000000-0005-0000-0000-0000AF5E0000}"/>
    <cellStyle name="Normal 3 2 7 10" xfId="24267" xr:uid="{00000000-0005-0000-0000-0000B05E0000}"/>
    <cellStyle name="Normal 3 2 7 2" xfId="24268" xr:uid="{00000000-0005-0000-0000-0000B15E0000}"/>
    <cellStyle name="Normal 3 2 7 2 2" xfId="24269" xr:uid="{00000000-0005-0000-0000-0000B25E0000}"/>
    <cellStyle name="Normal 3 2 7 2 2 2" xfId="24270" xr:uid="{00000000-0005-0000-0000-0000B35E0000}"/>
    <cellStyle name="Normal 3 2 7 2 2 2 2" xfId="24271" xr:uid="{00000000-0005-0000-0000-0000B45E0000}"/>
    <cellStyle name="Normal 3 2 7 2 2 2 2 2" xfId="24272" xr:uid="{00000000-0005-0000-0000-0000B55E0000}"/>
    <cellStyle name="Normal 3 2 7 2 2 2 2 2 2" xfId="24273" xr:uid="{00000000-0005-0000-0000-0000B65E0000}"/>
    <cellStyle name="Normal 3 2 7 2 2 2 2 2 2 2" xfId="24274" xr:uid="{00000000-0005-0000-0000-0000B75E0000}"/>
    <cellStyle name="Normal 3 2 7 2 2 2 2 2 3" xfId="24275" xr:uid="{00000000-0005-0000-0000-0000B85E0000}"/>
    <cellStyle name="Normal 3 2 7 2 2 2 2 3" xfId="24276" xr:uid="{00000000-0005-0000-0000-0000B95E0000}"/>
    <cellStyle name="Normal 3 2 7 2 2 2 2 3 2" xfId="24277" xr:uid="{00000000-0005-0000-0000-0000BA5E0000}"/>
    <cellStyle name="Normal 3 2 7 2 2 2 2 4" xfId="24278" xr:uid="{00000000-0005-0000-0000-0000BB5E0000}"/>
    <cellStyle name="Normal 3 2 7 2 2 2 3" xfId="24279" xr:uid="{00000000-0005-0000-0000-0000BC5E0000}"/>
    <cellStyle name="Normal 3 2 7 2 2 2 3 2" xfId="24280" xr:uid="{00000000-0005-0000-0000-0000BD5E0000}"/>
    <cellStyle name="Normal 3 2 7 2 2 2 3 2 2" xfId="24281" xr:uid="{00000000-0005-0000-0000-0000BE5E0000}"/>
    <cellStyle name="Normal 3 2 7 2 2 2 3 3" xfId="24282" xr:uid="{00000000-0005-0000-0000-0000BF5E0000}"/>
    <cellStyle name="Normal 3 2 7 2 2 2 4" xfId="24283" xr:uid="{00000000-0005-0000-0000-0000C05E0000}"/>
    <cellStyle name="Normal 3 2 7 2 2 2 4 2" xfId="24284" xr:uid="{00000000-0005-0000-0000-0000C15E0000}"/>
    <cellStyle name="Normal 3 2 7 2 2 2 5" xfId="24285" xr:uid="{00000000-0005-0000-0000-0000C25E0000}"/>
    <cellStyle name="Normal 3 2 7 2 2 3" xfId="24286" xr:uid="{00000000-0005-0000-0000-0000C35E0000}"/>
    <cellStyle name="Normal 3 2 7 2 2 3 2" xfId="24287" xr:uid="{00000000-0005-0000-0000-0000C45E0000}"/>
    <cellStyle name="Normal 3 2 7 2 2 3 2 2" xfId="24288" xr:uid="{00000000-0005-0000-0000-0000C55E0000}"/>
    <cellStyle name="Normal 3 2 7 2 2 3 2 2 2" xfId="24289" xr:uid="{00000000-0005-0000-0000-0000C65E0000}"/>
    <cellStyle name="Normal 3 2 7 2 2 3 2 3" xfId="24290" xr:uid="{00000000-0005-0000-0000-0000C75E0000}"/>
    <cellStyle name="Normal 3 2 7 2 2 3 3" xfId="24291" xr:uid="{00000000-0005-0000-0000-0000C85E0000}"/>
    <cellStyle name="Normal 3 2 7 2 2 3 3 2" xfId="24292" xr:uid="{00000000-0005-0000-0000-0000C95E0000}"/>
    <cellStyle name="Normal 3 2 7 2 2 3 4" xfId="24293" xr:uid="{00000000-0005-0000-0000-0000CA5E0000}"/>
    <cellStyle name="Normal 3 2 7 2 2 4" xfId="24294" xr:uid="{00000000-0005-0000-0000-0000CB5E0000}"/>
    <cellStyle name="Normal 3 2 7 2 2 4 2" xfId="24295" xr:uid="{00000000-0005-0000-0000-0000CC5E0000}"/>
    <cellStyle name="Normal 3 2 7 2 2 4 2 2" xfId="24296" xr:uid="{00000000-0005-0000-0000-0000CD5E0000}"/>
    <cellStyle name="Normal 3 2 7 2 2 4 2 2 2" xfId="24297" xr:uid="{00000000-0005-0000-0000-0000CE5E0000}"/>
    <cellStyle name="Normal 3 2 7 2 2 4 2 3" xfId="24298" xr:uid="{00000000-0005-0000-0000-0000CF5E0000}"/>
    <cellStyle name="Normal 3 2 7 2 2 4 3" xfId="24299" xr:uid="{00000000-0005-0000-0000-0000D05E0000}"/>
    <cellStyle name="Normal 3 2 7 2 2 4 3 2" xfId="24300" xr:uid="{00000000-0005-0000-0000-0000D15E0000}"/>
    <cellStyle name="Normal 3 2 7 2 2 4 4" xfId="24301" xr:uid="{00000000-0005-0000-0000-0000D25E0000}"/>
    <cellStyle name="Normal 3 2 7 2 2 5" xfId="24302" xr:uid="{00000000-0005-0000-0000-0000D35E0000}"/>
    <cellStyle name="Normal 3 2 7 2 2 5 2" xfId="24303" xr:uid="{00000000-0005-0000-0000-0000D45E0000}"/>
    <cellStyle name="Normal 3 2 7 2 2 5 2 2" xfId="24304" xr:uid="{00000000-0005-0000-0000-0000D55E0000}"/>
    <cellStyle name="Normal 3 2 7 2 2 5 3" xfId="24305" xr:uid="{00000000-0005-0000-0000-0000D65E0000}"/>
    <cellStyle name="Normal 3 2 7 2 2 6" xfId="24306" xr:uid="{00000000-0005-0000-0000-0000D75E0000}"/>
    <cellStyle name="Normal 3 2 7 2 2 6 2" xfId="24307" xr:uid="{00000000-0005-0000-0000-0000D85E0000}"/>
    <cellStyle name="Normal 3 2 7 2 2 7" xfId="24308" xr:uid="{00000000-0005-0000-0000-0000D95E0000}"/>
    <cellStyle name="Normal 3 2 7 2 2 7 2" xfId="24309" xr:uid="{00000000-0005-0000-0000-0000DA5E0000}"/>
    <cellStyle name="Normal 3 2 7 2 2 8" xfId="24310" xr:uid="{00000000-0005-0000-0000-0000DB5E0000}"/>
    <cellStyle name="Normal 3 2 7 2 3" xfId="24311" xr:uid="{00000000-0005-0000-0000-0000DC5E0000}"/>
    <cellStyle name="Normal 3 2 7 2 3 2" xfId="24312" xr:uid="{00000000-0005-0000-0000-0000DD5E0000}"/>
    <cellStyle name="Normal 3 2 7 2 3 2 2" xfId="24313" xr:uid="{00000000-0005-0000-0000-0000DE5E0000}"/>
    <cellStyle name="Normal 3 2 7 2 3 2 2 2" xfId="24314" xr:uid="{00000000-0005-0000-0000-0000DF5E0000}"/>
    <cellStyle name="Normal 3 2 7 2 3 2 2 2 2" xfId="24315" xr:uid="{00000000-0005-0000-0000-0000E05E0000}"/>
    <cellStyle name="Normal 3 2 7 2 3 2 2 3" xfId="24316" xr:uid="{00000000-0005-0000-0000-0000E15E0000}"/>
    <cellStyle name="Normal 3 2 7 2 3 2 3" xfId="24317" xr:uid="{00000000-0005-0000-0000-0000E25E0000}"/>
    <cellStyle name="Normal 3 2 7 2 3 2 3 2" xfId="24318" xr:uid="{00000000-0005-0000-0000-0000E35E0000}"/>
    <cellStyle name="Normal 3 2 7 2 3 2 4" xfId="24319" xr:uid="{00000000-0005-0000-0000-0000E45E0000}"/>
    <cellStyle name="Normal 3 2 7 2 3 3" xfId="24320" xr:uid="{00000000-0005-0000-0000-0000E55E0000}"/>
    <cellStyle name="Normal 3 2 7 2 3 3 2" xfId="24321" xr:uid="{00000000-0005-0000-0000-0000E65E0000}"/>
    <cellStyle name="Normal 3 2 7 2 3 3 2 2" xfId="24322" xr:uid="{00000000-0005-0000-0000-0000E75E0000}"/>
    <cellStyle name="Normal 3 2 7 2 3 3 3" xfId="24323" xr:uid="{00000000-0005-0000-0000-0000E85E0000}"/>
    <cellStyle name="Normal 3 2 7 2 3 4" xfId="24324" xr:uid="{00000000-0005-0000-0000-0000E95E0000}"/>
    <cellStyle name="Normal 3 2 7 2 3 4 2" xfId="24325" xr:uid="{00000000-0005-0000-0000-0000EA5E0000}"/>
    <cellStyle name="Normal 3 2 7 2 3 5" xfId="24326" xr:uid="{00000000-0005-0000-0000-0000EB5E0000}"/>
    <cellStyle name="Normal 3 2 7 2 4" xfId="24327" xr:uid="{00000000-0005-0000-0000-0000EC5E0000}"/>
    <cellStyle name="Normal 3 2 7 2 4 2" xfId="24328" xr:uid="{00000000-0005-0000-0000-0000ED5E0000}"/>
    <cellStyle name="Normal 3 2 7 2 4 2 2" xfId="24329" xr:uid="{00000000-0005-0000-0000-0000EE5E0000}"/>
    <cellStyle name="Normal 3 2 7 2 4 2 2 2" xfId="24330" xr:uid="{00000000-0005-0000-0000-0000EF5E0000}"/>
    <cellStyle name="Normal 3 2 7 2 4 2 3" xfId="24331" xr:uid="{00000000-0005-0000-0000-0000F05E0000}"/>
    <cellStyle name="Normal 3 2 7 2 4 3" xfId="24332" xr:uid="{00000000-0005-0000-0000-0000F15E0000}"/>
    <cellStyle name="Normal 3 2 7 2 4 3 2" xfId="24333" xr:uid="{00000000-0005-0000-0000-0000F25E0000}"/>
    <cellStyle name="Normal 3 2 7 2 4 4" xfId="24334" xr:uid="{00000000-0005-0000-0000-0000F35E0000}"/>
    <cellStyle name="Normal 3 2 7 2 5" xfId="24335" xr:uid="{00000000-0005-0000-0000-0000F45E0000}"/>
    <cellStyle name="Normal 3 2 7 2 5 2" xfId="24336" xr:uid="{00000000-0005-0000-0000-0000F55E0000}"/>
    <cellStyle name="Normal 3 2 7 2 5 2 2" xfId="24337" xr:uid="{00000000-0005-0000-0000-0000F65E0000}"/>
    <cellStyle name="Normal 3 2 7 2 5 2 2 2" xfId="24338" xr:uid="{00000000-0005-0000-0000-0000F75E0000}"/>
    <cellStyle name="Normal 3 2 7 2 5 2 3" xfId="24339" xr:uid="{00000000-0005-0000-0000-0000F85E0000}"/>
    <cellStyle name="Normal 3 2 7 2 5 3" xfId="24340" xr:uid="{00000000-0005-0000-0000-0000F95E0000}"/>
    <cellStyle name="Normal 3 2 7 2 5 3 2" xfId="24341" xr:uid="{00000000-0005-0000-0000-0000FA5E0000}"/>
    <cellStyle name="Normal 3 2 7 2 5 4" xfId="24342" xr:uid="{00000000-0005-0000-0000-0000FB5E0000}"/>
    <cellStyle name="Normal 3 2 7 2 6" xfId="24343" xr:uid="{00000000-0005-0000-0000-0000FC5E0000}"/>
    <cellStyle name="Normal 3 2 7 2 6 2" xfId="24344" xr:uid="{00000000-0005-0000-0000-0000FD5E0000}"/>
    <cellStyle name="Normal 3 2 7 2 6 2 2" xfId="24345" xr:uid="{00000000-0005-0000-0000-0000FE5E0000}"/>
    <cellStyle name="Normal 3 2 7 2 6 3" xfId="24346" xr:uid="{00000000-0005-0000-0000-0000FF5E0000}"/>
    <cellStyle name="Normal 3 2 7 2 7" xfId="24347" xr:uid="{00000000-0005-0000-0000-0000005F0000}"/>
    <cellStyle name="Normal 3 2 7 2 7 2" xfId="24348" xr:uid="{00000000-0005-0000-0000-0000015F0000}"/>
    <cellStyle name="Normal 3 2 7 2 8" xfId="24349" xr:uid="{00000000-0005-0000-0000-0000025F0000}"/>
    <cellStyle name="Normal 3 2 7 2 8 2" xfId="24350" xr:uid="{00000000-0005-0000-0000-0000035F0000}"/>
    <cellStyle name="Normal 3 2 7 2 9" xfId="24351" xr:uid="{00000000-0005-0000-0000-0000045F0000}"/>
    <cellStyle name="Normal 3 2 7 3" xfId="24352" xr:uid="{00000000-0005-0000-0000-0000055F0000}"/>
    <cellStyle name="Normal 3 2 7 3 2" xfId="24353" xr:uid="{00000000-0005-0000-0000-0000065F0000}"/>
    <cellStyle name="Normal 3 2 7 3 2 2" xfId="24354" xr:uid="{00000000-0005-0000-0000-0000075F0000}"/>
    <cellStyle name="Normal 3 2 7 3 2 2 2" xfId="24355" xr:uid="{00000000-0005-0000-0000-0000085F0000}"/>
    <cellStyle name="Normal 3 2 7 3 2 2 2 2" xfId="24356" xr:uid="{00000000-0005-0000-0000-0000095F0000}"/>
    <cellStyle name="Normal 3 2 7 3 2 2 2 2 2" xfId="24357" xr:uid="{00000000-0005-0000-0000-00000A5F0000}"/>
    <cellStyle name="Normal 3 2 7 3 2 2 2 3" xfId="24358" xr:uid="{00000000-0005-0000-0000-00000B5F0000}"/>
    <cellStyle name="Normal 3 2 7 3 2 2 3" xfId="24359" xr:uid="{00000000-0005-0000-0000-00000C5F0000}"/>
    <cellStyle name="Normal 3 2 7 3 2 2 3 2" xfId="24360" xr:uid="{00000000-0005-0000-0000-00000D5F0000}"/>
    <cellStyle name="Normal 3 2 7 3 2 2 4" xfId="24361" xr:uid="{00000000-0005-0000-0000-00000E5F0000}"/>
    <cellStyle name="Normal 3 2 7 3 2 3" xfId="24362" xr:uid="{00000000-0005-0000-0000-00000F5F0000}"/>
    <cellStyle name="Normal 3 2 7 3 2 3 2" xfId="24363" xr:uid="{00000000-0005-0000-0000-0000105F0000}"/>
    <cellStyle name="Normal 3 2 7 3 2 3 2 2" xfId="24364" xr:uid="{00000000-0005-0000-0000-0000115F0000}"/>
    <cellStyle name="Normal 3 2 7 3 2 3 3" xfId="24365" xr:uid="{00000000-0005-0000-0000-0000125F0000}"/>
    <cellStyle name="Normal 3 2 7 3 2 4" xfId="24366" xr:uid="{00000000-0005-0000-0000-0000135F0000}"/>
    <cellStyle name="Normal 3 2 7 3 2 4 2" xfId="24367" xr:uid="{00000000-0005-0000-0000-0000145F0000}"/>
    <cellStyle name="Normal 3 2 7 3 2 5" xfId="24368" xr:uid="{00000000-0005-0000-0000-0000155F0000}"/>
    <cellStyle name="Normal 3 2 7 3 3" xfId="24369" xr:uid="{00000000-0005-0000-0000-0000165F0000}"/>
    <cellStyle name="Normal 3 2 7 3 3 2" xfId="24370" xr:uid="{00000000-0005-0000-0000-0000175F0000}"/>
    <cellStyle name="Normal 3 2 7 3 3 2 2" xfId="24371" xr:uid="{00000000-0005-0000-0000-0000185F0000}"/>
    <cellStyle name="Normal 3 2 7 3 3 2 2 2" xfId="24372" xr:uid="{00000000-0005-0000-0000-0000195F0000}"/>
    <cellStyle name="Normal 3 2 7 3 3 2 3" xfId="24373" xr:uid="{00000000-0005-0000-0000-00001A5F0000}"/>
    <cellStyle name="Normal 3 2 7 3 3 3" xfId="24374" xr:uid="{00000000-0005-0000-0000-00001B5F0000}"/>
    <cellStyle name="Normal 3 2 7 3 3 3 2" xfId="24375" xr:uid="{00000000-0005-0000-0000-00001C5F0000}"/>
    <cellStyle name="Normal 3 2 7 3 3 4" xfId="24376" xr:uid="{00000000-0005-0000-0000-00001D5F0000}"/>
    <cellStyle name="Normal 3 2 7 3 4" xfId="24377" xr:uid="{00000000-0005-0000-0000-00001E5F0000}"/>
    <cellStyle name="Normal 3 2 7 3 4 2" xfId="24378" xr:uid="{00000000-0005-0000-0000-00001F5F0000}"/>
    <cellStyle name="Normal 3 2 7 3 4 2 2" xfId="24379" xr:uid="{00000000-0005-0000-0000-0000205F0000}"/>
    <cellStyle name="Normal 3 2 7 3 4 2 2 2" xfId="24380" xr:uid="{00000000-0005-0000-0000-0000215F0000}"/>
    <cellStyle name="Normal 3 2 7 3 4 2 3" xfId="24381" xr:uid="{00000000-0005-0000-0000-0000225F0000}"/>
    <cellStyle name="Normal 3 2 7 3 4 3" xfId="24382" xr:uid="{00000000-0005-0000-0000-0000235F0000}"/>
    <cellStyle name="Normal 3 2 7 3 4 3 2" xfId="24383" xr:uid="{00000000-0005-0000-0000-0000245F0000}"/>
    <cellStyle name="Normal 3 2 7 3 4 4" xfId="24384" xr:uid="{00000000-0005-0000-0000-0000255F0000}"/>
    <cellStyle name="Normal 3 2 7 3 5" xfId="24385" xr:uid="{00000000-0005-0000-0000-0000265F0000}"/>
    <cellStyle name="Normal 3 2 7 3 5 2" xfId="24386" xr:uid="{00000000-0005-0000-0000-0000275F0000}"/>
    <cellStyle name="Normal 3 2 7 3 5 2 2" xfId="24387" xr:uid="{00000000-0005-0000-0000-0000285F0000}"/>
    <cellStyle name="Normal 3 2 7 3 5 3" xfId="24388" xr:uid="{00000000-0005-0000-0000-0000295F0000}"/>
    <cellStyle name="Normal 3 2 7 3 6" xfId="24389" xr:uid="{00000000-0005-0000-0000-00002A5F0000}"/>
    <cellStyle name="Normal 3 2 7 3 6 2" xfId="24390" xr:uid="{00000000-0005-0000-0000-00002B5F0000}"/>
    <cellStyle name="Normal 3 2 7 3 7" xfId="24391" xr:uid="{00000000-0005-0000-0000-00002C5F0000}"/>
    <cellStyle name="Normal 3 2 7 3 7 2" xfId="24392" xr:uid="{00000000-0005-0000-0000-00002D5F0000}"/>
    <cellStyle name="Normal 3 2 7 3 8" xfId="24393" xr:uid="{00000000-0005-0000-0000-00002E5F0000}"/>
    <cellStyle name="Normal 3 2 7 4" xfId="24394" xr:uid="{00000000-0005-0000-0000-00002F5F0000}"/>
    <cellStyle name="Normal 3 2 7 4 2" xfId="24395" xr:uid="{00000000-0005-0000-0000-0000305F0000}"/>
    <cellStyle name="Normal 3 2 7 4 2 2" xfId="24396" xr:uid="{00000000-0005-0000-0000-0000315F0000}"/>
    <cellStyle name="Normal 3 2 7 4 2 2 2" xfId="24397" xr:uid="{00000000-0005-0000-0000-0000325F0000}"/>
    <cellStyle name="Normal 3 2 7 4 2 2 2 2" xfId="24398" xr:uid="{00000000-0005-0000-0000-0000335F0000}"/>
    <cellStyle name="Normal 3 2 7 4 2 2 3" xfId="24399" xr:uid="{00000000-0005-0000-0000-0000345F0000}"/>
    <cellStyle name="Normal 3 2 7 4 2 3" xfId="24400" xr:uid="{00000000-0005-0000-0000-0000355F0000}"/>
    <cellStyle name="Normal 3 2 7 4 2 3 2" xfId="24401" xr:uid="{00000000-0005-0000-0000-0000365F0000}"/>
    <cellStyle name="Normal 3 2 7 4 2 4" xfId="24402" xr:uid="{00000000-0005-0000-0000-0000375F0000}"/>
    <cellStyle name="Normal 3 2 7 4 3" xfId="24403" xr:uid="{00000000-0005-0000-0000-0000385F0000}"/>
    <cellStyle name="Normal 3 2 7 4 3 2" xfId="24404" xr:uid="{00000000-0005-0000-0000-0000395F0000}"/>
    <cellStyle name="Normal 3 2 7 4 3 2 2" xfId="24405" xr:uid="{00000000-0005-0000-0000-00003A5F0000}"/>
    <cellStyle name="Normal 3 2 7 4 3 3" xfId="24406" xr:uid="{00000000-0005-0000-0000-00003B5F0000}"/>
    <cellStyle name="Normal 3 2 7 4 4" xfId="24407" xr:uid="{00000000-0005-0000-0000-00003C5F0000}"/>
    <cellStyle name="Normal 3 2 7 4 4 2" xfId="24408" xr:uid="{00000000-0005-0000-0000-00003D5F0000}"/>
    <cellStyle name="Normal 3 2 7 4 5" xfId="24409" xr:uid="{00000000-0005-0000-0000-00003E5F0000}"/>
    <cellStyle name="Normal 3 2 7 5" xfId="24410" xr:uid="{00000000-0005-0000-0000-00003F5F0000}"/>
    <cellStyle name="Normal 3 2 7 5 2" xfId="24411" xr:uid="{00000000-0005-0000-0000-0000405F0000}"/>
    <cellStyle name="Normal 3 2 7 5 2 2" xfId="24412" xr:uid="{00000000-0005-0000-0000-0000415F0000}"/>
    <cellStyle name="Normal 3 2 7 5 2 2 2" xfId="24413" xr:uid="{00000000-0005-0000-0000-0000425F0000}"/>
    <cellStyle name="Normal 3 2 7 5 2 3" xfId="24414" xr:uid="{00000000-0005-0000-0000-0000435F0000}"/>
    <cellStyle name="Normal 3 2 7 5 3" xfId="24415" xr:uid="{00000000-0005-0000-0000-0000445F0000}"/>
    <cellStyle name="Normal 3 2 7 5 3 2" xfId="24416" xr:uid="{00000000-0005-0000-0000-0000455F0000}"/>
    <cellStyle name="Normal 3 2 7 5 4" xfId="24417" xr:uid="{00000000-0005-0000-0000-0000465F0000}"/>
    <cellStyle name="Normal 3 2 7 6" xfId="24418" xr:uid="{00000000-0005-0000-0000-0000475F0000}"/>
    <cellStyle name="Normal 3 2 7 6 2" xfId="24419" xr:uid="{00000000-0005-0000-0000-0000485F0000}"/>
    <cellStyle name="Normal 3 2 7 6 2 2" xfId="24420" xr:uid="{00000000-0005-0000-0000-0000495F0000}"/>
    <cellStyle name="Normal 3 2 7 6 2 2 2" xfId="24421" xr:uid="{00000000-0005-0000-0000-00004A5F0000}"/>
    <cellStyle name="Normal 3 2 7 6 2 3" xfId="24422" xr:uid="{00000000-0005-0000-0000-00004B5F0000}"/>
    <cellStyle name="Normal 3 2 7 6 3" xfId="24423" xr:uid="{00000000-0005-0000-0000-00004C5F0000}"/>
    <cellStyle name="Normal 3 2 7 6 3 2" xfId="24424" xr:uid="{00000000-0005-0000-0000-00004D5F0000}"/>
    <cellStyle name="Normal 3 2 7 6 4" xfId="24425" xr:uid="{00000000-0005-0000-0000-00004E5F0000}"/>
    <cellStyle name="Normal 3 2 7 7" xfId="24426" xr:uid="{00000000-0005-0000-0000-00004F5F0000}"/>
    <cellStyle name="Normal 3 2 7 7 2" xfId="24427" xr:uid="{00000000-0005-0000-0000-0000505F0000}"/>
    <cellStyle name="Normal 3 2 7 7 2 2" xfId="24428" xr:uid="{00000000-0005-0000-0000-0000515F0000}"/>
    <cellStyle name="Normal 3 2 7 7 3" xfId="24429" xr:uid="{00000000-0005-0000-0000-0000525F0000}"/>
    <cellStyle name="Normal 3 2 7 8" xfId="24430" xr:uid="{00000000-0005-0000-0000-0000535F0000}"/>
    <cellStyle name="Normal 3 2 7 8 2" xfId="24431" xr:uid="{00000000-0005-0000-0000-0000545F0000}"/>
    <cellStyle name="Normal 3 2 7 9" xfId="24432" xr:uid="{00000000-0005-0000-0000-0000555F0000}"/>
    <cellStyle name="Normal 3 2 7 9 2" xfId="24433" xr:uid="{00000000-0005-0000-0000-0000565F0000}"/>
    <cellStyle name="Normal 3 2 8" xfId="24434" xr:uid="{00000000-0005-0000-0000-0000575F0000}"/>
    <cellStyle name="Normal 3 2 8 10" xfId="24435" xr:uid="{00000000-0005-0000-0000-0000585F0000}"/>
    <cellStyle name="Normal 3 2 8 2" xfId="24436" xr:uid="{00000000-0005-0000-0000-0000595F0000}"/>
    <cellStyle name="Normal 3 2 8 2 2" xfId="24437" xr:uid="{00000000-0005-0000-0000-00005A5F0000}"/>
    <cellStyle name="Normal 3 2 8 2 2 2" xfId="24438" xr:uid="{00000000-0005-0000-0000-00005B5F0000}"/>
    <cellStyle name="Normal 3 2 8 2 2 2 2" xfId="24439" xr:uid="{00000000-0005-0000-0000-00005C5F0000}"/>
    <cellStyle name="Normal 3 2 8 2 2 2 2 2" xfId="24440" xr:uid="{00000000-0005-0000-0000-00005D5F0000}"/>
    <cellStyle name="Normal 3 2 8 2 2 2 2 2 2" xfId="24441" xr:uid="{00000000-0005-0000-0000-00005E5F0000}"/>
    <cellStyle name="Normal 3 2 8 2 2 2 2 2 2 2" xfId="24442" xr:uid="{00000000-0005-0000-0000-00005F5F0000}"/>
    <cellStyle name="Normal 3 2 8 2 2 2 2 2 3" xfId="24443" xr:uid="{00000000-0005-0000-0000-0000605F0000}"/>
    <cellStyle name="Normal 3 2 8 2 2 2 2 3" xfId="24444" xr:uid="{00000000-0005-0000-0000-0000615F0000}"/>
    <cellStyle name="Normal 3 2 8 2 2 2 2 3 2" xfId="24445" xr:uid="{00000000-0005-0000-0000-0000625F0000}"/>
    <cellStyle name="Normal 3 2 8 2 2 2 2 4" xfId="24446" xr:uid="{00000000-0005-0000-0000-0000635F0000}"/>
    <cellStyle name="Normal 3 2 8 2 2 2 3" xfId="24447" xr:uid="{00000000-0005-0000-0000-0000645F0000}"/>
    <cellStyle name="Normal 3 2 8 2 2 2 3 2" xfId="24448" xr:uid="{00000000-0005-0000-0000-0000655F0000}"/>
    <cellStyle name="Normal 3 2 8 2 2 2 3 2 2" xfId="24449" xr:uid="{00000000-0005-0000-0000-0000665F0000}"/>
    <cellStyle name="Normal 3 2 8 2 2 2 3 3" xfId="24450" xr:uid="{00000000-0005-0000-0000-0000675F0000}"/>
    <cellStyle name="Normal 3 2 8 2 2 2 4" xfId="24451" xr:uid="{00000000-0005-0000-0000-0000685F0000}"/>
    <cellStyle name="Normal 3 2 8 2 2 2 4 2" xfId="24452" xr:uid="{00000000-0005-0000-0000-0000695F0000}"/>
    <cellStyle name="Normal 3 2 8 2 2 2 5" xfId="24453" xr:uid="{00000000-0005-0000-0000-00006A5F0000}"/>
    <cellStyle name="Normal 3 2 8 2 2 3" xfId="24454" xr:uid="{00000000-0005-0000-0000-00006B5F0000}"/>
    <cellStyle name="Normal 3 2 8 2 2 3 2" xfId="24455" xr:uid="{00000000-0005-0000-0000-00006C5F0000}"/>
    <cellStyle name="Normal 3 2 8 2 2 3 2 2" xfId="24456" xr:uid="{00000000-0005-0000-0000-00006D5F0000}"/>
    <cellStyle name="Normal 3 2 8 2 2 3 2 2 2" xfId="24457" xr:uid="{00000000-0005-0000-0000-00006E5F0000}"/>
    <cellStyle name="Normal 3 2 8 2 2 3 2 3" xfId="24458" xr:uid="{00000000-0005-0000-0000-00006F5F0000}"/>
    <cellStyle name="Normal 3 2 8 2 2 3 3" xfId="24459" xr:uid="{00000000-0005-0000-0000-0000705F0000}"/>
    <cellStyle name="Normal 3 2 8 2 2 3 3 2" xfId="24460" xr:uid="{00000000-0005-0000-0000-0000715F0000}"/>
    <cellStyle name="Normal 3 2 8 2 2 3 4" xfId="24461" xr:uid="{00000000-0005-0000-0000-0000725F0000}"/>
    <cellStyle name="Normal 3 2 8 2 2 4" xfId="24462" xr:uid="{00000000-0005-0000-0000-0000735F0000}"/>
    <cellStyle name="Normal 3 2 8 2 2 4 2" xfId="24463" xr:uid="{00000000-0005-0000-0000-0000745F0000}"/>
    <cellStyle name="Normal 3 2 8 2 2 4 2 2" xfId="24464" xr:uid="{00000000-0005-0000-0000-0000755F0000}"/>
    <cellStyle name="Normal 3 2 8 2 2 4 2 2 2" xfId="24465" xr:uid="{00000000-0005-0000-0000-0000765F0000}"/>
    <cellStyle name="Normal 3 2 8 2 2 4 2 3" xfId="24466" xr:uid="{00000000-0005-0000-0000-0000775F0000}"/>
    <cellStyle name="Normal 3 2 8 2 2 4 3" xfId="24467" xr:uid="{00000000-0005-0000-0000-0000785F0000}"/>
    <cellStyle name="Normal 3 2 8 2 2 4 3 2" xfId="24468" xr:uid="{00000000-0005-0000-0000-0000795F0000}"/>
    <cellStyle name="Normal 3 2 8 2 2 4 4" xfId="24469" xr:uid="{00000000-0005-0000-0000-00007A5F0000}"/>
    <cellStyle name="Normal 3 2 8 2 2 5" xfId="24470" xr:uid="{00000000-0005-0000-0000-00007B5F0000}"/>
    <cellStyle name="Normal 3 2 8 2 2 5 2" xfId="24471" xr:uid="{00000000-0005-0000-0000-00007C5F0000}"/>
    <cellStyle name="Normal 3 2 8 2 2 5 2 2" xfId="24472" xr:uid="{00000000-0005-0000-0000-00007D5F0000}"/>
    <cellStyle name="Normal 3 2 8 2 2 5 3" xfId="24473" xr:uid="{00000000-0005-0000-0000-00007E5F0000}"/>
    <cellStyle name="Normal 3 2 8 2 2 6" xfId="24474" xr:uid="{00000000-0005-0000-0000-00007F5F0000}"/>
    <cellStyle name="Normal 3 2 8 2 2 6 2" xfId="24475" xr:uid="{00000000-0005-0000-0000-0000805F0000}"/>
    <cellStyle name="Normal 3 2 8 2 2 7" xfId="24476" xr:uid="{00000000-0005-0000-0000-0000815F0000}"/>
    <cellStyle name="Normal 3 2 8 2 2 7 2" xfId="24477" xr:uid="{00000000-0005-0000-0000-0000825F0000}"/>
    <cellStyle name="Normal 3 2 8 2 2 8" xfId="24478" xr:uid="{00000000-0005-0000-0000-0000835F0000}"/>
    <cellStyle name="Normal 3 2 8 2 3" xfId="24479" xr:uid="{00000000-0005-0000-0000-0000845F0000}"/>
    <cellStyle name="Normal 3 2 8 2 3 2" xfId="24480" xr:uid="{00000000-0005-0000-0000-0000855F0000}"/>
    <cellStyle name="Normal 3 2 8 2 3 2 2" xfId="24481" xr:uid="{00000000-0005-0000-0000-0000865F0000}"/>
    <cellStyle name="Normal 3 2 8 2 3 2 2 2" xfId="24482" xr:uid="{00000000-0005-0000-0000-0000875F0000}"/>
    <cellStyle name="Normal 3 2 8 2 3 2 2 2 2" xfId="24483" xr:uid="{00000000-0005-0000-0000-0000885F0000}"/>
    <cellStyle name="Normal 3 2 8 2 3 2 2 3" xfId="24484" xr:uid="{00000000-0005-0000-0000-0000895F0000}"/>
    <cellStyle name="Normal 3 2 8 2 3 2 3" xfId="24485" xr:uid="{00000000-0005-0000-0000-00008A5F0000}"/>
    <cellStyle name="Normal 3 2 8 2 3 2 3 2" xfId="24486" xr:uid="{00000000-0005-0000-0000-00008B5F0000}"/>
    <cellStyle name="Normal 3 2 8 2 3 2 4" xfId="24487" xr:uid="{00000000-0005-0000-0000-00008C5F0000}"/>
    <cellStyle name="Normal 3 2 8 2 3 3" xfId="24488" xr:uid="{00000000-0005-0000-0000-00008D5F0000}"/>
    <cellStyle name="Normal 3 2 8 2 3 3 2" xfId="24489" xr:uid="{00000000-0005-0000-0000-00008E5F0000}"/>
    <cellStyle name="Normal 3 2 8 2 3 3 2 2" xfId="24490" xr:uid="{00000000-0005-0000-0000-00008F5F0000}"/>
    <cellStyle name="Normal 3 2 8 2 3 3 3" xfId="24491" xr:uid="{00000000-0005-0000-0000-0000905F0000}"/>
    <cellStyle name="Normal 3 2 8 2 3 4" xfId="24492" xr:uid="{00000000-0005-0000-0000-0000915F0000}"/>
    <cellStyle name="Normal 3 2 8 2 3 4 2" xfId="24493" xr:uid="{00000000-0005-0000-0000-0000925F0000}"/>
    <cellStyle name="Normal 3 2 8 2 3 5" xfId="24494" xr:uid="{00000000-0005-0000-0000-0000935F0000}"/>
    <cellStyle name="Normal 3 2 8 2 4" xfId="24495" xr:uid="{00000000-0005-0000-0000-0000945F0000}"/>
    <cellStyle name="Normal 3 2 8 2 4 2" xfId="24496" xr:uid="{00000000-0005-0000-0000-0000955F0000}"/>
    <cellStyle name="Normal 3 2 8 2 4 2 2" xfId="24497" xr:uid="{00000000-0005-0000-0000-0000965F0000}"/>
    <cellStyle name="Normal 3 2 8 2 4 2 2 2" xfId="24498" xr:uid="{00000000-0005-0000-0000-0000975F0000}"/>
    <cellStyle name="Normal 3 2 8 2 4 2 3" xfId="24499" xr:uid="{00000000-0005-0000-0000-0000985F0000}"/>
    <cellStyle name="Normal 3 2 8 2 4 3" xfId="24500" xr:uid="{00000000-0005-0000-0000-0000995F0000}"/>
    <cellStyle name="Normal 3 2 8 2 4 3 2" xfId="24501" xr:uid="{00000000-0005-0000-0000-00009A5F0000}"/>
    <cellStyle name="Normal 3 2 8 2 4 4" xfId="24502" xr:uid="{00000000-0005-0000-0000-00009B5F0000}"/>
    <cellStyle name="Normal 3 2 8 2 5" xfId="24503" xr:uid="{00000000-0005-0000-0000-00009C5F0000}"/>
    <cellStyle name="Normal 3 2 8 2 5 2" xfId="24504" xr:uid="{00000000-0005-0000-0000-00009D5F0000}"/>
    <cellStyle name="Normal 3 2 8 2 5 2 2" xfId="24505" xr:uid="{00000000-0005-0000-0000-00009E5F0000}"/>
    <cellStyle name="Normal 3 2 8 2 5 2 2 2" xfId="24506" xr:uid="{00000000-0005-0000-0000-00009F5F0000}"/>
    <cellStyle name="Normal 3 2 8 2 5 2 3" xfId="24507" xr:uid="{00000000-0005-0000-0000-0000A05F0000}"/>
    <cellStyle name="Normal 3 2 8 2 5 3" xfId="24508" xr:uid="{00000000-0005-0000-0000-0000A15F0000}"/>
    <cellStyle name="Normal 3 2 8 2 5 3 2" xfId="24509" xr:uid="{00000000-0005-0000-0000-0000A25F0000}"/>
    <cellStyle name="Normal 3 2 8 2 5 4" xfId="24510" xr:uid="{00000000-0005-0000-0000-0000A35F0000}"/>
    <cellStyle name="Normal 3 2 8 2 6" xfId="24511" xr:uid="{00000000-0005-0000-0000-0000A45F0000}"/>
    <cellStyle name="Normal 3 2 8 2 6 2" xfId="24512" xr:uid="{00000000-0005-0000-0000-0000A55F0000}"/>
    <cellStyle name="Normal 3 2 8 2 6 2 2" xfId="24513" xr:uid="{00000000-0005-0000-0000-0000A65F0000}"/>
    <cellStyle name="Normal 3 2 8 2 6 3" xfId="24514" xr:uid="{00000000-0005-0000-0000-0000A75F0000}"/>
    <cellStyle name="Normal 3 2 8 2 7" xfId="24515" xr:uid="{00000000-0005-0000-0000-0000A85F0000}"/>
    <cellStyle name="Normal 3 2 8 2 7 2" xfId="24516" xr:uid="{00000000-0005-0000-0000-0000A95F0000}"/>
    <cellStyle name="Normal 3 2 8 2 8" xfId="24517" xr:uid="{00000000-0005-0000-0000-0000AA5F0000}"/>
    <cellStyle name="Normal 3 2 8 2 8 2" xfId="24518" xr:uid="{00000000-0005-0000-0000-0000AB5F0000}"/>
    <cellStyle name="Normal 3 2 8 2 9" xfId="24519" xr:uid="{00000000-0005-0000-0000-0000AC5F0000}"/>
    <cellStyle name="Normal 3 2 8 3" xfId="24520" xr:uid="{00000000-0005-0000-0000-0000AD5F0000}"/>
    <cellStyle name="Normal 3 2 8 3 2" xfId="24521" xr:uid="{00000000-0005-0000-0000-0000AE5F0000}"/>
    <cellStyle name="Normal 3 2 8 3 2 2" xfId="24522" xr:uid="{00000000-0005-0000-0000-0000AF5F0000}"/>
    <cellStyle name="Normal 3 2 8 3 2 2 2" xfId="24523" xr:uid="{00000000-0005-0000-0000-0000B05F0000}"/>
    <cellStyle name="Normal 3 2 8 3 2 2 2 2" xfId="24524" xr:uid="{00000000-0005-0000-0000-0000B15F0000}"/>
    <cellStyle name="Normal 3 2 8 3 2 2 2 2 2" xfId="24525" xr:uid="{00000000-0005-0000-0000-0000B25F0000}"/>
    <cellStyle name="Normal 3 2 8 3 2 2 2 3" xfId="24526" xr:uid="{00000000-0005-0000-0000-0000B35F0000}"/>
    <cellStyle name="Normal 3 2 8 3 2 2 3" xfId="24527" xr:uid="{00000000-0005-0000-0000-0000B45F0000}"/>
    <cellStyle name="Normal 3 2 8 3 2 2 3 2" xfId="24528" xr:uid="{00000000-0005-0000-0000-0000B55F0000}"/>
    <cellStyle name="Normal 3 2 8 3 2 2 4" xfId="24529" xr:uid="{00000000-0005-0000-0000-0000B65F0000}"/>
    <cellStyle name="Normal 3 2 8 3 2 3" xfId="24530" xr:uid="{00000000-0005-0000-0000-0000B75F0000}"/>
    <cellStyle name="Normal 3 2 8 3 2 3 2" xfId="24531" xr:uid="{00000000-0005-0000-0000-0000B85F0000}"/>
    <cellStyle name="Normal 3 2 8 3 2 3 2 2" xfId="24532" xr:uid="{00000000-0005-0000-0000-0000B95F0000}"/>
    <cellStyle name="Normal 3 2 8 3 2 3 3" xfId="24533" xr:uid="{00000000-0005-0000-0000-0000BA5F0000}"/>
    <cellStyle name="Normal 3 2 8 3 2 4" xfId="24534" xr:uid="{00000000-0005-0000-0000-0000BB5F0000}"/>
    <cellStyle name="Normal 3 2 8 3 2 4 2" xfId="24535" xr:uid="{00000000-0005-0000-0000-0000BC5F0000}"/>
    <cellStyle name="Normal 3 2 8 3 2 5" xfId="24536" xr:uid="{00000000-0005-0000-0000-0000BD5F0000}"/>
    <cellStyle name="Normal 3 2 8 3 3" xfId="24537" xr:uid="{00000000-0005-0000-0000-0000BE5F0000}"/>
    <cellStyle name="Normal 3 2 8 3 3 2" xfId="24538" xr:uid="{00000000-0005-0000-0000-0000BF5F0000}"/>
    <cellStyle name="Normal 3 2 8 3 3 2 2" xfId="24539" xr:uid="{00000000-0005-0000-0000-0000C05F0000}"/>
    <cellStyle name="Normal 3 2 8 3 3 2 2 2" xfId="24540" xr:uid="{00000000-0005-0000-0000-0000C15F0000}"/>
    <cellStyle name="Normal 3 2 8 3 3 2 3" xfId="24541" xr:uid="{00000000-0005-0000-0000-0000C25F0000}"/>
    <cellStyle name="Normal 3 2 8 3 3 3" xfId="24542" xr:uid="{00000000-0005-0000-0000-0000C35F0000}"/>
    <cellStyle name="Normal 3 2 8 3 3 3 2" xfId="24543" xr:uid="{00000000-0005-0000-0000-0000C45F0000}"/>
    <cellStyle name="Normal 3 2 8 3 3 4" xfId="24544" xr:uid="{00000000-0005-0000-0000-0000C55F0000}"/>
    <cellStyle name="Normal 3 2 8 3 4" xfId="24545" xr:uid="{00000000-0005-0000-0000-0000C65F0000}"/>
    <cellStyle name="Normal 3 2 8 3 4 2" xfId="24546" xr:uid="{00000000-0005-0000-0000-0000C75F0000}"/>
    <cellStyle name="Normal 3 2 8 3 4 2 2" xfId="24547" xr:uid="{00000000-0005-0000-0000-0000C85F0000}"/>
    <cellStyle name="Normal 3 2 8 3 4 2 2 2" xfId="24548" xr:uid="{00000000-0005-0000-0000-0000C95F0000}"/>
    <cellStyle name="Normal 3 2 8 3 4 2 3" xfId="24549" xr:uid="{00000000-0005-0000-0000-0000CA5F0000}"/>
    <cellStyle name="Normal 3 2 8 3 4 3" xfId="24550" xr:uid="{00000000-0005-0000-0000-0000CB5F0000}"/>
    <cellStyle name="Normal 3 2 8 3 4 3 2" xfId="24551" xr:uid="{00000000-0005-0000-0000-0000CC5F0000}"/>
    <cellStyle name="Normal 3 2 8 3 4 4" xfId="24552" xr:uid="{00000000-0005-0000-0000-0000CD5F0000}"/>
    <cellStyle name="Normal 3 2 8 3 5" xfId="24553" xr:uid="{00000000-0005-0000-0000-0000CE5F0000}"/>
    <cellStyle name="Normal 3 2 8 3 5 2" xfId="24554" xr:uid="{00000000-0005-0000-0000-0000CF5F0000}"/>
    <cellStyle name="Normal 3 2 8 3 5 2 2" xfId="24555" xr:uid="{00000000-0005-0000-0000-0000D05F0000}"/>
    <cellStyle name="Normal 3 2 8 3 5 3" xfId="24556" xr:uid="{00000000-0005-0000-0000-0000D15F0000}"/>
    <cellStyle name="Normal 3 2 8 3 6" xfId="24557" xr:uid="{00000000-0005-0000-0000-0000D25F0000}"/>
    <cellStyle name="Normal 3 2 8 3 6 2" xfId="24558" xr:uid="{00000000-0005-0000-0000-0000D35F0000}"/>
    <cellStyle name="Normal 3 2 8 3 7" xfId="24559" xr:uid="{00000000-0005-0000-0000-0000D45F0000}"/>
    <cellStyle name="Normal 3 2 8 3 7 2" xfId="24560" xr:uid="{00000000-0005-0000-0000-0000D55F0000}"/>
    <cellStyle name="Normal 3 2 8 3 8" xfId="24561" xr:uid="{00000000-0005-0000-0000-0000D65F0000}"/>
    <cellStyle name="Normal 3 2 8 4" xfId="24562" xr:uid="{00000000-0005-0000-0000-0000D75F0000}"/>
    <cellStyle name="Normal 3 2 8 4 2" xfId="24563" xr:uid="{00000000-0005-0000-0000-0000D85F0000}"/>
    <cellStyle name="Normal 3 2 8 4 2 2" xfId="24564" xr:uid="{00000000-0005-0000-0000-0000D95F0000}"/>
    <cellStyle name="Normal 3 2 8 4 2 2 2" xfId="24565" xr:uid="{00000000-0005-0000-0000-0000DA5F0000}"/>
    <cellStyle name="Normal 3 2 8 4 2 2 2 2" xfId="24566" xr:uid="{00000000-0005-0000-0000-0000DB5F0000}"/>
    <cellStyle name="Normal 3 2 8 4 2 2 3" xfId="24567" xr:uid="{00000000-0005-0000-0000-0000DC5F0000}"/>
    <cellStyle name="Normal 3 2 8 4 2 3" xfId="24568" xr:uid="{00000000-0005-0000-0000-0000DD5F0000}"/>
    <cellStyle name="Normal 3 2 8 4 2 3 2" xfId="24569" xr:uid="{00000000-0005-0000-0000-0000DE5F0000}"/>
    <cellStyle name="Normal 3 2 8 4 2 4" xfId="24570" xr:uid="{00000000-0005-0000-0000-0000DF5F0000}"/>
    <cellStyle name="Normal 3 2 8 4 3" xfId="24571" xr:uid="{00000000-0005-0000-0000-0000E05F0000}"/>
    <cellStyle name="Normal 3 2 8 4 3 2" xfId="24572" xr:uid="{00000000-0005-0000-0000-0000E15F0000}"/>
    <cellStyle name="Normal 3 2 8 4 3 2 2" xfId="24573" xr:uid="{00000000-0005-0000-0000-0000E25F0000}"/>
    <cellStyle name="Normal 3 2 8 4 3 3" xfId="24574" xr:uid="{00000000-0005-0000-0000-0000E35F0000}"/>
    <cellStyle name="Normal 3 2 8 4 4" xfId="24575" xr:uid="{00000000-0005-0000-0000-0000E45F0000}"/>
    <cellStyle name="Normal 3 2 8 4 4 2" xfId="24576" xr:uid="{00000000-0005-0000-0000-0000E55F0000}"/>
    <cellStyle name="Normal 3 2 8 4 5" xfId="24577" xr:uid="{00000000-0005-0000-0000-0000E65F0000}"/>
    <cellStyle name="Normal 3 2 8 5" xfId="24578" xr:uid="{00000000-0005-0000-0000-0000E75F0000}"/>
    <cellStyle name="Normal 3 2 8 5 2" xfId="24579" xr:uid="{00000000-0005-0000-0000-0000E85F0000}"/>
    <cellStyle name="Normal 3 2 8 5 2 2" xfId="24580" xr:uid="{00000000-0005-0000-0000-0000E95F0000}"/>
    <cellStyle name="Normal 3 2 8 5 2 2 2" xfId="24581" xr:uid="{00000000-0005-0000-0000-0000EA5F0000}"/>
    <cellStyle name="Normal 3 2 8 5 2 3" xfId="24582" xr:uid="{00000000-0005-0000-0000-0000EB5F0000}"/>
    <cellStyle name="Normal 3 2 8 5 3" xfId="24583" xr:uid="{00000000-0005-0000-0000-0000EC5F0000}"/>
    <cellStyle name="Normal 3 2 8 5 3 2" xfId="24584" xr:uid="{00000000-0005-0000-0000-0000ED5F0000}"/>
    <cellStyle name="Normal 3 2 8 5 4" xfId="24585" xr:uid="{00000000-0005-0000-0000-0000EE5F0000}"/>
    <cellStyle name="Normal 3 2 8 6" xfId="24586" xr:uid="{00000000-0005-0000-0000-0000EF5F0000}"/>
    <cellStyle name="Normal 3 2 8 6 2" xfId="24587" xr:uid="{00000000-0005-0000-0000-0000F05F0000}"/>
    <cellStyle name="Normal 3 2 8 6 2 2" xfId="24588" xr:uid="{00000000-0005-0000-0000-0000F15F0000}"/>
    <cellStyle name="Normal 3 2 8 6 2 2 2" xfId="24589" xr:uid="{00000000-0005-0000-0000-0000F25F0000}"/>
    <cellStyle name="Normal 3 2 8 6 2 3" xfId="24590" xr:uid="{00000000-0005-0000-0000-0000F35F0000}"/>
    <cellStyle name="Normal 3 2 8 6 3" xfId="24591" xr:uid="{00000000-0005-0000-0000-0000F45F0000}"/>
    <cellStyle name="Normal 3 2 8 6 3 2" xfId="24592" xr:uid="{00000000-0005-0000-0000-0000F55F0000}"/>
    <cellStyle name="Normal 3 2 8 6 4" xfId="24593" xr:uid="{00000000-0005-0000-0000-0000F65F0000}"/>
    <cellStyle name="Normal 3 2 8 7" xfId="24594" xr:uid="{00000000-0005-0000-0000-0000F75F0000}"/>
    <cellStyle name="Normal 3 2 8 7 2" xfId="24595" xr:uid="{00000000-0005-0000-0000-0000F85F0000}"/>
    <cellStyle name="Normal 3 2 8 7 2 2" xfId="24596" xr:uid="{00000000-0005-0000-0000-0000F95F0000}"/>
    <cellStyle name="Normal 3 2 8 7 3" xfId="24597" xr:uid="{00000000-0005-0000-0000-0000FA5F0000}"/>
    <cellStyle name="Normal 3 2 8 8" xfId="24598" xr:uid="{00000000-0005-0000-0000-0000FB5F0000}"/>
    <cellStyle name="Normal 3 2 8 8 2" xfId="24599" xr:uid="{00000000-0005-0000-0000-0000FC5F0000}"/>
    <cellStyle name="Normal 3 2 8 9" xfId="24600" xr:uid="{00000000-0005-0000-0000-0000FD5F0000}"/>
    <cellStyle name="Normal 3 2 8 9 2" xfId="24601" xr:uid="{00000000-0005-0000-0000-0000FE5F0000}"/>
    <cellStyle name="Normal 3 2 9" xfId="24602" xr:uid="{00000000-0005-0000-0000-0000FF5F0000}"/>
    <cellStyle name="Normal 3 2 9 2" xfId="24603" xr:uid="{00000000-0005-0000-0000-000000600000}"/>
    <cellStyle name="Normal 3 2 9 2 2" xfId="24604" xr:uid="{00000000-0005-0000-0000-000001600000}"/>
    <cellStyle name="Normal 3 2 9 2 2 2" xfId="24605" xr:uid="{00000000-0005-0000-0000-000002600000}"/>
    <cellStyle name="Normal 3 2 9 2 2 2 2" xfId="24606" xr:uid="{00000000-0005-0000-0000-000003600000}"/>
    <cellStyle name="Normal 3 2 9 2 2 2 2 2" xfId="24607" xr:uid="{00000000-0005-0000-0000-000004600000}"/>
    <cellStyle name="Normal 3 2 9 2 2 2 2 2 2" xfId="24608" xr:uid="{00000000-0005-0000-0000-000005600000}"/>
    <cellStyle name="Normal 3 2 9 2 2 2 2 3" xfId="24609" xr:uid="{00000000-0005-0000-0000-000006600000}"/>
    <cellStyle name="Normal 3 2 9 2 2 2 3" xfId="24610" xr:uid="{00000000-0005-0000-0000-000007600000}"/>
    <cellStyle name="Normal 3 2 9 2 2 2 3 2" xfId="24611" xr:uid="{00000000-0005-0000-0000-000008600000}"/>
    <cellStyle name="Normal 3 2 9 2 2 2 4" xfId="24612" xr:uid="{00000000-0005-0000-0000-000009600000}"/>
    <cellStyle name="Normal 3 2 9 2 2 3" xfId="24613" xr:uid="{00000000-0005-0000-0000-00000A600000}"/>
    <cellStyle name="Normal 3 2 9 2 2 3 2" xfId="24614" xr:uid="{00000000-0005-0000-0000-00000B600000}"/>
    <cellStyle name="Normal 3 2 9 2 2 3 2 2" xfId="24615" xr:uid="{00000000-0005-0000-0000-00000C600000}"/>
    <cellStyle name="Normal 3 2 9 2 2 3 3" xfId="24616" xr:uid="{00000000-0005-0000-0000-00000D600000}"/>
    <cellStyle name="Normal 3 2 9 2 2 4" xfId="24617" xr:uid="{00000000-0005-0000-0000-00000E600000}"/>
    <cellStyle name="Normal 3 2 9 2 2 4 2" xfId="24618" xr:uid="{00000000-0005-0000-0000-00000F600000}"/>
    <cellStyle name="Normal 3 2 9 2 2 5" xfId="24619" xr:uid="{00000000-0005-0000-0000-000010600000}"/>
    <cellStyle name="Normal 3 2 9 2 3" xfId="24620" xr:uid="{00000000-0005-0000-0000-000011600000}"/>
    <cellStyle name="Normal 3 2 9 2 3 2" xfId="24621" xr:uid="{00000000-0005-0000-0000-000012600000}"/>
    <cellStyle name="Normal 3 2 9 2 3 2 2" xfId="24622" xr:uid="{00000000-0005-0000-0000-000013600000}"/>
    <cellStyle name="Normal 3 2 9 2 3 2 2 2" xfId="24623" xr:uid="{00000000-0005-0000-0000-000014600000}"/>
    <cellStyle name="Normal 3 2 9 2 3 2 3" xfId="24624" xr:uid="{00000000-0005-0000-0000-000015600000}"/>
    <cellStyle name="Normal 3 2 9 2 3 3" xfId="24625" xr:uid="{00000000-0005-0000-0000-000016600000}"/>
    <cellStyle name="Normal 3 2 9 2 3 3 2" xfId="24626" xr:uid="{00000000-0005-0000-0000-000017600000}"/>
    <cellStyle name="Normal 3 2 9 2 3 4" xfId="24627" xr:uid="{00000000-0005-0000-0000-000018600000}"/>
    <cellStyle name="Normal 3 2 9 2 4" xfId="24628" xr:uid="{00000000-0005-0000-0000-000019600000}"/>
    <cellStyle name="Normal 3 2 9 2 4 2" xfId="24629" xr:uid="{00000000-0005-0000-0000-00001A600000}"/>
    <cellStyle name="Normal 3 2 9 2 4 2 2" xfId="24630" xr:uid="{00000000-0005-0000-0000-00001B600000}"/>
    <cellStyle name="Normal 3 2 9 2 4 2 2 2" xfId="24631" xr:uid="{00000000-0005-0000-0000-00001C600000}"/>
    <cellStyle name="Normal 3 2 9 2 4 2 3" xfId="24632" xr:uid="{00000000-0005-0000-0000-00001D600000}"/>
    <cellStyle name="Normal 3 2 9 2 4 3" xfId="24633" xr:uid="{00000000-0005-0000-0000-00001E600000}"/>
    <cellStyle name="Normal 3 2 9 2 4 3 2" xfId="24634" xr:uid="{00000000-0005-0000-0000-00001F600000}"/>
    <cellStyle name="Normal 3 2 9 2 4 4" xfId="24635" xr:uid="{00000000-0005-0000-0000-000020600000}"/>
    <cellStyle name="Normal 3 2 9 2 5" xfId="24636" xr:uid="{00000000-0005-0000-0000-000021600000}"/>
    <cellStyle name="Normal 3 2 9 2 5 2" xfId="24637" xr:uid="{00000000-0005-0000-0000-000022600000}"/>
    <cellStyle name="Normal 3 2 9 2 5 2 2" xfId="24638" xr:uid="{00000000-0005-0000-0000-000023600000}"/>
    <cellStyle name="Normal 3 2 9 2 5 3" xfId="24639" xr:uid="{00000000-0005-0000-0000-000024600000}"/>
    <cellStyle name="Normal 3 2 9 2 6" xfId="24640" xr:uid="{00000000-0005-0000-0000-000025600000}"/>
    <cellStyle name="Normal 3 2 9 2 6 2" xfId="24641" xr:uid="{00000000-0005-0000-0000-000026600000}"/>
    <cellStyle name="Normal 3 2 9 2 7" xfId="24642" xr:uid="{00000000-0005-0000-0000-000027600000}"/>
    <cellStyle name="Normal 3 2 9 2 7 2" xfId="24643" xr:uid="{00000000-0005-0000-0000-000028600000}"/>
    <cellStyle name="Normal 3 2 9 2 8" xfId="24644" xr:uid="{00000000-0005-0000-0000-000029600000}"/>
    <cellStyle name="Normal 3 2 9 3" xfId="24645" xr:uid="{00000000-0005-0000-0000-00002A600000}"/>
    <cellStyle name="Normal 3 2 9 3 2" xfId="24646" xr:uid="{00000000-0005-0000-0000-00002B600000}"/>
    <cellStyle name="Normal 3 2 9 3 2 2" xfId="24647" xr:uid="{00000000-0005-0000-0000-00002C600000}"/>
    <cellStyle name="Normal 3 2 9 3 2 2 2" xfId="24648" xr:uid="{00000000-0005-0000-0000-00002D600000}"/>
    <cellStyle name="Normal 3 2 9 3 2 2 2 2" xfId="24649" xr:uid="{00000000-0005-0000-0000-00002E600000}"/>
    <cellStyle name="Normal 3 2 9 3 2 2 3" xfId="24650" xr:uid="{00000000-0005-0000-0000-00002F600000}"/>
    <cellStyle name="Normal 3 2 9 3 2 3" xfId="24651" xr:uid="{00000000-0005-0000-0000-000030600000}"/>
    <cellStyle name="Normal 3 2 9 3 2 3 2" xfId="24652" xr:uid="{00000000-0005-0000-0000-000031600000}"/>
    <cellStyle name="Normal 3 2 9 3 2 4" xfId="24653" xr:uid="{00000000-0005-0000-0000-000032600000}"/>
    <cellStyle name="Normal 3 2 9 3 3" xfId="24654" xr:uid="{00000000-0005-0000-0000-000033600000}"/>
    <cellStyle name="Normal 3 2 9 3 3 2" xfId="24655" xr:uid="{00000000-0005-0000-0000-000034600000}"/>
    <cellStyle name="Normal 3 2 9 3 3 2 2" xfId="24656" xr:uid="{00000000-0005-0000-0000-000035600000}"/>
    <cellStyle name="Normal 3 2 9 3 3 3" xfId="24657" xr:uid="{00000000-0005-0000-0000-000036600000}"/>
    <cellStyle name="Normal 3 2 9 3 4" xfId="24658" xr:uid="{00000000-0005-0000-0000-000037600000}"/>
    <cellStyle name="Normal 3 2 9 3 4 2" xfId="24659" xr:uid="{00000000-0005-0000-0000-000038600000}"/>
    <cellStyle name="Normal 3 2 9 3 5" xfId="24660" xr:uid="{00000000-0005-0000-0000-000039600000}"/>
    <cellStyle name="Normal 3 2 9 4" xfId="24661" xr:uid="{00000000-0005-0000-0000-00003A600000}"/>
    <cellStyle name="Normal 3 2 9 4 2" xfId="24662" xr:uid="{00000000-0005-0000-0000-00003B600000}"/>
    <cellStyle name="Normal 3 2 9 4 2 2" xfId="24663" xr:uid="{00000000-0005-0000-0000-00003C600000}"/>
    <cellStyle name="Normal 3 2 9 4 2 2 2" xfId="24664" xr:uid="{00000000-0005-0000-0000-00003D600000}"/>
    <cellStyle name="Normal 3 2 9 4 2 3" xfId="24665" xr:uid="{00000000-0005-0000-0000-00003E600000}"/>
    <cellStyle name="Normal 3 2 9 4 3" xfId="24666" xr:uid="{00000000-0005-0000-0000-00003F600000}"/>
    <cellStyle name="Normal 3 2 9 4 3 2" xfId="24667" xr:uid="{00000000-0005-0000-0000-000040600000}"/>
    <cellStyle name="Normal 3 2 9 4 4" xfId="24668" xr:uid="{00000000-0005-0000-0000-000041600000}"/>
    <cellStyle name="Normal 3 2 9 5" xfId="24669" xr:uid="{00000000-0005-0000-0000-000042600000}"/>
    <cellStyle name="Normal 3 2 9 5 2" xfId="24670" xr:uid="{00000000-0005-0000-0000-000043600000}"/>
    <cellStyle name="Normal 3 2 9 5 2 2" xfId="24671" xr:uid="{00000000-0005-0000-0000-000044600000}"/>
    <cellStyle name="Normal 3 2 9 5 2 2 2" xfId="24672" xr:uid="{00000000-0005-0000-0000-000045600000}"/>
    <cellStyle name="Normal 3 2 9 5 2 3" xfId="24673" xr:uid="{00000000-0005-0000-0000-000046600000}"/>
    <cellStyle name="Normal 3 2 9 5 3" xfId="24674" xr:uid="{00000000-0005-0000-0000-000047600000}"/>
    <cellStyle name="Normal 3 2 9 5 3 2" xfId="24675" xr:uid="{00000000-0005-0000-0000-000048600000}"/>
    <cellStyle name="Normal 3 2 9 5 4" xfId="24676" xr:uid="{00000000-0005-0000-0000-000049600000}"/>
    <cellStyle name="Normal 3 2 9 6" xfId="24677" xr:uid="{00000000-0005-0000-0000-00004A600000}"/>
    <cellStyle name="Normal 3 2 9 6 2" xfId="24678" xr:uid="{00000000-0005-0000-0000-00004B600000}"/>
    <cellStyle name="Normal 3 2 9 6 2 2" xfId="24679" xr:uid="{00000000-0005-0000-0000-00004C600000}"/>
    <cellStyle name="Normal 3 2 9 6 3" xfId="24680" xr:uid="{00000000-0005-0000-0000-00004D600000}"/>
    <cellStyle name="Normal 3 2 9 7" xfId="24681" xr:uid="{00000000-0005-0000-0000-00004E600000}"/>
    <cellStyle name="Normal 3 2 9 7 2" xfId="24682" xr:uid="{00000000-0005-0000-0000-00004F600000}"/>
    <cellStyle name="Normal 3 2 9 8" xfId="24683" xr:uid="{00000000-0005-0000-0000-000050600000}"/>
    <cellStyle name="Normal 3 2 9 8 2" xfId="24684" xr:uid="{00000000-0005-0000-0000-000051600000}"/>
    <cellStyle name="Normal 3 2 9 9" xfId="24685" xr:uid="{00000000-0005-0000-0000-000052600000}"/>
    <cellStyle name="Normal 3 2_Sheet1" xfId="24686" xr:uid="{00000000-0005-0000-0000-000053600000}"/>
    <cellStyle name="Normal 3 20" xfId="24687" xr:uid="{00000000-0005-0000-0000-000054600000}"/>
    <cellStyle name="Normal 3 20 2" xfId="24688" xr:uid="{00000000-0005-0000-0000-000055600000}"/>
    <cellStyle name="Normal 3 21" xfId="24689" xr:uid="{00000000-0005-0000-0000-000056600000}"/>
    <cellStyle name="Normal 3 21 2" xfId="24690" xr:uid="{00000000-0005-0000-0000-000057600000}"/>
    <cellStyle name="Normal 3 22" xfId="24691" xr:uid="{00000000-0005-0000-0000-000058600000}"/>
    <cellStyle name="Normal 3 22 2" xfId="24692" xr:uid="{00000000-0005-0000-0000-000059600000}"/>
    <cellStyle name="Normal 3 23" xfId="24693" xr:uid="{00000000-0005-0000-0000-00005A600000}"/>
    <cellStyle name="Normal 3 23 2" xfId="24694" xr:uid="{00000000-0005-0000-0000-00005B600000}"/>
    <cellStyle name="Normal 3 24" xfId="24695" xr:uid="{00000000-0005-0000-0000-00005C600000}"/>
    <cellStyle name="Normal 3 24 2" xfId="24696" xr:uid="{00000000-0005-0000-0000-00005D600000}"/>
    <cellStyle name="Normal 3 25" xfId="24697" xr:uid="{00000000-0005-0000-0000-00005E600000}"/>
    <cellStyle name="Normal 3 25 2" xfId="24698" xr:uid="{00000000-0005-0000-0000-00005F600000}"/>
    <cellStyle name="Normal 3 26" xfId="24699" xr:uid="{00000000-0005-0000-0000-000060600000}"/>
    <cellStyle name="Normal 3 26 2" xfId="24700" xr:uid="{00000000-0005-0000-0000-000061600000}"/>
    <cellStyle name="Normal 3 27" xfId="24701" xr:uid="{00000000-0005-0000-0000-000062600000}"/>
    <cellStyle name="Normal 3 28" xfId="24702" xr:uid="{00000000-0005-0000-0000-000063600000}"/>
    <cellStyle name="Normal 3 29" xfId="24703" xr:uid="{00000000-0005-0000-0000-000064600000}"/>
    <cellStyle name="Normal 3 3" xfId="40" xr:uid="{00000000-0005-0000-0000-000065600000}"/>
    <cellStyle name="Normal 3 3 10" xfId="24704" xr:uid="{00000000-0005-0000-0000-000066600000}"/>
    <cellStyle name="Normal 3 3 10 2" xfId="24705" xr:uid="{00000000-0005-0000-0000-000067600000}"/>
    <cellStyle name="Normal 3 3 10 2 2" xfId="24706" xr:uid="{00000000-0005-0000-0000-000068600000}"/>
    <cellStyle name="Normal 3 3 10 2 2 2" xfId="24707" xr:uid="{00000000-0005-0000-0000-000069600000}"/>
    <cellStyle name="Normal 3 3 10 2 2 2 2" xfId="24708" xr:uid="{00000000-0005-0000-0000-00006A600000}"/>
    <cellStyle name="Normal 3 3 10 2 2 2 2 2" xfId="24709" xr:uid="{00000000-0005-0000-0000-00006B600000}"/>
    <cellStyle name="Normal 3 3 10 2 2 2 3" xfId="24710" xr:uid="{00000000-0005-0000-0000-00006C600000}"/>
    <cellStyle name="Normal 3 3 10 2 2 3" xfId="24711" xr:uid="{00000000-0005-0000-0000-00006D600000}"/>
    <cellStyle name="Normal 3 3 10 2 2 3 2" xfId="24712" xr:uid="{00000000-0005-0000-0000-00006E600000}"/>
    <cellStyle name="Normal 3 3 10 2 2 4" xfId="24713" xr:uid="{00000000-0005-0000-0000-00006F600000}"/>
    <cellStyle name="Normal 3 3 10 2 3" xfId="24714" xr:uid="{00000000-0005-0000-0000-000070600000}"/>
    <cellStyle name="Normal 3 3 10 2 3 2" xfId="24715" xr:uid="{00000000-0005-0000-0000-000071600000}"/>
    <cellStyle name="Normal 3 3 10 2 3 2 2" xfId="24716" xr:uid="{00000000-0005-0000-0000-000072600000}"/>
    <cellStyle name="Normal 3 3 10 2 3 3" xfId="24717" xr:uid="{00000000-0005-0000-0000-000073600000}"/>
    <cellStyle name="Normal 3 3 10 2 4" xfId="24718" xr:uid="{00000000-0005-0000-0000-000074600000}"/>
    <cellStyle name="Normal 3 3 10 2 4 2" xfId="24719" xr:uid="{00000000-0005-0000-0000-000075600000}"/>
    <cellStyle name="Normal 3 3 10 2 5" xfId="24720" xr:uid="{00000000-0005-0000-0000-000076600000}"/>
    <cellStyle name="Normal 3 3 10 3" xfId="24721" xr:uid="{00000000-0005-0000-0000-000077600000}"/>
    <cellStyle name="Normal 3 3 10 3 2" xfId="24722" xr:uid="{00000000-0005-0000-0000-000078600000}"/>
    <cellStyle name="Normal 3 3 10 3 2 2" xfId="24723" xr:uid="{00000000-0005-0000-0000-000079600000}"/>
    <cellStyle name="Normal 3 3 10 3 2 2 2" xfId="24724" xr:uid="{00000000-0005-0000-0000-00007A600000}"/>
    <cellStyle name="Normal 3 3 10 3 2 3" xfId="24725" xr:uid="{00000000-0005-0000-0000-00007B600000}"/>
    <cellStyle name="Normal 3 3 10 3 3" xfId="24726" xr:uid="{00000000-0005-0000-0000-00007C600000}"/>
    <cellStyle name="Normal 3 3 10 3 3 2" xfId="24727" xr:uid="{00000000-0005-0000-0000-00007D600000}"/>
    <cellStyle name="Normal 3 3 10 3 4" xfId="24728" xr:uid="{00000000-0005-0000-0000-00007E600000}"/>
    <cellStyle name="Normal 3 3 10 4" xfId="24729" xr:uid="{00000000-0005-0000-0000-00007F600000}"/>
    <cellStyle name="Normal 3 3 10 4 2" xfId="24730" xr:uid="{00000000-0005-0000-0000-000080600000}"/>
    <cellStyle name="Normal 3 3 10 4 2 2" xfId="24731" xr:uid="{00000000-0005-0000-0000-000081600000}"/>
    <cellStyle name="Normal 3 3 10 4 2 2 2" xfId="24732" xr:uid="{00000000-0005-0000-0000-000082600000}"/>
    <cellStyle name="Normal 3 3 10 4 2 3" xfId="24733" xr:uid="{00000000-0005-0000-0000-000083600000}"/>
    <cellStyle name="Normal 3 3 10 4 3" xfId="24734" xr:uid="{00000000-0005-0000-0000-000084600000}"/>
    <cellStyle name="Normal 3 3 10 4 3 2" xfId="24735" xr:uid="{00000000-0005-0000-0000-000085600000}"/>
    <cellStyle name="Normal 3 3 10 4 4" xfId="24736" xr:uid="{00000000-0005-0000-0000-000086600000}"/>
    <cellStyle name="Normal 3 3 10 5" xfId="24737" xr:uid="{00000000-0005-0000-0000-000087600000}"/>
    <cellStyle name="Normal 3 3 10 5 2" xfId="24738" xr:uid="{00000000-0005-0000-0000-000088600000}"/>
    <cellStyle name="Normal 3 3 10 5 2 2" xfId="24739" xr:uid="{00000000-0005-0000-0000-000089600000}"/>
    <cellStyle name="Normal 3 3 10 5 3" xfId="24740" xr:uid="{00000000-0005-0000-0000-00008A600000}"/>
    <cellStyle name="Normal 3 3 10 6" xfId="24741" xr:uid="{00000000-0005-0000-0000-00008B600000}"/>
    <cellStyle name="Normal 3 3 10 6 2" xfId="24742" xr:uid="{00000000-0005-0000-0000-00008C600000}"/>
    <cellStyle name="Normal 3 3 10 7" xfId="24743" xr:uid="{00000000-0005-0000-0000-00008D600000}"/>
    <cellStyle name="Normal 3 3 10 7 2" xfId="24744" xr:uid="{00000000-0005-0000-0000-00008E600000}"/>
    <cellStyle name="Normal 3 3 10 8" xfId="24745" xr:uid="{00000000-0005-0000-0000-00008F600000}"/>
    <cellStyle name="Normal 3 3 11" xfId="24746" xr:uid="{00000000-0005-0000-0000-000090600000}"/>
    <cellStyle name="Normal 3 3 11 2" xfId="24747" xr:uid="{00000000-0005-0000-0000-000091600000}"/>
    <cellStyle name="Normal 3 3 11 2 2" xfId="24748" xr:uid="{00000000-0005-0000-0000-000092600000}"/>
    <cellStyle name="Normal 3 3 11 2 2 2" xfId="24749" xr:uid="{00000000-0005-0000-0000-000093600000}"/>
    <cellStyle name="Normal 3 3 11 2 2 2 2" xfId="24750" xr:uid="{00000000-0005-0000-0000-000094600000}"/>
    <cellStyle name="Normal 3 3 11 2 2 2 2 2" xfId="24751" xr:uid="{00000000-0005-0000-0000-000095600000}"/>
    <cellStyle name="Normal 3 3 11 2 2 2 3" xfId="24752" xr:uid="{00000000-0005-0000-0000-000096600000}"/>
    <cellStyle name="Normal 3 3 11 2 2 3" xfId="24753" xr:uid="{00000000-0005-0000-0000-000097600000}"/>
    <cellStyle name="Normal 3 3 11 2 2 3 2" xfId="24754" xr:uid="{00000000-0005-0000-0000-000098600000}"/>
    <cellStyle name="Normal 3 3 11 2 2 4" xfId="24755" xr:uid="{00000000-0005-0000-0000-000099600000}"/>
    <cellStyle name="Normal 3 3 11 2 3" xfId="24756" xr:uid="{00000000-0005-0000-0000-00009A600000}"/>
    <cellStyle name="Normal 3 3 11 2 3 2" xfId="24757" xr:uid="{00000000-0005-0000-0000-00009B600000}"/>
    <cellStyle name="Normal 3 3 11 2 3 2 2" xfId="24758" xr:uid="{00000000-0005-0000-0000-00009C600000}"/>
    <cellStyle name="Normal 3 3 11 2 3 3" xfId="24759" xr:uid="{00000000-0005-0000-0000-00009D600000}"/>
    <cellStyle name="Normal 3 3 11 2 4" xfId="24760" xr:uid="{00000000-0005-0000-0000-00009E600000}"/>
    <cellStyle name="Normal 3 3 11 2 4 2" xfId="24761" xr:uid="{00000000-0005-0000-0000-00009F600000}"/>
    <cellStyle name="Normal 3 3 11 2 5" xfId="24762" xr:uid="{00000000-0005-0000-0000-0000A0600000}"/>
    <cellStyle name="Normal 3 3 11 3" xfId="24763" xr:uid="{00000000-0005-0000-0000-0000A1600000}"/>
    <cellStyle name="Normal 3 3 11 3 2" xfId="24764" xr:uid="{00000000-0005-0000-0000-0000A2600000}"/>
    <cellStyle name="Normal 3 3 11 3 2 2" xfId="24765" xr:uid="{00000000-0005-0000-0000-0000A3600000}"/>
    <cellStyle name="Normal 3 3 11 3 2 2 2" xfId="24766" xr:uid="{00000000-0005-0000-0000-0000A4600000}"/>
    <cellStyle name="Normal 3 3 11 3 2 3" xfId="24767" xr:uid="{00000000-0005-0000-0000-0000A5600000}"/>
    <cellStyle name="Normal 3 3 11 3 3" xfId="24768" xr:uid="{00000000-0005-0000-0000-0000A6600000}"/>
    <cellStyle name="Normal 3 3 11 3 3 2" xfId="24769" xr:uid="{00000000-0005-0000-0000-0000A7600000}"/>
    <cellStyle name="Normal 3 3 11 3 4" xfId="24770" xr:uid="{00000000-0005-0000-0000-0000A8600000}"/>
    <cellStyle name="Normal 3 3 11 4" xfId="24771" xr:uid="{00000000-0005-0000-0000-0000A9600000}"/>
    <cellStyle name="Normal 3 3 11 4 2" xfId="24772" xr:uid="{00000000-0005-0000-0000-0000AA600000}"/>
    <cellStyle name="Normal 3 3 11 4 2 2" xfId="24773" xr:uid="{00000000-0005-0000-0000-0000AB600000}"/>
    <cellStyle name="Normal 3 3 11 4 3" xfId="24774" xr:uid="{00000000-0005-0000-0000-0000AC600000}"/>
    <cellStyle name="Normal 3 3 11 5" xfId="24775" xr:uid="{00000000-0005-0000-0000-0000AD600000}"/>
    <cellStyle name="Normal 3 3 11 5 2" xfId="24776" xr:uid="{00000000-0005-0000-0000-0000AE600000}"/>
    <cellStyle name="Normal 3 3 11 6" xfId="24777" xr:uid="{00000000-0005-0000-0000-0000AF600000}"/>
    <cellStyle name="Normal 3 3 12" xfId="24778" xr:uid="{00000000-0005-0000-0000-0000B0600000}"/>
    <cellStyle name="Normal 3 3 12 2" xfId="24779" xr:uid="{00000000-0005-0000-0000-0000B1600000}"/>
    <cellStyle name="Normal 3 3 12 2 2" xfId="24780" xr:uid="{00000000-0005-0000-0000-0000B2600000}"/>
    <cellStyle name="Normal 3 3 12 2 2 2" xfId="24781" xr:uid="{00000000-0005-0000-0000-0000B3600000}"/>
    <cellStyle name="Normal 3 3 12 2 2 2 2" xfId="24782" xr:uid="{00000000-0005-0000-0000-0000B4600000}"/>
    <cellStyle name="Normal 3 3 12 2 2 2 2 2" xfId="24783" xr:uid="{00000000-0005-0000-0000-0000B5600000}"/>
    <cellStyle name="Normal 3 3 12 2 2 2 3" xfId="24784" xr:uid="{00000000-0005-0000-0000-0000B6600000}"/>
    <cellStyle name="Normal 3 3 12 2 2 3" xfId="24785" xr:uid="{00000000-0005-0000-0000-0000B7600000}"/>
    <cellStyle name="Normal 3 3 12 2 2 3 2" xfId="24786" xr:uid="{00000000-0005-0000-0000-0000B8600000}"/>
    <cellStyle name="Normal 3 3 12 2 2 4" xfId="24787" xr:uid="{00000000-0005-0000-0000-0000B9600000}"/>
    <cellStyle name="Normal 3 3 12 2 3" xfId="24788" xr:uid="{00000000-0005-0000-0000-0000BA600000}"/>
    <cellStyle name="Normal 3 3 12 2 3 2" xfId="24789" xr:uid="{00000000-0005-0000-0000-0000BB600000}"/>
    <cellStyle name="Normal 3 3 12 2 3 2 2" xfId="24790" xr:uid="{00000000-0005-0000-0000-0000BC600000}"/>
    <cellStyle name="Normal 3 3 12 2 3 3" xfId="24791" xr:uid="{00000000-0005-0000-0000-0000BD600000}"/>
    <cellStyle name="Normal 3 3 12 2 4" xfId="24792" xr:uid="{00000000-0005-0000-0000-0000BE600000}"/>
    <cellStyle name="Normal 3 3 12 2 4 2" xfId="24793" xr:uid="{00000000-0005-0000-0000-0000BF600000}"/>
    <cellStyle name="Normal 3 3 12 2 5" xfId="24794" xr:uid="{00000000-0005-0000-0000-0000C0600000}"/>
    <cellStyle name="Normal 3 3 12 3" xfId="24795" xr:uid="{00000000-0005-0000-0000-0000C1600000}"/>
    <cellStyle name="Normal 3 3 12 3 2" xfId="24796" xr:uid="{00000000-0005-0000-0000-0000C2600000}"/>
    <cellStyle name="Normal 3 3 12 3 2 2" xfId="24797" xr:uid="{00000000-0005-0000-0000-0000C3600000}"/>
    <cellStyle name="Normal 3 3 12 3 2 2 2" xfId="24798" xr:uid="{00000000-0005-0000-0000-0000C4600000}"/>
    <cellStyle name="Normal 3 3 12 3 2 3" xfId="24799" xr:uid="{00000000-0005-0000-0000-0000C5600000}"/>
    <cellStyle name="Normal 3 3 12 3 3" xfId="24800" xr:uid="{00000000-0005-0000-0000-0000C6600000}"/>
    <cellStyle name="Normal 3 3 12 3 3 2" xfId="24801" xr:uid="{00000000-0005-0000-0000-0000C7600000}"/>
    <cellStyle name="Normal 3 3 12 3 4" xfId="24802" xr:uid="{00000000-0005-0000-0000-0000C8600000}"/>
    <cellStyle name="Normal 3 3 12 4" xfId="24803" xr:uid="{00000000-0005-0000-0000-0000C9600000}"/>
    <cellStyle name="Normal 3 3 12 4 2" xfId="24804" xr:uid="{00000000-0005-0000-0000-0000CA600000}"/>
    <cellStyle name="Normal 3 3 12 4 2 2" xfId="24805" xr:uid="{00000000-0005-0000-0000-0000CB600000}"/>
    <cellStyle name="Normal 3 3 12 4 3" xfId="24806" xr:uid="{00000000-0005-0000-0000-0000CC600000}"/>
    <cellStyle name="Normal 3 3 12 5" xfId="24807" xr:uid="{00000000-0005-0000-0000-0000CD600000}"/>
    <cellStyle name="Normal 3 3 12 5 2" xfId="24808" xr:uid="{00000000-0005-0000-0000-0000CE600000}"/>
    <cellStyle name="Normal 3 3 12 6" xfId="24809" xr:uid="{00000000-0005-0000-0000-0000CF600000}"/>
    <cellStyle name="Normal 3 3 13" xfId="24810" xr:uid="{00000000-0005-0000-0000-0000D0600000}"/>
    <cellStyle name="Normal 3 3 13 2" xfId="24811" xr:uid="{00000000-0005-0000-0000-0000D1600000}"/>
    <cellStyle name="Normal 3 3 13 2 2" xfId="24812" xr:uid="{00000000-0005-0000-0000-0000D2600000}"/>
    <cellStyle name="Normal 3 3 13 2 2 2" xfId="24813" xr:uid="{00000000-0005-0000-0000-0000D3600000}"/>
    <cellStyle name="Normal 3 3 13 2 2 2 2" xfId="24814" xr:uid="{00000000-0005-0000-0000-0000D4600000}"/>
    <cellStyle name="Normal 3 3 13 2 2 3" xfId="24815" xr:uid="{00000000-0005-0000-0000-0000D5600000}"/>
    <cellStyle name="Normal 3 3 13 2 3" xfId="24816" xr:uid="{00000000-0005-0000-0000-0000D6600000}"/>
    <cellStyle name="Normal 3 3 13 2 3 2" xfId="24817" xr:uid="{00000000-0005-0000-0000-0000D7600000}"/>
    <cellStyle name="Normal 3 3 13 2 4" xfId="24818" xr:uid="{00000000-0005-0000-0000-0000D8600000}"/>
    <cellStyle name="Normal 3 3 13 3" xfId="24819" xr:uid="{00000000-0005-0000-0000-0000D9600000}"/>
    <cellStyle name="Normal 3 3 13 3 2" xfId="24820" xr:uid="{00000000-0005-0000-0000-0000DA600000}"/>
    <cellStyle name="Normal 3 3 13 3 2 2" xfId="24821" xr:uid="{00000000-0005-0000-0000-0000DB600000}"/>
    <cellStyle name="Normal 3 3 13 3 3" xfId="24822" xr:uid="{00000000-0005-0000-0000-0000DC600000}"/>
    <cellStyle name="Normal 3 3 13 4" xfId="24823" xr:uid="{00000000-0005-0000-0000-0000DD600000}"/>
    <cellStyle name="Normal 3 3 13 4 2" xfId="24824" xr:uid="{00000000-0005-0000-0000-0000DE600000}"/>
    <cellStyle name="Normal 3 3 13 5" xfId="24825" xr:uid="{00000000-0005-0000-0000-0000DF600000}"/>
    <cellStyle name="Normal 3 3 14" xfId="24826" xr:uid="{00000000-0005-0000-0000-0000E0600000}"/>
    <cellStyle name="Normal 3 3 14 2" xfId="24827" xr:uid="{00000000-0005-0000-0000-0000E1600000}"/>
    <cellStyle name="Normal 3 3 14 2 2" xfId="24828" xr:uid="{00000000-0005-0000-0000-0000E2600000}"/>
    <cellStyle name="Normal 3 3 14 2 2 2" xfId="24829" xr:uid="{00000000-0005-0000-0000-0000E3600000}"/>
    <cellStyle name="Normal 3 3 14 2 3" xfId="24830" xr:uid="{00000000-0005-0000-0000-0000E4600000}"/>
    <cellStyle name="Normal 3 3 14 3" xfId="24831" xr:uid="{00000000-0005-0000-0000-0000E5600000}"/>
    <cellStyle name="Normal 3 3 14 3 2" xfId="24832" xr:uid="{00000000-0005-0000-0000-0000E6600000}"/>
    <cellStyle name="Normal 3 3 14 4" xfId="24833" xr:uid="{00000000-0005-0000-0000-0000E7600000}"/>
    <cellStyle name="Normal 3 3 15" xfId="24834" xr:uid="{00000000-0005-0000-0000-0000E8600000}"/>
    <cellStyle name="Normal 3 3 15 2" xfId="24835" xr:uid="{00000000-0005-0000-0000-0000E9600000}"/>
    <cellStyle name="Normal 3 3 15 2 2" xfId="24836" xr:uid="{00000000-0005-0000-0000-0000EA600000}"/>
    <cellStyle name="Normal 3 3 15 2 2 2" xfId="24837" xr:uid="{00000000-0005-0000-0000-0000EB600000}"/>
    <cellStyle name="Normal 3 3 15 2 3" xfId="24838" xr:uid="{00000000-0005-0000-0000-0000EC600000}"/>
    <cellStyle name="Normal 3 3 15 3" xfId="24839" xr:uid="{00000000-0005-0000-0000-0000ED600000}"/>
    <cellStyle name="Normal 3 3 15 3 2" xfId="24840" xr:uid="{00000000-0005-0000-0000-0000EE600000}"/>
    <cellStyle name="Normal 3 3 15 4" xfId="24841" xr:uid="{00000000-0005-0000-0000-0000EF600000}"/>
    <cellStyle name="Normal 3 3 16" xfId="24842" xr:uid="{00000000-0005-0000-0000-0000F0600000}"/>
    <cellStyle name="Normal 3 3 16 2" xfId="24843" xr:uid="{00000000-0005-0000-0000-0000F1600000}"/>
    <cellStyle name="Normal 3 3 16 2 2" xfId="24844" xr:uid="{00000000-0005-0000-0000-0000F2600000}"/>
    <cellStyle name="Normal 3 3 16 2 2 2" xfId="24845" xr:uid="{00000000-0005-0000-0000-0000F3600000}"/>
    <cellStyle name="Normal 3 3 16 2 3" xfId="24846" xr:uid="{00000000-0005-0000-0000-0000F4600000}"/>
    <cellStyle name="Normal 3 3 16 3" xfId="24847" xr:uid="{00000000-0005-0000-0000-0000F5600000}"/>
    <cellStyle name="Normal 3 3 16 3 2" xfId="24848" xr:uid="{00000000-0005-0000-0000-0000F6600000}"/>
    <cellStyle name="Normal 3 3 16 4" xfId="24849" xr:uid="{00000000-0005-0000-0000-0000F7600000}"/>
    <cellStyle name="Normal 3 3 17" xfId="24850" xr:uid="{00000000-0005-0000-0000-0000F8600000}"/>
    <cellStyle name="Normal 3 3 17 2" xfId="24851" xr:uid="{00000000-0005-0000-0000-0000F9600000}"/>
    <cellStyle name="Normal 3 3 17 2 2" xfId="24852" xr:uid="{00000000-0005-0000-0000-0000FA600000}"/>
    <cellStyle name="Normal 3 3 17 3" xfId="24853" xr:uid="{00000000-0005-0000-0000-0000FB600000}"/>
    <cellStyle name="Normal 3 3 18" xfId="24854" xr:uid="{00000000-0005-0000-0000-0000FC600000}"/>
    <cellStyle name="Normal 3 3 18 2" xfId="24855" xr:uid="{00000000-0005-0000-0000-0000FD600000}"/>
    <cellStyle name="Normal 3 3 19" xfId="24856" xr:uid="{00000000-0005-0000-0000-0000FE600000}"/>
    <cellStyle name="Normal 3 3 19 2" xfId="24857" xr:uid="{00000000-0005-0000-0000-0000FF600000}"/>
    <cellStyle name="Normal 3 3 2" xfId="54" xr:uid="{00000000-0005-0000-0000-000000610000}"/>
    <cellStyle name="Normal 3 3 2 10" xfId="24858" xr:uid="{00000000-0005-0000-0000-000001610000}"/>
    <cellStyle name="Normal 3 3 2 10 2" xfId="24859" xr:uid="{00000000-0005-0000-0000-000002610000}"/>
    <cellStyle name="Normal 3 3 2 10 2 2" xfId="24860" xr:uid="{00000000-0005-0000-0000-000003610000}"/>
    <cellStyle name="Normal 3 3 2 10 2 2 2" xfId="24861" xr:uid="{00000000-0005-0000-0000-000004610000}"/>
    <cellStyle name="Normal 3 3 2 10 2 2 2 2" xfId="24862" xr:uid="{00000000-0005-0000-0000-000005610000}"/>
    <cellStyle name="Normal 3 3 2 10 2 2 2 2 2" xfId="24863" xr:uid="{00000000-0005-0000-0000-000006610000}"/>
    <cellStyle name="Normal 3 3 2 10 2 2 2 3" xfId="24864" xr:uid="{00000000-0005-0000-0000-000007610000}"/>
    <cellStyle name="Normal 3 3 2 10 2 2 3" xfId="24865" xr:uid="{00000000-0005-0000-0000-000008610000}"/>
    <cellStyle name="Normal 3 3 2 10 2 2 3 2" xfId="24866" xr:uid="{00000000-0005-0000-0000-000009610000}"/>
    <cellStyle name="Normal 3 3 2 10 2 2 4" xfId="24867" xr:uid="{00000000-0005-0000-0000-00000A610000}"/>
    <cellStyle name="Normal 3 3 2 10 2 3" xfId="24868" xr:uid="{00000000-0005-0000-0000-00000B610000}"/>
    <cellStyle name="Normal 3 3 2 10 2 3 2" xfId="24869" xr:uid="{00000000-0005-0000-0000-00000C610000}"/>
    <cellStyle name="Normal 3 3 2 10 2 3 2 2" xfId="24870" xr:uid="{00000000-0005-0000-0000-00000D610000}"/>
    <cellStyle name="Normal 3 3 2 10 2 3 3" xfId="24871" xr:uid="{00000000-0005-0000-0000-00000E610000}"/>
    <cellStyle name="Normal 3 3 2 10 2 4" xfId="24872" xr:uid="{00000000-0005-0000-0000-00000F610000}"/>
    <cellStyle name="Normal 3 3 2 10 2 4 2" xfId="24873" xr:uid="{00000000-0005-0000-0000-000010610000}"/>
    <cellStyle name="Normal 3 3 2 10 2 5" xfId="24874" xr:uid="{00000000-0005-0000-0000-000011610000}"/>
    <cellStyle name="Normal 3 3 2 10 3" xfId="24875" xr:uid="{00000000-0005-0000-0000-000012610000}"/>
    <cellStyle name="Normal 3 3 2 10 3 2" xfId="24876" xr:uid="{00000000-0005-0000-0000-000013610000}"/>
    <cellStyle name="Normal 3 3 2 10 3 2 2" xfId="24877" xr:uid="{00000000-0005-0000-0000-000014610000}"/>
    <cellStyle name="Normal 3 3 2 10 3 2 2 2" xfId="24878" xr:uid="{00000000-0005-0000-0000-000015610000}"/>
    <cellStyle name="Normal 3 3 2 10 3 2 3" xfId="24879" xr:uid="{00000000-0005-0000-0000-000016610000}"/>
    <cellStyle name="Normal 3 3 2 10 3 3" xfId="24880" xr:uid="{00000000-0005-0000-0000-000017610000}"/>
    <cellStyle name="Normal 3 3 2 10 3 3 2" xfId="24881" xr:uid="{00000000-0005-0000-0000-000018610000}"/>
    <cellStyle name="Normal 3 3 2 10 3 4" xfId="24882" xr:uid="{00000000-0005-0000-0000-000019610000}"/>
    <cellStyle name="Normal 3 3 2 10 4" xfId="24883" xr:uid="{00000000-0005-0000-0000-00001A610000}"/>
    <cellStyle name="Normal 3 3 2 10 4 2" xfId="24884" xr:uid="{00000000-0005-0000-0000-00001B610000}"/>
    <cellStyle name="Normal 3 3 2 10 4 2 2" xfId="24885" xr:uid="{00000000-0005-0000-0000-00001C610000}"/>
    <cellStyle name="Normal 3 3 2 10 4 3" xfId="24886" xr:uid="{00000000-0005-0000-0000-00001D610000}"/>
    <cellStyle name="Normal 3 3 2 10 5" xfId="24887" xr:uid="{00000000-0005-0000-0000-00001E610000}"/>
    <cellStyle name="Normal 3 3 2 10 5 2" xfId="24888" xr:uid="{00000000-0005-0000-0000-00001F610000}"/>
    <cellStyle name="Normal 3 3 2 10 6" xfId="24889" xr:uid="{00000000-0005-0000-0000-000020610000}"/>
    <cellStyle name="Normal 3 3 2 11" xfId="24890" xr:uid="{00000000-0005-0000-0000-000021610000}"/>
    <cellStyle name="Normal 3 3 2 11 2" xfId="24891" xr:uid="{00000000-0005-0000-0000-000022610000}"/>
    <cellStyle name="Normal 3 3 2 11 2 2" xfId="24892" xr:uid="{00000000-0005-0000-0000-000023610000}"/>
    <cellStyle name="Normal 3 3 2 11 2 2 2" xfId="24893" xr:uid="{00000000-0005-0000-0000-000024610000}"/>
    <cellStyle name="Normal 3 3 2 11 2 2 2 2" xfId="24894" xr:uid="{00000000-0005-0000-0000-000025610000}"/>
    <cellStyle name="Normal 3 3 2 11 2 2 2 2 2" xfId="24895" xr:uid="{00000000-0005-0000-0000-000026610000}"/>
    <cellStyle name="Normal 3 3 2 11 2 2 2 3" xfId="24896" xr:uid="{00000000-0005-0000-0000-000027610000}"/>
    <cellStyle name="Normal 3 3 2 11 2 2 3" xfId="24897" xr:uid="{00000000-0005-0000-0000-000028610000}"/>
    <cellStyle name="Normal 3 3 2 11 2 2 3 2" xfId="24898" xr:uid="{00000000-0005-0000-0000-000029610000}"/>
    <cellStyle name="Normal 3 3 2 11 2 2 4" xfId="24899" xr:uid="{00000000-0005-0000-0000-00002A610000}"/>
    <cellStyle name="Normal 3 3 2 11 2 3" xfId="24900" xr:uid="{00000000-0005-0000-0000-00002B610000}"/>
    <cellStyle name="Normal 3 3 2 11 2 3 2" xfId="24901" xr:uid="{00000000-0005-0000-0000-00002C610000}"/>
    <cellStyle name="Normal 3 3 2 11 2 3 2 2" xfId="24902" xr:uid="{00000000-0005-0000-0000-00002D610000}"/>
    <cellStyle name="Normal 3 3 2 11 2 3 3" xfId="24903" xr:uid="{00000000-0005-0000-0000-00002E610000}"/>
    <cellStyle name="Normal 3 3 2 11 2 4" xfId="24904" xr:uid="{00000000-0005-0000-0000-00002F610000}"/>
    <cellStyle name="Normal 3 3 2 11 2 4 2" xfId="24905" xr:uid="{00000000-0005-0000-0000-000030610000}"/>
    <cellStyle name="Normal 3 3 2 11 2 5" xfId="24906" xr:uid="{00000000-0005-0000-0000-000031610000}"/>
    <cellStyle name="Normal 3 3 2 11 3" xfId="24907" xr:uid="{00000000-0005-0000-0000-000032610000}"/>
    <cellStyle name="Normal 3 3 2 11 3 2" xfId="24908" xr:uid="{00000000-0005-0000-0000-000033610000}"/>
    <cellStyle name="Normal 3 3 2 11 3 2 2" xfId="24909" xr:uid="{00000000-0005-0000-0000-000034610000}"/>
    <cellStyle name="Normal 3 3 2 11 3 2 2 2" xfId="24910" xr:uid="{00000000-0005-0000-0000-000035610000}"/>
    <cellStyle name="Normal 3 3 2 11 3 2 3" xfId="24911" xr:uid="{00000000-0005-0000-0000-000036610000}"/>
    <cellStyle name="Normal 3 3 2 11 3 3" xfId="24912" xr:uid="{00000000-0005-0000-0000-000037610000}"/>
    <cellStyle name="Normal 3 3 2 11 3 3 2" xfId="24913" xr:uid="{00000000-0005-0000-0000-000038610000}"/>
    <cellStyle name="Normal 3 3 2 11 3 4" xfId="24914" xr:uid="{00000000-0005-0000-0000-000039610000}"/>
    <cellStyle name="Normal 3 3 2 11 4" xfId="24915" xr:uid="{00000000-0005-0000-0000-00003A610000}"/>
    <cellStyle name="Normal 3 3 2 11 4 2" xfId="24916" xr:uid="{00000000-0005-0000-0000-00003B610000}"/>
    <cellStyle name="Normal 3 3 2 11 4 2 2" xfId="24917" xr:uid="{00000000-0005-0000-0000-00003C610000}"/>
    <cellStyle name="Normal 3 3 2 11 4 3" xfId="24918" xr:uid="{00000000-0005-0000-0000-00003D610000}"/>
    <cellStyle name="Normal 3 3 2 11 5" xfId="24919" xr:uid="{00000000-0005-0000-0000-00003E610000}"/>
    <cellStyle name="Normal 3 3 2 11 5 2" xfId="24920" xr:uid="{00000000-0005-0000-0000-00003F610000}"/>
    <cellStyle name="Normal 3 3 2 11 6" xfId="24921" xr:uid="{00000000-0005-0000-0000-000040610000}"/>
    <cellStyle name="Normal 3 3 2 12" xfId="24922" xr:uid="{00000000-0005-0000-0000-000041610000}"/>
    <cellStyle name="Normal 3 3 2 12 2" xfId="24923" xr:uid="{00000000-0005-0000-0000-000042610000}"/>
    <cellStyle name="Normal 3 3 2 12 2 2" xfId="24924" xr:uid="{00000000-0005-0000-0000-000043610000}"/>
    <cellStyle name="Normal 3 3 2 12 2 2 2" xfId="24925" xr:uid="{00000000-0005-0000-0000-000044610000}"/>
    <cellStyle name="Normal 3 3 2 12 2 2 2 2" xfId="24926" xr:uid="{00000000-0005-0000-0000-000045610000}"/>
    <cellStyle name="Normal 3 3 2 12 2 2 3" xfId="24927" xr:uid="{00000000-0005-0000-0000-000046610000}"/>
    <cellStyle name="Normal 3 3 2 12 2 3" xfId="24928" xr:uid="{00000000-0005-0000-0000-000047610000}"/>
    <cellStyle name="Normal 3 3 2 12 2 3 2" xfId="24929" xr:uid="{00000000-0005-0000-0000-000048610000}"/>
    <cellStyle name="Normal 3 3 2 12 2 4" xfId="24930" xr:uid="{00000000-0005-0000-0000-000049610000}"/>
    <cellStyle name="Normal 3 3 2 12 3" xfId="24931" xr:uid="{00000000-0005-0000-0000-00004A610000}"/>
    <cellStyle name="Normal 3 3 2 12 3 2" xfId="24932" xr:uid="{00000000-0005-0000-0000-00004B610000}"/>
    <cellStyle name="Normal 3 3 2 12 3 2 2" xfId="24933" xr:uid="{00000000-0005-0000-0000-00004C610000}"/>
    <cellStyle name="Normal 3 3 2 12 3 3" xfId="24934" xr:uid="{00000000-0005-0000-0000-00004D610000}"/>
    <cellStyle name="Normal 3 3 2 12 4" xfId="24935" xr:uid="{00000000-0005-0000-0000-00004E610000}"/>
    <cellStyle name="Normal 3 3 2 12 4 2" xfId="24936" xr:uid="{00000000-0005-0000-0000-00004F610000}"/>
    <cellStyle name="Normal 3 3 2 12 5" xfId="24937" xr:uid="{00000000-0005-0000-0000-000050610000}"/>
    <cellStyle name="Normal 3 3 2 13" xfId="24938" xr:uid="{00000000-0005-0000-0000-000051610000}"/>
    <cellStyle name="Normal 3 3 2 13 2" xfId="24939" xr:uid="{00000000-0005-0000-0000-000052610000}"/>
    <cellStyle name="Normal 3 3 2 13 2 2" xfId="24940" xr:uid="{00000000-0005-0000-0000-000053610000}"/>
    <cellStyle name="Normal 3 3 2 13 2 2 2" xfId="24941" xr:uid="{00000000-0005-0000-0000-000054610000}"/>
    <cellStyle name="Normal 3 3 2 13 2 3" xfId="24942" xr:uid="{00000000-0005-0000-0000-000055610000}"/>
    <cellStyle name="Normal 3 3 2 13 3" xfId="24943" xr:uid="{00000000-0005-0000-0000-000056610000}"/>
    <cellStyle name="Normal 3 3 2 13 3 2" xfId="24944" xr:uid="{00000000-0005-0000-0000-000057610000}"/>
    <cellStyle name="Normal 3 3 2 13 4" xfId="24945" xr:uid="{00000000-0005-0000-0000-000058610000}"/>
    <cellStyle name="Normal 3 3 2 14" xfId="24946" xr:uid="{00000000-0005-0000-0000-000059610000}"/>
    <cellStyle name="Normal 3 3 2 14 2" xfId="24947" xr:uid="{00000000-0005-0000-0000-00005A610000}"/>
    <cellStyle name="Normal 3 3 2 14 2 2" xfId="24948" xr:uid="{00000000-0005-0000-0000-00005B610000}"/>
    <cellStyle name="Normal 3 3 2 14 2 2 2" xfId="24949" xr:uid="{00000000-0005-0000-0000-00005C610000}"/>
    <cellStyle name="Normal 3 3 2 14 2 3" xfId="24950" xr:uid="{00000000-0005-0000-0000-00005D610000}"/>
    <cellStyle name="Normal 3 3 2 14 3" xfId="24951" xr:uid="{00000000-0005-0000-0000-00005E610000}"/>
    <cellStyle name="Normal 3 3 2 14 3 2" xfId="24952" xr:uid="{00000000-0005-0000-0000-00005F610000}"/>
    <cellStyle name="Normal 3 3 2 14 4" xfId="24953" xr:uid="{00000000-0005-0000-0000-000060610000}"/>
    <cellStyle name="Normal 3 3 2 15" xfId="24954" xr:uid="{00000000-0005-0000-0000-000061610000}"/>
    <cellStyle name="Normal 3 3 2 15 2" xfId="24955" xr:uid="{00000000-0005-0000-0000-000062610000}"/>
    <cellStyle name="Normal 3 3 2 15 2 2" xfId="24956" xr:uid="{00000000-0005-0000-0000-000063610000}"/>
    <cellStyle name="Normal 3 3 2 15 2 2 2" xfId="24957" xr:uid="{00000000-0005-0000-0000-000064610000}"/>
    <cellStyle name="Normal 3 3 2 15 2 3" xfId="24958" xr:uid="{00000000-0005-0000-0000-000065610000}"/>
    <cellStyle name="Normal 3 3 2 15 3" xfId="24959" xr:uid="{00000000-0005-0000-0000-000066610000}"/>
    <cellStyle name="Normal 3 3 2 15 3 2" xfId="24960" xr:uid="{00000000-0005-0000-0000-000067610000}"/>
    <cellStyle name="Normal 3 3 2 15 4" xfId="24961" xr:uid="{00000000-0005-0000-0000-000068610000}"/>
    <cellStyle name="Normal 3 3 2 16" xfId="24962" xr:uid="{00000000-0005-0000-0000-000069610000}"/>
    <cellStyle name="Normal 3 3 2 16 2" xfId="24963" xr:uid="{00000000-0005-0000-0000-00006A610000}"/>
    <cellStyle name="Normal 3 3 2 16 2 2" xfId="24964" xr:uid="{00000000-0005-0000-0000-00006B610000}"/>
    <cellStyle name="Normal 3 3 2 16 3" xfId="24965" xr:uid="{00000000-0005-0000-0000-00006C610000}"/>
    <cellStyle name="Normal 3 3 2 17" xfId="24966" xr:uid="{00000000-0005-0000-0000-00006D610000}"/>
    <cellStyle name="Normal 3 3 2 17 2" xfId="24967" xr:uid="{00000000-0005-0000-0000-00006E610000}"/>
    <cellStyle name="Normal 3 3 2 18" xfId="24968" xr:uid="{00000000-0005-0000-0000-00006F610000}"/>
    <cellStyle name="Normal 3 3 2 18 2" xfId="24969" xr:uid="{00000000-0005-0000-0000-000070610000}"/>
    <cellStyle name="Normal 3 3 2 19" xfId="24970" xr:uid="{00000000-0005-0000-0000-000071610000}"/>
    <cellStyle name="Normal 3 3 2 2" xfId="24971" xr:uid="{00000000-0005-0000-0000-000072610000}"/>
    <cellStyle name="Normal 3 3 2 2 10" xfId="24972" xr:uid="{00000000-0005-0000-0000-000073610000}"/>
    <cellStyle name="Normal 3 3 2 2 10 2" xfId="24973" xr:uid="{00000000-0005-0000-0000-000074610000}"/>
    <cellStyle name="Normal 3 3 2 2 10 2 2" xfId="24974" xr:uid="{00000000-0005-0000-0000-000075610000}"/>
    <cellStyle name="Normal 3 3 2 2 10 2 2 2" xfId="24975" xr:uid="{00000000-0005-0000-0000-000076610000}"/>
    <cellStyle name="Normal 3 3 2 2 10 2 2 2 2" xfId="24976" xr:uid="{00000000-0005-0000-0000-000077610000}"/>
    <cellStyle name="Normal 3 3 2 2 10 2 2 2 2 2" xfId="24977" xr:uid="{00000000-0005-0000-0000-000078610000}"/>
    <cellStyle name="Normal 3 3 2 2 10 2 2 2 3" xfId="24978" xr:uid="{00000000-0005-0000-0000-000079610000}"/>
    <cellStyle name="Normal 3 3 2 2 10 2 2 3" xfId="24979" xr:uid="{00000000-0005-0000-0000-00007A610000}"/>
    <cellStyle name="Normal 3 3 2 2 10 2 2 3 2" xfId="24980" xr:uid="{00000000-0005-0000-0000-00007B610000}"/>
    <cellStyle name="Normal 3 3 2 2 10 2 2 4" xfId="24981" xr:uid="{00000000-0005-0000-0000-00007C610000}"/>
    <cellStyle name="Normal 3 3 2 2 10 2 3" xfId="24982" xr:uid="{00000000-0005-0000-0000-00007D610000}"/>
    <cellStyle name="Normal 3 3 2 2 10 2 3 2" xfId="24983" xr:uid="{00000000-0005-0000-0000-00007E610000}"/>
    <cellStyle name="Normal 3 3 2 2 10 2 3 2 2" xfId="24984" xr:uid="{00000000-0005-0000-0000-00007F610000}"/>
    <cellStyle name="Normal 3 3 2 2 10 2 3 3" xfId="24985" xr:uid="{00000000-0005-0000-0000-000080610000}"/>
    <cellStyle name="Normal 3 3 2 2 10 2 4" xfId="24986" xr:uid="{00000000-0005-0000-0000-000081610000}"/>
    <cellStyle name="Normal 3 3 2 2 10 2 4 2" xfId="24987" xr:uid="{00000000-0005-0000-0000-000082610000}"/>
    <cellStyle name="Normal 3 3 2 2 10 2 5" xfId="24988" xr:uid="{00000000-0005-0000-0000-000083610000}"/>
    <cellStyle name="Normal 3 3 2 2 10 3" xfId="24989" xr:uid="{00000000-0005-0000-0000-000084610000}"/>
    <cellStyle name="Normal 3 3 2 2 10 3 2" xfId="24990" xr:uid="{00000000-0005-0000-0000-000085610000}"/>
    <cellStyle name="Normal 3 3 2 2 10 3 2 2" xfId="24991" xr:uid="{00000000-0005-0000-0000-000086610000}"/>
    <cellStyle name="Normal 3 3 2 2 10 3 2 2 2" xfId="24992" xr:uid="{00000000-0005-0000-0000-000087610000}"/>
    <cellStyle name="Normal 3 3 2 2 10 3 2 3" xfId="24993" xr:uid="{00000000-0005-0000-0000-000088610000}"/>
    <cellStyle name="Normal 3 3 2 2 10 3 3" xfId="24994" xr:uid="{00000000-0005-0000-0000-000089610000}"/>
    <cellStyle name="Normal 3 3 2 2 10 3 3 2" xfId="24995" xr:uid="{00000000-0005-0000-0000-00008A610000}"/>
    <cellStyle name="Normal 3 3 2 2 10 3 4" xfId="24996" xr:uid="{00000000-0005-0000-0000-00008B610000}"/>
    <cellStyle name="Normal 3 3 2 2 10 4" xfId="24997" xr:uid="{00000000-0005-0000-0000-00008C610000}"/>
    <cellStyle name="Normal 3 3 2 2 10 4 2" xfId="24998" xr:uid="{00000000-0005-0000-0000-00008D610000}"/>
    <cellStyle name="Normal 3 3 2 2 10 4 2 2" xfId="24999" xr:uid="{00000000-0005-0000-0000-00008E610000}"/>
    <cellStyle name="Normal 3 3 2 2 10 4 3" xfId="25000" xr:uid="{00000000-0005-0000-0000-00008F610000}"/>
    <cellStyle name="Normal 3 3 2 2 10 5" xfId="25001" xr:uid="{00000000-0005-0000-0000-000090610000}"/>
    <cellStyle name="Normal 3 3 2 2 10 5 2" xfId="25002" xr:uid="{00000000-0005-0000-0000-000091610000}"/>
    <cellStyle name="Normal 3 3 2 2 10 6" xfId="25003" xr:uid="{00000000-0005-0000-0000-000092610000}"/>
    <cellStyle name="Normal 3 3 2 2 11" xfId="25004" xr:uid="{00000000-0005-0000-0000-000093610000}"/>
    <cellStyle name="Normal 3 3 2 2 11 2" xfId="25005" xr:uid="{00000000-0005-0000-0000-000094610000}"/>
    <cellStyle name="Normal 3 3 2 2 11 2 2" xfId="25006" xr:uid="{00000000-0005-0000-0000-000095610000}"/>
    <cellStyle name="Normal 3 3 2 2 11 2 2 2" xfId="25007" xr:uid="{00000000-0005-0000-0000-000096610000}"/>
    <cellStyle name="Normal 3 3 2 2 11 2 2 2 2" xfId="25008" xr:uid="{00000000-0005-0000-0000-000097610000}"/>
    <cellStyle name="Normal 3 3 2 2 11 2 2 3" xfId="25009" xr:uid="{00000000-0005-0000-0000-000098610000}"/>
    <cellStyle name="Normal 3 3 2 2 11 2 3" xfId="25010" xr:uid="{00000000-0005-0000-0000-000099610000}"/>
    <cellStyle name="Normal 3 3 2 2 11 2 3 2" xfId="25011" xr:uid="{00000000-0005-0000-0000-00009A610000}"/>
    <cellStyle name="Normal 3 3 2 2 11 2 4" xfId="25012" xr:uid="{00000000-0005-0000-0000-00009B610000}"/>
    <cellStyle name="Normal 3 3 2 2 11 3" xfId="25013" xr:uid="{00000000-0005-0000-0000-00009C610000}"/>
    <cellStyle name="Normal 3 3 2 2 11 3 2" xfId="25014" xr:uid="{00000000-0005-0000-0000-00009D610000}"/>
    <cellStyle name="Normal 3 3 2 2 11 3 2 2" xfId="25015" xr:uid="{00000000-0005-0000-0000-00009E610000}"/>
    <cellStyle name="Normal 3 3 2 2 11 3 3" xfId="25016" xr:uid="{00000000-0005-0000-0000-00009F610000}"/>
    <cellStyle name="Normal 3 3 2 2 11 4" xfId="25017" xr:uid="{00000000-0005-0000-0000-0000A0610000}"/>
    <cellStyle name="Normal 3 3 2 2 11 4 2" xfId="25018" xr:uid="{00000000-0005-0000-0000-0000A1610000}"/>
    <cellStyle name="Normal 3 3 2 2 11 5" xfId="25019" xr:uid="{00000000-0005-0000-0000-0000A2610000}"/>
    <cellStyle name="Normal 3 3 2 2 12" xfId="25020" xr:uid="{00000000-0005-0000-0000-0000A3610000}"/>
    <cellStyle name="Normal 3 3 2 2 12 2" xfId="25021" xr:uid="{00000000-0005-0000-0000-0000A4610000}"/>
    <cellStyle name="Normal 3 3 2 2 12 2 2" xfId="25022" xr:uid="{00000000-0005-0000-0000-0000A5610000}"/>
    <cellStyle name="Normal 3 3 2 2 12 2 2 2" xfId="25023" xr:uid="{00000000-0005-0000-0000-0000A6610000}"/>
    <cellStyle name="Normal 3 3 2 2 12 2 3" xfId="25024" xr:uid="{00000000-0005-0000-0000-0000A7610000}"/>
    <cellStyle name="Normal 3 3 2 2 12 3" xfId="25025" xr:uid="{00000000-0005-0000-0000-0000A8610000}"/>
    <cellStyle name="Normal 3 3 2 2 12 3 2" xfId="25026" xr:uid="{00000000-0005-0000-0000-0000A9610000}"/>
    <cellStyle name="Normal 3 3 2 2 12 4" xfId="25027" xr:uid="{00000000-0005-0000-0000-0000AA610000}"/>
    <cellStyle name="Normal 3 3 2 2 13" xfId="25028" xr:uid="{00000000-0005-0000-0000-0000AB610000}"/>
    <cellStyle name="Normal 3 3 2 2 13 2" xfId="25029" xr:uid="{00000000-0005-0000-0000-0000AC610000}"/>
    <cellStyle name="Normal 3 3 2 2 13 2 2" xfId="25030" xr:uid="{00000000-0005-0000-0000-0000AD610000}"/>
    <cellStyle name="Normal 3 3 2 2 13 2 2 2" xfId="25031" xr:uid="{00000000-0005-0000-0000-0000AE610000}"/>
    <cellStyle name="Normal 3 3 2 2 13 2 3" xfId="25032" xr:uid="{00000000-0005-0000-0000-0000AF610000}"/>
    <cellStyle name="Normal 3 3 2 2 13 3" xfId="25033" xr:uid="{00000000-0005-0000-0000-0000B0610000}"/>
    <cellStyle name="Normal 3 3 2 2 13 3 2" xfId="25034" xr:uid="{00000000-0005-0000-0000-0000B1610000}"/>
    <cellStyle name="Normal 3 3 2 2 13 4" xfId="25035" xr:uid="{00000000-0005-0000-0000-0000B2610000}"/>
    <cellStyle name="Normal 3 3 2 2 14" xfId="25036" xr:uid="{00000000-0005-0000-0000-0000B3610000}"/>
    <cellStyle name="Normal 3 3 2 2 14 2" xfId="25037" xr:uid="{00000000-0005-0000-0000-0000B4610000}"/>
    <cellStyle name="Normal 3 3 2 2 14 2 2" xfId="25038" xr:uid="{00000000-0005-0000-0000-0000B5610000}"/>
    <cellStyle name="Normal 3 3 2 2 14 2 2 2" xfId="25039" xr:uid="{00000000-0005-0000-0000-0000B6610000}"/>
    <cellStyle name="Normal 3 3 2 2 14 2 3" xfId="25040" xr:uid="{00000000-0005-0000-0000-0000B7610000}"/>
    <cellStyle name="Normal 3 3 2 2 14 3" xfId="25041" xr:uid="{00000000-0005-0000-0000-0000B8610000}"/>
    <cellStyle name="Normal 3 3 2 2 14 3 2" xfId="25042" xr:uid="{00000000-0005-0000-0000-0000B9610000}"/>
    <cellStyle name="Normal 3 3 2 2 14 4" xfId="25043" xr:uid="{00000000-0005-0000-0000-0000BA610000}"/>
    <cellStyle name="Normal 3 3 2 2 15" xfId="25044" xr:uid="{00000000-0005-0000-0000-0000BB610000}"/>
    <cellStyle name="Normal 3 3 2 2 15 2" xfId="25045" xr:uid="{00000000-0005-0000-0000-0000BC610000}"/>
    <cellStyle name="Normal 3 3 2 2 15 2 2" xfId="25046" xr:uid="{00000000-0005-0000-0000-0000BD610000}"/>
    <cellStyle name="Normal 3 3 2 2 15 3" xfId="25047" xr:uid="{00000000-0005-0000-0000-0000BE610000}"/>
    <cellStyle name="Normal 3 3 2 2 16" xfId="25048" xr:uid="{00000000-0005-0000-0000-0000BF610000}"/>
    <cellStyle name="Normal 3 3 2 2 16 2" xfId="25049" xr:uid="{00000000-0005-0000-0000-0000C0610000}"/>
    <cellStyle name="Normal 3 3 2 2 17" xfId="25050" xr:uid="{00000000-0005-0000-0000-0000C1610000}"/>
    <cellStyle name="Normal 3 3 2 2 17 2" xfId="25051" xr:uid="{00000000-0005-0000-0000-0000C2610000}"/>
    <cellStyle name="Normal 3 3 2 2 18" xfId="25052" xr:uid="{00000000-0005-0000-0000-0000C3610000}"/>
    <cellStyle name="Normal 3 3 2 2 19" xfId="25053" xr:uid="{00000000-0005-0000-0000-0000C4610000}"/>
    <cellStyle name="Normal 3 3 2 2 2" xfId="25054" xr:uid="{00000000-0005-0000-0000-0000C5610000}"/>
    <cellStyle name="Normal 3 3 2 2 2 10" xfId="25055" xr:uid="{00000000-0005-0000-0000-0000C6610000}"/>
    <cellStyle name="Normal 3 3 2 2 2 10 2" xfId="25056" xr:uid="{00000000-0005-0000-0000-0000C7610000}"/>
    <cellStyle name="Normal 3 3 2 2 2 10 2 2" xfId="25057" xr:uid="{00000000-0005-0000-0000-0000C8610000}"/>
    <cellStyle name="Normal 3 3 2 2 2 10 2 2 2" xfId="25058" xr:uid="{00000000-0005-0000-0000-0000C9610000}"/>
    <cellStyle name="Normal 3 3 2 2 2 10 2 3" xfId="25059" xr:uid="{00000000-0005-0000-0000-0000CA610000}"/>
    <cellStyle name="Normal 3 3 2 2 2 10 3" xfId="25060" xr:uid="{00000000-0005-0000-0000-0000CB610000}"/>
    <cellStyle name="Normal 3 3 2 2 2 10 3 2" xfId="25061" xr:uid="{00000000-0005-0000-0000-0000CC610000}"/>
    <cellStyle name="Normal 3 3 2 2 2 10 4" xfId="25062" xr:uid="{00000000-0005-0000-0000-0000CD610000}"/>
    <cellStyle name="Normal 3 3 2 2 2 11" xfId="25063" xr:uid="{00000000-0005-0000-0000-0000CE610000}"/>
    <cellStyle name="Normal 3 3 2 2 2 11 2" xfId="25064" xr:uid="{00000000-0005-0000-0000-0000CF610000}"/>
    <cellStyle name="Normal 3 3 2 2 2 11 2 2" xfId="25065" xr:uid="{00000000-0005-0000-0000-0000D0610000}"/>
    <cellStyle name="Normal 3 3 2 2 2 11 2 2 2" xfId="25066" xr:uid="{00000000-0005-0000-0000-0000D1610000}"/>
    <cellStyle name="Normal 3 3 2 2 2 11 2 3" xfId="25067" xr:uid="{00000000-0005-0000-0000-0000D2610000}"/>
    <cellStyle name="Normal 3 3 2 2 2 11 3" xfId="25068" xr:uid="{00000000-0005-0000-0000-0000D3610000}"/>
    <cellStyle name="Normal 3 3 2 2 2 11 3 2" xfId="25069" xr:uid="{00000000-0005-0000-0000-0000D4610000}"/>
    <cellStyle name="Normal 3 3 2 2 2 11 4" xfId="25070" xr:uid="{00000000-0005-0000-0000-0000D5610000}"/>
    <cellStyle name="Normal 3 3 2 2 2 12" xfId="25071" xr:uid="{00000000-0005-0000-0000-0000D6610000}"/>
    <cellStyle name="Normal 3 3 2 2 2 12 2" xfId="25072" xr:uid="{00000000-0005-0000-0000-0000D7610000}"/>
    <cellStyle name="Normal 3 3 2 2 2 12 2 2" xfId="25073" xr:uid="{00000000-0005-0000-0000-0000D8610000}"/>
    <cellStyle name="Normal 3 3 2 2 2 12 2 2 2" xfId="25074" xr:uid="{00000000-0005-0000-0000-0000D9610000}"/>
    <cellStyle name="Normal 3 3 2 2 2 12 2 3" xfId="25075" xr:uid="{00000000-0005-0000-0000-0000DA610000}"/>
    <cellStyle name="Normal 3 3 2 2 2 12 3" xfId="25076" xr:uid="{00000000-0005-0000-0000-0000DB610000}"/>
    <cellStyle name="Normal 3 3 2 2 2 12 3 2" xfId="25077" xr:uid="{00000000-0005-0000-0000-0000DC610000}"/>
    <cellStyle name="Normal 3 3 2 2 2 12 4" xfId="25078" xr:uid="{00000000-0005-0000-0000-0000DD610000}"/>
    <cellStyle name="Normal 3 3 2 2 2 13" xfId="25079" xr:uid="{00000000-0005-0000-0000-0000DE610000}"/>
    <cellStyle name="Normal 3 3 2 2 2 13 2" xfId="25080" xr:uid="{00000000-0005-0000-0000-0000DF610000}"/>
    <cellStyle name="Normal 3 3 2 2 2 13 2 2" xfId="25081" xr:uid="{00000000-0005-0000-0000-0000E0610000}"/>
    <cellStyle name="Normal 3 3 2 2 2 13 3" xfId="25082" xr:uid="{00000000-0005-0000-0000-0000E1610000}"/>
    <cellStyle name="Normal 3 3 2 2 2 14" xfId="25083" xr:uid="{00000000-0005-0000-0000-0000E2610000}"/>
    <cellStyle name="Normal 3 3 2 2 2 14 2" xfId="25084" xr:uid="{00000000-0005-0000-0000-0000E3610000}"/>
    <cellStyle name="Normal 3 3 2 2 2 15" xfId="25085" xr:uid="{00000000-0005-0000-0000-0000E4610000}"/>
    <cellStyle name="Normal 3 3 2 2 2 15 2" xfId="25086" xr:uid="{00000000-0005-0000-0000-0000E5610000}"/>
    <cellStyle name="Normal 3 3 2 2 2 16" xfId="25087" xr:uid="{00000000-0005-0000-0000-0000E6610000}"/>
    <cellStyle name="Normal 3 3 2 2 2 17" xfId="25088" xr:uid="{00000000-0005-0000-0000-0000E7610000}"/>
    <cellStyle name="Normal 3 3 2 2 2 2" xfId="25089" xr:uid="{00000000-0005-0000-0000-0000E8610000}"/>
    <cellStyle name="Normal 3 3 2 2 2 2 10" xfId="25090" xr:uid="{00000000-0005-0000-0000-0000E9610000}"/>
    <cellStyle name="Normal 3 3 2 2 2 2 11" xfId="25091" xr:uid="{00000000-0005-0000-0000-0000EA610000}"/>
    <cellStyle name="Normal 3 3 2 2 2 2 2" xfId="25092" xr:uid="{00000000-0005-0000-0000-0000EB610000}"/>
    <cellStyle name="Normal 3 3 2 2 2 2 2 10" xfId="25093" xr:uid="{00000000-0005-0000-0000-0000EC610000}"/>
    <cellStyle name="Normal 3 3 2 2 2 2 2 2" xfId="25094" xr:uid="{00000000-0005-0000-0000-0000ED610000}"/>
    <cellStyle name="Normal 3 3 2 2 2 2 2 2 2" xfId="25095" xr:uid="{00000000-0005-0000-0000-0000EE610000}"/>
    <cellStyle name="Normal 3 3 2 2 2 2 2 2 2 2" xfId="25096" xr:uid="{00000000-0005-0000-0000-0000EF610000}"/>
    <cellStyle name="Normal 3 3 2 2 2 2 2 2 2 2 2" xfId="25097" xr:uid="{00000000-0005-0000-0000-0000F0610000}"/>
    <cellStyle name="Normal 3 3 2 2 2 2 2 2 2 2 2 2" xfId="25098" xr:uid="{00000000-0005-0000-0000-0000F1610000}"/>
    <cellStyle name="Normal 3 3 2 2 2 2 2 2 2 2 2 2 2" xfId="25099" xr:uid="{00000000-0005-0000-0000-0000F2610000}"/>
    <cellStyle name="Normal 3 3 2 2 2 2 2 2 2 2 2 3" xfId="25100" xr:uid="{00000000-0005-0000-0000-0000F3610000}"/>
    <cellStyle name="Normal 3 3 2 2 2 2 2 2 2 2 3" xfId="25101" xr:uid="{00000000-0005-0000-0000-0000F4610000}"/>
    <cellStyle name="Normal 3 3 2 2 2 2 2 2 2 2 3 2" xfId="25102" xr:uid="{00000000-0005-0000-0000-0000F5610000}"/>
    <cellStyle name="Normal 3 3 2 2 2 2 2 2 2 2 4" xfId="25103" xr:uid="{00000000-0005-0000-0000-0000F6610000}"/>
    <cellStyle name="Normal 3 3 2 2 2 2 2 2 2 3" xfId="25104" xr:uid="{00000000-0005-0000-0000-0000F7610000}"/>
    <cellStyle name="Normal 3 3 2 2 2 2 2 2 2 3 2" xfId="25105" xr:uid="{00000000-0005-0000-0000-0000F8610000}"/>
    <cellStyle name="Normal 3 3 2 2 2 2 2 2 2 3 2 2" xfId="25106" xr:uid="{00000000-0005-0000-0000-0000F9610000}"/>
    <cellStyle name="Normal 3 3 2 2 2 2 2 2 2 3 3" xfId="25107" xr:uid="{00000000-0005-0000-0000-0000FA610000}"/>
    <cellStyle name="Normal 3 3 2 2 2 2 2 2 2 4" xfId="25108" xr:uid="{00000000-0005-0000-0000-0000FB610000}"/>
    <cellStyle name="Normal 3 3 2 2 2 2 2 2 2 4 2" xfId="25109" xr:uid="{00000000-0005-0000-0000-0000FC610000}"/>
    <cellStyle name="Normal 3 3 2 2 2 2 2 2 2 5" xfId="25110" xr:uid="{00000000-0005-0000-0000-0000FD610000}"/>
    <cellStyle name="Normal 3 3 2 2 2 2 2 2 3" xfId="25111" xr:uid="{00000000-0005-0000-0000-0000FE610000}"/>
    <cellStyle name="Normal 3 3 2 2 2 2 2 2 3 2" xfId="25112" xr:uid="{00000000-0005-0000-0000-0000FF610000}"/>
    <cellStyle name="Normal 3 3 2 2 2 2 2 2 3 2 2" xfId="25113" xr:uid="{00000000-0005-0000-0000-000000620000}"/>
    <cellStyle name="Normal 3 3 2 2 2 2 2 2 3 2 2 2" xfId="25114" xr:uid="{00000000-0005-0000-0000-000001620000}"/>
    <cellStyle name="Normal 3 3 2 2 2 2 2 2 3 2 3" xfId="25115" xr:uid="{00000000-0005-0000-0000-000002620000}"/>
    <cellStyle name="Normal 3 3 2 2 2 2 2 2 3 3" xfId="25116" xr:uid="{00000000-0005-0000-0000-000003620000}"/>
    <cellStyle name="Normal 3 3 2 2 2 2 2 2 3 3 2" xfId="25117" xr:uid="{00000000-0005-0000-0000-000004620000}"/>
    <cellStyle name="Normal 3 3 2 2 2 2 2 2 3 4" xfId="25118" xr:uid="{00000000-0005-0000-0000-000005620000}"/>
    <cellStyle name="Normal 3 3 2 2 2 2 2 2 4" xfId="25119" xr:uid="{00000000-0005-0000-0000-000006620000}"/>
    <cellStyle name="Normal 3 3 2 2 2 2 2 2 4 2" xfId="25120" xr:uid="{00000000-0005-0000-0000-000007620000}"/>
    <cellStyle name="Normal 3 3 2 2 2 2 2 2 4 2 2" xfId="25121" xr:uid="{00000000-0005-0000-0000-000008620000}"/>
    <cellStyle name="Normal 3 3 2 2 2 2 2 2 4 2 2 2" xfId="25122" xr:uid="{00000000-0005-0000-0000-000009620000}"/>
    <cellStyle name="Normal 3 3 2 2 2 2 2 2 4 2 3" xfId="25123" xr:uid="{00000000-0005-0000-0000-00000A620000}"/>
    <cellStyle name="Normal 3 3 2 2 2 2 2 2 4 3" xfId="25124" xr:uid="{00000000-0005-0000-0000-00000B620000}"/>
    <cellStyle name="Normal 3 3 2 2 2 2 2 2 4 3 2" xfId="25125" xr:uid="{00000000-0005-0000-0000-00000C620000}"/>
    <cellStyle name="Normal 3 3 2 2 2 2 2 2 4 4" xfId="25126" xr:uid="{00000000-0005-0000-0000-00000D620000}"/>
    <cellStyle name="Normal 3 3 2 2 2 2 2 2 5" xfId="25127" xr:uid="{00000000-0005-0000-0000-00000E620000}"/>
    <cellStyle name="Normal 3 3 2 2 2 2 2 2 5 2" xfId="25128" xr:uid="{00000000-0005-0000-0000-00000F620000}"/>
    <cellStyle name="Normal 3 3 2 2 2 2 2 2 5 2 2" xfId="25129" xr:uid="{00000000-0005-0000-0000-000010620000}"/>
    <cellStyle name="Normal 3 3 2 2 2 2 2 2 5 3" xfId="25130" xr:uid="{00000000-0005-0000-0000-000011620000}"/>
    <cellStyle name="Normal 3 3 2 2 2 2 2 2 6" xfId="25131" xr:uid="{00000000-0005-0000-0000-000012620000}"/>
    <cellStyle name="Normal 3 3 2 2 2 2 2 2 6 2" xfId="25132" xr:uid="{00000000-0005-0000-0000-000013620000}"/>
    <cellStyle name="Normal 3 3 2 2 2 2 2 2 7" xfId="25133" xr:uid="{00000000-0005-0000-0000-000014620000}"/>
    <cellStyle name="Normal 3 3 2 2 2 2 2 2 7 2" xfId="25134" xr:uid="{00000000-0005-0000-0000-000015620000}"/>
    <cellStyle name="Normal 3 3 2 2 2 2 2 2 8" xfId="25135" xr:uid="{00000000-0005-0000-0000-000016620000}"/>
    <cellStyle name="Normal 3 3 2 2 2 2 2 3" xfId="25136" xr:uid="{00000000-0005-0000-0000-000017620000}"/>
    <cellStyle name="Normal 3 3 2 2 2 2 2 3 2" xfId="25137" xr:uid="{00000000-0005-0000-0000-000018620000}"/>
    <cellStyle name="Normal 3 3 2 2 2 2 2 3 2 2" xfId="25138" xr:uid="{00000000-0005-0000-0000-000019620000}"/>
    <cellStyle name="Normal 3 3 2 2 2 2 2 3 2 2 2" xfId="25139" xr:uid="{00000000-0005-0000-0000-00001A620000}"/>
    <cellStyle name="Normal 3 3 2 2 2 2 2 3 2 2 2 2" xfId="25140" xr:uid="{00000000-0005-0000-0000-00001B620000}"/>
    <cellStyle name="Normal 3 3 2 2 2 2 2 3 2 2 3" xfId="25141" xr:uid="{00000000-0005-0000-0000-00001C620000}"/>
    <cellStyle name="Normal 3 3 2 2 2 2 2 3 2 3" xfId="25142" xr:uid="{00000000-0005-0000-0000-00001D620000}"/>
    <cellStyle name="Normal 3 3 2 2 2 2 2 3 2 3 2" xfId="25143" xr:uid="{00000000-0005-0000-0000-00001E620000}"/>
    <cellStyle name="Normal 3 3 2 2 2 2 2 3 2 4" xfId="25144" xr:uid="{00000000-0005-0000-0000-00001F620000}"/>
    <cellStyle name="Normal 3 3 2 2 2 2 2 3 3" xfId="25145" xr:uid="{00000000-0005-0000-0000-000020620000}"/>
    <cellStyle name="Normal 3 3 2 2 2 2 2 3 3 2" xfId="25146" xr:uid="{00000000-0005-0000-0000-000021620000}"/>
    <cellStyle name="Normal 3 3 2 2 2 2 2 3 3 2 2" xfId="25147" xr:uid="{00000000-0005-0000-0000-000022620000}"/>
    <cellStyle name="Normal 3 3 2 2 2 2 2 3 3 3" xfId="25148" xr:uid="{00000000-0005-0000-0000-000023620000}"/>
    <cellStyle name="Normal 3 3 2 2 2 2 2 3 4" xfId="25149" xr:uid="{00000000-0005-0000-0000-000024620000}"/>
    <cellStyle name="Normal 3 3 2 2 2 2 2 3 4 2" xfId="25150" xr:uid="{00000000-0005-0000-0000-000025620000}"/>
    <cellStyle name="Normal 3 3 2 2 2 2 2 3 5" xfId="25151" xr:uid="{00000000-0005-0000-0000-000026620000}"/>
    <cellStyle name="Normal 3 3 2 2 2 2 2 4" xfId="25152" xr:uid="{00000000-0005-0000-0000-000027620000}"/>
    <cellStyle name="Normal 3 3 2 2 2 2 2 4 2" xfId="25153" xr:uid="{00000000-0005-0000-0000-000028620000}"/>
    <cellStyle name="Normal 3 3 2 2 2 2 2 4 2 2" xfId="25154" xr:uid="{00000000-0005-0000-0000-000029620000}"/>
    <cellStyle name="Normal 3 3 2 2 2 2 2 4 2 2 2" xfId="25155" xr:uid="{00000000-0005-0000-0000-00002A620000}"/>
    <cellStyle name="Normal 3 3 2 2 2 2 2 4 2 3" xfId="25156" xr:uid="{00000000-0005-0000-0000-00002B620000}"/>
    <cellStyle name="Normal 3 3 2 2 2 2 2 4 3" xfId="25157" xr:uid="{00000000-0005-0000-0000-00002C620000}"/>
    <cellStyle name="Normal 3 3 2 2 2 2 2 4 3 2" xfId="25158" xr:uid="{00000000-0005-0000-0000-00002D620000}"/>
    <cellStyle name="Normal 3 3 2 2 2 2 2 4 4" xfId="25159" xr:uid="{00000000-0005-0000-0000-00002E620000}"/>
    <cellStyle name="Normal 3 3 2 2 2 2 2 5" xfId="25160" xr:uid="{00000000-0005-0000-0000-00002F620000}"/>
    <cellStyle name="Normal 3 3 2 2 2 2 2 5 2" xfId="25161" xr:uid="{00000000-0005-0000-0000-000030620000}"/>
    <cellStyle name="Normal 3 3 2 2 2 2 2 5 2 2" xfId="25162" xr:uid="{00000000-0005-0000-0000-000031620000}"/>
    <cellStyle name="Normal 3 3 2 2 2 2 2 5 2 2 2" xfId="25163" xr:uid="{00000000-0005-0000-0000-000032620000}"/>
    <cellStyle name="Normal 3 3 2 2 2 2 2 5 2 3" xfId="25164" xr:uid="{00000000-0005-0000-0000-000033620000}"/>
    <cellStyle name="Normal 3 3 2 2 2 2 2 5 3" xfId="25165" xr:uid="{00000000-0005-0000-0000-000034620000}"/>
    <cellStyle name="Normal 3 3 2 2 2 2 2 5 3 2" xfId="25166" xr:uid="{00000000-0005-0000-0000-000035620000}"/>
    <cellStyle name="Normal 3 3 2 2 2 2 2 5 4" xfId="25167" xr:uid="{00000000-0005-0000-0000-000036620000}"/>
    <cellStyle name="Normal 3 3 2 2 2 2 2 6" xfId="25168" xr:uid="{00000000-0005-0000-0000-000037620000}"/>
    <cellStyle name="Normal 3 3 2 2 2 2 2 6 2" xfId="25169" xr:uid="{00000000-0005-0000-0000-000038620000}"/>
    <cellStyle name="Normal 3 3 2 2 2 2 2 6 2 2" xfId="25170" xr:uid="{00000000-0005-0000-0000-000039620000}"/>
    <cellStyle name="Normal 3 3 2 2 2 2 2 6 3" xfId="25171" xr:uid="{00000000-0005-0000-0000-00003A620000}"/>
    <cellStyle name="Normal 3 3 2 2 2 2 2 7" xfId="25172" xr:uid="{00000000-0005-0000-0000-00003B620000}"/>
    <cellStyle name="Normal 3 3 2 2 2 2 2 7 2" xfId="25173" xr:uid="{00000000-0005-0000-0000-00003C620000}"/>
    <cellStyle name="Normal 3 3 2 2 2 2 2 8" xfId="25174" xr:uid="{00000000-0005-0000-0000-00003D620000}"/>
    <cellStyle name="Normal 3 3 2 2 2 2 2 8 2" xfId="25175" xr:uid="{00000000-0005-0000-0000-00003E620000}"/>
    <cellStyle name="Normal 3 3 2 2 2 2 2 9" xfId="25176" xr:uid="{00000000-0005-0000-0000-00003F620000}"/>
    <cellStyle name="Normal 3 3 2 2 2 2 3" xfId="25177" xr:uid="{00000000-0005-0000-0000-000040620000}"/>
    <cellStyle name="Normal 3 3 2 2 2 2 3 2" xfId="25178" xr:uid="{00000000-0005-0000-0000-000041620000}"/>
    <cellStyle name="Normal 3 3 2 2 2 2 3 2 2" xfId="25179" xr:uid="{00000000-0005-0000-0000-000042620000}"/>
    <cellStyle name="Normal 3 3 2 2 2 2 3 2 2 2" xfId="25180" xr:uid="{00000000-0005-0000-0000-000043620000}"/>
    <cellStyle name="Normal 3 3 2 2 2 2 3 2 2 2 2" xfId="25181" xr:uid="{00000000-0005-0000-0000-000044620000}"/>
    <cellStyle name="Normal 3 3 2 2 2 2 3 2 2 2 2 2" xfId="25182" xr:uid="{00000000-0005-0000-0000-000045620000}"/>
    <cellStyle name="Normal 3 3 2 2 2 2 3 2 2 2 3" xfId="25183" xr:uid="{00000000-0005-0000-0000-000046620000}"/>
    <cellStyle name="Normal 3 3 2 2 2 2 3 2 2 3" xfId="25184" xr:uid="{00000000-0005-0000-0000-000047620000}"/>
    <cellStyle name="Normal 3 3 2 2 2 2 3 2 2 3 2" xfId="25185" xr:uid="{00000000-0005-0000-0000-000048620000}"/>
    <cellStyle name="Normal 3 3 2 2 2 2 3 2 2 4" xfId="25186" xr:uid="{00000000-0005-0000-0000-000049620000}"/>
    <cellStyle name="Normal 3 3 2 2 2 2 3 2 3" xfId="25187" xr:uid="{00000000-0005-0000-0000-00004A620000}"/>
    <cellStyle name="Normal 3 3 2 2 2 2 3 2 3 2" xfId="25188" xr:uid="{00000000-0005-0000-0000-00004B620000}"/>
    <cellStyle name="Normal 3 3 2 2 2 2 3 2 3 2 2" xfId="25189" xr:uid="{00000000-0005-0000-0000-00004C620000}"/>
    <cellStyle name="Normal 3 3 2 2 2 2 3 2 3 3" xfId="25190" xr:uid="{00000000-0005-0000-0000-00004D620000}"/>
    <cellStyle name="Normal 3 3 2 2 2 2 3 2 4" xfId="25191" xr:uid="{00000000-0005-0000-0000-00004E620000}"/>
    <cellStyle name="Normal 3 3 2 2 2 2 3 2 4 2" xfId="25192" xr:uid="{00000000-0005-0000-0000-00004F620000}"/>
    <cellStyle name="Normal 3 3 2 2 2 2 3 2 5" xfId="25193" xr:uid="{00000000-0005-0000-0000-000050620000}"/>
    <cellStyle name="Normal 3 3 2 2 2 2 3 3" xfId="25194" xr:uid="{00000000-0005-0000-0000-000051620000}"/>
    <cellStyle name="Normal 3 3 2 2 2 2 3 3 2" xfId="25195" xr:uid="{00000000-0005-0000-0000-000052620000}"/>
    <cellStyle name="Normal 3 3 2 2 2 2 3 3 2 2" xfId="25196" xr:uid="{00000000-0005-0000-0000-000053620000}"/>
    <cellStyle name="Normal 3 3 2 2 2 2 3 3 2 2 2" xfId="25197" xr:uid="{00000000-0005-0000-0000-000054620000}"/>
    <cellStyle name="Normal 3 3 2 2 2 2 3 3 2 3" xfId="25198" xr:uid="{00000000-0005-0000-0000-000055620000}"/>
    <cellStyle name="Normal 3 3 2 2 2 2 3 3 3" xfId="25199" xr:uid="{00000000-0005-0000-0000-000056620000}"/>
    <cellStyle name="Normal 3 3 2 2 2 2 3 3 3 2" xfId="25200" xr:uid="{00000000-0005-0000-0000-000057620000}"/>
    <cellStyle name="Normal 3 3 2 2 2 2 3 3 4" xfId="25201" xr:uid="{00000000-0005-0000-0000-000058620000}"/>
    <cellStyle name="Normal 3 3 2 2 2 2 3 4" xfId="25202" xr:uid="{00000000-0005-0000-0000-000059620000}"/>
    <cellStyle name="Normal 3 3 2 2 2 2 3 4 2" xfId="25203" xr:uid="{00000000-0005-0000-0000-00005A620000}"/>
    <cellStyle name="Normal 3 3 2 2 2 2 3 4 2 2" xfId="25204" xr:uid="{00000000-0005-0000-0000-00005B620000}"/>
    <cellStyle name="Normal 3 3 2 2 2 2 3 4 2 2 2" xfId="25205" xr:uid="{00000000-0005-0000-0000-00005C620000}"/>
    <cellStyle name="Normal 3 3 2 2 2 2 3 4 2 3" xfId="25206" xr:uid="{00000000-0005-0000-0000-00005D620000}"/>
    <cellStyle name="Normal 3 3 2 2 2 2 3 4 3" xfId="25207" xr:uid="{00000000-0005-0000-0000-00005E620000}"/>
    <cellStyle name="Normal 3 3 2 2 2 2 3 4 3 2" xfId="25208" xr:uid="{00000000-0005-0000-0000-00005F620000}"/>
    <cellStyle name="Normal 3 3 2 2 2 2 3 4 4" xfId="25209" xr:uid="{00000000-0005-0000-0000-000060620000}"/>
    <cellStyle name="Normal 3 3 2 2 2 2 3 5" xfId="25210" xr:uid="{00000000-0005-0000-0000-000061620000}"/>
    <cellStyle name="Normal 3 3 2 2 2 2 3 5 2" xfId="25211" xr:uid="{00000000-0005-0000-0000-000062620000}"/>
    <cellStyle name="Normal 3 3 2 2 2 2 3 5 2 2" xfId="25212" xr:uid="{00000000-0005-0000-0000-000063620000}"/>
    <cellStyle name="Normal 3 3 2 2 2 2 3 5 3" xfId="25213" xr:uid="{00000000-0005-0000-0000-000064620000}"/>
    <cellStyle name="Normal 3 3 2 2 2 2 3 6" xfId="25214" xr:uid="{00000000-0005-0000-0000-000065620000}"/>
    <cellStyle name="Normal 3 3 2 2 2 2 3 6 2" xfId="25215" xr:uid="{00000000-0005-0000-0000-000066620000}"/>
    <cellStyle name="Normal 3 3 2 2 2 2 3 7" xfId="25216" xr:uid="{00000000-0005-0000-0000-000067620000}"/>
    <cellStyle name="Normal 3 3 2 2 2 2 3 7 2" xfId="25217" xr:uid="{00000000-0005-0000-0000-000068620000}"/>
    <cellStyle name="Normal 3 3 2 2 2 2 3 8" xfId="25218" xr:uid="{00000000-0005-0000-0000-000069620000}"/>
    <cellStyle name="Normal 3 3 2 2 2 2 4" xfId="25219" xr:uid="{00000000-0005-0000-0000-00006A620000}"/>
    <cellStyle name="Normal 3 3 2 2 2 2 4 2" xfId="25220" xr:uid="{00000000-0005-0000-0000-00006B620000}"/>
    <cellStyle name="Normal 3 3 2 2 2 2 4 2 2" xfId="25221" xr:uid="{00000000-0005-0000-0000-00006C620000}"/>
    <cellStyle name="Normal 3 3 2 2 2 2 4 2 2 2" xfId="25222" xr:uid="{00000000-0005-0000-0000-00006D620000}"/>
    <cellStyle name="Normal 3 3 2 2 2 2 4 2 2 2 2" xfId="25223" xr:uid="{00000000-0005-0000-0000-00006E620000}"/>
    <cellStyle name="Normal 3 3 2 2 2 2 4 2 2 3" xfId="25224" xr:uid="{00000000-0005-0000-0000-00006F620000}"/>
    <cellStyle name="Normal 3 3 2 2 2 2 4 2 3" xfId="25225" xr:uid="{00000000-0005-0000-0000-000070620000}"/>
    <cellStyle name="Normal 3 3 2 2 2 2 4 2 3 2" xfId="25226" xr:uid="{00000000-0005-0000-0000-000071620000}"/>
    <cellStyle name="Normal 3 3 2 2 2 2 4 2 4" xfId="25227" xr:uid="{00000000-0005-0000-0000-000072620000}"/>
    <cellStyle name="Normal 3 3 2 2 2 2 4 3" xfId="25228" xr:uid="{00000000-0005-0000-0000-000073620000}"/>
    <cellStyle name="Normal 3 3 2 2 2 2 4 3 2" xfId="25229" xr:uid="{00000000-0005-0000-0000-000074620000}"/>
    <cellStyle name="Normal 3 3 2 2 2 2 4 3 2 2" xfId="25230" xr:uid="{00000000-0005-0000-0000-000075620000}"/>
    <cellStyle name="Normal 3 3 2 2 2 2 4 3 3" xfId="25231" xr:uid="{00000000-0005-0000-0000-000076620000}"/>
    <cellStyle name="Normal 3 3 2 2 2 2 4 4" xfId="25232" xr:uid="{00000000-0005-0000-0000-000077620000}"/>
    <cellStyle name="Normal 3 3 2 2 2 2 4 4 2" xfId="25233" xr:uid="{00000000-0005-0000-0000-000078620000}"/>
    <cellStyle name="Normal 3 3 2 2 2 2 4 5" xfId="25234" xr:uid="{00000000-0005-0000-0000-000079620000}"/>
    <cellStyle name="Normal 3 3 2 2 2 2 5" xfId="25235" xr:uid="{00000000-0005-0000-0000-00007A620000}"/>
    <cellStyle name="Normal 3 3 2 2 2 2 5 2" xfId="25236" xr:uid="{00000000-0005-0000-0000-00007B620000}"/>
    <cellStyle name="Normal 3 3 2 2 2 2 5 2 2" xfId="25237" xr:uid="{00000000-0005-0000-0000-00007C620000}"/>
    <cellStyle name="Normal 3 3 2 2 2 2 5 2 2 2" xfId="25238" xr:uid="{00000000-0005-0000-0000-00007D620000}"/>
    <cellStyle name="Normal 3 3 2 2 2 2 5 2 3" xfId="25239" xr:uid="{00000000-0005-0000-0000-00007E620000}"/>
    <cellStyle name="Normal 3 3 2 2 2 2 5 3" xfId="25240" xr:uid="{00000000-0005-0000-0000-00007F620000}"/>
    <cellStyle name="Normal 3 3 2 2 2 2 5 3 2" xfId="25241" xr:uid="{00000000-0005-0000-0000-000080620000}"/>
    <cellStyle name="Normal 3 3 2 2 2 2 5 4" xfId="25242" xr:uid="{00000000-0005-0000-0000-000081620000}"/>
    <cellStyle name="Normal 3 3 2 2 2 2 6" xfId="25243" xr:uid="{00000000-0005-0000-0000-000082620000}"/>
    <cellStyle name="Normal 3 3 2 2 2 2 6 2" xfId="25244" xr:uid="{00000000-0005-0000-0000-000083620000}"/>
    <cellStyle name="Normal 3 3 2 2 2 2 6 2 2" xfId="25245" xr:uid="{00000000-0005-0000-0000-000084620000}"/>
    <cellStyle name="Normal 3 3 2 2 2 2 6 2 2 2" xfId="25246" xr:uid="{00000000-0005-0000-0000-000085620000}"/>
    <cellStyle name="Normal 3 3 2 2 2 2 6 2 3" xfId="25247" xr:uid="{00000000-0005-0000-0000-000086620000}"/>
    <cellStyle name="Normal 3 3 2 2 2 2 6 3" xfId="25248" xr:uid="{00000000-0005-0000-0000-000087620000}"/>
    <cellStyle name="Normal 3 3 2 2 2 2 6 3 2" xfId="25249" xr:uid="{00000000-0005-0000-0000-000088620000}"/>
    <cellStyle name="Normal 3 3 2 2 2 2 6 4" xfId="25250" xr:uid="{00000000-0005-0000-0000-000089620000}"/>
    <cellStyle name="Normal 3 3 2 2 2 2 7" xfId="25251" xr:uid="{00000000-0005-0000-0000-00008A620000}"/>
    <cellStyle name="Normal 3 3 2 2 2 2 7 2" xfId="25252" xr:uid="{00000000-0005-0000-0000-00008B620000}"/>
    <cellStyle name="Normal 3 3 2 2 2 2 7 2 2" xfId="25253" xr:uid="{00000000-0005-0000-0000-00008C620000}"/>
    <cellStyle name="Normal 3 3 2 2 2 2 7 3" xfId="25254" xr:uid="{00000000-0005-0000-0000-00008D620000}"/>
    <cellStyle name="Normal 3 3 2 2 2 2 8" xfId="25255" xr:uid="{00000000-0005-0000-0000-00008E620000}"/>
    <cellStyle name="Normal 3 3 2 2 2 2 8 2" xfId="25256" xr:uid="{00000000-0005-0000-0000-00008F620000}"/>
    <cellStyle name="Normal 3 3 2 2 2 2 9" xfId="25257" xr:uid="{00000000-0005-0000-0000-000090620000}"/>
    <cellStyle name="Normal 3 3 2 2 2 2 9 2" xfId="25258" xr:uid="{00000000-0005-0000-0000-000091620000}"/>
    <cellStyle name="Normal 3 3 2 2 2 3" xfId="25259" xr:uid="{00000000-0005-0000-0000-000092620000}"/>
    <cellStyle name="Normal 3 3 2 2 2 3 10" xfId="25260" xr:uid="{00000000-0005-0000-0000-000093620000}"/>
    <cellStyle name="Normal 3 3 2 2 2 3 11" xfId="25261" xr:uid="{00000000-0005-0000-0000-000094620000}"/>
    <cellStyle name="Normal 3 3 2 2 2 3 2" xfId="25262" xr:uid="{00000000-0005-0000-0000-000095620000}"/>
    <cellStyle name="Normal 3 3 2 2 2 3 2 10" xfId="25263" xr:uid="{00000000-0005-0000-0000-000096620000}"/>
    <cellStyle name="Normal 3 3 2 2 2 3 2 2" xfId="25264" xr:uid="{00000000-0005-0000-0000-000097620000}"/>
    <cellStyle name="Normal 3 3 2 2 2 3 2 2 2" xfId="25265" xr:uid="{00000000-0005-0000-0000-000098620000}"/>
    <cellStyle name="Normal 3 3 2 2 2 3 2 2 2 2" xfId="25266" xr:uid="{00000000-0005-0000-0000-000099620000}"/>
    <cellStyle name="Normal 3 3 2 2 2 3 2 2 2 2 2" xfId="25267" xr:uid="{00000000-0005-0000-0000-00009A620000}"/>
    <cellStyle name="Normal 3 3 2 2 2 3 2 2 2 2 2 2" xfId="25268" xr:uid="{00000000-0005-0000-0000-00009B620000}"/>
    <cellStyle name="Normal 3 3 2 2 2 3 2 2 2 2 2 2 2" xfId="25269" xr:uid="{00000000-0005-0000-0000-00009C620000}"/>
    <cellStyle name="Normal 3 3 2 2 2 3 2 2 2 2 2 3" xfId="25270" xr:uid="{00000000-0005-0000-0000-00009D620000}"/>
    <cellStyle name="Normal 3 3 2 2 2 3 2 2 2 2 3" xfId="25271" xr:uid="{00000000-0005-0000-0000-00009E620000}"/>
    <cellStyle name="Normal 3 3 2 2 2 3 2 2 2 2 3 2" xfId="25272" xr:uid="{00000000-0005-0000-0000-00009F620000}"/>
    <cellStyle name="Normal 3 3 2 2 2 3 2 2 2 2 4" xfId="25273" xr:uid="{00000000-0005-0000-0000-0000A0620000}"/>
    <cellStyle name="Normal 3 3 2 2 2 3 2 2 2 3" xfId="25274" xr:uid="{00000000-0005-0000-0000-0000A1620000}"/>
    <cellStyle name="Normal 3 3 2 2 2 3 2 2 2 3 2" xfId="25275" xr:uid="{00000000-0005-0000-0000-0000A2620000}"/>
    <cellStyle name="Normal 3 3 2 2 2 3 2 2 2 3 2 2" xfId="25276" xr:uid="{00000000-0005-0000-0000-0000A3620000}"/>
    <cellStyle name="Normal 3 3 2 2 2 3 2 2 2 3 3" xfId="25277" xr:uid="{00000000-0005-0000-0000-0000A4620000}"/>
    <cellStyle name="Normal 3 3 2 2 2 3 2 2 2 4" xfId="25278" xr:uid="{00000000-0005-0000-0000-0000A5620000}"/>
    <cellStyle name="Normal 3 3 2 2 2 3 2 2 2 4 2" xfId="25279" xr:uid="{00000000-0005-0000-0000-0000A6620000}"/>
    <cellStyle name="Normal 3 3 2 2 2 3 2 2 2 5" xfId="25280" xr:uid="{00000000-0005-0000-0000-0000A7620000}"/>
    <cellStyle name="Normal 3 3 2 2 2 3 2 2 3" xfId="25281" xr:uid="{00000000-0005-0000-0000-0000A8620000}"/>
    <cellStyle name="Normal 3 3 2 2 2 3 2 2 3 2" xfId="25282" xr:uid="{00000000-0005-0000-0000-0000A9620000}"/>
    <cellStyle name="Normal 3 3 2 2 2 3 2 2 3 2 2" xfId="25283" xr:uid="{00000000-0005-0000-0000-0000AA620000}"/>
    <cellStyle name="Normal 3 3 2 2 2 3 2 2 3 2 2 2" xfId="25284" xr:uid="{00000000-0005-0000-0000-0000AB620000}"/>
    <cellStyle name="Normal 3 3 2 2 2 3 2 2 3 2 3" xfId="25285" xr:uid="{00000000-0005-0000-0000-0000AC620000}"/>
    <cellStyle name="Normal 3 3 2 2 2 3 2 2 3 3" xfId="25286" xr:uid="{00000000-0005-0000-0000-0000AD620000}"/>
    <cellStyle name="Normal 3 3 2 2 2 3 2 2 3 3 2" xfId="25287" xr:uid="{00000000-0005-0000-0000-0000AE620000}"/>
    <cellStyle name="Normal 3 3 2 2 2 3 2 2 3 4" xfId="25288" xr:uid="{00000000-0005-0000-0000-0000AF620000}"/>
    <cellStyle name="Normal 3 3 2 2 2 3 2 2 4" xfId="25289" xr:uid="{00000000-0005-0000-0000-0000B0620000}"/>
    <cellStyle name="Normal 3 3 2 2 2 3 2 2 4 2" xfId="25290" xr:uid="{00000000-0005-0000-0000-0000B1620000}"/>
    <cellStyle name="Normal 3 3 2 2 2 3 2 2 4 2 2" xfId="25291" xr:uid="{00000000-0005-0000-0000-0000B2620000}"/>
    <cellStyle name="Normal 3 3 2 2 2 3 2 2 4 2 2 2" xfId="25292" xr:uid="{00000000-0005-0000-0000-0000B3620000}"/>
    <cellStyle name="Normal 3 3 2 2 2 3 2 2 4 2 3" xfId="25293" xr:uid="{00000000-0005-0000-0000-0000B4620000}"/>
    <cellStyle name="Normal 3 3 2 2 2 3 2 2 4 3" xfId="25294" xr:uid="{00000000-0005-0000-0000-0000B5620000}"/>
    <cellStyle name="Normal 3 3 2 2 2 3 2 2 4 3 2" xfId="25295" xr:uid="{00000000-0005-0000-0000-0000B6620000}"/>
    <cellStyle name="Normal 3 3 2 2 2 3 2 2 4 4" xfId="25296" xr:uid="{00000000-0005-0000-0000-0000B7620000}"/>
    <cellStyle name="Normal 3 3 2 2 2 3 2 2 5" xfId="25297" xr:uid="{00000000-0005-0000-0000-0000B8620000}"/>
    <cellStyle name="Normal 3 3 2 2 2 3 2 2 5 2" xfId="25298" xr:uid="{00000000-0005-0000-0000-0000B9620000}"/>
    <cellStyle name="Normal 3 3 2 2 2 3 2 2 5 2 2" xfId="25299" xr:uid="{00000000-0005-0000-0000-0000BA620000}"/>
    <cellStyle name="Normal 3 3 2 2 2 3 2 2 5 3" xfId="25300" xr:uid="{00000000-0005-0000-0000-0000BB620000}"/>
    <cellStyle name="Normal 3 3 2 2 2 3 2 2 6" xfId="25301" xr:uid="{00000000-0005-0000-0000-0000BC620000}"/>
    <cellStyle name="Normal 3 3 2 2 2 3 2 2 6 2" xfId="25302" xr:uid="{00000000-0005-0000-0000-0000BD620000}"/>
    <cellStyle name="Normal 3 3 2 2 2 3 2 2 7" xfId="25303" xr:uid="{00000000-0005-0000-0000-0000BE620000}"/>
    <cellStyle name="Normal 3 3 2 2 2 3 2 2 7 2" xfId="25304" xr:uid="{00000000-0005-0000-0000-0000BF620000}"/>
    <cellStyle name="Normal 3 3 2 2 2 3 2 2 8" xfId="25305" xr:uid="{00000000-0005-0000-0000-0000C0620000}"/>
    <cellStyle name="Normal 3 3 2 2 2 3 2 3" xfId="25306" xr:uid="{00000000-0005-0000-0000-0000C1620000}"/>
    <cellStyle name="Normal 3 3 2 2 2 3 2 3 2" xfId="25307" xr:uid="{00000000-0005-0000-0000-0000C2620000}"/>
    <cellStyle name="Normal 3 3 2 2 2 3 2 3 2 2" xfId="25308" xr:uid="{00000000-0005-0000-0000-0000C3620000}"/>
    <cellStyle name="Normal 3 3 2 2 2 3 2 3 2 2 2" xfId="25309" xr:uid="{00000000-0005-0000-0000-0000C4620000}"/>
    <cellStyle name="Normal 3 3 2 2 2 3 2 3 2 2 2 2" xfId="25310" xr:uid="{00000000-0005-0000-0000-0000C5620000}"/>
    <cellStyle name="Normal 3 3 2 2 2 3 2 3 2 2 3" xfId="25311" xr:uid="{00000000-0005-0000-0000-0000C6620000}"/>
    <cellStyle name="Normal 3 3 2 2 2 3 2 3 2 3" xfId="25312" xr:uid="{00000000-0005-0000-0000-0000C7620000}"/>
    <cellStyle name="Normal 3 3 2 2 2 3 2 3 2 3 2" xfId="25313" xr:uid="{00000000-0005-0000-0000-0000C8620000}"/>
    <cellStyle name="Normal 3 3 2 2 2 3 2 3 2 4" xfId="25314" xr:uid="{00000000-0005-0000-0000-0000C9620000}"/>
    <cellStyle name="Normal 3 3 2 2 2 3 2 3 3" xfId="25315" xr:uid="{00000000-0005-0000-0000-0000CA620000}"/>
    <cellStyle name="Normal 3 3 2 2 2 3 2 3 3 2" xfId="25316" xr:uid="{00000000-0005-0000-0000-0000CB620000}"/>
    <cellStyle name="Normal 3 3 2 2 2 3 2 3 3 2 2" xfId="25317" xr:uid="{00000000-0005-0000-0000-0000CC620000}"/>
    <cellStyle name="Normal 3 3 2 2 2 3 2 3 3 3" xfId="25318" xr:uid="{00000000-0005-0000-0000-0000CD620000}"/>
    <cellStyle name="Normal 3 3 2 2 2 3 2 3 4" xfId="25319" xr:uid="{00000000-0005-0000-0000-0000CE620000}"/>
    <cellStyle name="Normal 3 3 2 2 2 3 2 3 4 2" xfId="25320" xr:uid="{00000000-0005-0000-0000-0000CF620000}"/>
    <cellStyle name="Normal 3 3 2 2 2 3 2 3 5" xfId="25321" xr:uid="{00000000-0005-0000-0000-0000D0620000}"/>
    <cellStyle name="Normal 3 3 2 2 2 3 2 4" xfId="25322" xr:uid="{00000000-0005-0000-0000-0000D1620000}"/>
    <cellStyle name="Normal 3 3 2 2 2 3 2 4 2" xfId="25323" xr:uid="{00000000-0005-0000-0000-0000D2620000}"/>
    <cellStyle name="Normal 3 3 2 2 2 3 2 4 2 2" xfId="25324" xr:uid="{00000000-0005-0000-0000-0000D3620000}"/>
    <cellStyle name="Normal 3 3 2 2 2 3 2 4 2 2 2" xfId="25325" xr:uid="{00000000-0005-0000-0000-0000D4620000}"/>
    <cellStyle name="Normal 3 3 2 2 2 3 2 4 2 3" xfId="25326" xr:uid="{00000000-0005-0000-0000-0000D5620000}"/>
    <cellStyle name="Normal 3 3 2 2 2 3 2 4 3" xfId="25327" xr:uid="{00000000-0005-0000-0000-0000D6620000}"/>
    <cellStyle name="Normal 3 3 2 2 2 3 2 4 3 2" xfId="25328" xr:uid="{00000000-0005-0000-0000-0000D7620000}"/>
    <cellStyle name="Normal 3 3 2 2 2 3 2 4 4" xfId="25329" xr:uid="{00000000-0005-0000-0000-0000D8620000}"/>
    <cellStyle name="Normal 3 3 2 2 2 3 2 5" xfId="25330" xr:uid="{00000000-0005-0000-0000-0000D9620000}"/>
    <cellStyle name="Normal 3 3 2 2 2 3 2 5 2" xfId="25331" xr:uid="{00000000-0005-0000-0000-0000DA620000}"/>
    <cellStyle name="Normal 3 3 2 2 2 3 2 5 2 2" xfId="25332" xr:uid="{00000000-0005-0000-0000-0000DB620000}"/>
    <cellStyle name="Normal 3 3 2 2 2 3 2 5 2 2 2" xfId="25333" xr:uid="{00000000-0005-0000-0000-0000DC620000}"/>
    <cellStyle name="Normal 3 3 2 2 2 3 2 5 2 3" xfId="25334" xr:uid="{00000000-0005-0000-0000-0000DD620000}"/>
    <cellStyle name="Normal 3 3 2 2 2 3 2 5 3" xfId="25335" xr:uid="{00000000-0005-0000-0000-0000DE620000}"/>
    <cellStyle name="Normal 3 3 2 2 2 3 2 5 3 2" xfId="25336" xr:uid="{00000000-0005-0000-0000-0000DF620000}"/>
    <cellStyle name="Normal 3 3 2 2 2 3 2 5 4" xfId="25337" xr:uid="{00000000-0005-0000-0000-0000E0620000}"/>
    <cellStyle name="Normal 3 3 2 2 2 3 2 6" xfId="25338" xr:uid="{00000000-0005-0000-0000-0000E1620000}"/>
    <cellStyle name="Normal 3 3 2 2 2 3 2 6 2" xfId="25339" xr:uid="{00000000-0005-0000-0000-0000E2620000}"/>
    <cellStyle name="Normal 3 3 2 2 2 3 2 6 2 2" xfId="25340" xr:uid="{00000000-0005-0000-0000-0000E3620000}"/>
    <cellStyle name="Normal 3 3 2 2 2 3 2 6 3" xfId="25341" xr:uid="{00000000-0005-0000-0000-0000E4620000}"/>
    <cellStyle name="Normal 3 3 2 2 2 3 2 7" xfId="25342" xr:uid="{00000000-0005-0000-0000-0000E5620000}"/>
    <cellStyle name="Normal 3 3 2 2 2 3 2 7 2" xfId="25343" xr:uid="{00000000-0005-0000-0000-0000E6620000}"/>
    <cellStyle name="Normal 3 3 2 2 2 3 2 8" xfId="25344" xr:uid="{00000000-0005-0000-0000-0000E7620000}"/>
    <cellStyle name="Normal 3 3 2 2 2 3 2 8 2" xfId="25345" xr:uid="{00000000-0005-0000-0000-0000E8620000}"/>
    <cellStyle name="Normal 3 3 2 2 2 3 2 9" xfId="25346" xr:uid="{00000000-0005-0000-0000-0000E9620000}"/>
    <cellStyle name="Normal 3 3 2 2 2 3 3" xfId="25347" xr:uid="{00000000-0005-0000-0000-0000EA620000}"/>
    <cellStyle name="Normal 3 3 2 2 2 3 3 2" xfId="25348" xr:uid="{00000000-0005-0000-0000-0000EB620000}"/>
    <cellStyle name="Normal 3 3 2 2 2 3 3 2 2" xfId="25349" xr:uid="{00000000-0005-0000-0000-0000EC620000}"/>
    <cellStyle name="Normal 3 3 2 2 2 3 3 2 2 2" xfId="25350" xr:uid="{00000000-0005-0000-0000-0000ED620000}"/>
    <cellStyle name="Normal 3 3 2 2 2 3 3 2 2 2 2" xfId="25351" xr:uid="{00000000-0005-0000-0000-0000EE620000}"/>
    <cellStyle name="Normal 3 3 2 2 2 3 3 2 2 2 2 2" xfId="25352" xr:uid="{00000000-0005-0000-0000-0000EF620000}"/>
    <cellStyle name="Normal 3 3 2 2 2 3 3 2 2 2 3" xfId="25353" xr:uid="{00000000-0005-0000-0000-0000F0620000}"/>
    <cellStyle name="Normal 3 3 2 2 2 3 3 2 2 3" xfId="25354" xr:uid="{00000000-0005-0000-0000-0000F1620000}"/>
    <cellStyle name="Normal 3 3 2 2 2 3 3 2 2 3 2" xfId="25355" xr:uid="{00000000-0005-0000-0000-0000F2620000}"/>
    <cellStyle name="Normal 3 3 2 2 2 3 3 2 2 4" xfId="25356" xr:uid="{00000000-0005-0000-0000-0000F3620000}"/>
    <cellStyle name="Normal 3 3 2 2 2 3 3 2 3" xfId="25357" xr:uid="{00000000-0005-0000-0000-0000F4620000}"/>
    <cellStyle name="Normal 3 3 2 2 2 3 3 2 3 2" xfId="25358" xr:uid="{00000000-0005-0000-0000-0000F5620000}"/>
    <cellStyle name="Normal 3 3 2 2 2 3 3 2 3 2 2" xfId="25359" xr:uid="{00000000-0005-0000-0000-0000F6620000}"/>
    <cellStyle name="Normal 3 3 2 2 2 3 3 2 3 3" xfId="25360" xr:uid="{00000000-0005-0000-0000-0000F7620000}"/>
    <cellStyle name="Normal 3 3 2 2 2 3 3 2 4" xfId="25361" xr:uid="{00000000-0005-0000-0000-0000F8620000}"/>
    <cellStyle name="Normal 3 3 2 2 2 3 3 2 4 2" xfId="25362" xr:uid="{00000000-0005-0000-0000-0000F9620000}"/>
    <cellStyle name="Normal 3 3 2 2 2 3 3 2 5" xfId="25363" xr:uid="{00000000-0005-0000-0000-0000FA620000}"/>
    <cellStyle name="Normal 3 3 2 2 2 3 3 3" xfId="25364" xr:uid="{00000000-0005-0000-0000-0000FB620000}"/>
    <cellStyle name="Normal 3 3 2 2 2 3 3 3 2" xfId="25365" xr:uid="{00000000-0005-0000-0000-0000FC620000}"/>
    <cellStyle name="Normal 3 3 2 2 2 3 3 3 2 2" xfId="25366" xr:uid="{00000000-0005-0000-0000-0000FD620000}"/>
    <cellStyle name="Normal 3 3 2 2 2 3 3 3 2 2 2" xfId="25367" xr:uid="{00000000-0005-0000-0000-0000FE620000}"/>
    <cellStyle name="Normal 3 3 2 2 2 3 3 3 2 3" xfId="25368" xr:uid="{00000000-0005-0000-0000-0000FF620000}"/>
    <cellStyle name="Normal 3 3 2 2 2 3 3 3 3" xfId="25369" xr:uid="{00000000-0005-0000-0000-000000630000}"/>
    <cellStyle name="Normal 3 3 2 2 2 3 3 3 3 2" xfId="25370" xr:uid="{00000000-0005-0000-0000-000001630000}"/>
    <cellStyle name="Normal 3 3 2 2 2 3 3 3 4" xfId="25371" xr:uid="{00000000-0005-0000-0000-000002630000}"/>
    <cellStyle name="Normal 3 3 2 2 2 3 3 4" xfId="25372" xr:uid="{00000000-0005-0000-0000-000003630000}"/>
    <cellStyle name="Normal 3 3 2 2 2 3 3 4 2" xfId="25373" xr:uid="{00000000-0005-0000-0000-000004630000}"/>
    <cellStyle name="Normal 3 3 2 2 2 3 3 4 2 2" xfId="25374" xr:uid="{00000000-0005-0000-0000-000005630000}"/>
    <cellStyle name="Normal 3 3 2 2 2 3 3 4 2 2 2" xfId="25375" xr:uid="{00000000-0005-0000-0000-000006630000}"/>
    <cellStyle name="Normal 3 3 2 2 2 3 3 4 2 3" xfId="25376" xr:uid="{00000000-0005-0000-0000-000007630000}"/>
    <cellStyle name="Normal 3 3 2 2 2 3 3 4 3" xfId="25377" xr:uid="{00000000-0005-0000-0000-000008630000}"/>
    <cellStyle name="Normal 3 3 2 2 2 3 3 4 3 2" xfId="25378" xr:uid="{00000000-0005-0000-0000-000009630000}"/>
    <cellStyle name="Normal 3 3 2 2 2 3 3 4 4" xfId="25379" xr:uid="{00000000-0005-0000-0000-00000A630000}"/>
    <cellStyle name="Normal 3 3 2 2 2 3 3 5" xfId="25380" xr:uid="{00000000-0005-0000-0000-00000B630000}"/>
    <cellStyle name="Normal 3 3 2 2 2 3 3 5 2" xfId="25381" xr:uid="{00000000-0005-0000-0000-00000C630000}"/>
    <cellStyle name="Normal 3 3 2 2 2 3 3 5 2 2" xfId="25382" xr:uid="{00000000-0005-0000-0000-00000D630000}"/>
    <cellStyle name="Normal 3 3 2 2 2 3 3 5 3" xfId="25383" xr:uid="{00000000-0005-0000-0000-00000E630000}"/>
    <cellStyle name="Normal 3 3 2 2 2 3 3 6" xfId="25384" xr:uid="{00000000-0005-0000-0000-00000F630000}"/>
    <cellStyle name="Normal 3 3 2 2 2 3 3 6 2" xfId="25385" xr:uid="{00000000-0005-0000-0000-000010630000}"/>
    <cellStyle name="Normal 3 3 2 2 2 3 3 7" xfId="25386" xr:uid="{00000000-0005-0000-0000-000011630000}"/>
    <cellStyle name="Normal 3 3 2 2 2 3 3 7 2" xfId="25387" xr:uid="{00000000-0005-0000-0000-000012630000}"/>
    <cellStyle name="Normal 3 3 2 2 2 3 3 8" xfId="25388" xr:uid="{00000000-0005-0000-0000-000013630000}"/>
    <cellStyle name="Normal 3 3 2 2 2 3 4" xfId="25389" xr:uid="{00000000-0005-0000-0000-000014630000}"/>
    <cellStyle name="Normal 3 3 2 2 2 3 4 2" xfId="25390" xr:uid="{00000000-0005-0000-0000-000015630000}"/>
    <cellStyle name="Normal 3 3 2 2 2 3 4 2 2" xfId="25391" xr:uid="{00000000-0005-0000-0000-000016630000}"/>
    <cellStyle name="Normal 3 3 2 2 2 3 4 2 2 2" xfId="25392" xr:uid="{00000000-0005-0000-0000-000017630000}"/>
    <cellStyle name="Normal 3 3 2 2 2 3 4 2 2 2 2" xfId="25393" xr:uid="{00000000-0005-0000-0000-000018630000}"/>
    <cellStyle name="Normal 3 3 2 2 2 3 4 2 2 3" xfId="25394" xr:uid="{00000000-0005-0000-0000-000019630000}"/>
    <cellStyle name="Normal 3 3 2 2 2 3 4 2 3" xfId="25395" xr:uid="{00000000-0005-0000-0000-00001A630000}"/>
    <cellStyle name="Normal 3 3 2 2 2 3 4 2 3 2" xfId="25396" xr:uid="{00000000-0005-0000-0000-00001B630000}"/>
    <cellStyle name="Normal 3 3 2 2 2 3 4 2 4" xfId="25397" xr:uid="{00000000-0005-0000-0000-00001C630000}"/>
    <cellStyle name="Normal 3 3 2 2 2 3 4 3" xfId="25398" xr:uid="{00000000-0005-0000-0000-00001D630000}"/>
    <cellStyle name="Normal 3 3 2 2 2 3 4 3 2" xfId="25399" xr:uid="{00000000-0005-0000-0000-00001E630000}"/>
    <cellStyle name="Normal 3 3 2 2 2 3 4 3 2 2" xfId="25400" xr:uid="{00000000-0005-0000-0000-00001F630000}"/>
    <cellStyle name="Normal 3 3 2 2 2 3 4 3 3" xfId="25401" xr:uid="{00000000-0005-0000-0000-000020630000}"/>
    <cellStyle name="Normal 3 3 2 2 2 3 4 4" xfId="25402" xr:uid="{00000000-0005-0000-0000-000021630000}"/>
    <cellStyle name="Normal 3 3 2 2 2 3 4 4 2" xfId="25403" xr:uid="{00000000-0005-0000-0000-000022630000}"/>
    <cellStyle name="Normal 3 3 2 2 2 3 4 5" xfId="25404" xr:uid="{00000000-0005-0000-0000-000023630000}"/>
    <cellStyle name="Normal 3 3 2 2 2 3 5" xfId="25405" xr:uid="{00000000-0005-0000-0000-000024630000}"/>
    <cellStyle name="Normal 3 3 2 2 2 3 5 2" xfId="25406" xr:uid="{00000000-0005-0000-0000-000025630000}"/>
    <cellStyle name="Normal 3 3 2 2 2 3 5 2 2" xfId="25407" xr:uid="{00000000-0005-0000-0000-000026630000}"/>
    <cellStyle name="Normal 3 3 2 2 2 3 5 2 2 2" xfId="25408" xr:uid="{00000000-0005-0000-0000-000027630000}"/>
    <cellStyle name="Normal 3 3 2 2 2 3 5 2 3" xfId="25409" xr:uid="{00000000-0005-0000-0000-000028630000}"/>
    <cellStyle name="Normal 3 3 2 2 2 3 5 3" xfId="25410" xr:uid="{00000000-0005-0000-0000-000029630000}"/>
    <cellStyle name="Normal 3 3 2 2 2 3 5 3 2" xfId="25411" xr:uid="{00000000-0005-0000-0000-00002A630000}"/>
    <cellStyle name="Normal 3 3 2 2 2 3 5 4" xfId="25412" xr:uid="{00000000-0005-0000-0000-00002B630000}"/>
    <cellStyle name="Normal 3 3 2 2 2 3 6" xfId="25413" xr:uid="{00000000-0005-0000-0000-00002C630000}"/>
    <cellStyle name="Normal 3 3 2 2 2 3 6 2" xfId="25414" xr:uid="{00000000-0005-0000-0000-00002D630000}"/>
    <cellStyle name="Normal 3 3 2 2 2 3 6 2 2" xfId="25415" xr:uid="{00000000-0005-0000-0000-00002E630000}"/>
    <cellStyle name="Normal 3 3 2 2 2 3 6 2 2 2" xfId="25416" xr:uid="{00000000-0005-0000-0000-00002F630000}"/>
    <cellStyle name="Normal 3 3 2 2 2 3 6 2 3" xfId="25417" xr:uid="{00000000-0005-0000-0000-000030630000}"/>
    <cellStyle name="Normal 3 3 2 2 2 3 6 3" xfId="25418" xr:uid="{00000000-0005-0000-0000-000031630000}"/>
    <cellStyle name="Normal 3 3 2 2 2 3 6 3 2" xfId="25419" xr:uid="{00000000-0005-0000-0000-000032630000}"/>
    <cellStyle name="Normal 3 3 2 2 2 3 6 4" xfId="25420" xr:uid="{00000000-0005-0000-0000-000033630000}"/>
    <cellStyle name="Normal 3 3 2 2 2 3 7" xfId="25421" xr:uid="{00000000-0005-0000-0000-000034630000}"/>
    <cellStyle name="Normal 3 3 2 2 2 3 7 2" xfId="25422" xr:uid="{00000000-0005-0000-0000-000035630000}"/>
    <cellStyle name="Normal 3 3 2 2 2 3 7 2 2" xfId="25423" xr:uid="{00000000-0005-0000-0000-000036630000}"/>
    <cellStyle name="Normal 3 3 2 2 2 3 7 3" xfId="25424" xr:uid="{00000000-0005-0000-0000-000037630000}"/>
    <cellStyle name="Normal 3 3 2 2 2 3 8" xfId="25425" xr:uid="{00000000-0005-0000-0000-000038630000}"/>
    <cellStyle name="Normal 3 3 2 2 2 3 8 2" xfId="25426" xr:uid="{00000000-0005-0000-0000-000039630000}"/>
    <cellStyle name="Normal 3 3 2 2 2 3 9" xfId="25427" xr:uid="{00000000-0005-0000-0000-00003A630000}"/>
    <cellStyle name="Normal 3 3 2 2 2 3 9 2" xfId="25428" xr:uid="{00000000-0005-0000-0000-00003B630000}"/>
    <cellStyle name="Normal 3 3 2 2 2 4" xfId="25429" xr:uid="{00000000-0005-0000-0000-00003C630000}"/>
    <cellStyle name="Normal 3 3 2 2 2 4 10" xfId="25430" xr:uid="{00000000-0005-0000-0000-00003D630000}"/>
    <cellStyle name="Normal 3 3 2 2 2 4 11" xfId="25431" xr:uid="{00000000-0005-0000-0000-00003E630000}"/>
    <cellStyle name="Normal 3 3 2 2 2 4 2" xfId="25432" xr:uid="{00000000-0005-0000-0000-00003F630000}"/>
    <cellStyle name="Normal 3 3 2 2 2 4 2 2" xfId="25433" xr:uid="{00000000-0005-0000-0000-000040630000}"/>
    <cellStyle name="Normal 3 3 2 2 2 4 2 2 2" xfId="25434" xr:uid="{00000000-0005-0000-0000-000041630000}"/>
    <cellStyle name="Normal 3 3 2 2 2 4 2 2 2 2" xfId="25435" xr:uid="{00000000-0005-0000-0000-000042630000}"/>
    <cellStyle name="Normal 3 3 2 2 2 4 2 2 2 2 2" xfId="25436" xr:uid="{00000000-0005-0000-0000-000043630000}"/>
    <cellStyle name="Normal 3 3 2 2 2 4 2 2 2 2 2 2" xfId="25437" xr:uid="{00000000-0005-0000-0000-000044630000}"/>
    <cellStyle name="Normal 3 3 2 2 2 4 2 2 2 2 2 2 2" xfId="25438" xr:uid="{00000000-0005-0000-0000-000045630000}"/>
    <cellStyle name="Normal 3 3 2 2 2 4 2 2 2 2 2 3" xfId="25439" xr:uid="{00000000-0005-0000-0000-000046630000}"/>
    <cellStyle name="Normal 3 3 2 2 2 4 2 2 2 2 3" xfId="25440" xr:uid="{00000000-0005-0000-0000-000047630000}"/>
    <cellStyle name="Normal 3 3 2 2 2 4 2 2 2 2 3 2" xfId="25441" xr:uid="{00000000-0005-0000-0000-000048630000}"/>
    <cellStyle name="Normal 3 3 2 2 2 4 2 2 2 2 4" xfId="25442" xr:uid="{00000000-0005-0000-0000-000049630000}"/>
    <cellStyle name="Normal 3 3 2 2 2 4 2 2 2 3" xfId="25443" xr:uid="{00000000-0005-0000-0000-00004A630000}"/>
    <cellStyle name="Normal 3 3 2 2 2 4 2 2 2 3 2" xfId="25444" xr:uid="{00000000-0005-0000-0000-00004B630000}"/>
    <cellStyle name="Normal 3 3 2 2 2 4 2 2 2 3 2 2" xfId="25445" xr:uid="{00000000-0005-0000-0000-00004C630000}"/>
    <cellStyle name="Normal 3 3 2 2 2 4 2 2 2 3 3" xfId="25446" xr:uid="{00000000-0005-0000-0000-00004D630000}"/>
    <cellStyle name="Normal 3 3 2 2 2 4 2 2 2 4" xfId="25447" xr:uid="{00000000-0005-0000-0000-00004E630000}"/>
    <cellStyle name="Normal 3 3 2 2 2 4 2 2 2 4 2" xfId="25448" xr:uid="{00000000-0005-0000-0000-00004F630000}"/>
    <cellStyle name="Normal 3 3 2 2 2 4 2 2 2 5" xfId="25449" xr:uid="{00000000-0005-0000-0000-000050630000}"/>
    <cellStyle name="Normal 3 3 2 2 2 4 2 2 3" xfId="25450" xr:uid="{00000000-0005-0000-0000-000051630000}"/>
    <cellStyle name="Normal 3 3 2 2 2 4 2 2 3 2" xfId="25451" xr:uid="{00000000-0005-0000-0000-000052630000}"/>
    <cellStyle name="Normal 3 3 2 2 2 4 2 2 3 2 2" xfId="25452" xr:uid="{00000000-0005-0000-0000-000053630000}"/>
    <cellStyle name="Normal 3 3 2 2 2 4 2 2 3 2 2 2" xfId="25453" xr:uid="{00000000-0005-0000-0000-000054630000}"/>
    <cellStyle name="Normal 3 3 2 2 2 4 2 2 3 2 3" xfId="25454" xr:uid="{00000000-0005-0000-0000-000055630000}"/>
    <cellStyle name="Normal 3 3 2 2 2 4 2 2 3 3" xfId="25455" xr:uid="{00000000-0005-0000-0000-000056630000}"/>
    <cellStyle name="Normal 3 3 2 2 2 4 2 2 3 3 2" xfId="25456" xr:uid="{00000000-0005-0000-0000-000057630000}"/>
    <cellStyle name="Normal 3 3 2 2 2 4 2 2 3 4" xfId="25457" xr:uid="{00000000-0005-0000-0000-000058630000}"/>
    <cellStyle name="Normal 3 3 2 2 2 4 2 2 4" xfId="25458" xr:uid="{00000000-0005-0000-0000-000059630000}"/>
    <cellStyle name="Normal 3 3 2 2 2 4 2 2 4 2" xfId="25459" xr:uid="{00000000-0005-0000-0000-00005A630000}"/>
    <cellStyle name="Normal 3 3 2 2 2 4 2 2 4 2 2" xfId="25460" xr:uid="{00000000-0005-0000-0000-00005B630000}"/>
    <cellStyle name="Normal 3 3 2 2 2 4 2 2 4 2 2 2" xfId="25461" xr:uid="{00000000-0005-0000-0000-00005C630000}"/>
    <cellStyle name="Normal 3 3 2 2 2 4 2 2 4 2 3" xfId="25462" xr:uid="{00000000-0005-0000-0000-00005D630000}"/>
    <cellStyle name="Normal 3 3 2 2 2 4 2 2 4 3" xfId="25463" xr:uid="{00000000-0005-0000-0000-00005E630000}"/>
    <cellStyle name="Normal 3 3 2 2 2 4 2 2 4 3 2" xfId="25464" xr:uid="{00000000-0005-0000-0000-00005F630000}"/>
    <cellStyle name="Normal 3 3 2 2 2 4 2 2 4 4" xfId="25465" xr:uid="{00000000-0005-0000-0000-000060630000}"/>
    <cellStyle name="Normal 3 3 2 2 2 4 2 2 5" xfId="25466" xr:uid="{00000000-0005-0000-0000-000061630000}"/>
    <cellStyle name="Normal 3 3 2 2 2 4 2 2 5 2" xfId="25467" xr:uid="{00000000-0005-0000-0000-000062630000}"/>
    <cellStyle name="Normal 3 3 2 2 2 4 2 2 5 2 2" xfId="25468" xr:uid="{00000000-0005-0000-0000-000063630000}"/>
    <cellStyle name="Normal 3 3 2 2 2 4 2 2 5 3" xfId="25469" xr:uid="{00000000-0005-0000-0000-000064630000}"/>
    <cellStyle name="Normal 3 3 2 2 2 4 2 2 6" xfId="25470" xr:uid="{00000000-0005-0000-0000-000065630000}"/>
    <cellStyle name="Normal 3 3 2 2 2 4 2 2 6 2" xfId="25471" xr:uid="{00000000-0005-0000-0000-000066630000}"/>
    <cellStyle name="Normal 3 3 2 2 2 4 2 2 7" xfId="25472" xr:uid="{00000000-0005-0000-0000-000067630000}"/>
    <cellStyle name="Normal 3 3 2 2 2 4 2 2 7 2" xfId="25473" xr:uid="{00000000-0005-0000-0000-000068630000}"/>
    <cellStyle name="Normal 3 3 2 2 2 4 2 2 8" xfId="25474" xr:uid="{00000000-0005-0000-0000-000069630000}"/>
    <cellStyle name="Normal 3 3 2 2 2 4 2 3" xfId="25475" xr:uid="{00000000-0005-0000-0000-00006A630000}"/>
    <cellStyle name="Normal 3 3 2 2 2 4 2 3 2" xfId="25476" xr:uid="{00000000-0005-0000-0000-00006B630000}"/>
    <cellStyle name="Normal 3 3 2 2 2 4 2 3 2 2" xfId="25477" xr:uid="{00000000-0005-0000-0000-00006C630000}"/>
    <cellStyle name="Normal 3 3 2 2 2 4 2 3 2 2 2" xfId="25478" xr:uid="{00000000-0005-0000-0000-00006D630000}"/>
    <cellStyle name="Normal 3 3 2 2 2 4 2 3 2 2 2 2" xfId="25479" xr:uid="{00000000-0005-0000-0000-00006E630000}"/>
    <cellStyle name="Normal 3 3 2 2 2 4 2 3 2 2 3" xfId="25480" xr:uid="{00000000-0005-0000-0000-00006F630000}"/>
    <cellStyle name="Normal 3 3 2 2 2 4 2 3 2 3" xfId="25481" xr:uid="{00000000-0005-0000-0000-000070630000}"/>
    <cellStyle name="Normal 3 3 2 2 2 4 2 3 2 3 2" xfId="25482" xr:uid="{00000000-0005-0000-0000-000071630000}"/>
    <cellStyle name="Normal 3 3 2 2 2 4 2 3 2 4" xfId="25483" xr:uid="{00000000-0005-0000-0000-000072630000}"/>
    <cellStyle name="Normal 3 3 2 2 2 4 2 3 3" xfId="25484" xr:uid="{00000000-0005-0000-0000-000073630000}"/>
    <cellStyle name="Normal 3 3 2 2 2 4 2 3 3 2" xfId="25485" xr:uid="{00000000-0005-0000-0000-000074630000}"/>
    <cellStyle name="Normal 3 3 2 2 2 4 2 3 3 2 2" xfId="25486" xr:uid="{00000000-0005-0000-0000-000075630000}"/>
    <cellStyle name="Normal 3 3 2 2 2 4 2 3 3 3" xfId="25487" xr:uid="{00000000-0005-0000-0000-000076630000}"/>
    <cellStyle name="Normal 3 3 2 2 2 4 2 3 4" xfId="25488" xr:uid="{00000000-0005-0000-0000-000077630000}"/>
    <cellStyle name="Normal 3 3 2 2 2 4 2 3 4 2" xfId="25489" xr:uid="{00000000-0005-0000-0000-000078630000}"/>
    <cellStyle name="Normal 3 3 2 2 2 4 2 3 5" xfId="25490" xr:uid="{00000000-0005-0000-0000-000079630000}"/>
    <cellStyle name="Normal 3 3 2 2 2 4 2 4" xfId="25491" xr:uid="{00000000-0005-0000-0000-00007A630000}"/>
    <cellStyle name="Normal 3 3 2 2 2 4 2 4 2" xfId="25492" xr:uid="{00000000-0005-0000-0000-00007B630000}"/>
    <cellStyle name="Normal 3 3 2 2 2 4 2 4 2 2" xfId="25493" xr:uid="{00000000-0005-0000-0000-00007C630000}"/>
    <cellStyle name="Normal 3 3 2 2 2 4 2 4 2 2 2" xfId="25494" xr:uid="{00000000-0005-0000-0000-00007D630000}"/>
    <cellStyle name="Normal 3 3 2 2 2 4 2 4 2 3" xfId="25495" xr:uid="{00000000-0005-0000-0000-00007E630000}"/>
    <cellStyle name="Normal 3 3 2 2 2 4 2 4 3" xfId="25496" xr:uid="{00000000-0005-0000-0000-00007F630000}"/>
    <cellStyle name="Normal 3 3 2 2 2 4 2 4 3 2" xfId="25497" xr:uid="{00000000-0005-0000-0000-000080630000}"/>
    <cellStyle name="Normal 3 3 2 2 2 4 2 4 4" xfId="25498" xr:uid="{00000000-0005-0000-0000-000081630000}"/>
    <cellStyle name="Normal 3 3 2 2 2 4 2 5" xfId="25499" xr:uid="{00000000-0005-0000-0000-000082630000}"/>
    <cellStyle name="Normal 3 3 2 2 2 4 2 5 2" xfId="25500" xr:uid="{00000000-0005-0000-0000-000083630000}"/>
    <cellStyle name="Normal 3 3 2 2 2 4 2 5 2 2" xfId="25501" xr:uid="{00000000-0005-0000-0000-000084630000}"/>
    <cellStyle name="Normal 3 3 2 2 2 4 2 5 2 2 2" xfId="25502" xr:uid="{00000000-0005-0000-0000-000085630000}"/>
    <cellStyle name="Normal 3 3 2 2 2 4 2 5 2 3" xfId="25503" xr:uid="{00000000-0005-0000-0000-000086630000}"/>
    <cellStyle name="Normal 3 3 2 2 2 4 2 5 3" xfId="25504" xr:uid="{00000000-0005-0000-0000-000087630000}"/>
    <cellStyle name="Normal 3 3 2 2 2 4 2 5 3 2" xfId="25505" xr:uid="{00000000-0005-0000-0000-000088630000}"/>
    <cellStyle name="Normal 3 3 2 2 2 4 2 5 4" xfId="25506" xr:uid="{00000000-0005-0000-0000-000089630000}"/>
    <cellStyle name="Normal 3 3 2 2 2 4 2 6" xfId="25507" xr:uid="{00000000-0005-0000-0000-00008A630000}"/>
    <cellStyle name="Normal 3 3 2 2 2 4 2 6 2" xfId="25508" xr:uid="{00000000-0005-0000-0000-00008B630000}"/>
    <cellStyle name="Normal 3 3 2 2 2 4 2 6 2 2" xfId="25509" xr:uid="{00000000-0005-0000-0000-00008C630000}"/>
    <cellStyle name="Normal 3 3 2 2 2 4 2 6 3" xfId="25510" xr:uid="{00000000-0005-0000-0000-00008D630000}"/>
    <cellStyle name="Normal 3 3 2 2 2 4 2 7" xfId="25511" xr:uid="{00000000-0005-0000-0000-00008E630000}"/>
    <cellStyle name="Normal 3 3 2 2 2 4 2 7 2" xfId="25512" xr:uid="{00000000-0005-0000-0000-00008F630000}"/>
    <cellStyle name="Normal 3 3 2 2 2 4 2 8" xfId="25513" xr:uid="{00000000-0005-0000-0000-000090630000}"/>
    <cellStyle name="Normal 3 3 2 2 2 4 2 8 2" xfId="25514" xr:uid="{00000000-0005-0000-0000-000091630000}"/>
    <cellStyle name="Normal 3 3 2 2 2 4 2 9" xfId="25515" xr:uid="{00000000-0005-0000-0000-000092630000}"/>
    <cellStyle name="Normal 3 3 2 2 2 4 3" xfId="25516" xr:uid="{00000000-0005-0000-0000-000093630000}"/>
    <cellStyle name="Normal 3 3 2 2 2 4 3 2" xfId="25517" xr:uid="{00000000-0005-0000-0000-000094630000}"/>
    <cellStyle name="Normal 3 3 2 2 2 4 3 2 2" xfId="25518" xr:uid="{00000000-0005-0000-0000-000095630000}"/>
    <cellStyle name="Normal 3 3 2 2 2 4 3 2 2 2" xfId="25519" xr:uid="{00000000-0005-0000-0000-000096630000}"/>
    <cellStyle name="Normal 3 3 2 2 2 4 3 2 2 2 2" xfId="25520" xr:uid="{00000000-0005-0000-0000-000097630000}"/>
    <cellStyle name="Normal 3 3 2 2 2 4 3 2 2 2 2 2" xfId="25521" xr:uid="{00000000-0005-0000-0000-000098630000}"/>
    <cellStyle name="Normal 3 3 2 2 2 4 3 2 2 2 3" xfId="25522" xr:uid="{00000000-0005-0000-0000-000099630000}"/>
    <cellStyle name="Normal 3 3 2 2 2 4 3 2 2 3" xfId="25523" xr:uid="{00000000-0005-0000-0000-00009A630000}"/>
    <cellStyle name="Normal 3 3 2 2 2 4 3 2 2 3 2" xfId="25524" xr:uid="{00000000-0005-0000-0000-00009B630000}"/>
    <cellStyle name="Normal 3 3 2 2 2 4 3 2 2 4" xfId="25525" xr:uid="{00000000-0005-0000-0000-00009C630000}"/>
    <cellStyle name="Normal 3 3 2 2 2 4 3 2 3" xfId="25526" xr:uid="{00000000-0005-0000-0000-00009D630000}"/>
    <cellStyle name="Normal 3 3 2 2 2 4 3 2 3 2" xfId="25527" xr:uid="{00000000-0005-0000-0000-00009E630000}"/>
    <cellStyle name="Normal 3 3 2 2 2 4 3 2 3 2 2" xfId="25528" xr:uid="{00000000-0005-0000-0000-00009F630000}"/>
    <cellStyle name="Normal 3 3 2 2 2 4 3 2 3 3" xfId="25529" xr:uid="{00000000-0005-0000-0000-0000A0630000}"/>
    <cellStyle name="Normal 3 3 2 2 2 4 3 2 4" xfId="25530" xr:uid="{00000000-0005-0000-0000-0000A1630000}"/>
    <cellStyle name="Normal 3 3 2 2 2 4 3 2 4 2" xfId="25531" xr:uid="{00000000-0005-0000-0000-0000A2630000}"/>
    <cellStyle name="Normal 3 3 2 2 2 4 3 2 5" xfId="25532" xr:uid="{00000000-0005-0000-0000-0000A3630000}"/>
    <cellStyle name="Normal 3 3 2 2 2 4 3 3" xfId="25533" xr:uid="{00000000-0005-0000-0000-0000A4630000}"/>
    <cellStyle name="Normal 3 3 2 2 2 4 3 3 2" xfId="25534" xr:uid="{00000000-0005-0000-0000-0000A5630000}"/>
    <cellStyle name="Normal 3 3 2 2 2 4 3 3 2 2" xfId="25535" xr:uid="{00000000-0005-0000-0000-0000A6630000}"/>
    <cellStyle name="Normal 3 3 2 2 2 4 3 3 2 2 2" xfId="25536" xr:uid="{00000000-0005-0000-0000-0000A7630000}"/>
    <cellStyle name="Normal 3 3 2 2 2 4 3 3 2 3" xfId="25537" xr:uid="{00000000-0005-0000-0000-0000A8630000}"/>
    <cellStyle name="Normal 3 3 2 2 2 4 3 3 3" xfId="25538" xr:uid="{00000000-0005-0000-0000-0000A9630000}"/>
    <cellStyle name="Normal 3 3 2 2 2 4 3 3 3 2" xfId="25539" xr:uid="{00000000-0005-0000-0000-0000AA630000}"/>
    <cellStyle name="Normal 3 3 2 2 2 4 3 3 4" xfId="25540" xr:uid="{00000000-0005-0000-0000-0000AB630000}"/>
    <cellStyle name="Normal 3 3 2 2 2 4 3 4" xfId="25541" xr:uid="{00000000-0005-0000-0000-0000AC630000}"/>
    <cellStyle name="Normal 3 3 2 2 2 4 3 4 2" xfId="25542" xr:uid="{00000000-0005-0000-0000-0000AD630000}"/>
    <cellStyle name="Normal 3 3 2 2 2 4 3 4 2 2" xfId="25543" xr:uid="{00000000-0005-0000-0000-0000AE630000}"/>
    <cellStyle name="Normal 3 3 2 2 2 4 3 4 2 2 2" xfId="25544" xr:uid="{00000000-0005-0000-0000-0000AF630000}"/>
    <cellStyle name="Normal 3 3 2 2 2 4 3 4 2 3" xfId="25545" xr:uid="{00000000-0005-0000-0000-0000B0630000}"/>
    <cellStyle name="Normal 3 3 2 2 2 4 3 4 3" xfId="25546" xr:uid="{00000000-0005-0000-0000-0000B1630000}"/>
    <cellStyle name="Normal 3 3 2 2 2 4 3 4 3 2" xfId="25547" xr:uid="{00000000-0005-0000-0000-0000B2630000}"/>
    <cellStyle name="Normal 3 3 2 2 2 4 3 4 4" xfId="25548" xr:uid="{00000000-0005-0000-0000-0000B3630000}"/>
    <cellStyle name="Normal 3 3 2 2 2 4 3 5" xfId="25549" xr:uid="{00000000-0005-0000-0000-0000B4630000}"/>
    <cellStyle name="Normal 3 3 2 2 2 4 3 5 2" xfId="25550" xr:uid="{00000000-0005-0000-0000-0000B5630000}"/>
    <cellStyle name="Normal 3 3 2 2 2 4 3 5 2 2" xfId="25551" xr:uid="{00000000-0005-0000-0000-0000B6630000}"/>
    <cellStyle name="Normal 3 3 2 2 2 4 3 5 3" xfId="25552" xr:uid="{00000000-0005-0000-0000-0000B7630000}"/>
    <cellStyle name="Normal 3 3 2 2 2 4 3 6" xfId="25553" xr:uid="{00000000-0005-0000-0000-0000B8630000}"/>
    <cellStyle name="Normal 3 3 2 2 2 4 3 6 2" xfId="25554" xr:uid="{00000000-0005-0000-0000-0000B9630000}"/>
    <cellStyle name="Normal 3 3 2 2 2 4 3 7" xfId="25555" xr:uid="{00000000-0005-0000-0000-0000BA630000}"/>
    <cellStyle name="Normal 3 3 2 2 2 4 3 7 2" xfId="25556" xr:uid="{00000000-0005-0000-0000-0000BB630000}"/>
    <cellStyle name="Normal 3 3 2 2 2 4 3 8" xfId="25557" xr:uid="{00000000-0005-0000-0000-0000BC630000}"/>
    <cellStyle name="Normal 3 3 2 2 2 4 4" xfId="25558" xr:uid="{00000000-0005-0000-0000-0000BD630000}"/>
    <cellStyle name="Normal 3 3 2 2 2 4 4 2" xfId="25559" xr:uid="{00000000-0005-0000-0000-0000BE630000}"/>
    <cellStyle name="Normal 3 3 2 2 2 4 4 2 2" xfId="25560" xr:uid="{00000000-0005-0000-0000-0000BF630000}"/>
    <cellStyle name="Normal 3 3 2 2 2 4 4 2 2 2" xfId="25561" xr:uid="{00000000-0005-0000-0000-0000C0630000}"/>
    <cellStyle name="Normal 3 3 2 2 2 4 4 2 2 2 2" xfId="25562" xr:uid="{00000000-0005-0000-0000-0000C1630000}"/>
    <cellStyle name="Normal 3 3 2 2 2 4 4 2 2 3" xfId="25563" xr:uid="{00000000-0005-0000-0000-0000C2630000}"/>
    <cellStyle name="Normal 3 3 2 2 2 4 4 2 3" xfId="25564" xr:uid="{00000000-0005-0000-0000-0000C3630000}"/>
    <cellStyle name="Normal 3 3 2 2 2 4 4 2 3 2" xfId="25565" xr:uid="{00000000-0005-0000-0000-0000C4630000}"/>
    <cellStyle name="Normal 3 3 2 2 2 4 4 2 4" xfId="25566" xr:uid="{00000000-0005-0000-0000-0000C5630000}"/>
    <cellStyle name="Normal 3 3 2 2 2 4 4 3" xfId="25567" xr:uid="{00000000-0005-0000-0000-0000C6630000}"/>
    <cellStyle name="Normal 3 3 2 2 2 4 4 3 2" xfId="25568" xr:uid="{00000000-0005-0000-0000-0000C7630000}"/>
    <cellStyle name="Normal 3 3 2 2 2 4 4 3 2 2" xfId="25569" xr:uid="{00000000-0005-0000-0000-0000C8630000}"/>
    <cellStyle name="Normal 3 3 2 2 2 4 4 3 3" xfId="25570" xr:uid="{00000000-0005-0000-0000-0000C9630000}"/>
    <cellStyle name="Normal 3 3 2 2 2 4 4 4" xfId="25571" xr:uid="{00000000-0005-0000-0000-0000CA630000}"/>
    <cellStyle name="Normal 3 3 2 2 2 4 4 4 2" xfId="25572" xr:uid="{00000000-0005-0000-0000-0000CB630000}"/>
    <cellStyle name="Normal 3 3 2 2 2 4 4 5" xfId="25573" xr:uid="{00000000-0005-0000-0000-0000CC630000}"/>
    <cellStyle name="Normal 3 3 2 2 2 4 5" xfId="25574" xr:uid="{00000000-0005-0000-0000-0000CD630000}"/>
    <cellStyle name="Normal 3 3 2 2 2 4 5 2" xfId="25575" xr:uid="{00000000-0005-0000-0000-0000CE630000}"/>
    <cellStyle name="Normal 3 3 2 2 2 4 5 2 2" xfId="25576" xr:uid="{00000000-0005-0000-0000-0000CF630000}"/>
    <cellStyle name="Normal 3 3 2 2 2 4 5 2 2 2" xfId="25577" xr:uid="{00000000-0005-0000-0000-0000D0630000}"/>
    <cellStyle name="Normal 3 3 2 2 2 4 5 2 3" xfId="25578" xr:uid="{00000000-0005-0000-0000-0000D1630000}"/>
    <cellStyle name="Normal 3 3 2 2 2 4 5 3" xfId="25579" xr:uid="{00000000-0005-0000-0000-0000D2630000}"/>
    <cellStyle name="Normal 3 3 2 2 2 4 5 3 2" xfId="25580" xr:uid="{00000000-0005-0000-0000-0000D3630000}"/>
    <cellStyle name="Normal 3 3 2 2 2 4 5 4" xfId="25581" xr:uid="{00000000-0005-0000-0000-0000D4630000}"/>
    <cellStyle name="Normal 3 3 2 2 2 4 6" xfId="25582" xr:uid="{00000000-0005-0000-0000-0000D5630000}"/>
    <cellStyle name="Normal 3 3 2 2 2 4 6 2" xfId="25583" xr:uid="{00000000-0005-0000-0000-0000D6630000}"/>
    <cellStyle name="Normal 3 3 2 2 2 4 6 2 2" xfId="25584" xr:uid="{00000000-0005-0000-0000-0000D7630000}"/>
    <cellStyle name="Normal 3 3 2 2 2 4 6 2 2 2" xfId="25585" xr:uid="{00000000-0005-0000-0000-0000D8630000}"/>
    <cellStyle name="Normal 3 3 2 2 2 4 6 2 3" xfId="25586" xr:uid="{00000000-0005-0000-0000-0000D9630000}"/>
    <cellStyle name="Normal 3 3 2 2 2 4 6 3" xfId="25587" xr:uid="{00000000-0005-0000-0000-0000DA630000}"/>
    <cellStyle name="Normal 3 3 2 2 2 4 6 3 2" xfId="25588" xr:uid="{00000000-0005-0000-0000-0000DB630000}"/>
    <cellStyle name="Normal 3 3 2 2 2 4 6 4" xfId="25589" xr:uid="{00000000-0005-0000-0000-0000DC630000}"/>
    <cellStyle name="Normal 3 3 2 2 2 4 7" xfId="25590" xr:uid="{00000000-0005-0000-0000-0000DD630000}"/>
    <cellStyle name="Normal 3 3 2 2 2 4 7 2" xfId="25591" xr:uid="{00000000-0005-0000-0000-0000DE630000}"/>
    <cellStyle name="Normal 3 3 2 2 2 4 7 2 2" xfId="25592" xr:uid="{00000000-0005-0000-0000-0000DF630000}"/>
    <cellStyle name="Normal 3 3 2 2 2 4 7 3" xfId="25593" xr:uid="{00000000-0005-0000-0000-0000E0630000}"/>
    <cellStyle name="Normal 3 3 2 2 2 4 8" xfId="25594" xr:uid="{00000000-0005-0000-0000-0000E1630000}"/>
    <cellStyle name="Normal 3 3 2 2 2 4 8 2" xfId="25595" xr:uid="{00000000-0005-0000-0000-0000E2630000}"/>
    <cellStyle name="Normal 3 3 2 2 2 4 9" xfId="25596" xr:uid="{00000000-0005-0000-0000-0000E3630000}"/>
    <cellStyle name="Normal 3 3 2 2 2 4 9 2" xfId="25597" xr:uid="{00000000-0005-0000-0000-0000E4630000}"/>
    <cellStyle name="Normal 3 3 2 2 2 5" xfId="25598" xr:uid="{00000000-0005-0000-0000-0000E5630000}"/>
    <cellStyle name="Normal 3 3 2 2 2 5 2" xfId="25599" xr:uid="{00000000-0005-0000-0000-0000E6630000}"/>
    <cellStyle name="Normal 3 3 2 2 2 5 2 2" xfId="25600" xr:uid="{00000000-0005-0000-0000-0000E7630000}"/>
    <cellStyle name="Normal 3 3 2 2 2 5 2 2 2" xfId="25601" xr:uid="{00000000-0005-0000-0000-0000E8630000}"/>
    <cellStyle name="Normal 3 3 2 2 2 5 2 2 2 2" xfId="25602" xr:uid="{00000000-0005-0000-0000-0000E9630000}"/>
    <cellStyle name="Normal 3 3 2 2 2 5 2 2 2 2 2" xfId="25603" xr:uid="{00000000-0005-0000-0000-0000EA630000}"/>
    <cellStyle name="Normal 3 3 2 2 2 5 2 2 2 2 2 2" xfId="25604" xr:uid="{00000000-0005-0000-0000-0000EB630000}"/>
    <cellStyle name="Normal 3 3 2 2 2 5 2 2 2 2 3" xfId="25605" xr:uid="{00000000-0005-0000-0000-0000EC630000}"/>
    <cellStyle name="Normal 3 3 2 2 2 5 2 2 2 3" xfId="25606" xr:uid="{00000000-0005-0000-0000-0000ED630000}"/>
    <cellStyle name="Normal 3 3 2 2 2 5 2 2 2 3 2" xfId="25607" xr:uid="{00000000-0005-0000-0000-0000EE630000}"/>
    <cellStyle name="Normal 3 3 2 2 2 5 2 2 2 4" xfId="25608" xr:uid="{00000000-0005-0000-0000-0000EF630000}"/>
    <cellStyle name="Normal 3 3 2 2 2 5 2 2 3" xfId="25609" xr:uid="{00000000-0005-0000-0000-0000F0630000}"/>
    <cellStyle name="Normal 3 3 2 2 2 5 2 2 3 2" xfId="25610" xr:uid="{00000000-0005-0000-0000-0000F1630000}"/>
    <cellStyle name="Normal 3 3 2 2 2 5 2 2 3 2 2" xfId="25611" xr:uid="{00000000-0005-0000-0000-0000F2630000}"/>
    <cellStyle name="Normal 3 3 2 2 2 5 2 2 3 3" xfId="25612" xr:uid="{00000000-0005-0000-0000-0000F3630000}"/>
    <cellStyle name="Normal 3 3 2 2 2 5 2 2 4" xfId="25613" xr:uid="{00000000-0005-0000-0000-0000F4630000}"/>
    <cellStyle name="Normal 3 3 2 2 2 5 2 2 4 2" xfId="25614" xr:uid="{00000000-0005-0000-0000-0000F5630000}"/>
    <cellStyle name="Normal 3 3 2 2 2 5 2 2 5" xfId="25615" xr:uid="{00000000-0005-0000-0000-0000F6630000}"/>
    <cellStyle name="Normal 3 3 2 2 2 5 2 3" xfId="25616" xr:uid="{00000000-0005-0000-0000-0000F7630000}"/>
    <cellStyle name="Normal 3 3 2 2 2 5 2 3 2" xfId="25617" xr:uid="{00000000-0005-0000-0000-0000F8630000}"/>
    <cellStyle name="Normal 3 3 2 2 2 5 2 3 2 2" xfId="25618" xr:uid="{00000000-0005-0000-0000-0000F9630000}"/>
    <cellStyle name="Normal 3 3 2 2 2 5 2 3 2 2 2" xfId="25619" xr:uid="{00000000-0005-0000-0000-0000FA630000}"/>
    <cellStyle name="Normal 3 3 2 2 2 5 2 3 2 3" xfId="25620" xr:uid="{00000000-0005-0000-0000-0000FB630000}"/>
    <cellStyle name="Normal 3 3 2 2 2 5 2 3 3" xfId="25621" xr:uid="{00000000-0005-0000-0000-0000FC630000}"/>
    <cellStyle name="Normal 3 3 2 2 2 5 2 3 3 2" xfId="25622" xr:uid="{00000000-0005-0000-0000-0000FD630000}"/>
    <cellStyle name="Normal 3 3 2 2 2 5 2 3 4" xfId="25623" xr:uid="{00000000-0005-0000-0000-0000FE630000}"/>
    <cellStyle name="Normal 3 3 2 2 2 5 2 4" xfId="25624" xr:uid="{00000000-0005-0000-0000-0000FF630000}"/>
    <cellStyle name="Normal 3 3 2 2 2 5 2 4 2" xfId="25625" xr:uid="{00000000-0005-0000-0000-000000640000}"/>
    <cellStyle name="Normal 3 3 2 2 2 5 2 4 2 2" xfId="25626" xr:uid="{00000000-0005-0000-0000-000001640000}"/>
    <cellStyle name="Normal 3 3 2 2 2 5 2 4 2 2 2" xfId="25627" xr:uid="{00000000-0005-0000-0000-000002640000}"/>
    <cellStyle name="Normal 3 3 2 2 2 5 2 4 2 3" xfId="25628" xr:uid="{00000000-0005-0000-0000-000003640000}"/>
    <cellStyle name="Normal 3 3 2 2 2 5 2 4 3" xfId="25629" xr:uid="{00000000-0005-0000-0000-000004640000}"/>
    <cellStyle name="Normal 3 3 2 2 2 5 2 4 3 2" xfId="25630" xr:uid="{00000000-0005-0000-0000-000005640000}"/>
    <cellStyle name="Normal 3 3 2 2 2 5 2 4 4" xfId="25631" xr:uid="{00000000-0005-0000-0000-000006640000}"/>
    <cellStyle name="Normal 3 3 2 2 2 5 2 5" xfId="25632" xr:uid="{00000000-0005-0000-0000-000007640000}"/>
    <cellStyle name="Normal 3 3 2 2 2 5 2 5 2" xfId="25633" xr:uid="{00000000-0005-0000-0000-000008640000}"/>
    <cellStyle name="Normal 3 3 2 2 2 5 2 5 2 2" xfId="25634" xr:uid="{00000000-0005-0000-0000-000009640000}"/>
    <cellStyle name="Normal 3 3 2 2 2 5 2 5 3" xfId="25635" xr:uid="{00000000-0005-0000-0000-00000A640000}"/>
    <cellStyle name="Normal 3 3 2 2 2 5 2 6" xfId="25636" xr:uid="{00000000-0005-0000-0000-00000B640000}"/>
    <cellStyle name="Normal 3 3 2 2 2 5 2 6 2" xfId="25637" xr:uid="{00000000-0005-0000-0000-00000C640000}"/>
    <cellStyle name="Normal 3 3 2 2 2 5 2 7" xfId="25638" xr:uid="{00000000-0005-0000-0000-00000D640000}"/>
    <cellStyle name="Normal 3 3 2 2 2 5 2 7 2" xfId="25639" xr:uid="{00000000-0005-0000-0000-00000E640000}"/>
    <cellStyle name="Normal 3 3 2 2 2 5 2 8" xfId="25640" xr:uid="{00000000-0005-0000-0000-00000F640000}"/>
    <cellStyle name="Normal 3 3 2 2 2 5 3" xfId="25641" xr:uid="{00000000-0005-0000-0000-000010640000}"/>
    <cellStyle name="Normal 3 3 2 2 2 5 3 2" xfId="25642" xr:uid="{00000000-0005-0000-0000-000011640000}"/>
    <cellStyle name="Normal 3 3 2 2 2 5 3 2 2" xfId="25643" xr:uid="{00000000-0005-0000-0000-000012640000}"/>
    <cellStyle name="Normal 3 3 2 2 2 5 3 2 2 2" xfId="25644" xr:uid="{00000000-0005-0000-0000-000013640000}"/>
    <cellStyle name="Normal 3 3 2 2 2 5 3 2 2 2 2" xfId="25645" xr:uid="{00000000-0005-0000-0000-000014640000}"/>
    <cellStyle name="Normal 3 3 2 2 2 5 3 2 2 3" xfId="25646" xr:uid="{00000000-0005-0000-0000-000015640000}"/>
    <cellStyle name="Normal 3 3 2 2 2 5 3 2 3" xfId="25647" xr:uid="{00000000-0005-0000-0000-000016640000}"/>
    <cellStyle name="Normal 3 3 2 2 2 5 3 2 3 2" xfId="25648" xr:uid="{00000000-0005-0000-0000-000017640000}"/>
    <cellStyle name="Normal 3 3 2 2 2 5 3 2 4" xfId="25649" xr:uid="{00000000-0005-0000-0000-000018640000}"/>
    <cellStyle name="Normal 3 3 2 2 2 5 3 3" xfId="25650" xr:uid="{00000000-0005-0000-0000-000019640000}"/>
    <cellStyle name="Normal 3 3 2 2 2 5 3 3 2" xfId="25651" xr:uid="{00000000-0005-0000-0000-00001A640000}"/>
    <cellStyle name="Normal 3 3 2 2 2 5 3 3 2 2" xfId="25652" xr:uid="{00000000-0005-0000-0000-00001B640000}"/>
    <cellStyle name="Normal 3 3 2 2 2 5 3 3 3" xfId="25653" xr:uid="{00000000-0005-0000-0000-00001C640000}"/>
    <cellStyle name="Normal 3 3 2 2 2 5 3 4" xfId="25654" xr:uid="{00000000-0005-0000-0000-00001D640000}"/>
    <cellStyle name="Normal 3 3 2 2 2 5 3 4 2" xfId="25655" xr:uid="{00000000-0005-0000-0000-00001E640000}"/>
    <cellStyle name="Normal 3 3 2 2 2 5 3 5" xfId="25656" xr:uid="{00000000-0005-0000-0000-00001F640000}"/>
    <cellStyle name="Normal 3 3 2 2 2 5 4" xfId="25657" xr:uid="{00000000-0005-0000-0000-000020640000}"/>
    <cellStyle name="Normal 3 3 2 2 2 5 4 2" xfId="25658" xr:uid="{00000000-0005-0000-0000-000021640000}"/>
    <cellStyle name="Normal 3 3 2 2 2 5 4 2 2" xfId="25659" xr:uid="{00000000-0005-0000-0000-000022640000}"/>
    <cellStyle name="Normal 3 3 2 2 2 5 4 2 2 2" xfId="25660" xr:uid="{00000000-0005-0000-0000-000023640000}"/>
    <cellStyle name="Normal 3 3 2 2 2 5 4 2 3" xfId="25661" xr:uid="{00000000-0005-0000-0000-000024640000}"/>
    <cellStyle name="Normal 3 3 2 2 2 5 4 3" xfId="25662" xr:uid="{00000000-0005-0000-0000-000025640000}"/>
    <cellStyle name="Normal 3 3 2 2 2 5 4 3 2" xfId="25663" xr:uid="{00000000-0005-0000-0000-000026640000}"/>
    <cellStyle name="Normal 3 3 2 2 2 5 4 4" xfId="25664" xr:uid="{00000000-0005-0000-0000-000027640000}"/>
    <cellStyle name="Normal 3 3 2 2 2 5 5" xfId="25665" xr:uid="{00000000-0005-0000-0000-000028640000}"/>
    <cellStyle name="Normal 3 3 2 2 2 5 5 2" xfId="25666" xr:uid="{00000000-0005-0000-0000-000029640000}"/>
    <cellStyle name="Normal 3 3 2 2 2 5 5 2 2" xfId="25667" xr:uid="{00000000-0005-0000-0000-00002A640000}"/>
    <cellStyle name="Normal 3 3 2 2 2 5 5 2 2 2" xfId="25668" xr:uid="{00000000-0005-0000-0000-00002B640000}"/>
    <cellStyle name="Normal 3 3 2 2 2 5 5 2 3" xfId="25669" xr:uid="{00000000-0005-0000-0000-00002C640000}"/>
    <cellStyle name="Normal 3 3 2 2 2 5 5 3" xfId="25670" xr:uid="{00000000-0005-0000-0000-00002D640000}"/>
    <cellStyle name="Normal 3 3 2 2 2 5 5 3 2" xfId="25671" xr:uid="{00000000-0005-0000-0000-00002E640000}"/>
    <cellStyle name="Normal 3 3 2 2 2 5 5 4" xfId="25672" xr:uid="{00000000-0005-0000-0000-00002F640000}"/>
    <cellStyle name="Normal 3 3 2 2 2 5 6" xfId="25673" xr:uid="{00000000-0005-0000-0000-000030640000}"/>
    <cellStyle name="Normal 3 3 2 2 2 5 6 2" xfId="25674" xr:uid="{00000000-0005-0000-0000-000031640000}"/>
    <cellStyle name="Normal 3 3 2 2 2 5 6 2 2" xfId="25675" xr:uid="{00000000-0005-0000-0000-000032640000}"/>
    <cellStyle name="Normal 3 3 2 2 2 5 6 3" xfId="25676" xr:uid="{00000000-0005-0000-0000-000033640000}"/>
    <cellStyle name="Normal 3 3 2 2 2 5 7" xfId="25677" xr:uid="{00000000-0005-0000-0000-000034640000}"/>
    <cellStyle name="Normal 3 3 2 2 2 5 7 2" xfId="25678" xr:uid="{00000000-0005-0000-0000-000035640000}"/>
    <cellStyle name="Normal 3 3 2 2 2 5 8" xfId="25679" xr:uid="{00000000-0005-0000-0000-000036640000}"/>
    <cellStyle name="Normal 3 3 2 2 2 5 8 2" xfId="25680" xr:uid="{00000000-0005-0000-0000-000037640000}"/>
    <cellStyle name="Normal 3 3 2 2 2 5 9" xfId="25681" xr:uid="{00000000-0005-0000-0000-000038640000}"/>
    <cellStyle name="Normal 3 3 2 2 2 6" xfId="25682" xr:uid="{00000000-0005-0000-0000-000039640000}"/>
    <cellStyle name="Normal 3 3 2 2 2 6 2" xfId="25683" xr:uid="{00000000-0005-0000-0000-00003A640000}"/>
    <cellStyle name="Normal 3 3 2 2 2 6 2 2" xfId="25684" xr:uid="{00000000-0005-0000-0000-00003B640000}"/>
    <cellStyle name="Normal 3 3 2 2 2 6 2 2 2" xfId="25685" xr:uid="{00000000-0005-0000-0000-00003C640000}"/>
    <cellStyle name="Normal 3 3 2 2 2 6 2 2 2 2" xfId="25686" xr:uid="{00000000-0005-0000-0000-00003D640000}"/>
    <cellStyle name="Normal 3 3 2 2 2 6 2 2 2 2 2" xfId="25687" xr:uid="{00000000-0005-0000-0000-00003E640000}"/>
    <cellStyle name="Normal 3 3 2 2 2 6 2 2 2 3" xfId="25688" xr:uid="{00000000-0005-0000-0000-00003F640000}"/>
    <cellStyle name="Normal 3 3 2 2 2 6 2 2 3" xfId="25689" xr:uid="{00000000-0005-0000-0000-000040640000}"/>
    <cellStyle name="Normal 3 3 2 2 2 6 2 2 3 2" xfId="25690" xr:uid="{00000000-0005-0000-0000-000041640000}"/>
    <cellStyle name="Normal 3 3 2 2 2 6 2 2 4" xfId="25691" xr:uid="{00000000-0005-0000-0000-000042640000}"/>
    <cellStyle name="Normal 3 3 2 2 2 6 2 3" xfId="25692" xr:uid="{00000000-0005-0000-0000-000043640000}"/>
    <cellStyle name="Normal 3 3 2 2 2 6 2 3 2" xfId="25693" xr:uid="{00000000-0005-0000-0000-000044640000}"/>
    <cellStyle name="Normal 3 3 2 2 2 6 2 3 2 2" xfId="25694" xr:uid="{00000000-0005-0000-0000-000045640000}"/>
    <cellStyle name="Normal 3 3 2 2 2 6 2 3 3" xfId="25695" xr:uid="{00000000-0005-0000-0000-000046640000}"/>
    <cellStyle name="Normal 3 3 2 2 2 6 2 4" xfId="25696" xr:uid="{00000000-0005-0000-0000-000047640000}"/>
    <cellStyle name="Normal 3 3 2 2 2 6 2 4 2" xfId="25697" xr:uid="{00000000-0005-0000-0000-000048640000}"/>
    <cellStyle name="Normal 3 3 2 2 2 6 2 5" xfId="25698" xr:uid="{00000000-0005-0000-0000-000049640000}"/>
    <cellStyle name="Normal 3 3 2 2 2 6 3" xfId="25699" xr:uid="{00000000-0005-0000-0000-00004A640000}"/>
    <cellStyle name="Normal 3 3 2 2 2 6 3 2" xfId="25700" xr:uid="{00000000-0005-0000-0000-00004B640000}"/>
    <cellStyle name="Normal 3 3 2 2 2 6 3 2 2" xfId="25701" xr:uid="{00000000-0005-0000-0000-00004C640000}"/>
    <cellStyle name="Normal 3 3 2 2 2 6 3 2 2 2" xfId="25702" xr:uid="{00000000-0005-0000-0000-00004D640000}"/>
    <cellStyle name="Normal 3 3 2 2 2 6 3 2 3" xfId="25703" xr:uid="{00000000-0005-0000-0000-00004E640000}"/>
    <cellStyle name="Normal 3 3 2 2 2 6 3 3" xfId="25704" xr:uid="{00000000-0005-0000-0000-00004F640000}"/>
    <cellStyle name="Normal 3 3 2 2 2 6 3 3 2" xfId="25705" xr:uid="{00000000-0005-0000-0000-000050640000}"/>
    <cellStyle name="Normal 3 3 2 2 2 6 3 4" xfId="25706" xr:uid="{00000000-0005-0000-0000-000051640000}"/>
    <cellStyle name="Normal 3 3 2 2 2 6 4" xfId="25707" xr:uid="{00000000-0005-0000-0000-000052640000}"/>
    <cellStyle name="Normal 3 3 2 2 2 6 4 2" xfId="25708" xr:uid="{00000000-0005-0000-0000-000053640000}"/>
    <cellStyle name="Normal 3 3 2 2 2 6 4 2 2" xfId="25709" xr:uid="{00000000-0005-0000-0000-000054640000}"/>
    <cellStyle name="Normal 3 3 2 2 2 6 4 2 2 2" xfId="25710" xr:uid="{00000000-0005-0000-0000-000055640000}"/>
    <cellStyle name="Normal 3 3 2 2 2 6 4 2 3" xfId="25711" xr:uid="{00000000-0005-0000-0000-000056640000}"/>
    <cellStyle name="Normal 3 3 2 2 2 6 4 3" xfId="25712" xr:uid="{00000000-0005-0000-0000-000057640000}"/>
    <cellStyle name="Normal 3 3 2 2 2 6 4 3 2" xfId="25713" xr:uid="{00000000-0005-0000-0000-000058640000}"/>
    <cellStyle name="Normal 3 3 2 2 2 6 4 4" xfId="25714" xr:uid="{00000000-0005-0000-0000-000059640000}"/>
    <cellStyle name="Normal 3 3 2 2 2 6 5" xfId="25715" xr:uid="{00000000-0005-0000-0000-00005A640000}"/>
    <cellStyle name="Normal 3 3 2 2 2 6 5 2" xfId="25716" xr:uid="{00000000-0005-0000-0000-00005B640000}"/>
    <cellStyle name="Normal 3 3 2 2 2 6 5 2 2" xfId="25717" xr:uid="{00000000-0005-0000-0000-00005C640000}"/>
    <cellStyle name="Normal 3 3 2 2 2 6 5 3" xfId="25718" xr:uid="{00000000-0005-0000-0000-00005D640000}"/>
    <cellStyle name="Normal 3 3 2 2 2 6 6" xfId="25719" xr:uid="{00000000-0005-0000-0000-00005E640000}"/>
    <cellStyle name="Normal 3 3 2 2 2 6 6 2" xfId="25720" xr:uid="{00000000-0005-0000-0000-00005F640000}"/>
    <cellStyle name="Normal 3 3 2 2 2 6 7" xfId="25721" xr:uid="{00000000-0005-0000-0000-000060640000}"/>
    <cellStyle name="Normal 3 3 2 2 2 6 7 2" xfId="25722" xr:uid="{00000000-0005-0000-0000-000061640000}"/>
    <cellStyle name="Normal 3 3 2 2 2 6 8" xfId="25723" xr:uid="{00000000-0005-0000-0000-000062640000}"/>
    <cellStyle name="Normal 3 3 2 2 2 7" xfId="25724" xr:uid="{00000000-0005-0000-0000-000063640000}"/>
    <cellStyle name="Normal 3 3 2 2 2 7 2" xfId="25725" xr:uid="{00000000-0005-0000-0000-000064640000}"/>
    <cellStyle name="Normal 3 3 2 2 2 7 2 2" xfId="25726" xr:uid="{00000000-0005-0000-0000-000065640000}"/>
    <cellStyle name="Normal 3 3 2 2 2 7 2 2 2" xfId="25727" xr:uid="{00000000-0005-0000-0000-000066640000}"/>
    <cellStyle name="Normal 3 3 2 2 2 7 2 2 2 2" xfId="25728" xr:uid="{00000000-0005-0000-0000-000067640000}"/>
    <cellStyle name="Normal 3 3 2 2 2 7 2 2 2 2 2" xfId="25729" xr:uid="{00000000-0005-0000-0000-000068640000}"/>
    <cellStyle name="Normal 3 3 2 2 2 7 2 2 2 3" xfId="25730" xr:uid="{00000000-0005-0000-0000-000069640000}"/>
    <cellStyle name="Normal 3 3 2 2 2 7 2 2 3" xfId="25731" xr:uid="{00000000-0005-0000-0000-00006A640000}"/>
    <cellStyle name="Normal 3 3 2 2 2 7 2 2 3 2" xfId="25732" xr:uid="{00000000-0005-0000-0000-00006B640000}"/>
    <cellStyle name="Normal 3 3 2 2 2 7 2 2 4" xfId="25733" xr:uid="{00000000-0005-0000-0000-00006C640000}"/>
    <cellStyle name="Normal 3 3 2 2 2 7 2 3" xfId="25734" xr:uid="{00000000-0005-0000-0000-00006D640000}"/>
    <cellStyle name="Normal 3 3 2 2 2 7 2 3 2" xfId="25735" xr:uid="{00000000-0005-0000-0000-00006E640000}"/>
    <cellStyle name="Normal 3 3 2 2 2 7 2 3 2 2" xfId="25736" xr:uid="{00000000-0005-0000-0000-00006F640000}"/>
    <cellStyle name="Normal 3 3 2 2 2 7 2 3 3" xfId="25737" xr:uid="{00000000-0005-0000-0000-000070640000}"/>
    <cellStyle name="Normal 3 3 2 2 2 7 2 4" xfId="25738" xr:uid="{00000000-0005-0000-0000-000071640000}"/>
    <cellStyle name="Normal 3 3 2 2 2 7 2 4 2" xfId="25739" xr:uid="{00000000-0005-0000-0000-000072640000}"/>
    <cellStyle name="Normal 3 3 2 2 2 7 2 5" xfId="25740" xr:uid="{00000000-0005-0000-0000-000073640000}"/>
    <cellStyle name="Normal 3 3 2 2 2 7 3" xfId="25741" xr:uid="{00000000-0005-0000-0000-000074640000}"/>
    <cellStyle name="Normal 3 3 2 2 2 7 3 2" xfId="25742" xr:uid="{00000000-0005-0000-0000-000075640000}"/>
    <cellStyle name="Normal 3 3 2 2 2 7 3 2 2" xfId="25743" xr:uid="{00000000-0005-0000-0000-000076640000}"/>
    <cellStyle name="Normal 3 3 2 2 2 7 3 2 2 2" xfId="25744" xr:uid="{00000000-0005-0000-0000-000077640000}"/>
    <cellStyle name="Normal 3 3 2 2 2 7 3 2 3" xfId="25745" xr:uid="{00000000-0005-0000-0000-000078640000}"/>
    <cellStyle name="Normal 3 3 2 2 2 7 3 3" xfId="25746" xr:uid="{00000000-0005-0000-0000-000079640000}"/>
    <cellStyle name="Normal 3 3 2 2 2 7 3 3 2" xfId="25747" xr:uid="{00000000-0005-0000-0000-00007A640000}"/>
    <cellStyle name="Normal 3 3 2 2 2 7 3 4" xfId="25748" xr:uid="{00000000-0005-0000-0000-00007B640000}"/>
    <cellStyle name="Normal 3 3 2 2 2 7 4" xfId="25749" xr:uid="{00000000-0005-0000-0000-00007C640000}"/>
    <cellStyle name="Normal 3 3 2 2 2 7 4 2" xfId="25750" xr:uid="{00000000-0005-0000-0000-00007D640000}"/>
    <cellStyle name="Normal 3 3 2 2 2 7 4 2 2" xfId="25751" xr:uid="{00000000-0005-0000-0000-00007E640000}"/>
    <cellStyle name="Normal 3 3 2 2 2 7 4 3" xfId="25752" xr:uid="{00000000-0005-0000-0000-00007F640000}"/>
    <cellStyle name="Normal 3 3 2 2 2 7 5" xfId="25753" xr:uid="{00000000-0005-0000-0000-000080640000}"/>
    <cellStyle name="Normal 3 3 2 2 2 7 5 2" xfId="25754" xr:uid="{00000000-0005-0000-0000-000081640000}"/>
    <cellStyle name="Normal 3 3 2 2 2 7 6" xfId="25755" xr:uid="{00000000-0005-0000-0000-000082640000}"/>
    <cellStyle name="Normal 3 3 2 2 2 8" xfId="25756" xr:uid="{00000000-0005-0000-0000-000083640000}"/>
    <cellStyle name="Normal 3 3 2 2 2 8 2" xfId="25757" xr:uid="{00000000-0005-0000-0000-000084640000}"/>
    <cellStyle name="Normal 3 3 2 2 2 8 2 2" xfId="25758" xr:uid="{00000000-0005-0000-0000-000085640000}"/>
    <cellStyle name="Normal 3 3 2 2 2 8 2 2 2" xfId="25759" xr:uid="{00000000-0005-0000-0000-000086640000}"/>
    <cellStyle name="Normal 3 3 2 2 2 8 2 2 2 2" xfId="25760" xr:uid="{00000000-0005-0000-0000-000087640000}"/>
    <cellStyle name="Normal 3 3 2 2 2 8 2 2 2 2 2" xfId="25761" xr:uid="{00000000-0005-0000-0000-000088640000}"/>
    <cellStyle name="Normal 3 3 2 2 2 8 2 2 2 3" xfId="25762" xr:uid="{00000000-0005-0000-0000-000089640000}"/>
    <cellStyle name="Normal 3 3 2 2 2 8 2 2 3" xfId="25763" xr:uid="{00000000-0005-0000-0000-00008A640000}"/>
    <cellStyle name="Normal 3 3 2 2 2 8 2 2 3 2" xfId="25764" xr:uid="{00000000-0005-0000-0000-00008B640000}"/>
    <cellStyle name="Normal 3 3 2 2 2 8 2 2 4" xfId="25765" xr:uid="{00000000-0005-0000-0000-00008C640000}"/>
    <cellStyle name="Normal 3 3 2 2 2 8 2 3" xfId="25766" xr:uid="{00000000-0005-0000-0000-00008D640000}"/>
    <cellStyle name="Normal 3 3 2 2 2 8 2 3 2" xfId="25767" xr:uid="{00000000-0005-0000-0000-00008E640000}"/>
    <cellStyle name="Normal 3 3 2 2 2 8 2 3 2 2" xfId="25768" xr:uid="{00000000-0005-0000-0000-00008F640000}"/>
    <cellStyle name="Normal 3 3 2 2 2 8 2 3 3" xfId="25769" xr:uid="{00000000-0005-0000-0000-000090640000}"/>
    <cellStyle name="Normal 3 3 2 2 2 8 2 4" xfId="25770" xr:uid="{00000000-0005-0000-0000-000091640000}"/>
    <cellStyle name="Normal 3 3 2 2 2 8 2 4 2" xfId="25771" xr:uid="{00000000-0005-0000-0000-000092640000}"/>
    <cellStyle name="Normal 3 3 2 2 2 8 2 5" xfId="25772" xr:uid="{00000000-0005-0000-0000-000093640000}"/>
    <cellStyle name="Normal 3 3 2 2 2 8 3" xfId="25773" xr:uid="{00000000-0005-0000-0000-000094640000}"/>
    <cellStyle name="Normal 3 3 2 2 2 8 3 2" xfId="25774" xr:uid="{00000000-0005-0000-0000-000095640000}"/>
    <cellStyle name="Normal 3 3 2 2 2 8 3 2 2" xfId="25775" xr:uid="{00000000-0005-0000-0000-000096640000}"/>
    <cellStyle name="Normal 3 3 2 2 2 8 3 2 2 2" xfId="25776" xr:uid="{00000000-0005-0000-0000-000097640000}"/>
    <cellStyle name="Normal 3 3 2 2 2 8 3 2 3" xfId="25777" xr:uid="{00000000-0005-0000-0000-000098640000}"/>
    <cellStyle name="Normal 3 3 2 2 2 8 3 3" xfId="25778" xr:uid="{00000000-0005-0000-0000-000099640000}"/>
    <cellStyle name="Normal 3 3 2 2 2 8 3 3 2" xfId="25779" xr:uid="{00000000-0005-0000-0000-00009A640000}"/>
    <cellStyle name="Normal 3 3 2 2 2 8 3 4" xfId="25780" xr:uid="{00000000-0005-0000-0000-00009B640000}"/>
    <cellStyle name="Normal 3 3 2 2 2 8 4" xfId="25781" xr:uid="{00000000-0005-0000-0000-00009C640000}"/>
    <cellStyle name="Normal 3 3 2 2 2 8 4 2" xfId="25782" xr:uid="{00000000-0005-0000-0000-00009D640000}"/>
    <cellStyle name="Normal 3 3 2 2 2 8 4 2 2" xfId="25783" xr:uid="{00000000-0005-0000-0000-00009E640000}"/>
    <cellStyle name="Normal 3 3 2 2 2 8 4 3" xfId="25784" xr:uid="{00000000-0005-0000-0000-00009F640000}"/>
    <cellStyle name="Normal 3 3 2 2 2 8 5" xfId="25785" xr:uid="{00000000-0005-0000-0000-0000A0640000}"/>
    <cellStyle name="Normal 3 3 2 2 2 8 5 2" xfId="25786" xr:uid="{00000000-0005-0000-0000-0000A1640000}"/>
    <cellStyle name="Normal 3 3 2 2 2 8 6" xfId="25787" xr:uid="{00000000-0005-0000-0000-0000A2640000}"/>
    <cellStyle name="Normal 3 3 2 2 2 9" xfId="25788" xr:uid="{00000000-0005-0000-0000-0000A3640000}"/>
    <cellStyle name="Normal 3 3 2 2 2 9 2" xfId="25789" xr:uid="{00000000-0005-0000-0000-0000A4640000}"/>
    <cellStyle name="Normal 3 3 2 2 2 9 2 2" xfId="25790" xr:uid="{00000000-0005-0000-0000-0000A5640000}"/>
    <cellStyle name="Normal 3 3 2 2 2 9 2 2 2" xfId="25791" xr:uid="{00000000-0005-0000-0000-0000A6640000}"/>
    <cellStyle name="Normal 3 3 2 2 2 9 2 2 2 2" xfId="25792" xr:uid="{00000000-0005-0000-0000-0000A7640000}"/>
    <cellStyle name="Normal 3 3 2 2 2 9 2 2 3" xfId="25793" xr:uid="{00000000-0005-0000-0000-0000A8640000}"/>
    <cellStyle name="Normal 3 3 2 2 2 9 2 3" xfId="25794" xr:uid="{00000000-0005-0000-0000-0000A9640000}"/>
    <cellStyle name="Normal 3 3 2 2 2 9 2 3 2" xfId="25795" xr:uid="{00000000-0005-0000-0000-0000AA640000}"/>
    <cellStyle name="Normal 3 3 2 2 2 9 2 4" xfId="25796" xr:uid="{00000000-0005-0000-0000-0000AB640000}"/>
    <cellStyle name="Normal 3 3 2 2 2 9 3" xfId="25797" xr:uid="{00000000-0005-0000-0000-0000AC640000}"/>
    <cellStyle name="Normal 3 3 2 2 2 9 3 2" xfId="25798" xr:uid="{00000000-0005-0000-0000-0000AD640000}"/>
    <cellStyle name="Normal 3 3 2 2 2 9 3 2 2" xfId="25799" xr:uid="{00000000-0005-0000-0000-0000AE640000}"/>
    <cellStyle name="Normal 3 3 2 2 2 9 3 3" xfId="25800" xr:uid="{00000000-0005-0000-0000-0000AF640000}"/>
    <cellStyle name="Normal 3 3 2 2 2 9 4" xfId="25801" xr:uid="{00000000-0005-0000-0000-0000B0640000}"/>
    <cellStyle name="Normal 3 3 2 2 2 9 4 2" xfId="25802" xr:uid="{00000000-0005-0000-0000-0000B1640000}"/>
    <cellStyle name="Normal 3 3 2 2 2 9 5" xfId="25803" xr:uid="{00000000-0005-0000-0000-0000B2640000}"/>
    <cellStyle name="Normal 3 3 2 2 2_T-straight with PEDs adjustor" xfId="25804" xr:uid="{00000000-0005-0000-0000-0000B3640000}"/>
    <cellStyle name="Normal 3 3 2 2 3" xfId="25805" xr:uid="{00000000-0005-0000-0000-0000B4640000}"/>
    <cellStyle name="Normal 3 3 2 2 3 10" xfId="25806" xr:uid="{00000000-0005-0000-0000-0000B5640000}"/>
    <cellStyle name="Normal 3 3 2 2 3 11" xfId="25807" xr:uid="{00000000-0005-0000-0000-0000B6640000}"/>
    <cellStyle name="Normal 3 3 2 2 3 2" xfId="25808" xr:uid="{00000000-0005-0000-0000-0000B7640000}"/>
    <cellStyle name="Normal 3 3 2 2 3 2 10" xfId="25809" xr:uid="{00000000-0005-0000-0000-0000B8640000}"/>
    <cellStyle name="Normal 3 3 2 2 3 2 2" xfId="25810" xr:uid="{00000000-0005-0000-0000-0000B9640000}"/>
    <cellStyle name="Normal 3 3 2 2 3 2 2 2" xfId="25811" xr:uid="{00000000-0005-0000-0000-0000BA640000}"/>
    <cellStyle name="Normal 3 3 2 2 3 2 2 2 2" xfId="25812" xr:uid="{00000000-0005-0000-0000-0000BB640000}"/>
    <cellStyle name="Normal 3 3 2 2 3 2 2 2 2 2" xfId="25813" xr:uid="{00000000-0005-0000-0000-0000BC640000}"/>
    <cellStyle name="Normal 3 3 2 2 3 2 2 2 2 2 2" xfId="25814" xr:uid="{00000000-0005-0000-0000-0000BD640000}"/>
    <cellStyle name="Normal 3 3 2 2 3 2 2 2 2 2 2 2" xfId="25815" xr:uid="{00000000-0005-0000-0000-0000BE640000}"/>
    <cellStyle name="Normal 3 3 2 2 3 2 2 2 2 2 3" xfId="25816" xr:uid="{00000000-0005-0000-0000-0000BF640000}"/>
    <cellStyle name="Normal 3 3 2 2 3 2 2 2 2 3" xfId="25817" xr:uid="{00000000-0005-0000-0000-0000C0640000}"/>
    <cellStyle name="Normal 3 3 2 2 3 2 2 2 2 3 2" xfId="25818" xr:uid="{00000000-0005-0000-0000-0000C1640000}"/>
    <cellStyle name="Normal 3 3 2 2 3 2 2 2 2 4" xfId="25819" xr:uid="{00000000-0005-0000-0000-0000C2640000}"/>
    <cellStyle name="Normal 3 3 2 2 3 2 2 2 3" xfId="25820" xr:uid="{00000000-0005-0000-0000-0000C3640000}"/>
    <cellStyle name="Normal 3 3 2 2 3 2 2 2 3 2" xfId="25821" xr:uid="{00000000-0005-0000-0000-0000C4640000}"/>
    <cellStyle name="Normal 3 3 2 2 3 2 2 2 3 2 2" xfId="25822" xr:uid="{00000000-0005-0000-0000-0000C5640000}"/>
    <cellStyle name="Normal 3 3 2 2 3 2 2 2 3 3" xfId="25823" xr:uid="{00000000-0005-0000-0000-0000C6640000}"/>
    <cellStyle name="Normal 3 3 2 2 3 2 2 2 4" xfId="25824" xr:uid="{00000000-0005-0000-0000-0000C7640000}"/>
    <cellStyle name="Normal 3 3 2 2 3 2 2 2 4 2" xfId="25825" xr:uid="{00000000-0005-0000-0000-0000C8640000}"/>
    <cellStyle name="Normal 3 3 2 2 3 2 2 2 5" xfId="25826" xr:uid="{00000000-0005-0000-0000-0000C9640000}"/>
    <cellStyle name="Normal 3 3 2 2 3 2 2 3" xfId="25827" xr:uid="{00000000-0005-0000-0000-0000CA640000}"/>
    <cellStyle name="Normal 3 3 2 2 3 2 2 3 2" xfId="25828" xr:uid="{00000000-0005-0000-0000-0000CB640000}"/>
    <cellStyle name="Normal 3 3 2 2 3 2 2 3 2 2" xfId="25829" xr:uid="{00000000-0005-0000-0000-0000CC640000}"/>
    <cellStyle name="Normal 3 3 2 2 3 2 2 3 2 2 2" xfId="25830" xr:uid="{00000000-0005-0000-0000-0000CD640000}"/>
    <cellStyle name="Normal 3 3 2 2 3 2 2 3 2 3" xfId="25831" xr:uid="{00000000-0005-0000-0000-0000CE640000}"/>
    <cellStyle name="Normal 3 3 2 2 3 2 2 3 3" xfId="25832" xr:uid="{00000000-0005-0000-0000-0000CF640000}"/>
    <cellStyle name="Normal 3 3 2 2 3 2 2 3 3 2" xfId="25833" xr:uid="{00000000-0005-0000-0000-0000D0640000}"/>
    <cellStyle name="Normal 3 3 2 2 3 2 2 3 4" xfId="25834" xr:uid="{00000000-0005-0000-0000-0000D1640000}"/>
    <cellStyle name="Normal 3 3 2 2 3 2 2 4" xfId="25835" xr:uid="{00000000-0005-0000-0000-0000D2640000}"/>
    <cellStyle name="Normal 3 3 2 2 3 2 2 4 2" xfId="25836" xr:uid="{00000000-0005-0000-0000-0000D3640000}"/>
    <cellStyle name="Normal 3 3 2 2 3 2 2 4 2 2" xfId="25837" xr:uid="{00000000-0005-0000-0000-0000D4640000}"/>
    <cellStyle name="Normal 3 3 2 2 3 2 2 4 2 2 2" xfId="25838" xr:uid="{00000000-0005-0000-0000-0000D5640000}"/>
    <cellStyle name="Normal 3 3 2 2 3 2 2 4 2 3" xfId="25839" xr:uid="{00000000-0005-0000-0000-0000D6640000}"/>
    <cellStyle name="Normal 3 3 2 2 3 2 2 4 3" xfId="25840" xr:uid="{00000000-0005-0000-0000-0000D7640000}"/>
    <cellStyle name="Normal 3 3 2 2 3 2 2 4 3 2" xfId="25841" xr:uid="{00000000-0005-0000-0000-0000D8640000}"/>
    <cellStyle name="Normal 3 3 2 2 3 2 2 4 4" xfId="25842" xr:uid="{00000000-0005-0000-0000-0000D9640000}"/>
    <cellStyle name="Normal 3 3 2 2 3 2 2 5" xfId="25843" xr:uid="{00000000-0005-0000-0000-0000DA640000}"/>
    <cellStyle name="Normal 3 3 2 2 3 2 2 5 2" xfId="25844" xr:uid="{00000000-0005-0000-0000-0000DB640000}"/>
    <cellStyle name="Normal 3 3 2 2 3 2 2 5 2 2" xfId="25845" xr:uid="{00000000-0005-0000-0000-0000DC640000}"/>
    <cellStyle name="Normal 3 3 2 2 3 2 2 5 3" xfId="25846" xr:uid="{00000000-0005-0000-0000-0000DD640000}"/>
    <cellStyle name="Normal 3 3 2 2 3 2 2 6" xfId="25847" xr:uid="{00000000-0005-0000-0000-0000DE640000}"/>
    <cellStyle name="Normal 3 3 2 2 3 2 2 6 2" xfId="25848" xr:uid="{00000000-0005-0000-0000-0000DF640000}"/>
    <cellStyle name="Normal 3 3 2 2 3 2 2 7" xfId="25849" xr:uid="{00000000-0005-0000-0000-0000E0640000}"/>
    <cellStyle name="Normal 3 3 2 2 3 2 2 7 2" xfId="25850" xr:uid="{00000000-0005-0000-0000-0000E1640000}"/>
    <cellStyle name="Normal 3 3 2 2 3 2 2 8" xfId="25851" xr:uid="{00000000-0005-0000-0000-0000E2640000}"/>
    <cellStyle name="Normal 3 3 2 2 3 2 3" xfId="25852" xr:uid="{00000000-0005-0000-0000-0000E3640000}"/>
    <cellStyle name="Normal 3 3 2 2 3 2 3 2" xfId="25853" xr:uid="{00000000-0005-0000-0000-0000E4640000}"/>
    <cellStyle name="Normal 3 3 2 2 3 2 3 2 2" xfId="25854" xr:uid="{00000000-0005-0000-0000-0000E5640000}"/>
    <cellStyle name="Normal 3 3 2 2 3 2 3 2 2 2" xfId="25855" xr:uid="{00000000-0005-0000-0000-0000E6640000}"/>
    <cellStyle name="Normal 3 3 2 2 3 2 3 2 2 2 2" xfId="25856" xr:uid="{00000000-0005-0000-0000-0000E7640000}"/>
    <cellStyle name="Normal 3 3 2 2 3 2 3 2 2 3" xfId="25857" xr:uid="{00000000-0005-0000-0000-0000E8640000}"/>
    <cellStyle name="Normal 3 3 2 2 3 2 3 2 3" xfId="25858" xr:uid="{00000000-0005-0000-0000-0000E9640000}"/>
    <cellStyle name="Normal 3 3 2 2 3 2 3 2 3 2" xfId="25859" xr:uid="{00000000-0005-0000-0000-0000EA640000}"/>
    <cellStyle name="Normal 3 3 2 2 3 2 3 2 4" xfId="25860" xr:uid="{00000000-0005-0000-0000-0000EB640000}"/>
    <cellStyle name="Normal 3 3 2 2 3 2 3 3" xfId="25861" xr:uid="{00000000-0005-0000-0000-0000EC640000}"/>
    <cellStyle name="Normal 3 3 2 2 3 2 3 3 2" xfId="25862" xr:uid="{00000000-0005-0000-0000-0000ED640000}"/>
    <cellStyle name="Normal 3 3 2 2 3 2 3 3 2 2" xfId="25863" xr:uid="{00000000-0005-0000-0000-0000EE640000}"/>
    <cellStyle name="Normal 3 3 2 2 3 2 3 3 3" xfId="25864" xr:uid="{00000000-0005-0000-0000-0000EF640000}"/>
    <cellStyle name="Normal 3 3 2 2 3 2 3 4" xfId="25865" xr:uid="{00000000-0005-0000-0000-0000F0640000}"/>
    <cellStyle name="Normal 3 3 2 2 3 2 3 4 2" xfId="25866" xr:uid="{00000000-0005-0000-0000-0000F1640000}"/>
    <cellStyle name="Normal 3 3 2 2 3 2 3 5" xfId="25867" xr:uid="{00000000-0005-0000-0000-0000F2640000}"/>
    <cellStyle name="Normal 3 3 2 2 3 2 4" xfId="25868" xr:uid="{00000000-0005-0000-0000-0000F3640000}"/>
    <cellStyle name="Normal 3 3 2 2 3 2 4 2" xfId="25869" xr:uid="{00000000-0005-0000-0000-0000F4640000}"/>
    <cellStyle name="Normal 3 3 2 2 3 2 4 2 2" xfId="25870" xr:uid="{00000000-0005-0000-0000-0000F5640000}"/>
    <cellStyle name="Normal 3 3 2 2 3 2 4 2 2 2" xfId="25871" xr:uid="{00000000-0005-0000-0000-0000F6640000}"/>
    <cellStyle name="Normal 3 3 2 2 3 2 4 2 3" xfId="25872" xr:uid="{00000000-0005-0000-0000-0000F7640000}"/>
    <cellStyle name="Normal 3 3 2 2 3 2 4 3" xfId="25873" xr:uid="{00000000-0005-0000-0000-0000F8640000}"/>
    <cellStyle name="Normal 3 3 2 2 3 2 4 3 2" xfId="25874" xr:uid="{00000000-0005-0000-0000-0000F9640000}"/>
    <cellStyle name="Normal 3 3 2 2 3 2 4 4" xfId="25875" xr:uid="{00000000-0005-0000-0000-0000FA640000}"/>
    <cellStyle name="Normal 3 3 2 2 3 2 5" xfId="25876" xr:uid="{00000000-0005-0000-0000-0000FB640000}"/>
    <cellStyle name="Normal 3 3 2 2 3 2 5 2" xfId="25877" xr:uid="{00000000-0005-0000-0000-0000FC640000}"/>
    <cellStyle name="Normal 3 3 2 2 3 2 5 2 2" xfId="25878" xr:uid="{00000000-0005-0000-0000-0000FD640000}"/>
    <cellStyle name="Normal 3 3 2 2 3 2 5 2 2 2" xfId="25879" xr:uid="{00000000-0005-0000-0000-0000FE640000}"/>
    <cellStyle name="Normal 3 3 2 2 3 2 5 2 3" xfId="25880" xr:uid="{00000000-0005-0000-0000-0000FF640000}"/>
    <cellStyle name="Normal 3 3 2 2 3 2 5 3" xfId="25881" xr:uid="{00000000-0005-0000-0000-000000650000}"/>
    <cellStyle name="Normal 3 3 2 2 3 2 5 3 2" xfId="25882" xr:uid="{00000000-0005-0000-0000-000001650000}"/>
    <cellStyle name="Normal 3 3 2 2 3 2 5 4" xfId="25883" xr:uid="{00000000-0005-0000-0000-000002650000}"/>
    <cellStyle name="Normal 3 3 2 2 3 2 6" xfId="25884" xr:uid="{00000000-0005-0000-0000-000003650000}"/>
    <cellStyle name="Normal 3 3 2 2 3 2 6 2" xfId="25885" xr:uid="{00000000-0005-0000-0000-000004650000}"/>
    <cellStyle name="Normal 3 3 2 2 3 2 6 2 2" xfId="25886" xr:uid="{00000000-0005-0000-0000-000005650000}"/>
    <cellStyle name="Normal 3 3 2 2 3 2 6 3" xfId="25887" xr:uid="{00000000-0005-0000-0000-000006650000}"/>
    <cellStyle name="Normal 3 3 2 2 3 2 7" xfId="25888" xr:uid="{00000000-0005-0000-0000-000007650000}"/>
    <cellStyle name="Normal 3 3 2 2 3 2 7 2" xfId="25889" xr:uid="{00000000-0005-0000-0000-000008650000}"/>
    <cellStyle name="Normal 3 3 2 2 3 2 8" xfId="25890" xr:uid="{00000000-0005-0000-0000-000009650000}"/>
    <cellStyle name="Normal 3 3 2 2 3 2 8 2" xfId="25891" xr:uid="{00000000-0005-0000-0000-00000A650000}"/>
    <cellStyle name="Normal 3 3 2 2 3 2 9" xfId="25892" xr:uid="{00000000-0005-0000-0000-00000B650000}"/>
    <cellStyle name="Normal 3 3 2 2 3 3" xfId="25893" xr:uid="{00000000-0005-0000-0000-00000C650000}"/>
    <cellStyle name="Normal 3 3 2 2 3 3 2" xfId="25894" xr:uid="{00000000-0005-0000-0000-00000D650000}"/>
    <cellStyle name="Normal 3 3 2 2 3 3 2 2" xfId="25895" xr:uid="{00000000-0005-0000-0000-00000E650000}"/>
    <cellStyle name="Normal 3 3 2 2 3 3 2 2 2" xfId="25896" xr:uid="{00000000-0005-0000-0000-00000F650000}"/>
    <cellStyle name="Normal 3 3 2 2 3 3 2 2 2 2" xfId="25897" xr:uid="{00000000-0005-0000-0000-000010650000}"/>
    <cellStyle name="Normal 3 3 2 2 3 3 2 2 2 2 2" xfId="25898" xr:uid="{00000000-0005-0000-0000-000011650000}"/>
    <cellStyle name="Normal 3 3 2 2 3 3 2 2 2 3" xfId="25899" xr:uid="{00000000-0005-0000-0000-000012650000}"/>
    <cellStyle name="Normal 3 3 2 2 3 3 2 2 3" xfId="25900" xr:uid="{00000000-0005-0000-0000-000013650000}"/>
    <cellStyle name="Normal 3 3 2 2 3 3 2 2 3 2" xfId="25901" xr:uid="{00000000-0005-0000-0000-000014650000}"/>
    <cellStyle name="Normal 3 3 2 2 3 3 2 2 4" xfId="25902" xr:uid="{00000000-0005-0000-0000-000015650000}"/>
    <cellStyle name="Normal 3 3 2 2 3 3 2 3" xfId="25903" xr:uid="{00000000-0005-0000-0000-000016650000}"/>
    <cellStyle name="Normal 3 3 2 2 3 3 2 3 2" xfId="25904" xr:uid="{00000000-0005-0000-0000-000017650000}"/>
    <cellStyle name="Normal 3 3 2 2 3 3 2 3 2 2" xfId="25905" xr:uid="{00000000-0005-0000-0000-000018650000}"/>
    <cellStyle name="Normal 3 3 2 2 3 3 2 3 3" xfId="25906" xr:uid="{00000000-0005-0000-0000-000019650000}"/>
    <cellStyle name="Normal 3 3 2 2 3 3 2 4" xfId="25907" xr:uid="{00000000-0005-0000-0000-00001A650000}"/>
    <cellStyle name="Normal 3 3 2 2 3 3 2 4 2" xfId="25908" xr:uid="{00000000-0005-0000-0000-00001B650000}"/>
    <cellStyle name="Normal 3 3 2 2 3 3 2 5" xfId="25909" xr:uid="{00000000-0005-0000-0000-00001C650000}"/>
    <cellStyle name="Normal 3 3 2 2 3 3 3" xfId="25910" xr:uid="{00000000-0005-0000-0000-00001D650000}"/>
    <cellStyle name="Normal 3 3 2 2 3 3 3 2" xfId="25911" xr:uid="{00000000-0005-0000-0000-00001E650000}"/>
    <cellStyle name="Normal 3 3 2 2 3 3 3 2 2" xfId="25912" xr:uid="{00000000-0005-0000-0000-00001F650000}"/>
    <cellStyle name="Normal 3 3 2 2 3 3 3 2 2 2" xfId="25913" xr:uid="{00000000-0005-0000-0000-000020650000}"/>
    <cellStyle name="Normal 3 3 2 2 3 3 3 2 3" xfId="25914" xr:uid="{00000000-0005-0000-0000-000021650000}"/>
    <cellStyle name="Normal 3 3 2 2 3 3 3 3" xfId="25915" xr:uid="{00000000-0005-0000-0000-000022650000}"/>
    <cellStyle name="Normal 3 3 2 2 3 3 3 3 2" xfId="25916" xr:uid="{00000000-0005-0000-0000-000023650000}"/>
    <cellStyle name="Normal 3 3 2 2 3 3 3 4" xfId="25917" xr:uid="{00000000-0005-0000-0000-000024650000}"/>
    <cellStyle name="Normal 3 3 2 2 3 3 4" xfId="25918" xr:uid="{00000000-0005-0000-0000-000025650000}"/>
    <cellStyle name="Normal 3 3 2 2 3 3 4 2" xfId="25919" xr:uid="{00000000-0005-0000-0000-000026650000}"/>
    <cellStyle name="Normal 3 3 2 2 3 3 4 2 2" xfId="25920" xr:uid="{00000000-0005-0000-0000-000027650000}"/>
    <cellStyle name="Normal 3 3 2 2 3 3 4 2 2 2" xfId="25921" xr:uid="{00000000-0005-0000-0000-000028650000}"/>
    <cellStyle name="Normal 3 3 2 2 3 3 4 2 3" xfId="25922" xr:uid="{00000000-0005-0000-0000-000029650000}"/>
    <cellStyle name="Normal 3 3 2 2 3 3 4 3" xfId="25923" xr:uid="{00000000-0005-0000-0000-00002A650000}"/>
    <cellStyle name="Normal 3 3 2 2 3 3 4 3 2" xfId="25924" xr:uid="{00000000-0005-0000-0000-00002B650000}"/>
    <cellStyle name="Normal 3 3 2 2 3 3 4 4" xfId="25925" xr:uid="{00000000-0005-0000-0000-00002C650000}"/>
    <cellStyle name="Normal 3 3 2 2 3 3 5" xfId="25926" xr:uid="{00000000-0005-0000-0000-00002D650000}"/>
    <cellStyle name="Normal 3 3 2 2 3 3 5 2" xfId="25927" xr:uid="{00000000-0005-0000-0000-00002E650000}"/>
    <cellStyle name="Normal 3 3 2 2 3 3 5 2 2" xfId="25928" xr:uid="{00000000-0005-0000-0000-00002F650000}"/>
    <cellStyle name="Normal 3 3 2 2 3 3 5 3" xfId="25929" xr:uid="{00000000-0005-0000-0000-000030650000}"/>
    <cellStyle name="Normal 3 3 2 2 3 3 6" xfId="25930" xr:uid="{00000000-0005-0000-0000-000031650000}"/>
    <cellStyle name="Normal 3 3 2 2 3 3 6 2" xfId="25931" xr:uid="{00000000-0005-0000-0000-000032650000}"/>
    <cellStyle name="Normal 3 3 2 2 3 3 7" xfId="25932" xr:uid="{00000000-0005-0000-0000-000033650000}"/>
    <cellStyle name="Normal 3 3 2 2 3 3 7 2" xfId="25933" xr:uid="{00000000-0005-0000-0000-000034650000}"/>
    <cellStyle name="Normal 3 3 2 2 3 3 8" xfId="25934" xr:uid="{00000000-0005-0000-0000-000035650000}"/>
    <cellStyle name="Normal 3 3 2 2 3 4" xfId="25935" xr:uid="{00000000-0005-0000-0000-000036650000}"/>
    <cellStyle name="Normal 3 3 2 2 3 4 2" xfId="25936" xr:uid="{00000000-0005-0000-0000-000037650000}"/>
    <cellStyle name="Normal 3 3 2 2 3 4 2 2" xfId="25937" xr:uid="{00000000-0005-0000-0000-000038650000}"/>
    <cellStyle name="Normal 3 3 2 2 3 4 2 2 2" xfId="25938" xr:uid="{00000000-0005-0000-0000-000039650000}"/>
    <cellStyle name="Normal 3 3 2 2 3 4 2 2 2 2" xfId="25939" xr:uid="{00000000-0005-0000-0000-00003A650000}"/>
    <cellStyle name="Normal 3 3 2 2 3 4 2 2 3" xfId="25940" xr:uid="{00000000-0005-0000-0000-00003B650000}"/>
    <cellStyle name="Normal 3 3 2 2 3 4 2 3" xfId="25941" xr:uid="{00000000-0005-0000-0000-00003C650000}"/>
    <cellStyle name="Normal 3 3 2 2 3 4 2 3 2" xfId="25942" xr:uid="{00000000-0005-0000-0000-00003D650000}"/>
    <cellStyle name="Normal 3 3 2 2 3 4 2 4" xfId="25943" xr:uid="{00000000-0005-0000-0000-00003E650000}"/>
    <cellStyle name="Normal 3 3 2 2 3 4 3" xfId="25944" xr:uid="{00000000-0005-0000-0000-00003F650000}"/>
    <cellStyle name="Normal 3 3 2 2 3 4 3 2" xfId="25945" xr:uid="{00000000-0005-0000-0000-000040650000}"/>
    <cellStyle name="Normal 3 3 2 2 3 4 3 2 2" xfId="25946" xr:uid="{00000000-0005-0000-0000-000041650000}"/>
    <cellStyle name="Normal 3 3 2 2 3 4 3 3" xfId="25947" xr:uid="{00000000-0005-0000-0000-000042650000}"/>
    <cellStyle name="Normal 3 3 2 2 3 4 4" xfId="25948" xr:uid="{00000000-0005-0000-0000-000043650000}"/>
    <cellStyle name="Normal 3 3 2 2 3 4 4 2" xfId="25949" xr:uid="{00000000-0005-0000-0000-000044650000}"/>
    <cellStyle name="Normal 3 3 2 2 3 4 5" xfId="25950" xr:uid="{00000000-0005-0000-0000-000045650000}"/>
    <cellStyle name="Normal 3 3 2 2 3 5" xfId="25951" xr:uid="{00000000-0005-0000-0000-000046650000}"/>
    <cellStyle name="Normal 3 3 2 2 3 5 2" xfId="25952" xr:uid="{00000000-0005-0000-0000-000047650000}"/>
    <cellStyle name="Normal 3 3 2 2 3 5 2 2" xfId="25953" xr:uid="{00000000-0005-0000-0000-000048650000}"/>
    <cellStyle name="Normal 3 3 2 2 3 5 2 2 2" xfId="25954" xr:uid="{00000000-0005-0000-0000-000049650000}"/>
    <cellStyle name="Normal 3 3 2 2 3 5 2 3" xfId="25955" xr:uid="{00000000-0005-0000-0000-00004A650000}"/>
    <cellStyle name="Normal 3 3 2 2 3 5 3" xfId="25956" xr:uid="{00000000-0005-0000-0000-00004B650000}"/>
    <cellStyle name="Normal 3 3 2 2 3 5 3 2" xfId="25957" xr:uid="{00000000-0005-0000-0000-00004C650000}"/>
    <cellStyle name="Normal 3 3 2 2 3 5 4" xfId="25958" xr:uid="{00000000-0005-0000-0000-00004D650000}"/>
    <cellStyle name="Normal 3 3 2 2 3 6" xfId="25959" xr:uid="{00000000-0005-0000-0000-00004E650000}"/>
    <cellStyle name="Normal 3 3 2 2 3 6 2" xfId="25960" xr:uid="{00000000-0005-0000-0000-00004F650000}"/>
    <cellStyle name="Normal 3 3 2 2 3 6 2 2" xfId="25961" xr:uid="{00000000-0005-0000-0000-000050650000}"/>
    <cellStyle name="Normal 3 3 2 2 3 6 2 2 2" xfId="25962" xr:uid="{00000000-0005-0000-0000-000051650000}"/>
    <cellStyle name="Normal 3 3 2 2 3 6 2 3" xfId="25963" xr:uid="{00000000-0005-0000-0000-000052650000}"/>
    <cellStyle name="Normal 3 3 2 2 3 6 3" xfId="25964" xr:uid="{00000000-0005-0000-0000-000053650000}"/>
    <cellStyle name="Normal 3 3 2 2 3 6 3 2" xfId="25965" xr:uid="{00000000-0005-0000-0000-000054650000}"/>
    <cellStyle name="Normal 3 3 2 2 3 6 4" xfId="25966" xr:uid="{00000000-0005-0000-0000-000055650000}"/>
    <cellStyle name="Normal 3 3 2 2 3 7" xfId="25967" xr:uid="{00000000-0005-0000-0000-000056650000}"/>
    <cellStyle name="Normal 3 3 2 2 3 7 2" xfId="25968" xr:uid="{00000000-0005-0000-0000-000057650000}"/>
    <cellStyle name="Normal 3 3 2 2 3 7 2 2" xfId="25969" xr:uid="{00000000-0005-0000-0000-000058650000}"/>
    <cellStyle name="Normal 3 3 2 2 3 7 3" xfId="25970" xr:uid="{00000000-0005-0000-0000-000059650000}"/>
    <cellStyle name="Normal 3 3 2 2 3 8" xfId="25971" xr:uid="{00000000-0005-0000-0000-00005A650000}"/>
    <cellStyle name="Normal 3 3 2 2 3 8 2" xfId="25972" xr:uid="{00000000-0005-0000-0000-00005B650000}"/>
    <cellStyle name="Normal 3 3 2 2 3 9" xfId="25973" xr:uid="{00000000-0005-0000-0000-00005C650000}"/>
    <cellStyle name="Normal 3 3 2 2 3 9 2" xfId="25974" xr:uid="{00000000-0005-0000-0000-00005D650000}"/>
    <cellStyle name="Normal 3 3 2 2 4" xfId="25975" xr:uid="{00000000-0005-0000-0000-00005E650000}"/>
    <cellStyle name="Normal 3 3 2 2 4 10" xfId="25976" xr:uid="{00000000-0005-0000-0000-00005F650000}"/>
    <cellStyle name="Normal 3 3 2 2 4 11" xfId="25977" xr:uid="{00000000-0005-0000-0000-000060650000}"/>
    <cellStyle name="Normal 3 3 2 2 4 2" xfId="25978" xr:uid="{00000000-0005-0000-0000-000061650000}"/>
    <cellStyle name="Normal 3 3 2 2 4 2 10" xfId="25979" xr:uid="{00000000-0005-0000-0000-000062650000}"/>
    <cellStyle name="Normal 3 3 2 2 4 2 2" xfId="25980" xr:uid="{00000000-0005-0000-0000-000063650000}"/>
    <cellStyle name="Normal 3 3 2 2 4 2 2 2" xfId="25981" xr:uid="{00000000-0005-0000-0000-000064650000}"/>
    <cellStyle name="Normal 3 3 2 2 4 2 2 2 2" xfId="25982" xr:uid="{00000000-0005-0000-0000-000065650000}"/>
    <cellStyle name="Normal 3 3 2 2 4 2 2 2 2 2" xfId="25983" xr:uid="{00000000-0005-0000-0000-000066650000}"/>
    <cellStyle name="Normal 3 3 2 2 4 2 2 2 2 2 2" xfId="25984" xr:uid="{00000000-0005-0000-0000-000067650000}"/>
    <cellStyle name="Normal 3 3 2 2 4 2 2 2 2 2 2 2" xfId="25985" xr:uid="{00000000-0005-0000-0000-000068650000}"/>
    <cellStyle name="Normal 3 3 2 2 4 2 2 2 2 2 3" xfId="25986" xr:uid="{00000000-0005-0000-0000-000069650000}"/>
    <cellStyle name="Normal 3 3 2 2 4 2 2 2 2 3" xfId="25987" xr:uid="{00000000-0005-0000-0000-00006A650000}"/>
    <cellStyle name="Normal 3 3 2 2 4 2 2 2 2 3 2" xfId="25988" xr:uid="{00000000-0005-0000-0000-00006B650000}"/>
    <cellStyle name="Normal 3 3 2 2 4 2 2 2 2 4" xfId="25989" xr:uid="{00000000-0005-0000-0000-00006C650000}"/>
    <cellStyle name="Normal 3 3 2 2 4 2 2 2 3" xfId="25990" xr:uid="{00000000-0005-0000-0000-00006D650000}"/>
    <cellStyle name="Normal 3 3 2 2 4 2 2 2 3 2" xfId="25991" xr:uid="{00000000-0005-0000-0000-00006E650000}"/>
    <cellStyle name="Normal 3 3 2 2 4 2 2 2 3 2 2" xfId="25992" xr:uid="{00000000-0005-0000-0000-00006F650000}"/>
    <cellStyle name="Normal 3 3 2 2 4 2 2 2 3 3" xfId="25993" xr:uid="{00000000-0005-0000-0000-000070650000}"/>
    <cellStyle name="Normal 3 3 2 2 4 2 2 2 4" xfId="25994" xr:uid="{00000000-0005-0000-0000-000071650000}"/>
    <cellStyle name="Normal 3 3 2 2 4 2 2 2 4 2" xfId="25995" xr:uid="{00000000-0005-0000-0000-000072650000}"/>
    <cellStyle name="Normal 3 3 2 2 4 2 2 2 5" xfId="25996" xr:uid="{00000000-0005-0000-0000-000073650000}"/>
    <cellStyle name="Normal 3 3 2 2 4 2 2 3" xfId="25997" xr:uid="{00000000-0005-0000-0000-000074650000}"/>
    <cellStyle name="Normal 3 3 2 2 4 2 2 3 2" xfId="25998" xr:uid="{00000000-0005-0000-0000-000075650000}"/>
    <cellStyle name="Normal 3 3 2 2 4 2 2 3 2 2" xfId="25999" xr:uid="{00000000-0005-0000-0000-000076650000}"/>
    <cellStyle name="Normal 3 3 2 2 4 2 2 3 2 2 2" xfId="26000" xr:uid="{00000000-0005-0000-0000-000077650000}"/>
    <cellStyle name="Normal 3 3 2 2 4 2 2 3 2 3" xfId="26001" xr:uid="{00000000-0005-0000-0000-000078650000}"/>
    <cellStyle name="Normal 3 3 2 2 4 2 2 3 3" xfId="26002" xr:uid="{00000000-0005-0000-0000-000079650000}"/>
    <cellStyle name="Normal 3 3 2 2 4 2 2 3 3 2" xfId="26003" xr:uid="{00000000-0005-0000-0000-00007A650000}"/>
    <cellStyle name="Normal 3 3 2 2 4 2 2 3 4" xfId="26004" xr:uid="{00000000-0005-0000-0000-00007B650000}"/>
    <cellStyle name="Normal 3 3 2 2 4 2 2 4" xfId="26005" xr:uid="{00000000-0005-0000-0000-00007C650000}"/>
    <cellStyle name="Normal 3 3 2 2 4 2 2 4 2" xfId="26006" xr:uid="{00000000-0005-0000-0000-00007D650000}"/>
    <cellStyle name="Normal 3 3 2 2 4 2 2 4 2 2" xfId="26007" xr:uid="{00000000-0005-0000-0000-00007E650000}"/>
    <cellStyle name="Normal 3 3 2 2 4 2 2 4 2 2 2" xfId="26008" xr:uid="{00000000-0005-0000-0000-00007F650000}"/>
    <cellStyle name="Normal 3 3 2 2 4 2 2 4 2 3" xfId="26009" xr:uid="{00000000-0005-0000-0000-000080650000}"/>
    <cellStyle name="Normal 3 3 2 2 4 2 2 4 3" xfId="26010" xr:uid="{00000000-0005-0000-0000-000081650000}"/>
    <cellStyle name="Normal 3 3 2 2 4 2 2 4 3 2" xfId="26011" xr:uid="{00000000-0005-0000-0000-000082650000}"/>
    <cellStyle name="Normal 3 3 2 2 4 2 2 4 4" xfId="26012" xr:uid="{00000000-0005-0000-0000-000083650000}"/>
    <cellStyle name="Normal 3 3 2 2 4 2 2 5" xfId="26013" xr:uid="{00000000-0005-0000-0000-000084650000}"/>
    <cellStyle name="Normal 3 3 2 2 4 2 2 5 2" xfId="26014" xr:uid="{00000000-0005-0000-0000-000085650000}"/>
    <cellStyle name="Normal 3 3 2 2 4 2 2 5 2 2" xfId="26015" xr:uid="{00000000-0005-0000-0000-000086650000}"/>
    <cellStyle name="Normal 3 3 2 2 4 2 2 5 3" xfId="26016" xr:uid="{00000000-0005-0000-0000-000087650000}"/>
    <cellStyle name="Normal 3 3 2 2 4 2 2 6" xfId="26017" xr:uid="{00000000-0005-0000-0000-000088650000}"/>
    <cellStyle name="Normal 3 3 2 2 4 2 2 6 2" xfId="26018" xr:uid="{00000000-0005-0000-0000-000089650000}"/>
    <cellStyle name="Normal 3 3 2 2 4 2 2 7" xfId="26019" xr:uid="{00000000-0005-0000-0000-00008A650000}"/>
    <cellStyle name="Normal 3 3 2 2 4 2 2 7 2" xfId="26020" xr:uid="{00000000-0005-0000-0000-00008B650000}"/>
    <cellStyle name="Normal 3 3 2 2 4 2 2 8" xfId="26021" xr:uid="{00000000-0005-0000-0000-00008C650000}"/>
    <cellStyle name="Normal 3 3 2 2 4 2 3" xfId="26022" xr:uid="{00000000-0005-0000-0000-00008D650000}"/>
    <cellStyle name="Normal 3 3 2 2 4 2 3 2" xfId="26023" xr:uid="{00000000-0005-0000-0000-00008E650000}"/>
    <cellStyle name="Normal 3 3 2 2 4 2 3 2 2" xfId="26024" xr:uid="{00000000-0005-0000-0000-00008F650000}"/>
    <cellStyle name="Normal 3 3 2 2 4 2 3 2 2 2" xfId="26025" xr:uid="{00000000-0005-0000-0000-000090650000}"/>
    <cellStyle name="Normal 3 3 2 2 4 2 3 2 2 2 2" xfId="26026" xr:uid="{00000000-0005-0000-0000-000091650000}"/>
    <cellStyle name="Normal 3 3 2 2 4 2 3 2 2 3" xfId="26027" xr:uid="{00000000-0005-0000-0000-000092650000}"/>
    <cellStyle name="Normal 3 3 2 2 4 2 3 2 3" xfId="26028" xr:uid="{00000000-0005-0000-0000-000093650000}"/>
    <cellStyle name="Normal 3 3 2 2 4 2 3 2 3 2" xfId="26029" xr:uid="{00000000-0005-0000-0000-000094650000}"/>
    <cellStyle name="Normal 3 3 2 2 4 2 3 2 4" xfId="26030" xr:uid="{00000000-0005-0000-0000-000095650000}"/>
    <cellStyle name="Normal 3 3 2 2 4 2 3 3" xfId="26031" xr:uid="{00000000-0005-0000-0000-000096650000}"/>
    <cellStyle name="Normal 3 3 2 2 4 2 3 3 2" xfId="26032" xr:uid="{00000000-0005-0000-0000-000097650000}"/>
    <cellStyle name="Normal 3 3 2 2 4 2 3 3 2 2" xfId="26033" xr:uid="{00000000-0005-0000-0000-000098650000}"/>
    <cellStyle name="Normal 3 3 2 2 4 2 3 3 3" xfId="26034" xr:uid="{00000000-0005-0000-0000-000099650000}"/>
    <cellStyle name="Normal 3 3 2 2 4 2 3 4" xfId="26035" xr:uid="{00000000-0005-0000-0000-00009A650000}"/>
    <cellStyle name="Normal 3 3 2 2 4 2 3 4 2" xfId="26036" xr:uid="{00000000-0005-0000-0000-00009B650000}"/>
    <cellStyle name="Normal 3 3 2 2 4 2 3 5" xfId="26037" xr:uid="{00000000-0005-0000-0000-00009C650000}"/>
    <cellStyle name="Normal 3 3 2 2 4 2 4" xfId="26038" xr:uid="{00000000-0005-0000-0000-00009D650000}"/>
    <cellStyle name="Normal 3 3 2 2 4 2 4 2" xfId="26039" xr:uid="{00000000-0005-0000-0000-00009E650000}"/>
    <cellStyle name="Normal 3 3 2 2 4 2 4 2 2" xfId="26040" xr:uid="{00000000-0005-0000-0000-00009F650000}"/>
    <cellStyle name="Normal 3 3 2 2 4 2 4 2 2 2" xfId="26041" xr:uid="{00000000-0005-0000-0000-0000A0650000}"/>
    <cellStyle name="Normal 3 3 2 2 4 2 4 2 3" xfId="26042" xr:uid="{00000000-0005-0000-0000-0000A1650000}"/>
    <cellStyle name="Normal 3 3 2 2 4 2 4 3" xfId="26043" xr:uid="{00000000-0005-0000-0000-0000A2650000}"/>
    <cellStyle name="Normal 3 3 2 2 4 2 4 3 2" xfId="26044" xr:uid="{00000000-0005-0000-0000-0000A3650000}"/>
    <cellStyle name="Normal 3 3 2 2 4 2 4 4" xfId="26045" xr:uid="{00000000-0005-0000-0000-0000A4650000}"/>
    <cellStyle name="Normal 3 3 2 2 4 2 5" xfId="26046" xr:uid="{00000000-0005-0000-0000-0000A5650000}"/>
    <cellStyle name="Normal 3 3 2 2 4 2 5 2" xfId="26047" xr:uid="{00000000-0005-0000-0000-0000A6650000}"/>
    <cellStyle name="Normal 3 3 2 2 4 2 5 2 2" xfId="26048" xr:uid="{00000000-0005-0000-0000-0000A7650000}"/>
    <cellStyle name="Normal 3 3 2 2 4 2 5 2 2 2" xfId="26049" xr:uid="{00000000-0005-0000-0000-0000A8650000}"/>
    <cellStyle name="Normal 3 3 2 2 4 2 5 2 3" xfId="26050" xr:uid="{00000000-0005-0000-0000-0000A9650000}"/>
    <cellStyle name="Normal 3 3 2 2 4 2 5 3" xfId="26051" xr:uid="{00000000-0005-0000-0000-0000AA650000}"/>
    <cellStyle name="Normal 3 3 2 2 4 2 5 3 2" xfId="26052" xr:uid="{00000000-0005-0000-0000-0000AB650000}"/>
    <cellStyle name="Normal 3 3 2 2 4 2 5 4" xfId="26053" xr:uid="{00000000-0005-0000-0000-0000AC650000}"/>
    <cellStyle name="Normal 3 3 2 2 4 2 6" xfId="26054" xr:uid="{00000000-0005-0000-0000-0000AD650000}"/>
    <cellStyle name="Normal 3 3 2 2 4 2 6 2" xfId="26055" xr:uid="{00000000-0005-0000-0000-0000AE650000}"/>
    <cellStyle name="Normal 3 3 2 2 4 2 6 2 2" xfId="26056" xr:uid="{00000000-0005-0000-0000-0000AF650000}"/>
    <cellStyle name="Normal 3 3 2 2 4 2 6 3" xfId="26057" xr:uid="{00000000-0005-0000-0000-0000B0650000}"/>
    <cellStyle name="Normal 3 3 2 2 4 2 7" xfId="26058" xr:uid="{00000000-0005-0000-0000-0000B1650000}"/>
    <cellStyle name="Normal 3 3 2 2 4 2 7 2" xfId="26059" xr:uid="{00000000-0005-0000-0000-0000B2650000}"/>
    <cellStyle name="Normal 3 3 2 2 4 2 8" xfId="26060" xr:uid="{00000000-0005-0000-0000-0000B3650000}"/>
    <cellStyle name="Normal 3 3 2 2 4 2 8 2" xfId="26061" xr:uid="{00000000-0005-0000-0000-0000B4650000}"/>
    <cellStyle name="Normal 3 3 2 2 4 2 9" xfId="26062" xr:uid="{00000000-0005-0000-0000-0000B5650000}"/>
    <cellStyle name="Normal 3 3 2 2 4 3" xfId="26063" xr:uid="{00000000-0005-0000-0000-0000B6650000}"/>
    <cellStyle name="Normal 3 3 2 2 4 3 2" xfId="26064" xr:uid="{00000000-0005-0000-0000-0000B7650000}"/>
    <cellStyle name="Normal 3 3 2 2 4 3 2 2" xfId="26065" xr:uid="{00000000-0005-0000-0000-0000B8650000}"/>
    <cellStyle name="Normal 3 3 2 2 4 3 2 2 2" xfId="26066" xr:uid="{00000000-0005-0000-0000-0000B9650000}"/>
    <cellStyle name="Normal 3 3 2 2 4 3 2 2 2 2" xfId="26067" xr:uid="{00000000-0005-0000-0000-0000BA650000}"/>
    <cellStyle name="Normal 3 3 2 2 4 3 2 2 2 2 2" xfId="26068" xr:uid="{00000000-0005-0000-0000-0000BB650000}"/>
    <cellStyle name="Normal 3 3 2 2 4 3 2 2 2 3" xfId="26069" xr:uid="{00000000-0005-0000-0000-0000BC650000}"/>
    <cellStyle name="Normal 3 3 2 2 4 3 2 2 3" xfId="26070" xr:uid="{00000000-0005-0000-0000-0000BD650000}"/>
    <cellStyle name="Normal 3 3 2 2 4 3 2 2 3 2" xfId="26071" xr:uid="{00000000-0005-0000-0000-0000BE650000}"/>
    <cellStyle name="Normal 3 3 2 2 4 3 2 2 4" xfId="26072" xr:uid="{00000000-0005-0000-0000-0000BF650000}"/>
    <cellStyle name="Normal 3 3 2 2 4 3 2 3" xfId="26073" xr:uid="{00000000-0005-0000-0000-0000C0650000}"/>
    <cellStyle name="Normal 3 3 2 2 4 3 2 3 2" xfId="26074" xr:uid="{00000000-0005-0000-0000-0000C1650000}"/>
    <cellStyle name="Normal 3 3 2 2 4 3 2 3 2 2" xfId="26075" xr:uid="{00000000-0005-0000-0000-0000C2650000}"/>
    <cellStyle name="Normal 3 3 2 2 4 3 2 3 3" xfId="26076" xr:uid="{00000000-0005-0000-0000-0000C3650000}"/>
    <cellStyle name="Normal 3 3 2 2 4 3 2 4" xfId="26077" xr:uid="{00000000-0005-0000-0000-0000C4650000}"/>
    <cellStyle name="Normal 3 3 2 2 4 3 2 4 2" xfId="26078" xr:uid="{00000000-0005-0000-0000-0000C5650000}"/>
    <cellStyle name="Normal 3 3 2 2 4 3 2 5" xfId="26079" xr:uid="{00000000-0005-0000-0000-0000C6650000}"/>
    <cellStyle name="Normal 3 3 2 2 4 3 3" xfId="26080" xr:uid="{00000000-0005-0000-0000-0000C7650000}"/>
    <cellStyle name="Normal 3 3 2 2 4 3 3 2" xfId="26081" xr:uid="{00000000-0005-0000-0000-0000C8650000}"/>
    <cellStyle name="Normal 3 3 2 2 4 3 3 2 2" xfId="26082" xr:uid="{00000000-0005-0000-0000-0000C9650000}"/>
    <cellStyle name="Normal 3 3 2 2 4 3 3 2 2 2" xfId="26083" xr:uid="{00000000-0005-0000-0000-0000CA650000}"/>
    <cellStyle name="Normal 3 3 2 2 4 3 3 2 3" xfId="26084" xr:uid="{00000000-0005-0000-0000-0000CB650000}"/>
    <cellStyle name="Normal 3 3 2 2 4 3 3 3" xfId="26085" xr:uid="{00000000-0005-0000-0000-0000CC650000}"/>
    <cellStyle name="Normal 3 3 2 2 4 3 3 3 2" xfId="26086" xr:uid="{00000000-0005-0000-0000-0000CD650000}"/>
    <cellStyle name="Normal 3 3 2 2 4 3 3 4" xfId="26087" xr:uid="{00000000-0005-0000-0000-0000CE650000}"/>
    <cellStyle name="Normal 3 3 2 2 4 3 4" xfId="26088" xr:uid="{00000000-0005-0000-0000-0000CF650000}"/>
    <cellStyle name="Normal 3 3 2 2 4 3 4 2" xfId="26089" xr:uid="{00000000-0005-0000-0000-0000D0650000}"/>
    <cellStyle name="Normal 3 3 2 2 4 3 4 2 2" xfId="26090" xr:uid="{00000000-0005-0000-0000-0000D1650000}"/>
    <cellStyle name="Normal 3 3 2 2 4 3 4 2 2 2" xfId="26091" xr:uid="{00000000-0005-0000-0000-0000D2650000}"/>
    <cellStyle name="Normal 3 3 2 2 4 3 4 2 3" xfId="26092" xr:uid="{00000000-0005-0000-0000-0000D3650000}"/>
    <cellStyle name="Normal 3 3 2 2 4 3 4 3" xfId="26093" xr:uid="{00000000-0005-0000-0000-0000D4650000}"/>
    <cellStyle name="Normal 3 3 2 2 4 3 4 3 2" xfId="26094" xr:uid="{00000000-0005-0000-0000-0000D5650000}"/>
    <cellStyle name="Normal 3 3 2 2 4 3 4 4" xfId="26095" xr:uid="{00000000-0005-0000-0000-0000D6650000}"/>
    <cellStyle name="Normal 3 3 2 2 4 3 5" xfId="26096" xr:uid="{00000000-0005-0000-0000-0000D7650000}"/>
    <cellStyle name="Normal 3 3 2 2 4 3 5 2" xfId="26097" xr:uid="{00000000-0005-0000-0000-0000D8650000}"/>
    <cellStyle name="Normal 3 3 2 2 4 3 5 2 2" xfId="26098" xr:uid="{00000000-0005-0000-0000-0000D9650000}"/>
    <cellStyle name="Normal 3 3 2 2 4 3 5 3" xfId="26099" xr:uid="{00000000-0005-0000-0000-0000DA650000}"/>
    <cellStyle name="Normal 3 3 2 2 4 3 6" xfId="26100" xr:uid="{00000000-0005-0000-0000-0000DB650000}"/>
    <cellStyle name="Normal 3 3 2 2 4 3 6 2" xfId="26101" xr:uid="{00000000-0005-0000-0000-0000DC650000}"/>
    <cellStyle name="Normal 3 3 2 2 4 3 7" xfId="26102" xr:uid="{00000000-0005-0000-0000-0000DD650000}"/>
    <cellStyle name="Normal 3 3 2 2 4 3 7 2" xfId="26103" xr:uid="{00000000-0005-0000-0000-0000DE650000}"/>
    <cellStyle name="Normal 3 3 2 2 4 3 8" xfId="26104" xr:uid="{00000000-0005-0000-0000-0000DF650000}"/>
    <cellStyle name="Normal 3 3 2 2 4 4" xfId="26105" xr:uid="{00000000-0005-0000-0000-0000E0650000}"/>
    <cellStyle name="Normal 3 3 2 2 4 4 2" xfId="26106" xr:uid="{00000000-0005-0000-0000-0000E1650000}"/>
    <cellStyle name="Normal 3 3 2 2 4 4 2 2" xfId="26107" xr:uid="{00000000-0005-0000-0000-0000E2650000}"/>
    <cellStyle name="Normal 3 3 2 2 4 4 2 2 2" xfId="26108" xr:uid="{00000000-0005-0000-0000-0000E3650000}"/>
    <cellStyle name="Normal 3 3 2 2 4 4 2 2 2 2" xfId="26109" xr:uid="{00000000-0005-0000-0000-0000E4650000}"/>
    <cellStyle name="Normal 3 3 2 2 4 4 2 2 3" xfId="26110" xr:uid="{00000000-0005-0000-0000-0000E5650000}"/>
    <cellStyle name="Normal 3 3 2 2 4 4 2 3" xfId="26111" xr:uid="{00000000-0005-0000-0000-0000E6650000}"/>
    <cellStyle name="Normal 3 3 2 2 4 4 2 3 2" xfId="26112" xr:uid="{00000000-0005-0000-0000-0000E7650000}"/>
    <cellStyle name="Normal 3 3 2 2 4 4 2 4" xfId="26113" xr:uid="{00000000-0005-0000-0000-0000E8650000}"/>
    <cellStyle name="Normal 3 3 2 2 4 4 3" xfId="26114" xr:uid="{00000000-0005-0000-0000-0000E9650000}"/>
    <cellStyle name="Normal 3 3 2 2 4 4 3 2" xfId="26115" xr:uid="{00000000-0005-0000-0000-0000EA650000}"/>
    <cellStyle name="Normal 3 3 2 2 4 4 3 2 2" xfId="26116" xr:uid="{00000000-0005-0000-0000-0000EB650000}"/>
    <cellStyle name="Normal 3 3 2 2 4 4 3 3" xfId="26117" xr:uid="{00000000-0005-0000-0000-0000EC650000}"/>
    <cellStyle name="Normal 3 3 2 2 4 4 4" xfId="26118" xr:uid="{00000000-0005-0000-0000-0000ED650000}"/>
    <cellStyle name="Normal 3 3 2 2 4 4 4 2" xfId="26119" xr:uid="{00000000-0005-0000-0000-0000EE650000}"/>
    <cellStyle name="Normal 3 3 2 2 4 4 5" xfId="26120" xr:uid="{00000000-0005-0000-0000-0000EF650000}"/>
    <cellStyle name="Normal 3 3 2 2 4 5" xfId="26121" xr:uid="{00000000-0005-0000-0000-0000F0650000}"/>
    <cellStyle name="Normal 3 3 2 2 4 5 2" xfId="26122" xr:uid="{00000000-0005-0000-0000-0000F1650000}"/>
    <cellStyle name="Normal 3 3 2 2 4 5 2 2" xfId="26123" xr:uid="{00000000-0005-0000-0000-0000F2650000}"/>
    <cellStyle name="Normal 3 3 2 2 4 5 2 2 2" xfId="26124" xr:uid="{00000000-0005-0000-0000-0000F3650000}"/>
    <cellStyle name="Normal 3 3 2 2 4 5 2 3" xfId="26125" xr:uid="{00000000-0005-0000-0000-0000F4650000}"/>
    <cellStyle name="Normal 3 3 2 2 4 5 3" xfId="26126" xr:uid="{00000000-0005-0000-0000-0000F5650000}"/>
    <cellStyle name="Normal 3 3 2 2 4 5 3 2" xfId="26127" xr:uid="{00000000-0005-0000-0000-0000F6650000}"/>
    <cellStyle name="Normal 3 3 2 2 4 5 4" xfId="26128" xr:uid="{00000000-0005-0000-0000-0000F7650000}"/>
    <cellStyle name="Normal 3 3 2 2 4 6" xfId="26129" xr:uid="{00000000-0005-0000-0000-0000F8650000}"/>
    <cellStyle name="Normal 3 3 2 2 4 6 2" xfId="26130" xr:uid="{00000000-0005-0000-0000-0000F9650000}"/>
    <cellStyle name="Normal 3 3 2 2 4 6 2 2" xfId="26131" xr:uid="{00000000-0005-0000-0000-0000FA650000}"/>
    <cellStyle name="Normal 3 3 2 2 4 6 2 2 2" xfId="26132" xr:uid="{00000000-0005-0000-0000-0000FB650000}"/>
    <cellStyle name="Normal 3 3 2 2 4 6 2 3" xfId="26133" xr:uid="{00000000-0005-0000-0000-0000FC650000}"/>
    <cellStyle name="Normal 3 3 2 2 4 6 3" xfId="26134" xr:uid="{00000000-0005-0000-0000-0000FD650000}"/>
    <cellStyle name="Normal 3 3 2 2 4 6 3 2" xfId="26135" xr:uid="{00000000-0005-0000-0000-0000FE650000}"/>
    <cellStyle name="Normal 3 3 2 2 4 6 4" xfId="26136" xr:uid="{00000000-0005-0000-0000-0000FF650000}"/>
    <cellStyle name="Normal 3 3 2 2 4 7" xfId="26137" xr:uid="{00000000-0005-0000-0000-000000660000}"/>
    <cellStyle name="Normal 3 3 2 2 4 7 2" xfId="26138" xr:uid="{00000000-0005-0000-0000-000001660000}"/>
    <cellStyle name="Normal 3 3 2 2 4 7 2 2" xfId="26139" xr:uid="{00000000-0005-0000-0000-000002660000}"/>
    <cellStyle name="Normal 3 3 2 2 4 7 3" xfId="26140" xr:uid="{00000000-0005-0000-0000-000003660000}"/>
    <cellStyle name="Normal 3 3 2 2 4 8" xfId="26141" xr:uid="{00000000-0005-0000-0000-000004660000}"/>
    <cellStyle name="Normal 3 3 2 2 4 8 2" xfId="26142" xr:uid="{00000000-0005-0000-0000-000005660000}"/>
    <cellStyle name="Normal 3 3 2 2 4 9" xfId="26143" xr:uid="{00000000-0005-0000-0000-000006660000}"/>
    <cellStyle name="Normal 3 3 2 2 4 9 2" xfId="26144" xr:uid="{00000000-0005-0000-0000-000007660000}"/>
    <cellStyle name="Normal 3 3 2 2 5" xfId="26145" xr:uid="{00000000-0005-0000-0000-000008660000}"/>
    <cellStyle name="Normal 3 3 2 2 5 10" xfId="26146" xr:uid="{00000000-0005-0000-0000-000009660000}"/>
    <cellStyle name="Normal 3 3 2 2 5 11" xfId="26147" xr:uid="{00000000-0005-0000-0000-00000A660000}"/>
    <cellStyle name="Normal 3 3 2 2 5 2" xfId="26148" xr:uid="{00000000-0005-0000-0000-00000B660000}"/>
    <cellStyle name="Normal 3 3 2 2 5 2 2" xfId="26149" xr:uid="{00000000-0005-0000-0000-00000C660000}"/>
    <cellStyle name="Normal 3 3 2 2 5 2 2 2" xfId="26150" xr:uid="{00000000-0005-0000-0000-00000D660000}"/>
    <cellStyle name="Normal 3 3 2 2 5 2 2 2 2" xfId="26151" xr:uid="{00000000-0005-0000-0000-00000E660000}"/>
    <cellStyle name="Normal 3 3 2 2 5 2 2 2 2 2" xfId="26152" xr:uid="{00000000-0005-0000-0000-00000F660000}"/>
    <cellStyle name="Normal 3 3 2 2 5 2 2 2 2 2 2" xfId="26153" xr:uid="{00000000-0005-0000-0000-000010660000}"/>
    <cellStyle name="Normal 3 3 2 2 5 2 2 2 2 2 2 2" xfId="26154" xr:uid="{00000000-0005-0000-0000-000011660000}"/>
    <cellStyle name="Normal 3 3 2 2 5 2 2 2 2 2 3" xfId="26155" xr:uid="{00000000-0005-0000-0000-000012660000}"/>
    <cellStyle name="Normal 3 3 2 2 5 2 2 2 2 3" xfId="26156" xr:uid="{00000000-0005-0000-0000-000013660000}"/>
    <cellStyle name="Normal 3 3 2 2 5 2 2 2 2 3 2" xfId="26157" xr:uid="{00000000-0005-0000-0000-000014660000}"/>
    <cellStyle name="Normal 3 3 2 2 5 2 2 2 2 4" xfId="26158" xr:uid="{00000000-0005-0000-0000-000015660000}"/>
    <cellStyle name="Normal 3 3 2 2 5 2 2 2 3" xfId="26159" xr:uid="{00000000-0005-0000-0000-000016660000}"/>
    <cellStyle name="Normal 3 3 2 2 5 2 2 2 3 2" xfId="26160" xr:uid="{00000000-0005-0000-0000-000017660000}"/>
    <cellStyle name="Normal 3 3 2 2 5 2 2 2 3 2 2" xfId="26161" xr:uid="{00000000-0005-0000-0000-000018660000}"/>
    <cellStyle name="Normal 3 3 2 2 5 2 2 2 3 3" xfId="26162" xr:uid="{00000000-0005-0000-0000-000019660000}"/>
    <cellStyle name="Normal 3 3 2 2 5 2 2 2 4" xfId="26163" xr:uid="{00000000-0005-0000-0000-00001A660000}"/>
    <cellStyle name="Normal 3 3 2 2 5 2 2 2 4 2" xfId="26164" xr:uid="{00000000-0005-0000-0000-00001B660000}"/>
    <cellStyle name="Normal 3 3 2 2 5 2 2 2 5" xfId="26165" xr:uid="{00000000-0005-0000-0000-00001C660000}"/>
    <cellStyle name="Normal 3 3 2 2 5 2 2 3" xfId="26166" xr:uid="{00000000-0005-0000-0000-00001D660000}"/>
    <cellStyle name="Normal 3 3 2 2 5 2 2 3 2" xfId="26167" xr:uid="{00000000-0005-0000-0000-00001E660000}"/>
    <cellStyle name="Normal 3 3 2 2 5 2 2 3 2 2" xfId="26168" xr:uid="{00000000-0005-0000-0000-00001F660000}"/>
    <cellStyle name="Normal 3 3 2 2 5 2 2 3 2 2 2" xfId="26169" xr:uid="{00000000-0005-0000-0000-000020660000}"/>
    <cellStyle name="Normal 3 3 2 2 5 2 2 3 2 3" xfId="26170" xr:uid="{00000000-0005-0000-0000-000021660000}"/>
    <cellStyle name="Normal 3 3 2 2 5 2 2 3 3" xfId="26171" xr:uid="{00000000-0005-0000-0000-000022660000}"/>
    <cellStyle name="Normal 3 3 2 2 5 2 2 3 3 2" xfId="26172" xr:uid="{00000000-0005-0000-0000-000023660000}"/>
    <cellStyle name="Normal 3 3 2 2 5 2 2 3 4" xfId="26173" xr:uid="{00000000-0005-0000-0000-000024660000}"/>
    <cellStyle name="Normal 3 3 2 2 5 2 2 4" xfId="26174" xr:uid="{00000000-0005-0000-0000-000025660000}"/>
    <cellStyle name="Normal 3 3 2 2 5 2 2 4 2" xfId="26175" xr:uid="{00000000-0005-0000-0000-000026660000}"/>
    <cellStyle name="Normal 3 3 2 2 5 2 2 4 2 2" xfId="26176" xr:uid="{00000000-0005-0000-0000-000027660000}"/>
    <cellStyle name="Normal 3 3 2 2 5 2 2 4 2 2 2" xfId="26177" xr:uid="{00000000-0005-0000-0000-000028660000}"/>
    <cellStyle name="Normal 3 3 2 2 5 2 2 4 2 3" xfId="26178" xr:uid="{00000000-0005-0000-0000-000029660000}"/>
    <cellStyle name="Normal 3 3 2 2 5 2 2 4 3" xfId="26179" xr:uid="{00000000-0005-0000-0000-00002A660000}"/>
    <cellStyle name="Normal 3 3 2 2 5 2 2 4 3 2" xfId="26180" xr:uid="{00000000-0005-0000-0000-00002B660000}"/>
    <cellStyle name="Normal 3 3 2 2 5 2 2 4 4" xfId="26181" xr:uid="{00000000-0005-0000-0000-00002C660000}"/>
    <cellStyle name="Normal 3 3 2 2 5 2 2 5" xfId="26182" xr:uid="{00000000-0005-0000-0000-00002D660000}"/>
    <cellStyle name="Normal 3 3 2 2 5 2 2 5 2" xfId="26183" xr:uid="{00000000-0005-0000-0000-00002E660000}"/>
    <cellStyle name="Normal 3 3 2 2 5 2 2 5 2 2" xfId="26184" xr:uid="{00000000-0005-0000-0000-00002F660000}"/>
    <cellStyle name="Normal 3 3 2 2 5 2 2 5 3" xfId="26185" xr:uid="{00000000-0005-0000-0000-000030660000}"/>
    <cellStyle name="Normal 3 3 2 2 5 2 2 6" xfId="26186" xr:uid="{00000000-0005-0000-0000-000031660000}"/>
    <cellStyle name="Normal 3 3 2 2 5 2 2 6 2" xfId="26187" xr:uid="{00000000-0005-0000-0000-000032660000}"/>
    <cellStyle name="Normal 3 3 2 2 5 2 2 7" xfId="26188" xr:uid="{00000000-0005-0000-0000-000033660000}"/>
    <cellStyle name="Normal 3 3 2 2 5 2 2 7 2" xfId="26189" xr:uid="{00000000-0005-0000-0000-000034660000}"/>
    <cellStyle name="Normal 3 3 2 2 5 2 2 8" xfId="26190" xr:uid="{00000000-0005-0000-0000-000035660000}"/>
    <cellStyle name="Normal 3 3 2 2 5 2 3" xfId="26191" xr:uid="{00000000-0005-0000-0000-000036660000}"/>
    <cellStyle name="Normal 3 3 2 2 5 2 3 2" xfId="26192" xr:uid="{00000000-0005-0000-0000-000037660000}"/>
    <cellStyle name="Normal 3 3 2 2 5 2 3 2 2" xfId="26193" xr:uid="{00000000-0005-0000-0000-000038660000}"/>
    <cellStyle name="Normal 3 3 2 2 5 2 3 2 2 2" xfId="26194" xr:uid="{00000000-0005-0000-0000-000039660000}"/>
    <cellStyle name="Normal 3 3 2 2 5 2 3 2 2 2 2" xfId="26195" xr:uid="{00000000-0005-0000-0000-00003A660000}"/>
    <cellStyle name="Normal 3 3 2 2 5 2 3 2 2 3" xfId="26196" xr:uid="{00000000-0005-0000-0000-00003B660000}"/>
    <cellStyle name="Normal 3 3 2 2 5 2 3 2 3" xfId="26197" xr:uid="{00000000-0005-0000-0000-00003C660000}"/>
    <cellStyle name="Normal 3 3 2 2 5 2 3 2 3 2" xfId="26198" xr:uid="{00000000-0005-0000-0000-00003D660000}"/>
    <cellStyle name="Normal 3 3 2 2 5 2 3 2 4" xfId="26199" xr:uid="{00000000-0005-0000-0000-00003E660000}"/>
    <cellStyle name="Normal 3 3 2 2 5 2 3 3" xfId="26200" xr:uid="{00000000-0005-0000-0000-00003F660000}"/>
    <cellStyle name="Normal 3 3 2 2 5 2 3 3 2" xfId="26201" xr:uid="{00000000-0005-0000-0000-000040660000}"/>
    <cellStyle name="Normal 3 3 2 2 5 2 3 3 2 2" xfId="26202" xr:uid="{00000000-0005-0000-0000-000041660000}"/>
    <cellStyle name="Normal 3 3 2 2 5 2 3 3 3" xfId="26203" xr:uid="{00000000-0005-0000-0000-000042660000}"/>
    <cellStyle name="Normal 3 3 2 2 5 2 3 4" xfId="26204" xr:uid="{00000000-0005-0000-0000-000043660000}"/>
    <cellStyle name="Normal 3 3 2 2 5 2 3 4 2" xfId="26205" xr:uid="{00000000-0005-0000-0000-000044660000}"/>
    <cellStyle name="Normal 3 3 2 2 5 2 3 5" xfId="26206" xr:uid="{00000000-0005-0000-0000-000045660000}"/>
    <cellStyle name="Normal 3 3 2 2 5 2 4" xfId="26207" xr:uid="{00000000-0005-0000-0000-000046660000}"/>
    <cellStyle name="Normal 3 3 2 2 5 2 4 2" xfId="26208" xr:uid="{00000000-0005-0000-0000-000047660000}"/>
    <cellStyle name="Normal 3 3 2 2 5 2 4 2 2" xfId="26209" xr:uid="{00000000-0005-0000-0000-000048660000}"/>
    <cellStyle name="Normal 3 3 2 2 5 2 4 2 2 2" xfId="26210" xr:uid="{00000000-0005-0000-0000-000049660000}"/>
    <cellStyle name="Normal 3 3 2 2 5 2 4 2 3" xfId="26211" xr:uid="{00000000-0005-0000-0000-00004A660000}"/>
    <cellStyle name="Normal 3 3 2 2 5 2 4 3" xfId="26212" xr:uid="{00000000-0005-0000-0000-00004B660000}"/>
    <cellStyle name="Normal 3 3 2 2 5 2 4 3 2" xfId="26213" xr:uid="{00000000-0005-0000-0000-00004C660000}"/>
    <cellStyle name="Normal 3 3 2 2 5 2 4 4" xfId="26214" xr:uid="{00000000-0005-0000-0000-00004D660000}"/>
    <cellStyle name="Normal 3 3 2 2 5 2 5" xfId="26215" xr:uid="{00000000-0005-0000-0000-00004E660000}"/>
    <cellStyle name="Normal 3 3 2 2 5 2 5 2" xfId="26216" xr:uid="{00000000-0005-0000-0000-00004F660000}"/>
    <cellStyle name="Normal 3 3 2 2 5 2 5 2 2" xfId="26217" xr:uid="{00000000-0005-0000-0000-000050660000}"/>
    <cellStyle name="Normal 3 3 2 2 5 2 5 2 2 2" xfId="26218" xr:uid="{00000000-0005-0000-0000-000051660000}"/>
    <cellStyle name="Normal 3 3 2 2 5 2 5 2 3" xfId="26219" xr:uid="{00000000-0005-0000-0000-000052660000}"/>
    <cellStyle name="Normal 3 3 2 2 5 2 5 3" xfId="26220" xr:uid="{00000000-0005-0000-0000-000053660000}"/>
    <cellStyle name="Normal 3 3 2 2 5 2 5 3 2" xfId="26221" xr:uid="{00000000-0005-0000-0000-000054660000}"/>
    <cellStyle name="Normal 3 3 2 2 5 2 5 4" xfId="26222" xr:uid="{00000000-0005-0000-0000-000055660000}"/>
    <cellStyle name="Normal 3 3 2 2 5 2 6" xfId="26223" xr:uid="{00000000-0005-0000-0000-000056660000}"/>
    <cellStyle name="Normal 3 3 2 2 5 2 6 2" xfId="26224" xr:uid="{00000000-0005-0000-0000-000057660000}"/>
    <cellStyle name="Normal 3 3 2 2 5 2 6 2 2" xfId="26225" xr:uid="{00000000-0005-0000-0000-000058660000}"/>
    <cellStyle name="Normal 3 3 2 2 5 2 6 3" xfId="26226" xr:uid="{00000000-0005-0000-0000-000059660000}"/>
    <cellStyle name="Normal 3 3 2 2 5 2 7" xfId="26227" xr:uid="{00000000-0005-0000-0000-00005A660000}"/>
    <cellStyle name="Normal 3 3 2 2 5 2 7 2" xfId="26228" xr:uid="{00000000-0005-0000-0000-00005B660000}"/>
    <cellStyle name="Normal 3 3 2 2 5 2 8" xfId="26229" xr:uid="{00000000-0005-0000-0000-00005C660000}"/>
    <cellStyle name="Normal 3 3 2 2 5 2 8 2" xfId="26230" xr:uid="{00000000-0005-0000-0000-00005D660000}"/>
    <cellStyle name="Normal 3 3 2 2 5 2 9" xfId="26231" xr:uid="{00000000-0005-0000-0000-00005E660000}"/>
    <cellStyle name="Normal 3 3 2 2 5 3" xfId="26232" xr:uid="{00000000-0005-0000-0000-00005F660000}"/>
    <cellStyle name="Normal 3 3 2 2 5 3 2" xfId="26233" xr:uid="{00000000-0005-0000-0000-000060660000}"/>
    <cellStyle name="Normal 3 3 2 2 5 3 2 2" xfId="26234" xr:uid="{00000000-0005-0000-0000-000061660000}"/>
    <cellStyle name="Normal 3 3 2 2 5 3 2 2 2" xfId="26235" xr:uid="{00000000-0005-0000-0000-000062660000}"/>
    <cellStyle name="Normal 3 3 2 2 5 3 2 2 2 2" xfId="26236" xr:uid="{00000000-0005-0000-0000-000063660000}"/>
    <cellStyle name="Normal 3 3 2 2 5 3 2 2 2 2 2" xfId="26237" xr:uid="{00000000-0005-0000-0000-000064660000}"/>
    <cellStyle name="Normal 3 3 2 2 5 3 2 2 2 3" xfId="26238" xr:uid="{00000000-0005-0000-0000-000065660000}"/>
    <cellStyle name="Normal 3 3 2 2 5 3 2 2 3" xfId="26239" xr:uid="{00000000-0005-0000-0000-000066660000}"/>
    <cellStyle name="Normal 3 3 2 2 5 3 2 2 3 2" xfId="26240" xr:uid="{00000000-0005-0000-0000-000067660000}"/>
    <cellStyle name="Normal 3 3 2 2 5 3 2 2 4" xfId="26241" xr:uid="{00000000-0005-0000-0000-000068660000}"/>
    <cellStyle name="Normal 3 3 2 2 5 3 2 3" xfId="26242" xr:uid="{00000000-0005-0000-0000-000069660000}"/>
    <cellStyle name="Normal 3 3 2 2 5 3 2 3 2" xfId="26243" xr:uid="{00000000-0005-0000-0000-00006A660000}"/>
    <cellStyle name="Normal 3 3 2 2 5 3 2 3 2 2" xfId="26244" xr:uid="{00000000-0005-0000-0000-00006B660000}"/>
    <cellStyle name="Normal 3 3 2 2 5 3 2 3 3" xfId="26245" xr:uid="{00000000-0005-0000-0000-00006C660000}"/>
    <cellStyle name="Normal 3 3 2 2 5 3 2 4" xfId="26246" xr:uid="{00000000-0005-0000-0000-00006D660000}"/>
    <cellStyle name="Normal 3 3 2 2 5 3 2 4 2" xfId="26247" xr:uid="{00000000-0005-0000-0000-00006E660000}"/>
    <cellStyle name="Normal 3 3 2 2 5 3 2 5" xfId="26248" xr:uid="{00000000-0005-0000-0000-00006F660000}"/>
    <cellStyle name="Normal 3 3 2 2 5 3 3" xfId="26249" xr:uid="{00000000-0005-0000-0000-000070660000}"/>
    <cellStyle name="Normal 3 3 2 2 5 3 3 2" xfId="26250" xr:uid="{00000000-0005-0000-0000-000071660000}"/>
    <cellStyle name="Normal 3 3 2 2 5 3 3 2 2" xfId="26251" xr:uid="{00000000-0005-0000-0000-000072660000}"/>
    <cellStyle name="Normal 3 3 2 2 5 3 3 2 2 2" xfId="26252" xr:uid="{00000000-0005-0000-0000-000073660000}"/>
    <cellStyle name="Normal 3 3 2 2 5 3 3 2 3" xfId="26253" xr:uid="{00000000-0005-0000-0000-000074660000}"/>
    <cellStyle name="Normal 3 3 2 2 5 3 3 3" xfId="26254" xr:uid="{00000000-0005-0000-0000-000075660000}"/>
    <cellStyle name="Normal 3 3 2 2 5 3 3 3 2" xfId="26255" xr:uid="{00000000-0005-0000-0000-000076660000}"/>
    <cellStyle name="Normal 3 3 2 2 5 3 3 4" xfId="26256" xr:uid="{00000000-0005-0000-0000-000077660000}"/>
    <cellStyle name="Normal 3 3 2 2 5 3 4" xfId="26257" xr:uid="{00000000-0005-0000-0000-000078660000}"/>
    <cellStyle name="Normal 3 3 2 2 5 3 4 2" xfId="26258" xr:uid="{00000000-0005-0000-0000-000079660000}"/>
    <cellStyle name="Normal 3 3 2 2 5 3 4 2 2" xfId="26259" xr:uid="{00000000-0005-0000-0000-00007A660000}"/>
    <cellStyle name="Normal 3 3 2 2 5 3 4 2 2 2" xfId="26260" xr:uid="{00000000-0005-0000-0000-00007B660000}"/>
    <cellStyle name="Normal 3 3 2 2 5 3 4 2 3" xfId="26261" xr:uid="{00000000-0005-0000-0000-00007C660000}"/>
    <cellStyle name="Normal 3 3 2 2 5 3 4 3" xfId="26262" xr:uid="{00000000-0005-0000-0000-00007D660000}"/>
    <cellStyle name="Normal 3 3 2 2 5 3 4 3 2" xfId="26263" xr:uid="{00000000-0005-0000-0000-00007E660000}"/>
    <cellStyle name="Normal 3 3 2 2 5 3 4 4" xfId="26264" xr:uid="{00000000-0005-0000-0000-00007F660000}"/>
    <cellStyle name="Normal 3 3 2 2 5 3 5" xfId="26265" xr:uid="{00000000-0005-0000-0000-000080660000}"/>
    <cellStyle name="Normal 3 3 2 2 5 3 5 2" xfId="26266" xr:uid="{00000000-0005-0000-0000-000081660000}"/>
    <cellStyle name="Normal 3 3 2 2 5 3 5 2 2" xfId="26267" xr:uid="{00000000-0005-0000-0000-000082660000}"/>
    <cellStyle name="Normal 3 3 2 2 5 3 5 3" xfId="26268" xr:uid="{00000000-0005-0000-0000-000083660000}"/>
    <cellStyle name="Normal 3 3 2 2 5 3 6" xfId="26269" xr:uid="{00000000-0005-0000-0000-000084660000}"/>
    <cellStyle name="Normal 3 3 2 2 5 3 6 2" xfId="26270" xr:uid="{00000000-0005-0000-0000-000085660000}"/>
    <cellStyle name="Normal 3 3 2 2 5 3 7" xfId="26271" xr:uid="{00000000-0005-0000-0000-000086660000}"/>
    <cellStyle name="Normal 3 3 2 2 5 3 7 2" xfId="26272" xr:uid="{00000000-0005-0000-0000-000087660000}"/>
    <cellStyle name="Normal 3 3 2 2 5 3 8" xfId="26273" xr:uid="{00000000-0005-0000-0000-000088660000}"/>
    <cellStyle name="Normal 3 3 2 2 5 4" xfId="26274" xr:uid="{00000000-0005-0000-0000-000089660000}"/>
    <cellStyle name="Normal 3 3 2 2 5 4 2" xfId="26275" xr:uid="{00000000-0005-0000-0000-00008A660000}"/>
    <cellStyle name="Normal 3 3 2 2 5 4 2 2" xfId="26276" xr:uid="{00000000-0005-0000-0000-00008B660000}"/>
    <cellStyle name="Normal 3 3 2 2 5 4 2 2 2" xfId="26277" xr:uid="{00000000-0005-0000-0000-00008C660000}"/>
    <cellStyle name="Normal 3 3 2 2 5 4 2 2 2 2" xfId="26278" xr:uid="{00000000-0005-0000-0000-00008D660000}"/>
    <cellStyle name="Normal 3 3 2 2 5 4 2 2 3" xfId="26279" xr:uid="{00000000-0005-0000-0000-00008E660000}"/>
    <cellStyle name="Normal 3 3 2 2 5 4 2 3" xfId="26280" xr:uid="{00000000-0005-0000-0000-00008F660000}"/>
    <cellStyle name="Normal 3 3 2 2 5 4 2 3 2" xfId="26281" xr:uid="{00000000-0005-0000-0000-000090660000}"/>
    <cellStyle name="Normal 3 3 2 2 5 4 2 4" xfId="26282" xr:uid="{00000000-0005-0000-0000-000091660000}"/>
    <cellStyle name="Normal 3 3 2 2 5 4 3" xfId="26283" xr:uid="{00000000-0005-0000-0000-000092660000}"/>
    <cellStyle name="Normal 3 3 2 2 5 4 3 2" xfId="26284" xr:uid="{00000000-0005-0000-0000-000093660000}"/>
    <cellStyle name="Normal 3 3 2 2 5 4 3 2 2" xfId="26285" xr:uid="{00000000-0005-0000-0000-000094660000}"/>
    <cellStyle name="Normal 3 3 2 2 5 4 3 3" xfId="26286" xr:uid="{00000000-0005-0000-0000-000095660000}"/>
    <cellStyle name="Normal 3 3 2 2 5 4 4" xfId="26287" xr:uid="{00000000-0005-0000-0000-000096660000}"/>
    <cellStyle name="Normal 3 3 2 2 5 4 4 2" xfId="26288" xr:uid="{00000000-0005-0000-0000-000097660000}"/>
    <cellStyle name="Normal 3 3 2 2 5 4 5" xfId="26289" xr:uid="{00000000-0005-0000-0000-000098660000}"/>
    <cellStyle name="Normal 3 3 2 2 5 5" xfId="26290" xr:uid="{00000000-0005-0000-0000-000099660000}"/>
    <cellStyle name="Normal 3 3 2 2 5 5 2" xfId="26291" xr:uid="{00000000-0005-0000-0000-00009A660000}"/>
    <cellStyle name="Normal 3 3 2 2 5 5 2 2" xfId="26292" xr:uid="{00000000-0005-0000-0000-00009B660000}"/>
    <cellStyle name="Normal 3 3 2 2 5 5 2 2 2" xfId="26293" xr:uid="{00000000-0005-0000-0000-00009C660000}"/>
    <cellStyle name="Normal 3 3 2 2 5 5 2 3" xfId="26294" xr:uid="{00000000-0005-0000-0000-00009D660000}"/>
    <cellStyle name="Normal 3 3 2 2 5 5 3" xfId="26295" xr:uid="{00000000-0005-0000-0000-00009E660000}"/>
    <cellStyle name="Normal 3 3 2 2 5 5 3 2" xfId="26296" xr:uid="{00000000-0005-0000-0000-00009F660000}"/>
    <cellStyle name="Normal 3 3 2 2 5 5 4" xfId="26297" xr:uid="{00000000-0005-0000-0000-0000A0660000}"/>
    <cellStyle name="Normal 3 3 2 2 5 6" xfId="26298" xr:uid="{00000000-0005-0000-0000-0000A1660000}"/>
    <cellStyle name="Normal 3 3 2 2 5 6 2" xfId="26299" xr:uid="{00000000-0005-0000-0000-0000A2660000}"/>
    <cellStyle name="Normal 3 3 2 2 5 6 2 2" xfId="26300" xr:uid="{00000000-0005-0000-0000-0000A3660000}"/>
    <cellStyle name="Normal 3 3 2 2 5 6 2 2 2" xfId="26301" xr:uid="{00000000-0005-0000-0000-0000A4660000}"/>
    <cellStyle name="Normal 3 3 2 2 5 6 2 3" xfId="26302" xr:uid="{00000000-0005-0000-0000-0000A5660000}"/>
    <cellStyle name="Normal 3 3 2 2 5 6 3" xfId="26303" xr:uid="{00000000-0005-0000-0000-0000A6660000}"/>
    <cellStyle name="Normal 3 3 2 2 5 6 3 2" xfId="26304" xr:uid="{00000000-0005-0000-0000-0000A7660000}"/>
    <cellStyle name="Normal 3 3 2 2 5 6 4" xfId="26305" xr:uid="{00000000-0005-0000-0000-0000A8660000}"/>
    <cellStyle name="Normal 3 3 2 2 5 7" xfId="26306" xr:uid="{00000000-0005-0000-0000-0000A9660000}"/>
    <cellStyle name="Normal 3 3 2 2 5 7 2" xfId="26307" xr:uid="{00000000-0005-0000-0000-0000AA660000}"/>
    <cellStyle name="Normal 3 3 2 2 5 7 2 2" xfId="26308" xr:uid="{00000000-0005-0000-0000-0000AB660000}"/>
    <cellStyle name="Normal 3 3 2 2 5 7 3" xfId="26309" xr:uid="{00000000-0005-0000-0000-0000AC660000}"/>
    <cellStyle name="Normal 3 3 2 2 5 8" xfId="26310" xr:uid="{00000000-0005-0000-0000-0000AD660000}"/>
    <cellStyle name="Normal 3 3 2 2 5 8 2" xfId="26311" xr:uid="{00000000-0005-0000-0000-0000AE660000}"/>
    <cellStyle name="Normal 3 3 2 2 5 9" xfId="26312" xr:uid="{00000000-0005-0000-0000-0000AF660000}"/>
    <cellStyle name="Normal 3 3 2 2 5 9 2" xfId="26313" xr:uid="{00000000-0005-0000-0000-0000B0660000}"/>
    <cellStyle name="Normal 3 3 2 2 6" xfId="26314" xr:uid="{00000000-0005-0000-0000-0000B1660000}"/>
    <cellStyle name="Normal 3 3 2 2 6 2" xfId="26315" xr:uid="{00000000-0005-0000-0000-0000B2660000}"/>
    <cellStyle name="Normal 3 3 2 2 6 2 2" xfId="26316" xr:uid="{00000000-0005-0000-0000-0000B3660000}"/>
    <cellStyle name="Normal 3 3 2 2 6 2 2 2" xfId="26317" xr:uid="{00000000-0005-0000-0000-0000B4660000}"/>
    <cellStyle name="Normal 3 3 2 2 6 2 2 2 2" xfId="26318" xr:uid="{00000000-0005-0000-0000-0000B5660000}"/>
    <cellStyle name="Normal 3 3 2 2 6 2 2 2 2 2" xfId="26319" xr:uid="{00000000-0005-0000-0000-0000B6660000}"/>
    <cellStyle name="Normal 3 3 2 2 6 2 2 2 2 2 2" xfId="26320" xr:uid="{00000000-0005-0000-0000-0000B7660000}"/>
    <cellStyle name="Normal 3 3 2 2 6 2 2 2 2 3" xfId="26321" xr:uid="{00000000-0005-0000-0000-0000B8660000}"/>
    <cellStyle name="Normal 3 3 2 2 6 2 2 2 3" xfId="26322" xr:uid="{00000000-0005-0000-0000-0000B9660000}"/>
    <cellStyle name="Normal 3 3 2 2 6 2 2 2 3 2" xfId="26323" xr:uid="{00000000-0005-0000-0000-0000BA660000}"/>
    <cellStyle name="Normal 3 3 2 2 6 2 2 2 4" xfId="26324" xr:uid="{00000000-0005-0000-0000-0000BB660000}"/>
    <cellStyle name="Normal 3 3 2 2 6 2 2 3" xfId="26325" xr:uid="{00000000-0005-0000-0000-0000BC660000}"/>
    <cellStyle name="Normal 3 3 2 2 6 2 2 3 2" xfId="26326" xr:uid="{00000000-0005-0000-0000-0000BD660000}"/>
    <cellStyle name="Normal 3 3 2 2 6 2 2 3 2 2" xfId="26327" xr:uid="{00000000-0005-0000-0000-0000BE660000}"/>
    <cellStyle name="Normal 3 3 2 2 6 2 2 3 3" xfId="26328" xr:uid="{00000000-0005-0000-0000-0000BF660000}"/>
    <cellStyle name="Normal 3 3 2 2 6 2 2 4" xfId="26329" xr:uid="{00000000-0005-0000-0000-0000C0660000}"/>
    <cellStyle name="Normal 3 3 2 2 6 2 2 4 2" xfId="26330" xr:uid="{00000000-0005-0000-0000-0000C1660000}"/>
    <cellStyle name="Normal 3 3 2 2 6 2 2 5" xfId="26331" xr:uid="{00000000-0005-0000-0000-0000C2660000}"/>
    <cellStyle name="Normal 3 3 2 2 6 2 3" xfId="26332" xr:uid="{00000000-0005-0000-0000-0000C3660000}"/>
    <cellStyle name="Normal 3 3 2 2 6 2 3 2" xfId="26333" xr:uid="{00000000-0005-0000-0000-0000C4660000}"/>
    <cellStyle name="Normal 3 3 2 2 6 2 3 2 2" xfId="26334" xr:uid="{00000000-0005-0000-0000-0000C5660000}"/>
    <cellStyle name="Normal 3 3 2 2 6 2 3 2 2 2" xfId="26335" xr:uid="{00000000-0005-0000-0000-0000C6660000}"/>
    <cellStyle name="Normal 3 3 2 2 6 2 3 2 3" xfId="26336" xr:uid="{00000000-0005-0000-0000-0000C7660000}"/>
    <cellStyle name="Normal 3 3 2 2 6 2 3 3" xfId="26337" xr:uid="{00000000-0005-0000-0000-0000C8660000}"/>
    <cellStyle name="Normal 3 3 2 2 6 2 3 3 2" xfId="26338" xr:uid="{00000000-0005-0000-0000-0000C9660000}"/>
    <cellStyle name="Normal 3 3 2 2 6 2 3 4" xfId="26339" xr:uid="{00000000-0005-0000-0000-0000CA660000}"/>
    <cellStyle name="Normal 3 3 2 2 6 2 4" xfId="26340" xr:uid="{00000000-0005-0000-0000-0000CB660000}"/>
    <cellStyle name="Normal 3 3 2 2 6 2 4 2" xfId="26341" xr:uid="{00000000-0005-0000-0000-0000CC660000}"/>
    <cellStyle name="Normal 3 3 2 2 6 2 4 2 2" xfId="26342" xr:uid="{00000000-0005-0000-0000-0000CD660000}"/>
    <cellStyle name="Normal 3 3 2 2 6 2 4 2 2 2" xfId="26343" xr:uid="{00000000-0005-0000-0000-0000CE660000}"/>
    <cellStyle name="Normal 3 3 2 2 6 2 4 2 3" xfId="26344" xr:uid="{00000000-0005-0000-0000-0000CF660000}"/>
    <cellStyle name="Normal 3 3 2 2 6 2 4 3" xfId="26345" xr:uid="{00000000-0005-0000-0000-0000D0660000}"/>
    <cellStyle name="Normal 3 3 2 2 6 2 4 3 2" xfId="26346" xr:uid="{00000000-0005-0000-0000-0000D1660000}"/>
    <cellStyle name="Normal 3 3 2 2 6 2 4 4" xfId="26347" xr:uid="{00000000-0005-0000-0000-0000D2660000}"/>
    <cellStyle name="Normal 3 3 2 2 6 2 5" xfId="26348" xr:uid="{00000000-0005-0000-0000-0000D3660000}"/>
    <cellStyle name="Normal 3 3 2 2 6 2 5 2" xfId="26349" xr:uid="{00000000-0005-0000-0000-0000D4660000}"/>
    <cellStyle name="Normal 3 3 2 2 6 2 5 2 2" xfId="26350" xr:uid="{00000000-0005-0000-0000-0000D5660000}"/>
    <cellStyle name="Normal 3 3 2 2 6 2 5 3" xfId="26351" xr:uid="{00000000-0005-0000-0000-0000D6660000}"/>
    <cellStyle name="Normal 3 3 2 2 6 2 6" xfId="26352" xr:uid="{00000000-0005-0000-0000-0000D7660000}"/>
    <cellStyle name="Normal 3 3 2 2 6 2 6 2" xfId="26353" xr:uid="{00000000-0005-0000-0000-0000D8660000}"/>
    <cellStyle name="Normal 3 3 2 2 6 2 7" xfId="26354" xr:uid="{00000000-0005-0000-0000-0000D9660000}"/>
    <cellStyle name="Normal 3 3 2 2 6 2 7 2" xfId="26355" xr:uid="{00000000-0005-0000-0000-0000DA660000}"/>
    <cellStyle name="Normal 3 3 2 2 6 2 8" xfId="26356" xr:uid="{00000000-0005-0000-0000-0000DB660000}"/>
    <cellStyle name="Normal 3 3 2 2 6 3" xfId="26357" xr:uid="{00000000-0005-0000-0000-0000DC660000}"/>
    <cellStyle name="Normal 3 3 2 2 6 3 2" xfId="26358" xr:uid="{00000000-0005-0000-0000-0000DD660000}"/>
    <cellStyle name="Normal 3 3 2 2 6 3 2 2" xfId="26359" xr:uid="{00000000-0005-0000-0000-0000DE660000}"/>
    <cellStyle name="Normal 3 3 2 2 6 3 2 2 2" xfId="26360" xr:uid="{00000000-0005-0000-0000-0000DF660000}"/>
    <cellStyle name="Normal 3 3 2 2 6 3 2 2 2 2" xfId="26361" xr:uid="{00000000-0005-0000-0000-0000E0660000}"/>
    <cellStyle name="Normal 3 3 2 2 6 3 2 2 3" xfId="26362" xr:uid="{00000000-0005-0000-0000-0000E1660000}"/>
    <cellStyle name="Normal 3 3 2 2 6 3 2 3" xfId="26363" xr:uid="{00000000-0005-0000-0000-0000E2660000}"/>
    <cellStyle name="Normal 3 3 2 2 6 3 2 3 2" xfId="26364" xr:uid="{00000000-0005-0000-0000-0000E3660000}"/>
    <cellStyle name="Normal 3 3 2 2 6 3 2 4" xfId="26365" xr:uid="{00000000-0005-0000-0000-0000E4660000}"/>
    <cellStyle name="Normal 3 3 2 2 6 3 3" xfId="26366" xr:uid="{00000000-0005-0000-0000-0000E5660000}"/>
    <cellStyle name="Normal 3 3 2 2 6 3 3 2" xfId="26367" xr:uid="{00000000-0005-0000-0000-0000E6660000}"/>
    <cellStyle name="Normal 3 3 2 2 6 3 3 2 2" xfId="26368" xr:uid="{00000000-0005-0000-0000-0000E7660000}"/>
    <cellStyle name="Normal 3 3 2 2 6 3 3 3" xfId="26369" xr:uid="{00000000-0005-0000-0000-0000E8660000}"/>
    <cellStyle name="Normal 3 3 2 2 6 3 4" xfId="26370" xr:uid="{00000000-0005-0000-0000-0000E9660000}"/>
    <cellStyle name="Normal 3 3 2 2 6 3 4 2" xfId="26371" xr:uid="{00000000-0005-0000-0000-0000EA660000}"/>
    <cellStyle name="Normal 3 3 2 2 6 3 5" xfId="26372" xr:uid="{00000000-0005-0000-0000-0000EB660000}"/>
    <cellStyle name="Normal 3 3 2 2 6 4" xfId="26373" xr:uid="{00000000-0005-0000-0000-0000EC660000}"/>
    <cellStyle name="Normal 3 3 2 2 6 4 2" xfId="26374" xr:uid="{00000000-0005-0000-0000-0000ED660000}"/>
    <cellStyle name="Normal 3 3 2 2 6 4 2 2" xfId="26375" xr:uid="{00000000-0005-0000-0000-0000EE660000}"/>
    <cellStyle name="Normal 3 3 2 2 6 4 2 2 2" xfId="26376" xr:uid="{00000000-0005-0000-0000-0000EF660000}"/>
    <cellStyle name="Normal 3 3 2 2 6 4 2 3" xfId="26377" xr:uid="{00000000-0005-0000-0000-0000F0660000}"/>
    <cellStyle name="Normal 3 3 2 2 6 4 3" xfId="26378" xr:uid="{00000000-0005-0000-0000-0000F1660000}"/>
    <cellStyle name="Normal 3 3 2 2 6 4 3 2" xfId="26379" xr:uid="{00000000-0005-0000-0000-0000F2660000}"/>
    <cellStyle name="Normal 3 3 2 2 6 4 4" xfId="26380" xr:uid="{00000000-0005-0000-0000-0000F3660000}"/>
    <cellStyle name="Normal 3 3 2 2 6 5" xfId="26381" xr:uid="{00000000-0005-0000-0000-0000F4660000}"/>
    <cellStyle name="Normal 3 3 2 2 6 5 2" xfId="26382" xr:uid="{00000000-0005-0000-0000-0000F5660000}"/>
    <cellStyle name="Normal 3 3 2 2 6 5 2 2" xfId="26383" xr:uid="{00000000-0005-0000-0000-0000F6660000}"/>
    <cellStyle name="Normal 3 3 2 2 6 5 2 2 2" xfId="26384" xr:uid="{00000000-0005-0000-0000-0000F7660000}"/>
    <cellStyle name="Normal 3 3 2 2 6 5 2 3" xfId="26385" xr:uid="{00000000-0005-0000-0000-0000F8660000}"/>
    <cellStyle name="Normal 3 3 2 2 6 5 3" xfId="26386" xr:uid="{00000000-0005-0000-0000-0000F9660000}"/>
    <cellStyle name="Normal 3 3 2 2 6 5 3 2" xfId="26387" xr:uid="{00000000-0005-0000-0000-0000FA660000}"/>
    <cellStyle name="Normal 3 3 2 2 6 5 4" xfId="26388" xr:uid="{00000000-0005-0000-0000-0000FB660000}"/>
    <cellStyle name="Normal 3 3 2 2 6 6" xfId="26389" xr:uid="{00000000-0005-0000-0000-0000FC660000}"/>
    <cellStyle name="Normal 3 3 2 2 6 6 2" xfId="26390" xr:uid="{00000000-0005-0000-0000-0000FD660000}"/>
    <cellStyle name="Normal 3 3 2 2 6 6 2 2" xfId="26391" xr:uid="{00000000-0005-0000-0000-0000FE660000}"/>
    <cellStyle name="Normal 3 3 2 2 6 6 3" xfId="26392" xr:uid="{00000000-0005-0000-0000-0000FF660000}"/>
    <cellStyle name="Normal 3 3 2 2 6 7" xfId="26393" xr:uid="{00000000-0005-0000-0000-000000670000}"/>
    <cellStyle name="Normal 3 3 2 2 6 7 2" xfId="26394" xr:uid="{00000000-0005-0000-0000-000001670000}"/>
    <cellStyle name="Normal 3 3 2 2 6 8" xfId="26395" xr:uid="{00000000-0005-0000-0000-000002670000}"/>
    <cellStyle name="Normal 3 3 2 2 6 8 2" xfId="26396" xr:uid="{00000000-0005-0000-0000-000003670000}"/>
    <cellStyle name="Normal 3 3 2 2 6 9" xfId="26397" xr:uid="{00000000-0005-0000-0000-000004670000}"/>
    <cellStyle name="Normal 3 3 2 2 7" xfId="26398" xr:uid="{00000000-0005-0000-0000-000005670000}"/>
    <cellStyle name="Normal 3 3 2 2 7 2" xfId="26399" xr:uid="{00000000-0005-0000-0000-000006670000}"/>
    <cellStyle name="Normal 3 3 2 2 7 2 2" xfId="26400" xr:uid="{00000000-0005-0000-0000-000007670000}"/>
    <cellStyle name="Normal 3 3 2 2 7 2 2 2" xfId="26401" xr:uid="{00000000-0005-0000-0000-000008670000}"/>
    <cellStyle name="Normal 3 3 2 2 7 2 2 2 2" xfId="26402" xr:uid="{00000000-0005-0000-0000-000009670000}"/>
    <cellStyle name="Normal 3 3 2 2 7 2 2 2 2 2" xfId="26403" xr:uid="{00000000-0005-0000-0000-00000A670000}"/>
    <cellStyle name="Normal 3 3 2 2 7 2 2 2 3" xfId="26404" xr:uid="{00000000-0005-0000-0000-00000B670000}"/>
    <cellStyle name="Normal 3 3 2 2 7 2 2 3" xfId="26405" xr:uid="{00000000-0005-0000-0000-00000C670000}"/>
    <cellStyle name="Normal 3 3 2 2 7 2 2 3 2" xfId="26406" xr:uid="{00000000-0005-0000-0000-00000D670000}"/>
    <cellStyle name="Normal 3 3 2 2 7 2 2 4" xfId="26407" xr:uid="{00000000-0005-0000-0000-00000E670000}"/>
    <cellStyle name="Normal 3 3 2 2 7 2 3" xfId="26408" xr:uid="{00000000-0005-0000-0000-00000F670000}"/>
    <cellStyle name="Normal 3 3 2 2 7 2 3 2" xfId="26409" xr:uid="{00000000-0005-0000-0000-000010670000}"/>
    <cellStyle name="Normal 3 3 2 2 7 2 3 2 2" xfId="26410" xr:uid="{00000000-0005-0000-0000-000011670000}"/>
    <cellStyle name="Normal 3 3 2 2 7 2 3 3" xfId="26411" xr:uid="{00000000-0005-0000-0000-000012670000}"/>
    <cellStyle name="Normal 3 3 2 2 7 2 4" xfId="26412" xr:uid="{00000000-0005-0000-0000-000013670000}"/>
    <cellStyle name="Normal 3 3 2 2 7 2 4 2" xfId="26413" xr:uid="{00000000-0005-0000-0000-000014670000}"/>
    <cellStyle name="Normal 3 3 2 2 7 2 5" xfId="26414" xr:uid="{00000000-0005-0000-0000-000015670000}"/>
    <cellStyle name="Normal 3 3 2 2 7 3" xfId="26415" xr:uid="{00000000-0005-0000-0000-000016670000}"/>
    <cellStyle name="Normal 3 3 2 2 7 3 2" xfId="26416" xr:uid="{00000000-0005-0000-0000-000017670000}"/>
    <cellStyle name="Normal 3 3 2 2 7 3 2 2" xfId="26417" xr:uid="{00000000-0005-0000-0000-000018670000}"/>
    <cellStyle name="Normal 3 3 2 2 7 3 2 2 2" xfId="26418" xr:uid="{00000000-0005-0000-0000-000019670000}"/>
    <cellStyle name="Normal 3 3 2 2 7 3 2 3" xfId="26419" xr:uid="{00000000-0005-0000-0000-00001A670000}"/>
    <cellStyle name="Normal 3 3 2 2 7 3 3" xfId="26420" xr:uid="{00000000-0005-0000-0000-00001B670000}"/>
    <cellStyle name="Normal 3 3 2 2 7 3 3 2" xfId="26421" xr:uid="{00000000-0005-0000-0000-00001C670000}"/>
    <cellStyle name="Normal 3 3 2 2 7 3 4" xfId="26422" xr:uid="{00000000-0005-0000-0000-00001D670000}"/>
    <cellStyle name="Normal 3 3 2 2 7 4" xfId="26423" xr:uid="{00000000-0005-0000-0000-00001E670000}"/>
    <cellStyle name="Normal 3 3 2 2 7 4 2" xfId="26424" xr:uid="{00000000-0005-0000-0000-00001F670000}"/>
    <cellStyle name="Normal 3 3 2 2 7 4 2 2" xfId="26425" xr:uid="{00000000-0005-0000-0000-000020670000}"/>
    <cellStyle name="Normal 3 3 2 2 7 4 2 2 2" xfId="26426" xr:uid="{00000000-0005-0000-0000-000021670000}"/>
    <cellStyle name="Normal 3 3 2 2 7 4 2 3" xfId="26427" xr:uid="{00000000-0005-0000-0000-000022670000}"/>
    <cellStyle name="Normal 3 3 2 2 7 4 3" xfId="26428" xr:uid="{00000000-0005-0000-0000-000023670000}"/>
    <cellStyle name="Normal 3 3 2 2 7 4 3 2" xfId="26429" xr:uid="{00000000-0005-0000-0000-000024670000}"/>
    <cellStyle name="Normal 3 3 2 2 7 4 4" xfId="26430" xr:uid="{00000000-0005-0000-0000-000025670000}"/>
    <cellStyle name="Normal 3 3 2 2 7 5" xfId="26431" xr:uid="{00000000-0005-0000-0000-000026670000}"/>
    <cellStyle name="Normal 3 3 2 2 7 5 2" xfId="26432" xr:uid="{00000000-0005-0000-0000-000027670000}"/>
    <cellStyle name="Normal 3 3 2 2 7 5 2 2" xfId="26433" xr:uid="{00000000-0005-0000-0000-000028670000}"/>
    <cellStyle name="Normal 3 3 2 2 7 5 3" xfId="26434" xr:uid="{00000000-0005-0000-0000-000029670000}"/>
    <cellStyle name="Normal 3 3 2 2 7 6" xfId="26435" xr:uid="{00000000-0005-0000-0000-00002A670000}"/>
    <cellStyle name="Normal 3 3 2 2 7 6 2" xfId="26436" xr:uid="{00000000-0005-0000-0000-00002B670000}"/>
    <cellStyle name="Normal 3 3 2 2 7 7" xfId="26437" xr:uid="{00000000-0005-0000-0000-00002C670000}"/>
    <cellStyle name="Normal 3 3 2 2 7 7 2" xfId="26438" xr:uid="{00000000-0005-0000-0000-00002D670000}"/>
    <cellStyle name="Normal 3 3 2 2 7 8" xfId="26439" xr:uid="{00000000-0005-0000-0000-00002E670000}"/>
    <cellStyle name="Normal 3 3 2 2 8" xfId="26440" xr:uid="{00000000-0005-0000-0000-00002F670000}"/>
    <cellStyle name="Normal 3 3 2 2 8 2" xfId="26441" xr:uid="{00000000-0005-0000-0000-000030670000}"/>
    <cellStyle name="Normal 3 3 2 2 8 2 2" xfId="26442" xr:uid="{00000000-0005-0000-0000-000031670000}"/>
    <cellStyle name="Normal 3 3 2 2 8 2 2 2" xfId="26443" xr:uid="{00000000-0005-0000-0000-000032670000}"/>
    <cellStyle name="Normal 3 3 2 2 8 2 2 2 2" xfId="26444" xr:uid="{00000000-0005-0000-0000-000033670000}"/>
    <cellStyle name="Normal 3 3 2 2 8 2 2 2 2 2" xfId="26445" xr:uid="{00000000-0005-0000-0000-000034670000}"/>
    <cellStyle name="Normal 3 3 2 2 8 2 2 2 3" xfId="26446" xr:uid="{00000000-0005-0000-0000-000035670000}"/>
    <cellStyle name="Normal 3 3 2 2 8 2 2 3" xfId="26447" xr:uid="{00000000-0005-0000-0000-000036670000}"/>
    <cellStyle name="Normal 3 3 2 2 8 2 2 3 2" xfId="26448" xr:uid="{00000000-0005-0000-0000-000037670000}"/>
    <cellStyle name="Normal 3 3 2 2 8 2 2 4" xfId="26449" xr:uid="{00000000-0005-0000-0000-000038670000}"/>
    <cellStyle name="Normal 3 3 2 2 8 2 3" xfId="26450" xr:uid="{00000000-0005-0000-0000-000039670000}"/>
    <cellStyle name="Normal 3 3 2 2 8 2 3 2" xfId="26451" xr:uid="{00000000-0005-0000-0000-00003A670000}"/>
    <cellStyle name="Normal 3 3 2 2 8 2 3 2 2" xfId="26452" xr:uid="{00000000-0005-0000-0000-00003B670000}"/>
    <cellStyle name="Normal 3 3 2 2 8 2 3 3" xfId="26453" xr:uid="{00000000-0005-0000-0000-00003C670000}"/>
    <cellStyle name="Normal 3 3 2 2 8 2 4" xfId="26454" xr:uid="{00000000-0005-0000-0000-00003D670000}"/>
    <cellStyle name="Normal 3 3 2 2 8 2 4 2" xfId="26455" xr:uid="{00000000-0005-0000-0000-00003E670000}"/>
    <cellStyle name="Normal 3 3 2 2 8 2 5" xfId="26456" xr:uid="{00000000-0005-0000-0000-00003F670000}"/>
    <cellStyle name="Normal 3 3 2 2 8 3" xfId="26457" xr:uid="{00000000-0005-0000-0000-000040670000}"/>
    <cellStyle name="Normal 3 3 2 2 8 3 2" xfId="26458" xr:uid="{00000000-0005-0000-0000-000041670000}"/>
    <cellStyle name="Normal 3 3 2 2 8 3 2 2" xfId="26459" xr:uid="{00000000-0005-0000-0000-000042670000}"/>
    <cellStyle name="Normal 3 3 2 2 8 3 2 2 2" xfId="26460" xr:uid="{00000000-0005-0000-0000-000043670000}"/>
    <cellStyle name="Normal 3 3 2 2 8 3 2 3" xfId="26461" xr:uid="{00000000-0005-0000-0000-000044670000}"/>
    <cellStyle name="Normal 3 3 2 2 8 3 3" xfId="26462" xr:uid="{00000000-0005-0000-0000-000045670000}"/>
    <cellStyle name="Normal 3 3 2 2 8 3 3 2" xfId="26463" xr:uid="{00000000-0005-0000-0000-000046670000}"/>
    <cellStyle name="Normal 3 3 2 2 8 3 4" xfId="26464" xr:uid="{00000000-0005-0000-0000-000047670000}"/>
    <cellStyle name="Normal 3 3 2 2 8 4" xfId="26465" xr:uid="{00000000-0005-0000-0000-000048670000}"/>
    <cellStyle name="Normal 3 3 2 2 8 4 2" xfId="26466" xr:uid="{00000000-0005-0000-0000-000049670000}"/>
    <cellStyle name="Normal 3 3 2 2 8 4 2 2" xfId="26467" xr:uid="{00000000-0005-0000-0000-00004A670000}"/>
    <cellStyle name="Normal 3 3 2 2 8 4 2 2 2" xfId="26468" xr:uid="{00000000-0005-0000-0000-00004B670000}"/>
    <cellStyle name="Normal 3 3 2 2 8 4 2 3" xfId="26469" xr:uid="{00000000-0005-0000-0000-00004C670000}"/>
    <cellStyle name="Normal 3 3 2 2 8 4 3" xfId="26470" xr:uid="{00000000-0005-0000-0000-00004D670000}"/>
    <cellStyle name="Normal 3 3 2 2 8 4 3 2" xfId="26471" xr:uid="{00000000-0005-0000-0000-00004E670000}"/>
    <cellStyle name="Normal 3 3 2 2 8 4 4" xfId="26472" xr:uid="{00000000-0005-0000-0000-00004F670000}"/>
    <cellStyle name="Normal 3 3 2 2 8 5" xfId="26473" xr:uid="{00000000-0005-0000-0000-000050670000}"/>
    <cellStyle name="Normal 3 3 2 2 8 5 2" xfId="26474" xr:uid="{00000000-0005-0000-0000-000051670000}"/>
    <cellStyle name="Normal 3 3 2 2 8 5 2 2" xfId="26475" xr:uid="{00000000-0005-0000-0000-000052670000}"/>
    <cellStyle name="Normal 3 3 2 2 8 5 3" xfId="26476" xr:uid="{00000000-0005-0000-0000-000053670000}"/>
    <cellStyle name="Normal 3 3 2 2 8 6" xfId="26477" xr:uid="{00000000-0005-0000-0000-000054670000}"/>
    <cellStyle name="Normal 3 3 2 2 8 6 2" xfId="26478" xr:uid="{00000000-0005-0000-0000-000055670000}"/>
    <cellStyle name="Normal 3 3 2 2 8 7" xfId="26479" xr:uid="{00000000-0005-0000-0000-000056670000}"/>
    <cellStyle name="Normal 3 3 2 2 8 7 2" xfId="26480" xr:uid="{00000000-0005-0000-0000-000057670000}"/>
    <cellStyle name="Normal 3 3 2 2 8 8" xfId="26481" xr:uid="{00000000-0005-0000-0000-000058670000}"/>
    <cellStyle name="Normal 3 3 2 2 9" xfId="26482" xr:uid="{00000000-0005-0000-0000-000059670000}"/>
    <cellStyle name="Normal 3 3 2 2 9 2" xfId="26483" xr:uid="{00000000-0005-0000-0000-00005A670000}"/>
    <cellStyle name="Normal 3 3 2 2 9 2 2" xfId="26484" xr:uid="{00000000-0005-0000-0000-00005B670000}"/>
    <cellStyle name="Normal 3 3 2 2 9 2 2 2" xfId="26485" xr:uid="{00000000-0005-0000-0000-00005C670000}"/>
    <cellStyle name="Normal 3 3 2 2 9 2 2 2 2" xfId="26486" xr:uid="{00000000-0005-0000-0000-00005D670000}"/>
    <cellStyle name="Normal 3 3 2 2 9 2 2 2 2 2" xfId="26487" xr:uid="{00000000-0005-0000-0000-00005E670000}"/>
    <cellStyle name="Normal 3 3 2 2 9 2 2 2 3" xfId="26488" xr:uid="{00000000-0005-0000-0000-00005F670000}"/>
    <cellStyle name="Normal 3 3 2 2 9 2 2 3" xfId="26489" xr:uid="{00000000-0005-0000-0000-000060670000}"/>
    <cellStyle name="Normal 3 3 2 2 9 2 2 3 2" xfId="26490" xr:uid="{00000000-0005-0000-0000-000061670000}"/>
    <cellStyle name="Normal 3 3 2 2 9 2 2 4" xfId="26491" xr:uid="{00000000-0005-0000-0000-000062670000}"/>
    <cellStyle name="Normal 3 3 2 2 9 2 3" xfId="26492" xr:uid="{00000000-0005-0000-0000-000063670000}"/>
    <cellStyle name="Normal 3 3 2 2 9 2 3 2" xfId="26493" xr:uid="{00000000-0005-0000-0000-000064670000}"/>
    <cellStyle name="Normal 3 3 2 2 9 2 3 2 2" xfId="26494" xr:uid="{00000000-0005-0000-0000-000065670000}"/>
    <cellStyle name="Normal 3 3 2 2 9 2 3 3" xfId="26495" xr:uid="{00000000-0005-0000-0000-000066670000}"/>
    <cellStyle name="Normal 3 3 2 2 9 2 4" xfId="26496" xr:uid="{00000000-0005-0000-0000-000067670000}"/>
    <cellStyle name="Normal 3 3 2 2 9 2 4 2" xfId="26497" xr:uid="{00000000-0005-0000-0000-000068670000}"/>
    <cellStyle name="Normal 3 3 2 2 9 2 5" xfId="26498" xr:uid="{00000000-0005-0000-0000-000069670000}"/>
    <cellStyle name="Normal 3 3 2 2 9 3" xfId="26499" xr:uid="{00000000-0005-0000-0000-00006A670000}"/>
    <cellStyle name="Normal 3 3 2 2 9 3 2" xfId="26500" xr:uid="{00000000-0005-0000-0000-00006B670000}"/>
    <cellStyle name="Normal 3 3 2 2 9 3 2 2" xfId="26501" xr:uid="{00000000-0005-0000-0000-00006C670000}"/>
    <cellStyle name="Normal 3 3 2 2 9 3 2 2 2" xfId="26502" xr:uid="{00000000-0005-0000-0000-00006D670000}"/>
    <cellStyle name="Normal 3 3 2 2 9 3 2 3" xfId="26503" xr:uid="{00000000-0005-0000-0000-00006E670000}"/>
    <cellStyle name="Normal 3 3 2 2 9 3 3" xfId="26504" xr:uid="{00000000-0005-0000-0000-00006F670000}"/>
    <cellStyle name="Normal 3 3 2 2 9 3 3 2" xfId="26505" xr:uid="{00000000-0005-0000-0000-000070670000}"/>
    <cellStyle name="Normal 3 3 2 2 9 3 4" xfId="26506" xr:uid="{00000000-0005-0000-0000-000071670000}"/>
    <cellStyle name="Normal 3 3 2 2 9 4" xfId="26507" xr:uid="{00000000-0005-0000-0000-000072670000}"/>
    <cellStyle name="Normal 3 3 2 2 9 4 2" xfId="26508" xr:uid="{00000000-0005-0000-0000-000073670000}"/>
    <cellStyle name="Normal 3 3 2 2 9 4 2 2" xfId="26509" xr:uid="{00000000-0005-0000-0000-000074670000}"/>
    <cellStyle name="Normal 3 3 2 2 9 4 3" xfId="26510" xr:uid="{00000000-0005-0000-0000-000075670000}"/>
    <cellStyle name="Normal 3 3 2 2 9 5" xfId="26511" xr:uid="{00000000-0005-0000-0000-000076670000}"/>
    <cellStyle name="Normal 3 3 2 2 9 5 2" xfId="26512" xr:uid="{00000000-0005-0000-0000-000077670000}"/>
    <cellStyle name="Normal 3 3 2 2 9 6" xfId="26513" xr:uid="{00000000-0005-0000-0000-000078670000}"/>
    <cellStyle name="Normal 3 3 2 2_T-straight with PEDs adjustor" xfId="26514" xr:uid="{00000000-0005-0000-0000-000079670000}"/>
    <cellStyle name="Normal 3 3 2 20" xfId="26515" xr:uid="{00000000-0005-0000-0000-00007A670000}"/>
    <cellStyle name="Normal 3 3 2 3" xfId="26516" xr:uid="{00000000-0005-0000-0000-00007B670000}"/>
    <cellStyle name="Normal 3 3 2 3 10" xfId="26517" xr:uid="{00000000-0005-0000-0000-00007C670000}"/>
    <cellStyle name="Normal 3 3 2 3 10 2" xfId="26518" xr:uid="{00000000-0005-0000-0000-00007D670000}"/>
    <cellStyle name="Normal 3 3 2 3 10 2 2" xfId="26519" xr:uid="{00000000-0005-0000-0000-00007E670000}"/>
    <cellStyle name="Normal 3 3 2 3 10 2 2 2" xfId="26520" xr:uid="{00000000-0005-0000-0000-00007F670000}"/>
    <cellStyle name="Normal 3 3 2 3 10 2 3" xfId="26521" xr:uid="{00000000-0005-0000-0000-000080670000}"/>
    <cellStyle name="Normal 3 3 2 3 10 3" xfId="26522" xr:uid="{00000000-0005-0000-0000-000081670000}"/>
    <cellStyle name="Normal 3 3 2 3 10 3 2" xfId="26523" xr:uid="{00000000-0005-0000-0000-000082670000}"/>
    <cellStyle name="Normal 3 3 2 3 10 4" xfId="26524" xr:uid="{00000000-0005-0000-0000-000083670000}"/>
    <cellStyle name="Normal 3 3 2 3 11" xfId="26525" xr:uid="{00000000-0005-0000-0000-000084670000}"/>
    <cellStyle name="Normal 3 3 2 3 11 2" xfId="26526" xr:uid="{00000000-0005-0000-0000-000085670000}"/>
    <cellStyle name="Normal 3 3 2 3 11 2 2" xfId="26527" xr:uid="{00000000-0005-0000-0000-000086670000}"/>
    <cellStyle name="Normal 3 3 2 3 11 2 2 2" xfId="26528" xr:uid="{00000000-0005-0000-0000-000087670000}"/>
    <cellStyle name="Normal 3 3 2 3 11 2 3" xfId="26529" xr:uid="{00000000-0005-0000-0000-000088670000}"/>
    <cellStyle name="Normal 3 3 2 3 11 3" xfId="26530" xr:uid="{00000000-0005-0000-0000-000089670000}"/>
    <cellStyle name="Normal 3 3 2 3 11 3 2" xfId="26531" xr:uid="{00000000-0005-0000-0000-00008A670000}"/>
    <cellStyle name="Normal 3 3 2 3 11 4" xfId="26532" xr:uid="{00000000-0005-0000-0000-00008B670000}"/>
    <cellStyle name="Normal 3 3 2 3 12" xfId="26533" xr:uid="{00000000-0005-0000-0000-00008C670000}"/>
    <cellStyle name="Normal 3 3 2 3 12 2" xfId="26534" xr:uid="{00000000-0005-0000-0000-00008D670000}"/>
    <cellStyle name="Normal 3 3 2 3 12 2 2" xfId="26535" xr:uid="{00000000-0005-0000-0000-00008E670000}"/>
    <cellStyle name="Normal 3 3 2 3 12 2 2 2" xfId="26536" xr:uid="{00000000-0005-0000-0000-00008F670000}"/>
    <cellStyle name="Normal 3 3 2 3 12 2 3" xfId="26537" xr:uid="{00000000-0005-0000-0000-000090670000}"/>
    <cellStyle name="Normal 3 3 2 3 12 3" xfId="26538" xr:uid="{00000000-0005-0000-0000-000091670000}"/>
    <cellStyle name="Normal 3 3 2 3 12 3 2" xfId="26539" xr:uid="{00000000-0005-0000-0000-000092670000}"/>
    <cellStyle name="Normal 3 3 2 3 12 4" xfId="26540" xr:uid="{00000000-0005-0000-0000-000093670000}"/>
    <cellStyle name="Normal 3 3 2 3 13" xfId="26541" xr:uid="{00000000-0005-0000-0000-000094670000}"/>
    <cellStyle name="Normal 3 3 2 3 13 2" xfId="26542" xr:uid="{00000000-0005-0000-0000-000095670000}"/>
    <cellStyle name="Normal 3 3 2 3 13 2 2" xfId="26543" xr:uid="{00000000-0005-0000-0000-000096670000}"/>
    <cellStyle name="Normal 3 3 2 3 13 3" xfId="26544" xr:uid="{00000000-0005-0000-0000-000097670000}"/>
    <cellStyle name="Normal 3 3 2 3 14" xfId="26545" xr:uid="{00000000-0005-0000-0000-000098670000}"/>
    <cellStyle name="Normal 3 3 2 3 14 2" xfId="26546" xr:uid="{00000000-0005-0000-0000-000099670000}"/>
    <cellStyle name="Normal 3 3 2 3 15" xfId="26547" xr:uid="{00000000-0005-0000-0000-00009A670000}"/>
    <cellStyle name="Normal 3 3 2 3 15 2" xfId="26548" xr:uid="{00000000-0005-0000-0000-00009B670000}"/>
    <cellStyle name="Normal 3 3 2 3 16" xfId="26549" xr:uid="{00000000-0005-0000-0000-00009C670000}"/>
    <cellStyle name="Normal 3 3 2 3 17" xfId="26550" xr:uid="{00000000-0005-0000-0000-00009D670000}"/>
    <cellStyle name="Normal 3 3 2 3 2" xfId="26551" xr:uid="{00000000-0005-0000-0000-00009E670000}"/>
    <cellStyle name="Normal 3 3 2 3 2 10" xfId="26552" xr:uid="{00000000-0005-0000-0000-00009F670000}"/>
    <cellStyle name="Normal 3 3 2 3 2 11" xfId="26553" xr:uid="{00000000-0005-0000-0000-0000A0670000}"/>
    <cellStyle name="Normal 3 3 2 3 2 2" xfId="26554" xr:uid="{00000000-0005-0000-0000-0000A1670000}"/>
    <cellStyle name="Normal 3 3 2 3 2 2 10" xfId="26555" xr:uid="{00000000-0005-0000-0000-0000A2670000}"/>
    <cellStyle name="Normal 3 3 2 3 2 2 2" xfId="26556" xr:uid="{00000000-0005-0000-0000-0000A3670000}"/>
    <cellStyle name="Normal 3 3 2 3 2 2 2 2" xfId="26557" xr:uid="{00000000-0005-0000-0000-0000A4670000}"/>
    <cellStyle name="Normal 3 3 2 3 2 2 2 2 2" xfId="26558" xr:uid="{00000000-0005-0000-0000-0000A5670000}"/>
    <cellStyle name="Normal 3 3 2 3 2 2 2 2 2 2" xfId="26559" xr:uid="{00000000-0005-0000-0000-0000A6670000}"/>
    <cellStyle name="Normal 3 3 2 3 2 2 2 2 2 2 2" xfId="26560" xr:uid="{00000000-0005-0000-0000-0000A7670000}"/>
    <cellStyle name="Normal 3 3 2 3 2 2 2 2 2 2 2 2" xfId="26561" xr:uid="{00000000-0005-0000-0000-0000A8670000}"/>
    <cellStyle name="Normal 3 3 2 3 2 2 2 2 2 2 3" xfId="26562" xr:uid="{00000000-0005-0000-0000-0000A9670000}"/>
    <cellStyle name="Normal 3 3 2 3 2 2 2 2 2 3" xfId="26563" xr:uid="{00000000-0005-0000-0000-0000AA670000}"/>
    <cellStyle name="Normal 3 3 2 3 2 2 2 2 2 3 2" xfId="26564" xr:uid="{00000000-0005-0000-0000-0000AB670000}"/>
    <cellStyle name="Normal 3 3 2 3 2 2 2 2 2 4" xfId="26565" xr:uid="{00000000-0005-0000-0000-0000AC670000}"/>
    <cellStyle name="Normal 3 3 2 3 2 2 2 2 3" xfId="26566" xr:uid="{00000000-0005-0000-0000-0000AD670000}"/>
    <cellStyle name="Normal 3 3 2 3 2 2 2 2 3 2" xfId="26567" xr:uid="{00000000-0005-0000-0000-0000AE670000}"/>
    <cellStyle name="Normal 3 3 2 3 2 2 2 2 3 2 2" xfId="26568" xr:uid="{00000000-0005-0000-0000-0000AF670000}"/>
    <cellStyle name="Normal 3 3 2 3 2 2 2 2 3 3" xfId="26569" xr:uid="{00000000-0005-0000-0000-0000B0670000}"/>
    <cellStyle name="Normal 3 3 2 3 2 2 2 2 4" xfId="26570" xr:uid="{00000000-0005-0000-0000-0000B1670000}"/>
    <cellStyle name="Normal 3 3 2 3 2 2 2 2 4 2" xfId="26571" xr:uid="{00000000-0005-0000-0000-0000B2670000}"/>
    <cellStyle name="Normal 3 3 2 3 2 2 2 2 5" xfId="26572" xr:uid="{00000000-0005-0000-0000-0000B3670000}"/>
    <cellStyle name="Normal 3 3 2 3 2 2 2 3" xfId="26573" xr:uid="{00000000-0005-0000-0000-0000B4670000}"/>
    <cellStyle name="Normal 3 3 2 3 2 2 2 3 2" xfId="26574" xr:uid="{00000000-0005-0000-0000-0000B5670000}"/>
    <cellStyle name="Normal 3 3 2 3 2 2 2 3 2 2" xfId="26575" xr:uid="{00000000-0005-0000-0000-0000B6670000}"/>
    <cellStyle name="Normal 3 3 2 3 2 2 2 3 2 2 2" xfId="26576" xr:uid="{00000000-0005-0000-0000-0000B7670000}"/>
    <cellStyle name="Normal 3 3 2 3 2 2 2 3 2 3" xfId="26577" xr:uid="{00000000-0005-0000-0000-0000B8670000}"/>
    <cellStyle name="Normal 3 3 2 3 2 2 2 3 3" xfId="26578" xr:uid="{00000000-0005-0000-0000-0000B9670000}"/>
    <cellStyle name="Normal 3 3 2 3 2 2 2 3 3 2" xfId="26579" xr:uid="{00000000-0005-0000-0000-0000BA670000}"/>
    <cellStyle name="Normal 3 3 2 3 2 2 2 3 4" xfId="26580" xr:uid="{00000000-0005-0000-0000-0000BB670000}"/>
    <cellStyle name="Normal 3 3 2 3 2 2 2 4" xfId="26581" xr:uid="{00000000-0005-0000-0000-0000BC670000}"/>
    <cellStyle name="Normal 3 3 2 3 2 2 2 4 2" xfId="26582" xr:uid="{00000000-0005-0000-0000-0000BD670000}"/>
    <cellStyle name="Normal 3 3 2 3 2 2 2 4 2 2" xfId="26583" xr:uid="{00000000-0005-0000-0000-0000BE670000}"/>
    <cellStyle name="Normal 3 3 2 3 2 2 2 4 2 2 2" xfId="26584" xr:uid="{00000000-0005-0000-0000-0000BF670000}"/>
    <cellStyle name="Normal 3 3 2 3 2 2 2 4 2 3" xfId="26585" xr:uid="{00000000-0005-0000-0000-0000C0670000}"/>
    <cellStyle name="Normal 3 3 2 3 2 2 2 4 3" xfId="26586" xr:uid="{00000000-0005-0000-0000-0000C1670000}"/>
    <cellStyle name="Normal 3 3 2 3 2 2 2 4 3 2" xfId="26587" xr:uid="{00000000-0005-0000-0000-0000C2670000}"/>
    <cellStyle name="Normal 3 3 2 3 2 2 2 4 4" xfId="26588" xr:uid="{00000000-0005-0000-0000-0000C3670000}"/>
    <cellStyle name="Normal 3 3 2 3 2 2 2 5" xfId="26589" xr:uid="{00000000-0005-0000-0000-0000C4670000}"/>
    <cellStyle name="Normal 3 3 2 3 2 2 2 5 2" xfId="26590" xr:uid="{00000000-0005-0000-0000-0000C5670000}"/>
    <cellStyle name="Normal 3 3 2 3 2 2 2 5 2 2" xfId="26591" xr:uid="{00000000-0005-0000-0000-0000C6670000}"/>
    <cellStyle name="Normal 3 3 2 3 2 2 2 5 3" xfId="26592" xr:uid="{00000000-0005-0000-0000-0000C7670000}"/>
    <cellStyle name="Normal 3 3 2 3 2 2 2 6" xfId="26593" xr:uid="{00000000-0005-0000-0000-0000C8670000}"/>
    <cellStyle name="Normal 3 3 2 3 2 2 2 6 2" xfId="26594" xr:uid="{00000000-0005-0000-0000-0000C9670000}"/>
    <cellStyle name="Normal 3 3 2 3 2 2 2 7" xfId="26595" xr:uid="{00000000-0005-0000-0000-0000CA670000}"/>
    <cellStyle name="Normal 3 3 2 3 2 2 2 7 2" xfId="26596" xr:uid="{00000000-0005-0000-0000-0000CB670000}"/>
    <cellStyle name="Normal 3 3 2 3 2 2 2 8" xfId="26597" xr:uid="{00000000-0005-0000-0000-0000CC670000}"/>
    <cellStyle name="Normal 3 3 2 3 2 2 3" xfId="26598" xr:uid="{00000000-0005-0000-0000-0000CD670000}"/>
    <cellStyle name="Normal 3 3 2 3 2 2 3 2" xfId="26599" xr:uid="{00000000-0005-0000-0000-0000CE670000}"/>
    <cellStyle name="Normal 3 3 2 3 2 2 3 2 2" xfId="26600" xr:uid="{00000000-0005-0000-0000-0000CF670000}"/>
    <cellStyle name="Normal 3 3 2 3 2 2 3 2 2 2" xfId="26601" xr:uid="{00000000-0005-0000-0000-0000D0670000}"/>
    <cellStyle name="Normal 3 3 2 3 2 2 3 2 2 2 2" xfId="26602" xr:uid="{00000000-0005-0000-0000-0000D1670000}"/>
    <cellStyle name="Normal 3 3 2 3 2 2 3 2 2 3" xfId="26603" xr:uid="{00000000-0005-0000-0000-0000D2670000}"/>
    <cellStyle name="Normal 3 3 2 3 2 2 3 2 3" xfId="26604" xr:uid="{00000000-0005-0000-0000-0000D3670000}"/>
    <cellStyle name="Normal 3 3 2 3 2 2 3 2 3 2" xfId="26605" xr:uid="{00000000-0005-0000-0000-0000D4670000}"/>
    <cellStyle name="Normal 3 3 2 3 2 2 3 2 4" xfId="26606" xr:uid="{00000000-0005-0000-0000-0000D5670000}"/>
    <cellStyle name="Normal 3 3 2 3 2 2 3 3" xfId="26607" xr:uid="{00000000-0005-0000-0000-0000D6670000}"/>
    <cellStyle name="Normal 3 3 2 3 2 2 3 3 2" xfId="26608" xr:uid="{00000000-0005-0000-0000-0000D7670000}"/>
    <cellStyle name="Normal 3 3 2 3 2 2 3 3 2 2" xfId="26609" xr:uid="{00000000-0005-0000-0000-0000D8670000}"/>
    <cellStyle name="Normal 3 3 2 3 2 2 3 3 3" xfId="26610" xr:uid="{00000000-0005-0000-0000-0000D9670000}"/>
    <cellStyle name="Normal 3 3 2 3 2 2 3 4" xfId="26611" xr:uid="{00000000-0005-0000-0000-0000DA670000}"/>
    <cellStyle name="Normal 3 3 2 3 2 2 3 4 2" xfId="26612" xr:uid="{00000000-0005-0000-0000-0000DB670000}"/>
    <cellStyle name="Normal 3 3 2 3 2 2 3 5" xfId="26613" xr:uid="{00000000-0005-0000-0000-0000DC670000}"/>
    <cellStyle name="Normal 3 3 2 3 2 2 4" xfId="26614" xr:uid="{00000000-0005-0000-0000-0000DD670000}"/>
    <cellStyle name="Normal 3 3 2 3 2 2 4 2" xfId="26615" xr:uid="{00000000-0005-0000-0000-0000DE670000}"/>
    <cellStyle name="Normal 3 3 2 3 2 2 4 2 2" xfId="26616" xr:uid="{00000000-0005-0000-0000-0000DF670000}"/>
    <cellStyle name="Normal 3 3 2 3 2 2 4 2 2 2" xfId="26617" xr:uid="{00000000-0005-0000-0000-0000E0670000}"/>
    <cellStyle name="Normal 3 3 2 3 2 2 4 2 3" xfId="26618" xr:uid="{00000000-0005-0000-0000-0000E1670000}"/>
    <cellStyle name="Normal 3 3 2 3 2 2 4 3" xfId="26619" xr:uid="{00000000-0005-0000-0000-0000E2670000}"/>
    <cellStyle name="Normal 3 3 2 3 2 2 4 3 2" xfId="26620" xr:uid="{00000000-0005-0000-0000-0000E3670000}"/>
    <cellStyle name="Normal 3 3 2 3 2 2 4 4" xfId="26621" xr:uid="{00000000-0005-0000-0000-0000E4670000}"/>
    <cellStyle name="Normal 3 3 2 3 2 2 5" xfId="26622" xr:uid="{00000000-0005-0000-0000-0000E5670000}"/>
    <cellStyle name="Normal 3 3 2 3 2 2 5 2" xfId="26623" xr:uid="{00000000-0005-0000-0000-0000E6670000}"/>
    <cellStyle name="Normal 3 3 2 3 2 2 5 2 2" xfId="26624" xr:uid="{00000000-0005-0000-0000-0000E7670000}"/>
    <cellStyle name="Normal 3 3 2 3 2 2 5 2 2 2" xfId="26625" xr:uid="{00000000-0005-0000-0000-0000E8670000}"/>
    <cellStyle name="Normal 3 3 2 3 2 2 5 2 3" xfId="26626" xr:uid="{00000000-0005-0000-0000-0000E9670000}"/>
    <cellStyle name="Normal 3 3 2 3 2 2 5 3" xfId="26627" xr:uid="{00000000-0005-0000-0000-0000EA670000}"/>
    <cellStyle name="Normal 3 3 2 3 2 2 5 3 2" xfId="26628" xr:uid="{00000000-0005-0000-0000-0000EB670000}"/>
    <cellStyle name="Normal 3 3 2 3 2 2 5 4" xfId="26629" xr:uid="{00000000-0005-0000-0000-0000EC670000}"/>
    <cellStyle name="Normal 3 3 2 3 2 2 6" xfId="26630" xr:uid="{00000000-0005-0000-0000-0000ED670000}"/>
    <cellStyle name="Normal 3 3 2 3 2 2 6 2" xfId="26631" xr:uid="{00000000-0005-0000-0000-0000EE670000}"/>
    <cellStyle name="Normal 3 3 2 3 2 2 6 2 2" xfId="26632" xr:uid="{00000000-0005-0000-0000-0000EF670000}"/>
    <cellStyle name="Normal 3 3 2 3 2 2 6 3" xfId="26633" xr:uid="{00000000-0005-0000-0000-0000F0670000}"/>
    <cellStyle name="Normal 3 3 2 3 2 2 7" xfId="26634" xr:uid="{00000000-0005-0000-0000-0000F1670000}"/>
    <cellStyle name="Normal 3 3 2 3 2 2 7 2" xfId="26635" xr:uid="{00000000-0005-0000-0000-0000F2670000}"/>
    <cellStyle name="Normal 3 3 2 3 2 2 8" xfId="26636" xr:uid="{00000000-0005-0000-0000-0000F3670000}"/>
    <cellStyle name="Normal 3 3 2 3 2 2 8 2" xfId="26637" xr:uid="{00000000-0005-0000-0000-0000F4670000}"/>
    <cellStyle name="Normal 3 3 2 3 2 2 9" xfId="26638" xr:uid="{00000000-0005-0000-0000-0000F5670000}"/>
    <cellStyle name="Normal 3 3 2 3 2 3" xfId="26639" xr:uid="{00000000-0005-0000-0000-0000F6670000}"/>
    <cellStyle name="Normal 3 3 2 3 2 3 2" xfId="26640" xr:uid="{00000000-0005-0000-0000-0000F7670000}"/>
    <cellStyle name="Normal 3 3 2 3 2 3 2 2" xfId="26641" xr:uid="{00000000-0005-0000-0000-0000F8670000}"/>
    <cellStyle name="Normal 3 3 2 3 2 3 2 2 2" xfId="26642" xr:uid="{00000000-0005-0000-0000-0000F9670000}"/>
    <cellStyle name="Normal 3 3 2 3 2 3 2 2 2 2" xfId="26643" xr:uid="{00000000-0005-0000-0000-0000FA670000}"/>
    <cellStyle name="Normal 3 3 2 3 2 3 2 2 2 2 2" xfId="26644" xr:uid="{00000000-0005-0000-0000-0000FB670000}"/>
    <cellStyle name="Normal 3 3 2 3 2 3 2 2 2 3" xfId="26645" xr:uid="{00000000-0005-0000-0000-0000FC670000}"/>
    <cellStyle name="Normal 3 3 2 3 2 3 2 2 3" xfId="26646" xr:uid="{00000000-0005-0000-0000-0000FD670000}"/>
    <cellStyle name="Normal 3 3 2 3 2 3 2 2 3 2" xfId="26647" xr:uid="{00000000-0005-0000-0000-0000FE670000}"/>
    <cellStyle name="Normal 3 3 2 3 2 3 2 2 4" xfId="26648" xr:uid="{00000000-0005-0000-0000-0000FF670000}"/>
    <cellStyle name="Normal 3 3 2 3 2 3 2 3" xfId="26649" xr:uid="{00000000-0005-0000-0000-000000680000}"/>
    <cellStyle name="Normal 3 3 2 3 2 3 2 3 2" xfId="26650" xr:uid="{00000000-0005-0000-0000-000001680000}"/>
    <cellStyle name="Normal 3 3 2 3 2 3 2 3 2 2" xfId="26651" xr:uid="{00000000-0005-0000-0000-000002680000}"/>
    <cellStyle name="Normal 3 3 2 3 2 3 2 3 3" xfId="26652" xr:uid="{00000000-0005-0000-0000-000003680000}"/>
    <cellStyle name="Normal 3 3 2 3 2 3 2 4" xfId="26653" xr:uid="{00000000-0005-0000-0000-000004680000}"/>
    <cellStyle name="Normal 3 3 2 3 2 3 2 4 2" xfId="26654" xr:uid="{00000000-0005-0000-0000-000005680000}"/>
    <cellStyle name="Normal 3 3 2 3 2 3 2 5" xfId="26655" xr:uid="{00000000-0005-0000-0000-000006680000}"/>
    <cellStyle name="Normal 3 3 2 3 2 3 3" xfId="26656" xr:uid="{00000000-0005-0000-0000-000007680000}"/>
    <cellStyle name="Normal 3 3 2 3 2 3 3 2" xfId="26657" xr:uid="{00000000-0005-0000-0000-000008680000}"/>
    <cellStyle name="Normal 3 3 2 3 2 3 3 2 2" xfId="26658" xr:uid="{00000000-0005-0000-0000-000009680000}"/>
    <cellStyle name="Normal 3 3 2 3 2 3 3 2 2 2" xfId="26659" xr:uid="{00000000-0005-0000-0000-00000A680000}"/>
    <cellStyle name="Normal 3 3 2 3 2 3 3 2 3" xfId="26660" xr:uid="{00000000-0005-0000-0000-00000B680000}"/>
    <cellStyle name="Normal 3 3 2 3 2 3 3 3" xfId="26661" xr:uid="{00000000-0005-0000-0000-00000C680000}"/>
    <cellStyle name="Normal 3 3 2 3 2 3 3 3 2" xfId="26662" xr:uid="{00000000-0005-0000-0000-00000D680000}"/>
    <cellStyle name="Normal 3 3 2 3 2 3 3 4" xfId="26663" xr:uid="{00000000-0005-0000-0000-00000E680000}"/>
    <cellStyle name="Normal 3 3 2 3 2 3 4" xfId="26664" xr:uid="{00000000-0005-0000-0000-00000F680000}"/>
    <cellStyle name="Normal 3 3 2 3 2 3 4 2" xfId="26665" xr:uid="{00000000-0005-0000-0000-000010680000}"/>
    <cellStyle name="Normal 3 3 2 3 2 3 4 2 2" xfId="26666" xr:uid="{00000000-0005-0000-0000-000011680000}"/>
    <cellStyle name="Normal 3 3 2 3 2 3 4 2 2 2" xfId="26667" xr:uid="{00000000-0005-0000-0000-000012680000}"/>
    <cellStyle name="Normal 3 3 2 3 2 3 4 2 3" xfId="26668" xr:uid="{00000000-0005-0000-0000-000013680000}"/>
    <cellStyle name="Normal 3 3 2 3 2 3 4 3" xfId="26669" xr:uid="{00000000-0005-0000-0000-000014680000}"/>
    <cellStyle name="Normal 3 3 2 3 2 3 4 3 2" xfId="26670" xr:uid="{00000000-0005-0000-0000-000015680000}"/>
    <cellStyle name="Normal 3 3 2 3 2 3 4 4" xfId="26671" xr:uid="{00000000-0005-0000-0000-000016680000}"/>
    <cellStyle name="Normal 3 3 2 3 2 3 5" xfId="26672" xr:uid="{00000000-0005-0000-0000-000017680000}"/>
    <cellStyle name="Normal 3 3 2 3 2 3 5 2" xfId="26673" xr:uid="{00000000-0005-0000-0000-000018680000}"/>
    <cellStyle name="Normal 3 3 2 3 2 3 5 2 2" xfId="26674" xr:uid="{00000000-0005-0000-0000-000019680000}"/>
    <cellStyle name="Normal 3 3 2 3 2 3 5 3" xfId="26675" xr:uid="{00000000-0005-0000-0000-00001A680000}"/>
    <cellStyle name="Normal 3 3 2 3 2 3 6" xfId="26676" xr:uid="{00000000-0005-0000-0000-00001B680000}"/>
    <cellStyle name="Normal 3 3 2 3 2 3 6 2" xfId="26677" xr:uid="{00000000-0005-0000-0000-00001C680000}"/>
    <cellStyle name="Normal 3 3 2 3 2 3 7" xfId="26678" xr:uid="{00000000-0005-0000-0000-00001D680000}"/>
    <cellStyle name="Normal 3 3 2 3 2 3 7 2" xfId="26679" xr:uid="{00000000-0005-0000-0000-00001E680000}"/>
    <cellStyle name="Normal 3 3 2 3 2 3 8" xfId="26680" xr:uid="{00000000-0005-0000-0000-00001F680000}"/>
    <cellStyle name="Normal 3 3 2 3 2 4" xfId="26681" xr:uid="{00000000-0005-0000-0000-000020680000}"/>
    <cellStyle name="Normal 3 3 2 3 2 4 2" xfId="26682" xr:uid="{00000000-0005-0000-0000-000021680000}"/>
    <cellStyle name="Normal 3 3 2 3 2 4 2 2" xfId="26683" xr:uid="{00000000-0005-0000-0000-000022680000}"/>
    <cellStyle name="Normal 3 3 2 3 2 4 2 2 2" xfId="26684" xr:uid="{00000000-0005-0000-0000-000023680000}"/>
    <cellStyle name="Normal 3 3 2 3 2 4 2 2 2 2" xfId="26685" xr:uid="{00000000-0005-0000-0000-000024680000}"/>
    <cellStyle name="Normal 3 3 2 3 2 4 2 2 3" xfId="26686" xr:uid="{00000000-0005-0000-0000-000025680000}"/>
    <cellStyle name="Normal 3 3 2 3 2 4 2 3" xfId="26687" xr:uid="{00000000-0005-0000-0000-000026680000}"/>
    <cellStyle name="Normal 3 3 2 3 2 4 2 3 2" xfId="26688" xr:uid="{00000000-0005-0000-0000-000027680000}"/>
    <cellStyle name="Normal 3 3 2 3 2 4 2 4" xfId="26689" xr:uid="{00000000-0005-0000-0000-000028680000}"/>
    <cellStyle name="Normal 3 3 2 3 2 4 3" xfId="26690" xr:uid="{00000000-0005-0000-0000-000029680000}"/>
    <cellStyle name="Normal 3 3 2 3 2 4 3 2" xfId="26691" xr:uid="{00000000-0005-0000-0000-00002A680000}"/>
    <cellStyle name="Normal 3 3 2 3 2 4 3 2 2" xfId="26692" xr:uid="{00000000-0005-0000-0000-00002B680000}"/>
    <cellStyle name="Normal 3 3 2 3 2 4 3 3" xfId="26693" xr:uid="{00000000-0005-0000-0000-00002C680000}"/>
    <cellStyle name="Normal 3 3 2 3 2 4 4" xfId="26694" xr:uid="{00000000-0005-0000-0000-00002D680000}"/>
    <cellStyle name="Normal 3 3 2 3 2 4 4 2" xfId="26695" xr:uid="{00000000-0005-0000-0000-00002E680000}"/>
    <cellStyle name="Normal 3 3 2 3 2 4 5" xfId="26696" xr:uid="{00000000-0005-0000-0000-00002F680000}"/>
    <cellStyle name="Normal 3 3 2 3 2 5" xfId="26697" xr:uid="{00000000-0005-0000-0000-000030680000}"/>
    <cellStyle name="Normal 3 3 2 3 2 5 2" xfId="26698" xr:uid="{00000000-0005-0000-0000-000031680000}"/>
    <cellStyle name="Normal 3 3 2 3 2 5 2 2" xfId="26699" xr:uid="{00000000-0005-0000-0000-000032680000}"/>
    <cellStyle name="Normal 3 3 2 3 2 5 2 2 2" xfId="26700" xr:uid="{00000000-0005-0000-0000-000033680000}"/>
    <cellStyle name="Normal 3 3 2 3 2 5 2 3" xfId="26701" xr:uid="{00000000-0005-0000-0000-000034680000}"/>
    <cellStyle name="Normal 3 3 2 3 2 5 3" xfId="26702" xr:uid="{00000000-0005-0000-0000-000035680000}"/>
    <cellStyle name="Normal 3 3 2 3 2 5 3 2" xfId="26703" xr:uid="{00000000-0005-0000-0000-000036680000}"/>
    <cellStyle name="Normal 3 3 2 3 2 5 4" xfId="26704" xr:uid="{00000000-0005-0000-0000-000037680000}"/>
    <cellStyle name="Normal 3 3 2 3 2 6" xfId="26705" xr:uid="{00000000-0005-0000-0000-000038680000}"/>
    <cellStyle name="Normal 3 3 2 3 2 6 2" xfId="26706" xr:uid="{00000000-0005-0000-0000-000039680000}"/>
    <cellStyle name="Normal 3 3 2 3 2 6 2 2" xfId="26707" xr:uid="{00000000-0005-0000-0000-00003A680000}"/>
    <cellStyle name="Normal 3 3 2 3 2 6 2 2 2" xfId="26708" xr:uid="{00000000-0005-0000-0000-00003B680000}"/>
    <cellStyle name="Normal 3 3 2 3 2 6 2 3" xfId="26709" xr:uid="{00000000-0005-0000-0000-00003C680000}"/>
    <cellStyle name="Normal 3 3 2 3 2 6 3" xfId="26710" xr:uid="{00000000-0005-0000-0000-00003D680000}"/>
    <cellStyle name="Normal 3 3 2 3 2 6 3 2" xfId="26711" xr:uid="{00000000-0005-0000-0000-00003E680000}"/>
    <cellStyle name="Normal 3 3 2 3 2 6 4" xfId="26712" xr:uid="{00000000-0005-0000-0000-00003F680000}"/>
    <cellStyle name="Normal 3 3 2 3 2 7" xfId="26713" xr:uid="{00000000-0005-0000-0000-000040680000}"/>
    <cellStyle name="Normal 3 3 2 3 2 7 2" xfId="26714" xr:uid="{00000000-0005-0000-0000-000041680000}"/>
    <cellStyle name="Normal 3 3 2 3 2 7 2 2" xfId="26715" xr:uid="{00000000-0005-0000-0000-000042680000}"/>
    <cellStyle name="Normal 3 3 2 3 2 7 3" xfId="26716" xr:uid="{00000000-0005-0000-0000-000043680000}"/>
    <cellStyle name="Normal 3 3 2 3 2 8" xfId="26717" xr:uid="{00000000-0005-0000-0000-000044680000}"/>
    <cellStyle name="Normal 3 3 2 3 2 8 2" xfId="26718" xr:uid="{00000000-0005-0000-0000-000045680000}"/>
    <cellStyle name="Normal 3 3 2 3 2 9" xfId="26719" xr:uid="{00000000-0005-0000-0000-000046680000}"/>
    <cellStyle name="Normal 3 3 2 3 2 9 2" xfId="26720" xr:uid="{00000000-0005-0000-0000-000047680000}"/>
    <cellStyle name="Normal 3 3 2 3 3" xfId="26721" xr:uid="{00000000-0005-0000-0000-000048680000}"/>
    <cellStyle name="Normal 3 3 2 3 3 10" xfId="26722" xr:uid="{00000000-0005-0000-0000-000049680000}"/>
    <cellStyle name="Normal 3 3 2 3 3 11" xfId="26723" xr:uid="{00000000-0005-0000-0000-00004A680000}"/>
    <cellStyle name="Normal 3 3 2 3 3 2" xfId="26724" xr:uid="{00000000-0005-0000-0000-00004B680000}"/>
    <cellStyle name="Normal 3 3 2 3 3 2 10" xfId="26725" xr:uid="{00000000-0005-0000-0000-00004C680000}"/>
    <cellStyle name="Normal 3 3 2 3 3 2 2" xfId="26726" xr:uid="{00000000-0005-0000-0000-00004D680000}"/>
    <cellStyle name="Normal 3 3 2 3 3 2 2 2" xfId="26727" xr:uid="{00000000-0005-0000-0000-00004E680000}"/>
    <cellStyle name="Normal 3 3 2 3 3 2 2 2 2" xfId="26728" xr:uid="{00000000-0005-0000-0000-00004F680000}"/>
    <cellStyle name="Normal 3 3 2 3 3 2 2 2 2 2" xfId="26729" xr:uid="{00000000-0005-0000-0000-000050680000}"/>
    <cellStyle name="Normal 3 3 2 3 3 2 2 2 2 2 2" xfId="26730" xr:uid="{00000000-0005-0000-0000-000051680000}"/>
    <cellStyle name="Normal 3 3 2 3 3 2 2 2 2 2 2 2" xfId="26731" xr:uid="{00000000-0005-0000-0000-000052680000}"/>
    <cellStyle name="Normal 3 3 2 3 3 2 2 2 2 2 3" xfId="26732" xr:uid="{00000000-0005-0000-0000-000053680000}"/>
    <cellStyle name="Normal 3 3 2 3 3 2 2 2 2 3" xfId="26733" xr:uid="{00000000-0005-0000-0000-000054680000}"/>
    <cellStyle name="Normal 3 3 2 3 3 2 2 2 2 3 2" xfId="26734" xr:uid="{00000000-0005-0000-0000-000055680000}"/>
    <cellStyle name="Normal 3 3 2 3 3 2 2 2 2 4" xfId="26735" xr:uid="{00000000-0005-0000-0000-000056680000}"/>
    <cellStyle name="Normal 3 3 2 3 3 2 2 2 3" xfId="26736" xr:uid="{00000000-0005-0000-0000-000057680000}"/>
    <cellStyle name="Normal 3 3 2 3 3 2 2 2 3 2" xfId="26737" xr:uid="{00000000-0005-0000-0000-000058680000}"/>
    <cellStyle name="Normal 3 3 2 3 3 2 2 2 3 2 2" xfId="26738" xr:uid="{00000000-0005-0000-0000-000059680000}"/>
    <cellStyle name="Normal 3 3 2 3 3 2 2 2 3 3" xfId="26739" xr:uid="{00000000-0005-0000-0000-00005A680000}"/>
    <cellStyle name="Normal 3 3 2 3 3 2 2 2 4" xfId="26740" xr:uid="{00000000-0005-0000-0000-00005B680000}"/>
    <cellStyle name="Normal 3 3 2 3 3 2 2 2 4 2" xfId="26741" xr:uid="{00000000-0005-0000-0000-00005C680000}"/>
    <cellStyle name="Normal 3 3 2 3 3 2 2 2 5" xfId="26742" xr:uid="{00000000-0005-0000-0000-00005D680000}"/>
    <cellStyle name="Normal 3 3 2 3 3 2 2 3" xfId="26743" xr:uid="{00000000-0005-0000-0000-00005E680000}"/>
    <cellStyle name="Normal 3 3 2 3 3 2 2 3 2" xfId="26744" xr:uid="{00000000-0005-0000-0000-00005F680000}"/>
    <cellStyle name="Normal 3 3 2 3 3 2 2 3 2 2" xfId="26745" xr:uid="{00000000-0005-0000-0000-000060680000}"/>
    <cellStyle name="Normal 3 3 2 3 3 2 2 3 2 2 2" xfId="26746" xr:uid="{00000000-0005-0000-0000-000061680000}"/>
    <cellStyle name="Normal 3 3 2 3 3 2 2 3 2 3" xfId="26747" xr:uid="{00000000-0005-0000-0000-000062680000}"/>
    <cellStyle name="Normal 3 3 2 3 3 2 2 3 3" xfId="26748" xr:uid="{00000000-0005-0000-0000-000063680000}"/>
    <cellStyle name="Normal 3 3 2 3 3 2 2 3 3 2" xfId="26749" xr:uid="{00000000-0005-0000-0000-000064680000}"/>
    <cellStyle name="Normal 3 3 2 3 3 2 2 3 4" xfId="26750" xr:uid="{00000000-0005-0000-0000-000065680000}"/>
    <cellStyle name="Normal 3 3 2 3 3 2 2 4" xfId="26751" xr:uid="{00000000-0005-0000-0000-000066680000}"/>
    <cellStyle name="Normal 3 3 2 3 3 2 2 4 2" xfId="26752" xr:uid="{00000000-0005-0000-0000-000067680000}"/>
    <cellStyle name="Normal 3 3 2 3 3 2 2 4 2 2" xfId="26753" xr:uid="{00000000-0005-0000-0000-000068680000}"/>
    <cellStyle name="Normal 3 3 2 3 3 2 2 4 2 2 2" xfId="26754" xr:uid="{00000000-0005-0000-0000-000069680000}"/>
    <cellStyle name="Normal 3 3 2 3 3 2 2 4 2 3" xfId="26755" xr:uid="{00000000-0005-0000-0000-00006A680000}"/>
    <cellStyle name="Normal 3 3 2 3 3 2 2 4 3" xfId="26756" xr:uid="{00000000-0005-0000-0000-00006B680000}"/>
    <cellStyle name="Normal 3 3 2 3 3 2 2 4 3 2" xfId="26757" xr:uid="{00000000-0005-0000-0000-00006C680000}"/>
    <cellStyle name="Normal 3 3 2 3 3 2 2 4 4" xfId="26758" xr:uid="{00000000-0005-0000-0000-00006D680000}"/>
    <cellStyle name="Normal 3 3 2 3 3 2 2 5" xfId="26759" xr:uid="{00000000-0005-0000-0000-00006E680000}"/>
    <cellStyle name="Normal 3 3 2 3 3 2 2 5 2" xfId="26760" xr:uid="{00000000-0005-0000-0000-00006F680000}"/>
    <cellStyle name="Normal 3 3 2 3 3 2 2 5 2 2" xfId="26761" xr:uid="{00000000-0005-0000-0000-000070680000}"/>
    <cellStyle name="Normal 3 3 2 3 3 2 2 5 3" xfId="26762" xr:uid="{00000000-0005-0000-0000-000071680000}"/>
    <cellStyle name="Normal 3 3 2 3 3 2 2 6" xfId="26763" xr:uid="{00000000-0005-0000-0000-000072680000}"/>
    <cellStyle name="Normal 3 3 2 3 3 2 2 6 2" xfId="26764" xr:uid="{00000000-0005-0000-0000-000073680000}"/>
    <cellStyle name="Normal 3 3 2 3 3 2 2 7" xfId="26765" xr:uid="{00000000-0005-0000-0000-000074680000}"/>
    <cellStyle name="Normal 3 3 2 3 3 2 2 7 2" xfId="26766" xr:uid="{00000000-0005-0000-0000-000075680000}"/>
    <cellStyle name="Normal 3 3 2 3 3 2 2 8" xfId="26767" xr:uid="{00000000-0005-0000-0000-000076680000}"/>
    <cellStyle name="Normal 3 3 2 3 3 2 3" xfId="26768" xr:uid="{00000000-0005-0000-0000-000077680000}"/>
    <cellStyle name="Normal 3 3 2 3 3 2 3 2" xfId="26769" xr:uid="{00000000-0005-0000-0000-000078680000}"/>
    <cellStyle name="Normal 3 3 2 3 3 2 3 2 2" xfId="26770" xr:uid="{00000000-0005-0000-0000-000079680000}"/>
    <cellStyle name="Normal 3 3 2 3 3 2 3 2 2 2" xfId="26771" xr:uid="{00000000-0005-0000-0000-00007A680000}"/>
    <cellStyle name="Normal 3 3 2 3 3 2 3 2 2 2 2" xfId="26772" xr:uid="{00000000-0005-0000-0000-00007B680000}"/>
    <cellStyle name="Normal 3 3 2 3 3 2 3 2 2 3" xfId="26773" xr:uid="{00000000-0005-0000-0000-00007C680000}"/>
    <cellStyle name="Normal 3 3 2 3 3 2 3 2 3" xfId="26774" xr:uid="{00000000-0005-0000-0000-00007D680000}"/>
    <cellStyle name="Normal 3 3 2 3 3 2 3 2 3 2" xfId="26775" xr:uid="{00000000-0005-0000-0000-00007E680000}"/>
    <cellStyle name="Normal 3 3 2 3 3 2 3 2 4" xfId="26776" xr:uid="{00000000-0005-0000-0000-00007F680000}"/>
    <cellStyle name="Normal 3 3 2 3 3 2 3 3" xfId="26777" xr:uid="{00000000-0005-0000-0000-000080680000}"/>
    <cellStyle name="Normal 3 3 2 3 3 2 3 3 2" xfId="26778" xr:uid="{00000000-0005-0000-0000-000081680000}"/>
    <cellStyle name="Normal 3 3 2 3 3 2 3 3 2 2" xfId="26779" xr:uid="{00000000-0005-0000-0000-000082680000}"/>
    <cellStyle name="Normal 3 3 2 3 3 2 3 3 3" xfId="26780" xr:uid="{00000000-0005-0000-0000-000083680000}"/>
    <cellStyle name="Normal 3 3 2 3 3 2 3 4" xfId="26781" xr:uid="{00000000-0005-0000-0000-000084680000}"/>
    <cellStyle name="Normal 3 3 2 3 3 2 3 4 2" xfId="26782" xr:uid="{00000000-0005-0000-0000-000085680000}"/>
    <cellStyle name="Normal 3 3 2 3 3 2 3 5" xfId="26783" xr:uid="{00000000-0005-0000-0000-000086680000}"/>
    <cellStyle name="Normal 3 3 2 3 3 2 4" xfId="26784" xr:uid="{00000000-0005-0000-0000-000087680000}"/>
    <cellStyle name="Normal 3 3 2 3 3 2 4 2" xfId="26785" xr:uid="{00000000-0005-0000-0000-000088680000}"/>
    <cellStyle name="Normal 3 3 2 3 3 2 4 2 2" xfId="26786" xr:uid="{00000000-0005-0000-0000-000089680000}"/>
    <cellStyle name="Normal 3 3 2 3 3 2 4 2 2 2" xfId="26787" xr:uid="{00000000-0005-0000-0000-00008A680000}"/>
    <cellStyle name="Normal 3 3 2 3 3 2 4 2 3" xfId="26788" xr:uid="{00000000-0005-0000-0000-00008B680000}"/>
    <cellStyle name="Normal 3 3 2 3 3 2 4 3" xfId="26789" xr:uid="{00000000-0005-0000-0000-00008C680000}"/>
    <cellStyle name="Normal 3 3 2 3 3 2 4 3 2" xfId="26790" xr:uid="{00000000-0005-0000-0000-00008D680000}"/>
    <cellStyle name="Normal 3 3 2 3 3 2 4 4" xfId="26791" xr:uid="{00000000-0005-0000-0000-00008E680000}"/>
    <cellStyle name="Normal 3 3 2 3 3 2 5" xfId="26792" xr:uid="{00000000-0005-0000-0000-00008F680000}"/>
    <cellStyle name="Normal 3 3 2 3 3 2 5 2" xfId="26793" xr:uid="{00000000-0005-0000-0000-000090680000}"/>
    <cellStyle name="Normal 3 3 2 3 3 2 5 2 2" xfId="26794" xr:uid="{00000000-0005-0000-0000-000091680000}"/>
    <cellStyle name="Normal 3 3 2 3 3 2 5 2 2 2" xfId="26795" xr:uid="{00000000-0005-0000-0000-000092680000}"/>
    <cellStyle name="Normal 3 3 2 3 3 2 5 2 3" xfId="26796" xr:uid="{00000000-0005-0000-0000-000093680000}"/>
    <cellStyle name="Normal 3 3 2 3 3 2 5 3" xfId="26797" xr:uid="{00000000-0005-0000-0000-000094680000}"/>
    <cellStyle name="Normal 3 3 2 3 3 2 5 3 2" xfId="26798" xr:uid="{00000000-0005-0000-0000-000095680000}"/>
    <cellStyle name="Normal 3 3 2 3 3 2 5 4" xfId="26799" xr:uid="{00000000-0005-0000-0000-000096680000}"/>
    <cellStyle name="Normal 3 3 2 3 3 2 6" xfId="26800" xr:uid="{00000000-0005-0000-0000-000097680000}"/>
    <cellStyle name="Normal 3 3 2 3 3 2 6 2" xfId="26801" xr:uid="{00000000-0005-0000-0000-000098680000}"/>
    <cellStyle name="Normal 3 3 2 3 3 2 6 2 2" xfId="26802" xr:uid="{00000000-0005-0000-0000-000099680000}"/>
    <cellStyle name="Normal 3 3 2 3 3 2 6 3" xfId="26803" xr:uid="{00000000-0005-0000-0000-00009A680000}"/>
    <cellStyle name="Normal 3 3 2 3 3 2 7" xfId="26804" xr:uid="{00000000-0005-0000-0000-00009B680000}"/>
    <cellStyle name="Normal 3 3 2 3 3 2 7 2" xfId="26805" xr:uid="{00000000-0005-0000-0000-00009C680000}"/>
    <cellStyle name="Normal 3 3 2 3 3 2 8" xfId="26806" xr:uid="{00000000-0005-0000-0000-00009D680000}"/>
    <cellStyle name="Normal 3 3 2 3 3 2 8 2" xfId="26807" xr:uid="{00000000-0005-0000-0000-00009E680000}"/>
    <cellStyle name="Normal 3 3 2 3 3 2 9" xfId="26808" xr:uid="{00000000-0005-0000-0000-00009F680000}"/>
    <cellStyle name="Normal 3 3 2 3 3 3" xfId="26809" xr:uid="{00000000-0005-0000-0000-0000A0680000}"/>
    <cellStyle name="Normal 3 3 2 3 3 3 2" xfId="26810" xr:uid="{00000000-0005-0000-0000-0000A1680000}"/>
    <cellStyle name="Normal 3 3 2 3 3 3 2 2" xfId="26811" xr:uid="{00000000-0005-0000-0000-0000A2680000}"/>
    <cellStyle name="Normal 3 3 2 3 3 3 2 2 2" xfId="26812" xr:uid="{00000000-0005-0000-0000-0000A3680000}"/>
    <cellStyle name="Normal 3 3 2 3 3 3 2 2 2 2" xfId="26813" xr:uid="{00000000-0005-0000-0000-0000A4680000}"/>
    <cellStyle name="Normal 3 3 2 3 3 3 2 2 2 2 2" xfId="26814" xr:uid="{00000000-0005-0000-0000-0000A5680000}"/>
    <cellStyle name="Normal 3 3 2 3 3 3 2 2 2 3" xfId="26815" xr:uid="{00000000-0005-0000-0000-0000A6680000}"/>
    <cellStyle name="Normal 3 3 2 3 3 3 2 2 3" xfId="26816" xr:uid="{00000000-0005-0000-0000-0000A7680000}"/>
    <cellStyle name="Normal 3 3 2 3 3 3 2 2 3 2" xfId="26817" xr:uid="{00000000-0005-0000-0000-0000A8680000}"/>
    <cellStyle name="Normal 3 3 2 3 3 3 2 2 4" xfId="26818" xr:uid="{00000000-0005-0000-0000-0000A9680000}"/>
    <cellStyle name="Normal 3 3 2 3 3 3 2 3" xfId="26819" xr:uid="{00000000-0005-0000-0000-0000AA680000}"/>
    <cellStyle name="Normal 3 3 2 3 3 3 2 3 2" xfId="26820" xr:uid="{00000000-0005-0000-0000-0000AB680000}"/>
    <cellStyle name="Normal 3 3 2 3 3 3 2 3 2 2" xfId="26821" xr:uid="{00000000-0005-0000-0000-0000AC680000}"/>
    <cellStyle name="Normal 3 3 2 3 3 3 2 3 3" xfId="26822" xr:uid="{00000000-0005-0000-0000-0000AD680000}"/>
    <cellStyle name="Normal 3 3 2 3 3 3 2 4" xfId="26823" xr:uid="{00000000-0005-0000-0000-0000AE680000}"/>
    <cellStyle name="Normal 3 3 2 3 3 3 2 4 2" xfId="26824" xr:uid="{00000000-0005-0000-0000-0000AF680000}"/>
    <cellStyle name="Normal 3 3 2 3 3 3 2 5" xfId="26825" xr:uid="{00000000-0005-0000-0000-0000B0680000}"/>
    <cellStyle name="Normal 3 3 2 3 3 3 3" xfId="26826" xr:uid="{00000000-0005-0000-0000-0000B1680000}"/>
    <cellStyle name="Normal 3 3 2 3 3 3 3 2" xfId="26827" xr:uid="{00000000-0005-0000-0000-0000B2680000}"/>
    <cellStyle name="Normal 3 3 2 3 3 3 3 2 2" xfId="26828" xr:uid="{00000000-0005-0000-0000-0000B3680000}"/>
    <cellStyle name="Normal 3 3 2 3 3 3 3 2 2 2" xfId="26829" xr:uid="{00000000-0005-0000-0000-0000B4680000}"/>
    <cellStyle name="Normal 3 3 2 3 3 3 3 2 3" xfId="26830" xr:uid="{00000000-0005-0000-0000-0000B5680000}"/>
    <cellStyle name="Normal 3 3 2 3 3 3 3 3" xfId="26831" xr:uid="{00000000-0005-0000-0000-0000B6680000}"/>
    <cellStyle name="Normal 3 3 2 3 3 3 3 3 2" xfId="26832" xr:uid="{00000000-0005-0000-0000-0000B7680000}"/>
    <cellStyle name="Normal 3 3 2 3 3 3 3 4" xfId="26833" xr:uid="{00000000-0005-0000-0000-0000B8680000}"/>
    <cellStyle name="Normal 3 3 2 3 3 3 4" xfId="26834" xr:uid="{00000000-0005-0000-0000-0000B9680000}"/>
    <cellStyle name="Normal 3 3 2 3 3 3 4 2" xfId="26835" xr:uid="{00000000-0005-0000-0000-0000BA680000}"/>
    <cellStyle name="Normal 3 3 2 3 3 3 4 2 2" xfId="26836" xr:uid="{00000000-0005-0000-0000-0000BB680000}"/>
    <cellStyle name="Normal 3 3 2 3 3 3 4 2 2 2" xfId="26837" xr:uid="{00000000-0005-0000-0000-0000BC680000}"/>
    <cellStyle name="Normal 3 3 2 3 3 3 4 2 3" xfId="26838" xr:uid="{00000000-0005-0000-0000-0000BD680000}"/>
    <cellStyle name="Normal 3 3 2 3 3 3 4 3" xfId="26839" xr:uid="{00000000-0005-0000-0000-0000BE680000}"/>
    <cellStyle name="Normal 3 3 2 3 3 3 4 3 2" xfId="26840" xr:uid="{00000000-0005-0000-0000-0000BF680000}"/>
    <cellStyle name="Normal 3 3 2 3 3 3 4 4" xfId="26841" xr:uid="{00000000-0005-0000-0000-0000C0680000}"/>
    <cellStyle name="Normal 3 3 2 3 3 3 5" xfId="26842" xr:uid="{00000000-0005-0000-0000-0000C1680000}"/>
    <cellStyle name="Normal 3 3 2 3 3 3 5 2" xfId="26843" xr:uid="{00000000-0005-0000-0000-0000C2680000}"/>
    <cellStyle name="Normal 3 3 2 3 3 3 5 2 2" xfId="26844" xr:uid="{00000000-0005-0000-0000-0000C3680000}"/>
    <cellStyle name="Normal 3 3 2 3 3 3 5 3" xfId="26845" xr:uid="{00000000-0005-0000-0000-0000C4680000}"/>
    <cellStyle name="Normal 3 3 2 3 3 3 6" xfId="26846" xr:uid="{00000000-0005-0000-0000-0000C5680000}"/>
    <cellStyle name="Normal 3 3 2 3 3 3 6 2" xfId="26847" xr:uid="{00000000-0005-0000-0000-0000C6680000}"/>
    <cellStyle name="Normal 3 3 2 3 3 3 7" xfId="26848" xr:uid="{00000000-0005-0000-0000-0000C7680000}"/>
    <cellStyle name="Normal 3 3 2 3 3 3 7 2" xfId="26849" xr:uid="{00000000-0005-0000-0000-0000C8680000}"/>
    <cellStyle name="Normal 3 3 2 3 3 3 8" xfId="26850" xr:uid="{00000000-0005-0000-0000-0000C9680000}"/>
    <cellStyle name="Normal 3 3 2 3 3 4" xfId="26851" xr:uid="{00000000-0005-0000-0000-0000CA680000}"/>
    <cellStyle name="Normal 3 3 2 3 3 4 2" xfId="26852" xr:uid="{00000000-0005-0000-0000-0000CB680000}"/>
    <cellStyle name="Normal 3 3 2 3 3 4 2 2" xfId="26853" xr:uid="{00000000-0005-0000-0000-0000CC680000}"/>
    <cellStyle name="Normal 3 3 2 3 3 4 2 2 2" xfId="26854" xr:uid="{00000000-0005-0000-0000-0000CD680000}"/>
    <cellStyle name="Normal 3 3 2 3 3 4 2 2 2 2" xfId="26855" xr:uid="{00000000-0005-0000-0000-0000CE680000}"/>
    <cellStyle name="Normal 3 3 2 3 3 4 2 2 3" xfId="26856" xr:uid="{00000000-0005-0000-0000-0000CF680000}"/>
    <cellStyle name="Normal 3 3 2 3 3 4 2 3" xfId="26857" xr:uid="{00000000-0005-0000-0000-0000D0680000}"/>
    <cellStyle name="Normal 3 3 2 3 3 4 2 3 2" xfId="26858" xr:uid="{00000000-0005-0000-0000-0000D1680000}"/>
    <cellStyle name="Normal 3 3 2 3 3 4 2 4" xfId="26859" xr:uid="{00000000-0005-0000-0000-0000D2680000}"/>
    <cellStyle name="Normal 3 3 2 3 3 4 3" xfId="26860" xr:uid="{00000000-0005-0000-0000-0000D3680000}"/>
    <cellStyle name="Normal 3 3 2 3 3 4 3 2" xfId="26861" xr:uid="{00000000-0005-0000-0000-0000D4680000}"/>
    <cellStyle name="Normal 3 3 2 3 3 4 3 2 2" xfId="26862" xr:uid="{00000000-0005-0000-0000-0000D5680000}"/>
    <cellStyle name="Normal 3 3 2 3 3 4 3 3" xfId="26863" xr:uid="{00000000-0005-0000-0000-0000D6680000}"/>
    <cellStyle name="Normal 3 3 2 3 3 4 4" xfId="26864" xr:uid="{00000000-0005-0000-0000-0000D7680000}"/>
    <cellStyle name="Normal 3 3 2 3 3 4 4 2" xfId="26865" xr:uid="{00000000-0005-0000-0000-0000D8680000}"/>
    <cellStyle name="Normal 3 3 2 3 3 4 5" xfId="26866" xr:uid="{00000000-0005-0000-0000-0000D9680000}"/>
    <cellStyle name="Normal 3 3 2 3 3 5" xfId="26867" xr:uid="{00000000-0005-0000-0000-0000DA680000}"/>
    <cellStyle name="Normal 3 3 2 3 3 5 2" xfId="26868" xr:uid="{00000000-0005-0000-0000-0000DB680000}"/>
    <cellStyle name="Normal 3 3 2 3 3 5 2 2" xfId="26869" xr:uid="{00000000-0005-0000-0000-0000DC680000}"/>
    <cellStyle name="Normal 3 3 2 3 3 5 2 2 2" xfId="26870" xr:uid="{00000000-0005-0000-0000-0000DD680000}"/>
    <cellStyle name="Normal 3 3 2 3 3 5 2 3" xfId="26871" xr:uid="{00000000-0005-0000-0000-0000DE680000}"/>
    <cellStyle name="Normal 3 3 2 3 3 5 3" xfId="26872" xr:uid="{00000000-0005-0000-0000-0000DF680000}"/>
    <cellStyle name="Normal 3 3 2 3 3 5 3 2" xfId="26873" xr:uid="{00000000-0005-0000-0000-0000E0680000}"/>
    <cellStyle name="Normal 3 3 2 3 3 5 4" xfId="26874" xr:uid="{00000000-0005-0000-0000-0000E1680000}"/>
    <cellStyle name="Normal 3 3 2 3 3 6" xfId="26875" xr:uid="{00000000-0005-0000-0000-0000E2680000}"/>
    <cellStyle name="Normal 3 3 2 3 3 6 2" xfId="26876" xr:uid="{00000000-0005-0000-0000-0000E3680000}"/>
    <cellStyle name="Normal 3 3 2 3 3 6 2 2" xfId="26877" xr:uid="{00000000-0005-0000-0000-0000E4680000}"/>
    <cellStyle name="Normal 3 3 2 3 3 6 2 2 2" xfId="26878" xr:uid="{00000000-0005-0000-0000-0000E5680000}"/>
    <cellStyle name="Normal 3 3 2 3 3 6 2 3" xfId="26879" xr:uid="{00000000-0005-0000-0000-0000E6680000}"/>
    <cellStyle name="Normal 3 3 2 3 3 6 3" xfId="26880" xr:uid="{00000000-0005-0000-0000-0000E7680000}"/>
    <cellStyle name="Normal 3 3 2 3 3 6 3 2" xfId="26881" xr:uid="{00000000-0005-0000-0000-0000E8680000}"/>
    <cellStyle name="Normal 3 3 2 3 3 6 4" xfId="26882" xr:uid="{00000000-0005-0000-0000-0000E9680000}"/>
    <cellStyle name="Normal 3 3 2 3 3 7" xfId="26883" xr:uid="{00000000-0005-0000-0000-0000EA680000}"/>
    <cellStyle name="Normal 3 3 2 3 3 7 2" xfId="26884" xr:uid="{00000000-0005-0000-0000-0000EB680000}"/>
    <cellStyle name="Normal 3 3 2 3 3 7 2 2" xfId="26885" xr:uid="{00000000-0005-0000-0000-0000EC680000}"/>
    <cellStyle name="Normal 3 3 2 3 3 7 3" xfId="26886" xr:uid="{00000000-0005-0000-0000-0000ED680000}"/>
    <cellStyle name="Normal 3 3 2 3 3 8" xfId="26887" xr:uid="{00000000-0005-0000-0000-0000EE680000}"/>
    <cellStyle name="Normal 3 3 2 3 3 8 2" xfId="26888" xr:uid="{00000000-0005-0000-0000-0000EF680000}"/>
    <cellStyle name="Normal 3 3 2 3 3 9" xfId="26889" xr:uid="{00000000-0005-0000-0000-0000F0680000}"/>
    <cellStyle name="Normal 3 3 2 3 3 9 2" xfId="26890" xr:uid="{00000000-0005-0000-0000-0000F1680000}"/>
    <cellStyle name="Normal 3 3 2 3 4" xfId="26891" xr:uid="{00000000-0005-0000-0000-0000F2680000}"/>
    <cellStyle name="Normal 3 3 2 3 4 10" xfId="26892" xr:uid="{00000000-0005-0000-0000-0000F3680000}"/>
    <cellStyle name="Normal 3 3 2 3 4 11" xfId="26893" xr:uid="{00000000-0005-0000-0000-0000F4680000}"/>
    <cellStyle name="Normal 3 3 2 3 4 2" xfId="26894" xr:uid="{00000000-0005-0000-0000-0000F5680000}"/>
    <cellStyle name="Normal 3 3 2 3 4 2 2" xfId="26895" xr:uid="{00000000-0005-0000-0000-0000F6680000}"/>
    <cellStyle name="Normal 3 3 2 3 4 2 2 2" xfId="26896" xr:uid="{00000000-0005-0000-0000-0000F7680000}"/>
    <cellStyle name="Normal 3 3 2 3 4 2 2 2 2" xfId="26897" xr:uid="{00000000-0005-0000-0000-0000F8680000}"/>
    <cellStyle name="Normal 3 3 2 3 4 2 2 2 2 2" xfId="26898" xr:uid="{00000000-0005-0000-0000-0000F9680000}"/>
    <cellStyle name="Normal 3 3 2 3 4 2 2 2 2 2 2" xfId="26899" xr:uid="{00000000-0005-0000-0000-0000FA680000}"/>
    <cellStyle name="Normal 3 3 2 3 4 2 2 2 2 2 2 2" xfId="26900" xr:uid="{00000000-0005-0000-0000-0000FB680000}"/>
    <cellStyle name="Normal 3 3 2 3 4 2 2 2 2 2 3" xfId="26901" xr:uid="{00000000-0005-0000-0000-0000FC680000}"/>
    <cellStyle name="Normal 3 3 2 3 4 2 2 2 2 3" xfId="26902" xr:uid="{00000000-0005-0000-0000-0000FD680000}"/>
    <cellStyle name="Normal 3 3 2 3 4 2 2 2 2 3 2" xfId="26903" xr:uid="{00000000-0005-0000-0000-0000FE680000}"/>
    <cellStyle name="Normal 3 3 2 3 4 2 2 2 2 4" xfId="26904" xr:uid="{00000000-0005-0000-0000-0000FF680000}"/>
    <cellStyle name="Normal 3 3 2 3 4 2 2 2 3" xfId="26905" xr:uid="{00000000-0005-0000-0000-000000690000}"/>
    <cellStyle name="Normal 3 3 2 3 4 2 2 2 3 2" xfId="26906" xr:uid="{00000000-0005-0000-0000-000001690000}"/>
    <cellStyle name="Normal 3 3 2 3 4 2 2 2 3 2 2" xfId="26907" xr:uid="{00000000-0005-0000-0000-000002690000}"/>
    <cellStyle name="Normal 3 3 2 3 4 2 2 2 3 3" xfId="26908" xr:uid="{00000000-0005-0000-0000-000003690000}"/>
    <cellStyle name="Normal 3 3 2 3 4 2 2 2 4" xfId="26909" xr:uid="{00000000-0005-0000-0000-000004690000}"/>
    <cellStyle name="Normal 3 3 2 3 4 2 2 2 4 2" xfId="26910" xr:uid="{00000000-0005-0000-0000-000005690000}"/>
    <cellStyle name="Normal 3 3 2 3 4 2 2 2 5" xfId="26911" xr:uid="{00000000-0005-0000-0000-000006690000}"/>
    <cellStyle name="Normal 3 3 2 3 4 2 2 3" xfId="26912" xr:uid="{00000000-0005-0000-0000-000007690000}"/>
    <cellStyle name="Normal 3 3 2 3 4 2 2 3 2" xfId="26913" xr:uid="{00000000-0005-0000-0000-000008690000}"/>
    <cellStyle name="Normal 3 3 2 3 4 2 2 3 2 2" xfId="26914" xr:uid="{00000000-0005-0000-0000-000009690000}"/>
    <cellStyle name="Normal 3 3 2 3 4 2 2 3 2 2 2" xfId="26915" xr:uid="{00000000-0005-0000-0000-00000A690000}"/>
    <cellStyle name="Normal 3 3 2 3 4 2 2 3 2 3" xfId="26916" xr:uid="{00000000-0005-0000-0000-00000B690000}"/>
    <cellStyle name="Normal 3 3 2 3 4 2 2 3 3" xfId="26917" xr:uid="{00000000-0005-0000-0000-00000C690000}"/>
    <cellStyle name="Normal 3 3 2 3 4 2 2 3 3 2" xfId="26918" xr:uid="{00000000-0005-0000-0000-00000D690000}"/>
    <cellStyle name="Normal 3 3 2 3 4 2 2 3 4" xfId="26919" xr:uid="{00000000-0005-0000-0000-00000E690000}"/>
    <cellStyle name="Normal 3 3 2 3 4 2 2 4" xfId="26920" xr:uid="{00000000-0005-0000-0000-00000F690000}"/>
    <cellStyle name="Normal 3 3 2 3 4 2 2 4 2" xfId="26921" xr:uid="{00000000-0005-0000-0000-000010690000}"/>
    <cellStyle name="Normal 3 3 2 3 4 2 2 4 2 2" xfId="26922" xr:uid="{00000000-0005-0000-0000-000011690000}"/>
    <cellStyle name="Normal 3 3 2 3 4 2 2 4 2 2 2" xfId="26923" xr:uid="{00000000-0005-0000-0000-000012690000}"/>
    <cellStyle name="Normal 3 3 2 3 4 2 2 4 2 3" xfId="26924" xr:uid="{00000000-0005-0000-0000-000013690000}"/>
    <cellStyle name="Normal 3 3 2 3 4 2 2 4 3" xfId="26925" xr:uid="{00000000-0005-0000-0000-000014690000}"/>
    <cellStyle name="Normal 3 3 2 3 4 2 2 4 3 2" xfId="26926" xr:uid="{00000000-0005-0000-0000-000015690000}"/>
    <cellStyle name="Normal 3 3 2 3 4 2 2 4 4" xfId="26927" xr:uid="{00000000-0005-0000-0000-000016690000}"/>
    <cellStyle name="Normal 3 3 2 3 4 2 2 5" xfId="26928" xr:uid="{00000000-0005-0000-0000-000017690000}"/>
    <cellStyle name="Normal 3 3 2 3 4 2 2 5 2" xfId="26929" xr:uid="{00000000-0005-0000-0000-000018690000}"/>
    <cellStyle name="Normal 3 3 2 3 4 2 2 5 2 2" xfId="26930" xr:uid="{00000000-0005-0000-0000-000019690000}"/>
    <cellStyle name="Normal 3 3 2 3 4 2 2 5 3" xfId="26931" xr:uid="{00000000-0005-0000-0000-00001A690000}"/>
    <cellStyle name="Normal 3 3 2 3 4 2 2 6" xfId="26932" xr:uid="{00000000-0005-0000-0000-00001B690000}"/>
    <cellStyle name="Normal 3 3 2 3 4 2 2 6 2" xfId="26933" xr:uid="{00000000-0005-0000-0000-00001C690000}"/>
    <cellStyle name="Normal 3 3 2 3 4 2 2 7" xfId="26934" xr:uid="{00000000-0005-0000-0000-00001D690000}"/>
    <cellStyle name="Normal 3 3 2 3 4 2 2 7 2" xfId="26935" xr:uid="{00000000-0005-0000-0000-00001E690000}"/>
    <cellStyle name="Normal 3 3 2 3 4 2 2 8" xfId="26936" xr:uid="{00000000-0005-0000-0000-00001F690000}"/>
    <cellStyle name="Normal 3 3 2 3 4 2 3" xfId="26937" xr:uid="{00000000-0005-0000-0000-000020690000}"/>
    <cellStyle name="Normal 3 3 2 3 4 2 3 2" xfId="26938" xr:uid="{00000000-0005-0000-0000-000021690000}"/>
    <cellStyle name="Normal 3 3 2 3 4 2 3 2 2" xfId="26939" xr:uid="{00000000-0005-0000-0000-000022690000}"/>
    <cellStyle name="Normal 3 3 2 3 4 2 3 2 2 2" xfId="26940" xr:uid="{00000000-0005-0000-0000-000023690000}"/>
    <cellStyle name="Normal 3 3 2 3 4 2 3 2 2 2 2" xfId="26941" xr:uid="{00000000-0005-0000-0000-000024690000}"/>
    <cellStyle name="Normal 3 3 2 3 4 2 3 2 2 3" xfId="26942" xr:uid="{00000000-0005-0000-0000-000025690000}"/>
    <cellStyle name="Normal 3 3 2 3 4 2 3 2 3" xfId="26943" xr:uid="{00000000-0005-0000-0000-000026690000}"/>
    <cellStyle name="Normal 3 3 2 3 4 2 3 2 3 2" xfId="26944" xr:uid="{00000000-0005-0000-0000-000027690000}"/>
    <cellStyle name="Normal 3 3 2 3 4 2 3 2 4" xfId="26945" xr:uid="{00000000-0005-0000-0000-000028690000}"/>
    <cellStyle name="Normal 3 3 2 3 4 2 3 3" xfId="26946" xr:uid="{00000000-0005-0000-0000-000029690000}"/>
    <cellStyle name="Normal 3 3 2 3 4 2 3 3 2" xfId="26947" xr:uid="{00000000-0005-0000-0000-00002A690000}"/>
    <cellStyle name="Normal 3 3 2 3 4 2 3 3 2 2" xfId="26948" xr:uid="{00000000-0005-0000-0000-00002B690000}"/>
    <cellStyle name="Normal 3 3 2 3 4 2 3 3 3" xfId="26949" xr:uid="{00000000-0005-0000-0000-00002C690000}"/>
    <cellStyle name="Normal 3 3 2 3 4 2 3 4" xfId="26950" xr:uid="{00000000-0005-0000-0000-00002D690000}"/>
    <cellStyle name="Normal 3 3 2 3 4 2 3 4 2" xfId="26951" xr:uid="{00000000-0005-0000-0000-00002E690000}"/>
    <cellStyle name="Normal 3 3 2 3 4 2 3 5" xfId="26952" xr:uid="{00000000-0005-0000-0000-00002F690000}"/>
    <cellStyle name="Normal 3 3 2 3 4 2 4" xfId="26953" xr:uid="{00000000-0005-0000-0000-000030690000}"/>
    <cellStyle name="Normal 3 3 2 3 4 2 4 2" xfId="26954" xr:uid="{00000000-0005-0000-0000-000031690000}"/>
    <cellStyle name="Normal 3 3 2 3 4 2 4 2 2" xfId="26955" xr:uid="{00000000-0005-0000-0000-000032690000}"/>
    <cellStyle name="Normal 3 3 2 3 4 2 4 2 2 2" xfId="26956" xr:uid="{00000000-0005-0000-0000-000033690000}"/>
    <cellStyle name="Normal 3 3 2 3 4 2 4 2 3" xfId="26957" xr:uid="{00000000-0005-0000-0000-000034690000}"/>
    <cellStyle name="Normal 3 3 2 3 4 2 4 3" xfId="26958" xr:uid="{00000000-0005-0000-0000-000035690000}"/>
    <cellStyle name="Normal 3 3 2 3 4 2 4 3 2" xfId="26959" xr:uid="{00000000-0005-0000-0000-000036690000}"/>
    <cellStyle name="Normal 3 3 2 3 4 2 4 4" xfId="26960" xr:uid="{00000000-0005-0000-0000-000037690000}"/>
    <cellStyle name="Normal 3 3 2 3 4 2 5" xfId="26961" xr:uid="{00000000-0005-0000-0000-000038690000}"/>
    <cellStyle name="Normal 3 3 2 3 4 2 5 2" xfId="26962" xr:uid="{00000000-0005-0000-0000-000039690000}"/>
    <cellStyle name="Normal 3 3 2 3 4 2 5 2 2" xfId="26963" xr:uid="{00000000-0005-0000-0000-00003A690000}"/>
    <cellStyle name="Normal 3 3 2 3 4 2 5 2 2 2" xfId="26964" xr:uid="{00000000-0005-0000-0000-00003B690000}"/>
    <cellStyle name="Normal 3 3 2 3 4 2 5 2 3" xfId="26965" xr:uid="{00000000-0005-0000-0000-00003C690000}"/>
    <cellStyle name="Normal 3 3 2 3 4 2 5 3" xfId="26966" xr:uid="{00000000-0005-0000-0000-00003D690000}"/>
    <cellStyle name="Normal 3 3 2 3 4 2 5 3 2" xfId="26967" xr:uid="{00000000-0005-0000-0000-00003E690000}"/>
    <cellStyle name="Normal 3 3 2 3 4 2 5 4" xfId="26968" xr:uid="{00000000-0005-0000-0000-00003F690000}"/>
    <cellStyle name="Normal 3 3 2 3 4 2 6" xfId="26969" xr:uid="{00000000-0005-0000-0000-000040690000}"/>
    <cellStyle name="Normal 3 3 2 3 4 2 6 2" xfId="26970" xr:uid="{00000000-0005-0000-0000-000041690000}"/>
    <cellStyle name="Normal 3 3 2 3 4 2 6 2 2" xfId="26971" xr:uid="{00000000-0005-0000-0000-000042690000}"/>
    <cellStyle name="Normal 3 3 2 3 4 2 6 3" xfId="26972" xr:uid="{00000000-0005-0000-0000-000043690000}"/>
    <cellStyle name="Normal 3 3 2 3 4 2 7" xfId="26973" xr:uid="{00000000-0005-0000-0000-000044690000}"/>
    <cellStyle name="Normal 3 3 2 3 4 2 7 2" xfId="26974" xr:uid="{00000000-0005-0000-0000-000045690000}"/>
    <cellStyle name="Normal 3 3 2 3 4 2 8" xfId="26975" xr:uid="{00000000-0005-0000-0000-000046690000}"/>
    <cellStyle name="Normal 3 3 2 3 4 2 8 2" xfId="26976" xr:uid="{00000000-0005-0000-0000-000047690000}"/>
    <cellStyle name="Normal 3 3 2 3 4 2 9" xfId="26977" xr:uid="{00000000-0005-0000-0000-000048690000}"/>
    <cellStyle name="Normal 3 3 2 3 4 3" xfId="26978" xr:uid="{00000000-0005-0000-0000-000049690000}"/>
    <cellStyle name="Normal 3 3 2 3 4 3 2" xfId="26979" xr:uid="{00000000-0005-0000-0000-00004A690000}"/>
    <cellStyle name="Normal 3 3 2 3 4 3 2 2" xfId="26980" xr:uid="{00000000-0005-0000-0000-00004B690000}"/>
    <cellStyle name="Normal 3 3 2 3 4 3 2 2 2" xfId="26981" xr:uid="{00000000-0005-0000-0000-00004C690000}"/>
    <cellStyle name="Normal 3 3 2 3 4 3 2 2 2 2" xfId="26982" xr:uid="{00000000-0005-0000-0000-00004D690000}"/>
    <cellStyle name="Normal 3 3 2 3 4 3 2 2 2 2 2" xfId="26983" xr:uid="{00000000-0005-0000-0000-00004E690000}"/>
    <cellStyle name="Normal 3 3 2 3 4 3 2 2 2 3" xfId="26984" xr:uid="{00000000-0005-0000-0000-00004F690000}"/>
    <cellStyle name="Normal 3 3 2 3 4 3 2 2 3" xfId="26985" xr:uid="{00000000-0005-0000-0000-000050690000}"/>
    <cellStyle name="Normal 3 3 2 3 4 3 2 2 3 2" xfId="26986" xr:uid="{00000000-0005-0000-0000-000051690000}"/>
    <cellStyle name="Normal 3 3 2 3 4 3 2 2 4" xfId="26987" xr:uid="{00000000-0005-0000-0000-000052690000}"/>
    <cellStyle name="Normal 3 3 2 3 4 3 2 3" xfId="26988" xr:uid="{00000000-0005-0000-0000-000053690000}"/>
    <cellStyle name="Normal 3 3 2 3 4 3 2 3 2" xfId="26989" xr:uid="{00000000-0005-0000-0000-000054690000}"/>
    <cellStyle name="Normal 3 3 2 3 4 3 2 3 2 2" xfId="26990" xr:uid="{00000000-0005-0000-0000-000055690000}"/>
    <cellStyle name="Normal 3 3 2 3 4 3 2 3 3" xfId="26991" xr:uid="{00000000-0005-0000-0000-000056690000}"/>
    <cellStyle name="Normal 3 3 2 3 4 3 2 4" xfId="26992" xr:uid="{00000000-0005-0000-0000-000057690000}"/>
    <cellStyle name="Normal 3 3 2 3 4 3 2 4 2" xfId="26993" xr:uid="{00000000-0005-0000-0000-000058690000}"/>
    <cellStyle name="Normal 3 3 2 3 4 3 2 5" xfId="26994" xr:uid="{00000000-0005-0000-0000-000059690000}"/>
    <cellStyle name="Normal 3 3 2 3 4 3 3" xfId="26995" xr:uid="{00000000-0005-0000-0000-00005A690000}"/>
    <cellStyle name="Normal 3 3 2 3 4 3 3 2" xfId="26996" xr:uid="{00000000-0005-0000-0000-00005B690000}"/>
    <cellStyle name="Normal 3 3 2 3 4 3 3 2 2" xfId="26997" xr:uid="{00000000-0005-0000-0000-00005C690000}"/>
    <cellStyle name="Normal 3 3 2 3 4 3 3 2 2 2" xfId="26998" xr:uid="{00000000-0005-0000-0000-00005D690000}"/>
    <cellStyle name="Normal 3 3 2 3 4 3 3 2 3" xfId="26999" xr:uid="{00000000-0005-0000-0000-00005E690000}"/>
    <cellStyle name="Normal 3 3 2 3 4 3 3 3" xfId="27000" xr:uid="{00000000-0005-0000-0000-00005F690000}"/>
    <cellStyle name="Normal 3 3 2 3 4 3 3 3 2" xfId="27001" xr:uid="{00000000-0005-0000-0000-000060690000}"/>
    <cellStyle name="Normal 3 3 2 3 4 3 3 4" xfId="27002" xr:uid="{00000000-0005-0000-0000-000061690000}"/>
    <cellStyle name="Normal 3 3 2 3 4 3 4" xfId="27003" xr:uid="{00000000-0005-0000-0000-000062690000}"/>
    <cellStyle name="Normal 3 3 2 3 4 3 4 2" xfId="27004" xr:uid="{00000000-0005-0000-0000-000063690000}"/>
    <cellStyle name="Normal 3 3 2 3 4 3 4 2 2" xfId="27005" xr:uid="{00000000-0005-0000-0000-000064690000}"/>
    <cellStyle name="Normal 3 3 2 3 4 3 4 2 2 2" xfId="27006" xr:uid="{00000000-0005-0000-0000-000065690000}"/>
    <cellStyle name="Normal 3 3 2 3 4 3 4 2 3" xfId="27007" xr:uid="{00000000-0005-0000-0000-000066690000}"/>
    <cellStyle name="Normal 3 3 2 3 4 3 4 3" xfId="27008" xr:uid="{00000000-0005-0000-0000-000067690000}"/>
    <cellStyle name="Normal 3 3 2 3 4 3 4 3 2" xfId="27009" xr:uid="{00000000-0005-0000-0000-000068690000}"/>
    <cellStyle name="Normal 3 3 2 3 4 3 4 4" xfId="27010" xr:uid="{00000000-0005-0000-0000-000069690000}"/>
    <cellStyle name="Normal 3 3 2 3 4 3 5" xfId="27011" xr:uid="{00000000-0005-0000-0000-00006A690000}"/>
    <cellStyle name="Normal 3 3 2 3 4 3 5 2" xfId="27012" xr:uid="{00000000-0005-0000-0000-00006B690000}"/>
    <cellStyle name="Normal 3 3 2 3 4 3 5 2 2" xfId="27013" xr:uid="{00000000-0005-0000-0000-00006C690000}"/>
    <cellStyle name="Normal 3 3 2 3 4 3 5 3" xfId="27014" xr:uid="{00000000-0005-0000-0000-00006D690000}"/>
    <cellStyle name="Normal 3 3 2 3 4 3 6" xfId="27015" xr:uid="{00000000-0005-0000-0000-00006E690000}"/>
    <cellStyle name="Normal 3 3 2 3 4 3 6 2" xfId="27016" xr:uid="{00000000-0005-0000-0000-00006F690000}"/>
    <cellStyle name="Normal 3 3 2 3 4 3 7" xfId="27017" xr:uid="{00000000-0005-0000-0000-000070690000}"/>
    <cellStyle name="Normal 3 3 2 3 4 3 7 2" xfId="27018" xr:uid="{00000000-0005-0000-0000-000071690000}"/>
    <cellStyle name="Normal 3 3 2 3 4 3 8" xfId="27019" xr:uid="{00000000-0005-0000-0000-000072690000}"/>
    <cellStyle name="Normal 3 3 2 3 4 4" xfId="27020" xr:uid="{00000000-0005-0000-0000-000073690000}"/>
    <cellStyle name="Normal 3 3 2 3 4 4 2" xfId="27021" xr:uid="{00000000-0005-0000-0000-000074690000}"/>
    <cellStyle name="Normal 3 3 2 3 4 4 2 2" xfId="27022" xr:uid="{00000000-0005-0000-0000-000075690000}"/>
    <cellStyle name="Normal 3 3 2 3 4 4 2 2 2" xfId="27023" xr:uid="{00000000-0005-0000-0000-000076690000}"/>
    <cellStyle name="Normal 3 3 2 3 4 4 2 2 2 2" xfId="27024" xr:uid="{00000000-0005-0000-0000-000077690000}"/>
    <cellStyle name="Normal 3 3 2 3 4 4 2 2 3" xfId="27025" xr:uid="{00000000-0005-0000-0000-000078690000}"/>
    <cellStyle name="Normal 3 3 2 3 4 4 2 3" xfId="27026" xr:uid="{00000000-0005-0000-0000-000079690000}"/>
    <cellStyle name="Normal 3 3 2 3 4 4 2 3 2" xfId="27027" xr:uid="{00000000-0005-0000-0000-00007A690000}"/>
    <cellStyle name="Normal 3 3 2 3 4 4 2 4" xfId="27028" xr:uid="{00000000-0005-0000-0000-00007B690000}"/>
    <cellStyle name="Normal 3 3 2 3 4 4 3" xfId="27029" xr:uid="{00000000-0005-0000-0000-00007C690000}"/>
    <cellStyle name="Normal 3 3 2 3 4 4 3 2" xfId="27030" xr:uid="{00000000-0005-0000-0000-00007D690000}"/>
    <cellStyle name="Normal 3 3 2 3 4 4 3 2 2" xfId="27031" xr:uid="{00000000-0005-0000-0000-00007E690000}"/>
    <cellStyle name="Normal 3 3 2 3 4 4 3 3" xfId="27032" xr:uid="{00000000-0005-0000-0000-00007F690000}"/>
    <cellStyle name="Normal 3 3 2 3 4 4 4" xfId="27033" xr:uid="{00000000-0005-0000-0000-000080690000}"/>
    <cellStyle name="Normal 3 3 2 3 4 4 4 2" xfId="27034" xr:uid="{00000000-0005-0000-0000-000081690000}"/>
    <cellStyle name="Normal 3 3 2 3 4 4 5" xfId="27035" xr:uid="{00000000-0005-0000-0000-000082690000}"/>
    <cellStyle name="Normal 3 3 2 3 4 5" xfId="27036" xr:uid="{00000000-0005-0000-0000-000083690000}"/>
    <cellStyle name="Normal 3 3 2 3 4 5 2" xfId="27037" xr:uid="{00000000-0005-0000-0000-000084690000}"/>
    <cellStyle name="Normal 3 3 2 3 4 5 2 2" xfId="27038" xr:uid="{00000000-0005-0000-0000-000085690000}"/>
    <cellStyle name="Normal 3 3 2 3 4 5 2 2 2" xfId="27039" xr:uid="{00000000-0005-0000-0000-000086690000}"/>
    <cellStyle name="Normal 3 3 2 3 4 5 2 3" xfId="27040" xr:uid="{00000000-0005-0000-0000-000087690000}"/>
    <cellStyle name="Normal 3 3 2 3 4 5 3" xfId="27041" xr:uid="{00000000-0005-0000-0000-000088690000}"/>
    <cellStyle name="Normal 3 3 2 3 4 5 3 2" xfId="27042" xr:uid="{00000000-0005-0000-0000-000089690000}"/>
    <cellStyle name="Normal 3 3 2 3 4 5 4" xfId="27043" xr:uid="{00000000-0005-0000-0000-00008A690000}"/>
    <cellStyle name="Normal 3 3 2 3 4 6" xfId="27044" xr:uid="{00000000-0005-0000-0000-00008B690000}"/>
    <cellStyle name="Normal 3 3 2 3 4 6 2" xfId="27045" xr:uid="{00000000-0005-0000-0000-00008C690000}"/>
    <cellStyle name="Normal 3 3 2 3 4 6 2 2" xfId="27046" xr:uid="{00000000-0005-0000-0000-00008D690000}"/>
    <cellStyle name="Normal 3 3 2 3 4 6 2 2 2" xfId="27047" xr:uid="{00000000-0005-0000-0000-00008E690000}"/>
    <cellStyle name="Normal 3 3 2 3 4 6 2 3" xfId="27048" xr:uid="{00000000-0005-0000-0000-00008F690000}"/>
    <cellStyle name="Normal 3 3 2 3 4 6 3" xfId="27049" xr:uid="{00000000-0005-0000-0000-000090690000}"/>
    <cellStyle name="Normal 3 3 2 3 4 6 3 2" xfId="27050" xr:uid="{00000000-0005-0000-0000-000091690000}"/>
    <cellStyle name="Normal 3 3 2 3 4 6 4" xfId="27051" xr:uid="{00000000-0005-0000-0000-000092690000}"/>
    <cellStyle name="Normal 3 3 2 3 4 7" xfId="27052" xr:uid="{00000000-0005-0000-0000-000093690000}"/>
    <cellStyle name="Normal 3 3 2 3 4 7 2" xfId="27053" xr:uid="{00000000-0005-0000-0000-000094690000}"/>
    <cellStyle name="Normal 3 3 2 3 4 7 2 2" xfId="27054" xr:uid="{00000000-0005-0000-0000-000095690000}"/>
    <cellStyle name="Normal 3 3 2 3 4 7 3" xfId="27055" xr:uid="{00000000-0005-0000-0000-000096690000}"/>
    <cellStyle name="Normal 3 3 2 3 4 8" xfId="27056" xr:uid="{00000000-0005-0000-0000-000097690000}"/>
    <cellStyle name="Normal 3 3 2 3 4 8 2" xfId="27057" xr:uid="{00000000-0005-0000-0000-000098690000}"/>
    <cellStyle name="Normal 3 3 2 3 4 9" xfId="27058" xr:uid="{00000000-0005-0000-0000-000099690000}"/>
    <cellStyle name="Normal 3 3 2 3 4 9 2" xfId="27059" xr:uid="{00000000-0005-0000-0000-00009A690000}"/>
    <cellStyle name="Normal 3 3 2 3 5" xfId="27060" xr:uid="{00000000-0005-0000-0000-00009B690000}"/>
    <cellStyle name="Normal 3 3 2 3 5 2" xfId="27061" xr:uid="{00000000-0005-0000-0000-00009C690000}"/>
    <cellStyle name="Normal 3 3 2 3 5 2 2" xfId="27062" xr:uid="{00000000-0005-0000-0000-00009D690000}"/>
    <cellStyle name="Normal 3 3 2 3 5 2 2 2" xfId="27063" xr:uid="{00000000-0005-0000-0000-00009E690000}"/>
    <cellStyle name="Normal 3 3 2 3 5 2 2 2 2" xfId="27064" xr:uid="{00000000-0005-0000-0000-00009F690000}"/>
    <cellStyle name="Normal 3 3 2 3 5 2 2 2 2 2" xfId="27065" xr:uid="{00000000-0005-0000-0000-0000A0690000}"/>
    <cellStyle name="Normal 3 3 2 3 5 2 2 2 2 2 2" xfId="27066" xr:uid="{00000000-0005-0000-0000-0000A1690000}"/>
    <cellStyle name="Normal 3 3 2 3 5 2 2 2 2 3" xfId="27067" xr:uid="{00000000-0005-0000-0000-0000A2690000}"/>
    <cellStyle name="Normal 3 3 2 3 5 2 2 2 3" xfId="27068" xr:uid="{00000000-0005-0000-0000-0000A3690000}"/>
    <cellStyle name="Normal 3 3 2 3 5 2 2 2 3 2" xfId="27069" xr:uid="{00000000-0005-0000-0000-0000A4690000}"/>
    <cellStyle name="Normal 3 3 2 3 5 2 2 2 4" xfId="27070" xr:uid="{00000000-0005-0000-0000-0000A5690000}"/>
    <cellStyle name="Normal 3 3 2 3 5 2 2 3" xfId="27071" xr:uid="{00000000-0005-0000-0000-0000A6690000}"/>
    <cellStyle name="Normal 3 3 2 3 5 2 2 3 2" xfId="27072" xr:uid="{00000000-0005-0000-0000-0000A7690000}"/>
    <cellStyle name="Normal 3 3 2 3 5 2 2 3 2 2" xfId="27073" xr:uid="{00000000-0005-0000-0000-0000A8690000}"/>
    <cellStyle name="Normal 3 3 2 3 5 2 2 3 3" xfId="27074" xr:uid="{00000000-0005-0000-0000-0000A9690000}"/>
    <cellStyle name="Normal 3 3 2 3 5 2 2 4" xfId="27075" xr:uid="{00000000-0005-0000-0000-0000AA690000}"/>
    <cellStyle name="Normal 3 3 2 3 5 2 2 4 2" xfId="27076" xr:uid="{00000000-0005-0000-0000-0000AB690000}"/>
    <cellStyle name="Normal 3 3 2 3 5 2 2 5" xfId="27077" xr:uid="{00000000-0005-0000-0000-0000AC690000}"/>
    <cellStyle name="Normal 3 3 2 3 5 2 3" xfId="27078" xr:uid="{00000000-0005-0000-0000-0000AD690000}"/>
    <cellStyle name="Normal 3 3 2 3 5 2 3 2" xfId="27079" xr:uid="{00000000-0005-0000-0000-0000AE690000}"/>
    <cellStyle name="Normal 3 3 2 3 5 2 3 2 2" xfId="27080" xr:uid="{00000000-0005-0000-0000-0000AF690000}"/>
    <cellStyle name="Normal 3 3 2 3 5 2 3 2 2 2" xfId="27081" xr:uid="{00000000-0005-0000-0000-0000B0690000}"/>
    <cellStyle name="Normal 3 3 2 3 5 2 3 2 3" xfId="27082" xr:uid="{00000000-0005-0000-0000-0000B1690000}"/>
    <cellStyle name="Normal 3 3 2 3 5 2 3 3" xfId="27083" xr:uid="{00000000-0005-0000-0000-0000B2690000}"/>
    <cellStyle name="Normal 3 3 2 3 5 2 3 3 2" xfId="27084" xr:uid="{00000000-0005-0000-0000-0000B3690000}"/>
    <cellStyle name="Normal 3 3 2 3 5 2 3 4" xfId="27085" xr:uid="{00000000-0005-0000-0000-0000B4690000}"/>
    <cellStyle name="Normal 3 3 2 3 5 2 4" xfId="27086" xr:uid="{00000000-0005-0000-0000-0000B5690000}"/>
    <cellStyle name="Normal 3 3 2 3 5 2 4 2" xfId="27087" xr:uid="{00000000-0005-0000-0000-0000B6690000}"/>
    <cellStyle name="Normal 3 3 2 3 5 2 4 2 2" xfId="27088" xr:uid="{00000000-0005-0000-0000-0000B7690000}"/>
    <cellStyle name="Normal 3 3 2 3 5 2 4 2 2 2" xfId="27089" xr:uid="{00000000-0005-0000-0000-0000B8690000}"/>
    <cellStyle name="Normal 3 3 2 3 5 2 4 2 3" xfId="27090" xr:uid="{00000000-0005-0000-0000-0000B9690000}"/>
    <cellStyle name="Normal 3 3 2 3 5 2 4 3" xfId="27091" xr:uid="{00000000-0005-0000-0000-0000BA690000}"/>
    <cellStyle name="Normal 3 3 2 3 5 2 4 3 2" xfId="27092" xr:uid="{00000000-0005-0000-0000-0000BB690000}"/>
    <cellStyle name="Normal 3 3 2 3 5 2 4 4" xfId="27093" xr:uid="{00000000-0005-0000-0000-0000BC690000}"/>
    <cellStyle name="Normal 3 3 2 3 5 2 5" xfId="27094" xr:uid="{00000000-0005-0000-0000-0000BD690000}"/>
    <cellStyle name="Normal 3 3 2 3 5 2 5 2" xfId="27095" xr:uid="{00000000-0005-0000-0000-0000BE690000}"/>
    <cellStyle name="Normal 3 3 2 3 5 2 5 2 2" xfId="27096" xr:uid="{00000000-0005-0000-0000-0000BF690000}"/>
    <cellStyle name="Normal 3 3 2 3 5 2 5 3" xfId="27097" xr:uid="{00000000-0005-0000-0000-0000C0690000}"/>
    <cellStyle name="Normal 3 3 2 3 5 2 6" xfId="27098" xr:uid="{00000000-0005-0000-0000-0000C1690000}"/>
    <cellStyle name="Normal 3 3 2 3 5 2 6 2" xfId="27099" xr:uid="{00000000-0005-0000-0000-0000C2690000}"/>
    <cellStyle name="Normal 3 3 2 3 5 2 7" xfId="27100" xr:uid="{00000000-0005-0000-0000-0000C3690000}"/>
    <cellStyle name="Normal 3 3 2 3 5 2 7 2" xfId="27101" xr:uid="{00000000-0005-0000-0000-0000C4690000}"/>
    <cellStyle name="Normal 3 3 2 3 5 2 8" xfId="27102" xr:uid="{00000000-0005-0000-0000-0000C5690000}"/>
    <cellStyle name="Normal 3 3 2 3 5 3" xfId="27103" xr:uid="{00000000-0005-0000-0000-0000C6690000}"/>
    <cellStyle name="Normal 3 3 2 3 5 3 2" xfId="27104" xr:uid="{00000000-0005-0000-0000-0000C7690000}"/>
    <cellStyle name="Normal 3 3 2 3 5 3 2 2" xfId="27105" xr:uid="{00000000-0005-0000-0000-0000C8690000}"/>
    <cellStyle name="Normal 3 3 2 3 5 3 2 2 2" xfId="27106" xr:uid="{00000000-0005-0000-0000-0000C9690000}"/>
    <cellStyle name="Normal 3 3 2 3 5 3 2 2 2 2" xfId="27107" xr:uid="{00000000-0005-0000-0000-0000CA690000}"/>
    <cellStyle name="Normal 3 3 2 3 5 3 2 2 3" xfId="27108" xr:uid="{00000000-0005-0000-0000-0000CB690000}"/>
    <cellStyle name="Normal 3 3 2 3 5 3 2 3" xfId="27109" xr:uid="{00000000-0005-0000-0000-0000CC690000}"/>
    <cellStyle name="Normal 3 3 2 3 5 3 2 3 2" xfId="27110" xr:uid="{00000000-0005-0000-0000-0000CD690000}"/>
    <cellStyle name="Normal 3 3 2 3 5 3 2 4" xfId="27111" xr:uid="{00000000-0005-0000-0000-0000CE690000}"/>
    <cellStyle name="Normal 3 3 2 3 5 3 3" xfId="27112" xr:uid="{00000000-0005-0000-0000-0000CF690000}"/>
    <cellStyle name="Normal 3 3 2 3 5 3 3 2" xfId="27113" xr:uid="{00000000-0005-0000-0000-0000D0690000}"/>
    <cellStyle name="Normal 3 3 2 3 5 3 3 2 2" xfId="27114" xr:uid="{00000000-0005-0000-0000-0000D1690000}"/>
    <cellStyle name="Normal 3 3 2 3 5 3 3 3" xfId="27115" xr:uid="{00000000-0005-0000-0000-0000D2690000}"/>
    <cellStyle name="Normal 3 3 2 3 5 3 4" xfId="27116" xr:uid="{00000000-0005-0000-0000-0000D3690000}"/>
    <cellStyle name="Normal 3 3 2 3 5 3 4 2" xfId="27117" xr:uid="{00000000-0005-0000-0000-0000D4690000}"/>
    <cellStyle name="Normal 3 3 2 3 5 3 5" xfId="27118" xr:uid="{00000000-0005-0000-0000-0000D5690000}"/>
    <cellStyle name="Normal 3 3 2 3 5 4" xfId="27119" xr:uid="{00000000-0005-0000-0000-0000D6690000}"/>
    <cellStyle name="Normal 3 3 2 3 5 4 2" xfId="27120" xr:uid="{00000000-0005-0000-0000-0000D7690000}"/>
    <cellStyle name="Normal 3 3 2 3 5 4 2 2" xfId="27121" xr:uid="{00000000-0005-0000-0000-0000D8690000}"/>
    <cellStyle name="Normal 3 3 2 3 5 4 2 2 2" xfId="27122" xr:uid="{00000000-0005-0000-0000-0000D9690000}"/>
    <cellStyle name="Normal 3 3 2 3 5 4 2 3" xfId="27123" xr:uid="{00000000-0005-0000-0000-0000DA690000}"/>
    <cellStyle name="Normal 3 3 2 3 5 4 3" xfId="27124" xr:uid="{00000000-0005-0000-0000-0000DB690000}"/>
    <cellStyle name="Normal 3 3 2 3 5 4 3 2" xfId="27125" xr:uid="{00000000-0005-0000-0000-0000DC690000}"/>
    <cellStyle name="Normal 3 3 2 3 5 4 4" xfId="27126" xr:uid="{00000000-0005-0000-0000-0000DD690000}"/>
    <cellStyle name="Normal 3 3 2 3 5 5" xfId="27127" xr:uid="{00000000-0005-0000-0000-0000DE690000}"/>
    <cellStyle name="Normal 3 3 2 3 5 5 2" xfId="27128" xr:uid="{00000000-0005-0000-0000-0000DF690000}"/>
    <cellStyle name="Normal 3 3 2 3 5 5 2 2" xfId="27129" xr:uid="{00000000-0005-0000-0000-0000E0690000}"/>
    <cellStyle name="Normal 3 3 2 3 5 5 2 2 2" xfId="27130" xr:uid="{00000000-0005-0000-0000-0000E1690000}"/>
    <cellStyle name="Normal 3 3 2 3 5 5 2 3" xfId="27131" xr:uid="{00000000-0005-0000-0000-0000E2690000}"/>
    <cellStyle name="Normal 3 3 2 3 5 5 3" xfId="27132" xr:uid="{00000000-0005-0000-0000-0000E3690000}"/>
    <cellStyle name="Normal 3 3 2 3 5 5 3 2" xfId="27133" xr:uid="{00000000-0005-0000-0000-0000E4690000}"/>
    <cellStyle name="Normal 3 3 2 3 5 5 4" xfId="27134" xr:uid="{00000000-0005-0000-0000-0000E5690000}"/>
    <cellStyle name="Normal 3 3 2 3 5 6" xfId="27135" xr:uid="{00000000-0005-0000-0000-0000E6690000}"/>
    <cellStyle name="Normal 3 3 2 3 5 6 2" xfId="27136" xr:uid="{00000000-0005-0000-0000-0000E7690000}"/>
    <cellStyle name="Normal 3 3 2 3 5 6 2 2" xfId="27137" xr:uid="{00000000-0005-0000-0000-0000E8690000}"/>
    <cellStyle name="Normal 3 3 2 3 5 6 3" xfId="27138" xr:uid="{00000000-0005-0000-0000-0000E9690000}"/>
    <cellStyle name="Normal 3 3 2 3 5 7" xfId="27139" xr:uid="{00000000-0005-0000-0000-0000EA690000}"/>
    <cellStyle name="Normal 3 3 2 3 5 7 2" xfId="27140" xr:uid="{00000000-0005-0000-0000-0000EB690000}"/>
    <cellStyle name="Normal 3 3 2 3 5 8" xfId="27141" xr:uid="{00000000-0005-0000-0000-0000EC690000}"/>
    <cellStyle name="Normal 3 3 2 3 5 8 2" xfId="27142" xr:uid="{00000000-0005-0000-0000-0000ED690000}"/>
    <cellStyle name="Normal 3 3 2 3 5 9" xfId="27143" xr:uid="{00000000-0005-0000-0000-0000EE690000}"/>
    <cellStyle name="Normal 3 3 2 3 6" xfId="27144" xr:uid="{00000000-0005-0000-0000-0000EF690000}"/>
    <cellStyle name="Normal 3 3 2 3 6 2" xfId="27145" xr:uid="{00000000-0005-0000-0000-0000F0690000}"/>
    <cellStyle name="Normal 3 3 2 3 6 2 2" xfId="27146" xr:uid="{00000000-0005-0000-0000-0000F1690000}"/>
    <cellStyle name="Normal 3 3 2 3 6 2 2 2" xfId="27147" xr:uid="{00000000-0005-0000-0000-0000F2690000}"/>
    <cellStyle name="Normal 3 3 2 3 6 2 2 2 2" xfId="27148" xr:uid="{00000000-0005-0000-0000-0000F3690000}"/>
    <cellStyle name="Normal 3 3 2 3 6 2 2 2 2 2" xfId="27149" xr:uid="{00000000-0005-0000-0000-0000F4690000}"/>
    <cellStyle name="Normal 3 3 2 3 6 2 2 2 3" xfId="27150" xr:uid="{00000000-0005-0000-0000-0000F5690000}"/>
    <cellStyle name="Normal 3 3 2 3 6 2 2 3" xfId="27151" xr:uid="{00000000-0005-0000-0000-0000F6690000}"/>
    <cellStyle name="Normal 3 3 2 3 6 2 2 3 2" xfId="27152" xr:uid="{00000000-0005-0000-0000-0000F7690000}"/>
    <cellStyle name="Normal 3 3 2 3 6 2 2 4" xfId="27153" xr:uid="{00000000-0005-0000-0000-0000F8690000}"/>
    <cellStyle name="Normal 3 3 2 3 6 2 3" xfId="27154" xr:uid="{00000000-0005-0000-0000-0000F9690000}"/>
    <cellStyle name="Normal 3 3 2 3 6 2 3 2" xfId="27155" xr:uid="{00000000-0005-0000-0000-0000FA690000}"/>
    <cellStyle name="Normal 3 3 2 3 6 2 3 2 2" xfId="27156" xr:uid="{00000000-0005-0000-0000-0000FB690000}"/>
    <cellStyle name="Normal 3 3 2 3 6 2 3 3" xfId="27157" xr:uid="{00000000-0005-0000-0000-0000FC690000}"/>
    <cellStyle name="Normal 3 3 2 3 6 2 4" xfId="27158" xr:uid="{00000000-0005-0000-0000-0000FD690000}"/>
    <cellStyle name="Normal 3 3 2 3 6 2 4 2" xfId="27159" xr:uid="{00000000-0005-0000-0000-0000FE690000}"/>
    <cellStyle name="Normal 3 3 2 3 6 2 5" xfId="27160" xr:uid="{00000000-0005-0000-0000-0000FF690000}"/>
    <cellStyle name="Normal 3 3 2 3 6 3" xfId="27161" xr:uid="{00000000-0005-0000-0000-0000006A0000}"/>
    <cellStyle name="Normal 3 3 2 3 6 3 2" xfId="27162" xr:uid="{00000000-0005-0000-0000-0000016A0000}"/>
    <cellStyle name="Normal 3 3 2 3 6 3 2 2" xfId="27163" xr:uid="{00000000-0005-0000-0000-0000026A0000}"/>
    <cellStyle name="Normal 3 3 2 3 6 3 2 2 2" xfId="27164" xr:uid="{00000000-0005-0000-0000-0000036A0000}"/>
    <cellStyle name="Normal 3 3 2 3 6 3 2 3" xfId="27165" xr:uid="{00000000-0005-0000-0000-0000046A0000}"/>
    <cellStyle name="Normal 3 3 2 3 6 3 3" xfId="27166" xr:uid="{00000000-0005-0000-0000-0000056A0000}"/>
    <cellStyle name="Normal 3 3 2 3 6 3 3 2" xfId="27167" xr:uid="{00000000-0005-0000-0000-0000066A0000}"/>
    <cellStyle name="Normal 3 3 2 3 6 3 4" xfId="27168" xr:uid="{00000000-0005-0000-0000-0000076A0000}"/>
    <cellStyle name="Normal 3 3 2 3 6 4" xfId="27169" xr:uid="{00000000-0005-0000-0000-0000086A0000}"/>
    <cellStyle name="Normal 3 3 2 3 6 4 2" xfId="27170" xr:uid="{00000000-0005-0000-0000-0000096A0000}"/>
    <cellStyle name="Normal 3 3 2 3 6 4 2 2" xfId="27171" xr:uid="{00000000-0005-0000-0000-00000A6A0000}"/>
    <cellStyle name="Normal 3 3 2 3 6 4 2 2 2" xfId="27172" xr:uid="{00000000-0005-0000-0000-00000B6A0000}"/>
    <cellStyle name="Normal 3 3 2 3 6 4 2 3" xfId="27173" xr:uid="{00000000-0005-0000-0000-00000C6A0000}"/>
    <cellStyle name="Normal 3 3 2 3 6 4 3" xfId="27174" xr:uid="{00000000-0005-0000-0000-00000D6A0000}"/>
    <cellStyle name="Normal 3 3 2 3 6 4 3 2" xfId="27175" xr:uid="{00000000-0005-0000-0000-00000E6A0000}"/>
    <cellStyle name="Normal 3 3 2 3 6 4 4" xfId="27176" xr:uid="{00000000-0005-0000-0000-00000F6A0000}"/>
    <cellStyle name="Normal 3 3 2 3 6 5" xfId="27177" xr:uid="{00000000-0005-0000-0000-0000106A0000}"/>
    <cellStyle name="Normal 3 3 2 3 6 5 2" xfId="27178" xr:uid="{00000000-0005-0000-0000-0000116A0000}"/>
    <cellStyle name="Normal 3 3 2 3 6 5 2 2" xfId="27179" xr:uid="{00000000-0005-0000-0000-0000126A0000}"/>
    <cellStyle name="Normal 3 3 2 3 6 5 3" xfId="27180" xr:uid="{00000000-0005-0000-0000-0000136A0000}"/>
    <cellStyle name="Normal 3 3 2 3 6 6" xfId="27181" xr:uid="{00000000-0005-0000-0000-0000146A0000}"/>
    <cellStyle name="Normal 3 3 2 3 6 6 2" xfId="27182" xr:uid="{00000000-0005-0000-0000-0000156A0000}"/>
    <cellStyle name="Normal 3 3 2 3 6 7" xfId="27183" xr:uid="{00000000-0005-0000-0000-0000166A0000}"/>
    <cellStyle name="Normal 3 3 2 3 6 7 2" xfId="27184" xr:uid="{00000000-0005-0000-0000-0000176A0000}"/>
    <cellStyle name="Normal 3 3 2 3 6 8" xfId="27185" xr:uid="{00000000-0005-0000-0000-0000186A0000}"/>
    <cellStyle name="Normal 3 3 2 3 7" xfId="27186" xr:uid="{00000000-0005-0000-0000-0000196A0000}"/>
    <cellStyle name="Normal 3 3 2 3 7 2" xfId="27187" xr:uid="{00000000-0005-0000-0000-00001A6A0000}"/>
    <cellStyle name="Normal 3 3 2 3 7 2 2" xfId="27188" xr:uid="{00000000-0005-0000-0000-00001B6A0000}"/>
    <cellStyle name="Normal 3 3 2 3 7 2 2 2" xfId="27189" xr:uid="{00000000-0005-0000-0000-00001C6A0000}"/>
    <cellStyle name="Normal 3 3 2 3 7 2 2 2 2" xfId="27190" xr:uid="{00000000-0005-0000-0000-00001D6A0000}"/>
    <cellStyle name="Normal 3 3 2 3 7 2 2 2 2 2" xfId="27191" xr:uid="{00000000-0005-0000-0000-00001E6A0000}"/>
    <cellStyle name="Normal 3 3 2 3 7 2 2 2 3" xfId="27192" xr:uid="{00000000-0005-0000-0000-00001F6A0000}"/>
    <cellStyle name="Normal 3 3 2 3 7 2 2 3" xfId="27193" xr:uid="{00000000-0005-0000-0000-0000206A0000}"/>
    <cellStyle name="Normal 3 3 2 3 7 2 2 3 2" xfId="27194" xr:uid="{00000000-0005-0000-0000-0000216A0000}"/>
    <cellStyle name="Normal 3 3 2 3 7 2 2 4" xfId="27195" xr:uid="{00000000-0005-0000-0000-0000226A0000}"/>
    <cellStyle name="Normal 3 3 2 3 7 2 3" xfId="27196" xr:uid="{00000000-0005-0000-0000-0000236A0000}"/>
    <cellStyle name="Normal 3 3 2 3 7 2 3 2" xfId="27197" xr:uid="{00000000-0005-0000-0000-0000246A0000}"/>
    <cellStyle name="Normal 3 3 2 3 7 2 3 2 2" xfId="27198" xr:uid="{00000000-0005-0000-0000-0000256A0000}"/>
    <cellStyle name="Normal 3 3 2 3 7 2 3 3" xfId="27199" xr:uid="{00000000-0005-0000-0000-0000266A0000}"/>
    <cellStyle name="Normal 3 3 2 3 7 2 4" xfId="27200" xr:uid="{00000000-0005-0000-0000-0000276A0000}"/>
    <cellStyle name="Normal 3 3 2 3 7 2 4 2" xfId="27201" xr:uid="{00000000-0005-0000-0000-0000286A0000}"/>
    <cellStyle name="Normal 3 3 2 3 7 2 5" xfId="27202" xr:uid="{00000000-0005-0000-0000-0000296A0000}"/>
    <cellStyle name="Normal 3 3 2 3 7 3" xfId="27203" xr:uid="{00000000-0005-0000-0000-00002A6A0000}"/>
    <cellStyle name="Normal 3 3 2 3 7 3 2" xfId="27204" xr:uid="{00000000-0005-0000-0000-00002B6A0000}"/>
    <cellStyle name="Normal 3 3 2 3 7 3 2 2" xfId="27205" xr:uid="{00000000-0005-0000-0000-00002C6A0000}"/>
    <cellStyle name="Normal 3 3 2 3 7 3 2 2 2" xfId="27206" xr:uid="{00000000-0005-0000-0000-00002D6A0000}"/>
    <cellStyle name="Normal 3 3 2 3 7 3 2 3" xfId="27207" xr:uid="{00000000-0005-0000-0000-00002E6A0000}"/>
    <cellStyle name="Normal 3 3 2 3 7 3 3" xfId="27208" xr:uid="{00000000-0005-0000-0000-00002F6A0000}"/>
    <cellStyle name="Normal 3 3 2 3 7 3 3 2" xfId="27209" xr:uid="{00000000-0005-0000-0000-0000306A0000}"/>
    <cellStyle name="Normal 3 3 2 3 7 3 4" xfId="27210" xr:uid="{00000000-0005-0000-0000-0000316A0000}"/>
    <cellStyle name="Normal 3 3 2 3 7 4" xfId="27211" xr:uid="{00000000-0005-0000-0000-0000326A0000}"/>
    <cellStyle name="Normal 3 3 2 3 7 4 2" xfId="27212" xr:uid="{00000000-0005-0000-0000-0000336A0000}"/>
    <cellStyle name="Normal 3 3 2 3 7 4 2 2" xfId="27213" xr:uid="{00000000-0005-0000-0000-0000346A0000}"/>
    <cellStyle name="Normal 3 3 2 3 7 4 3" xfId="27214" xr:uid="{00000000-0005-0000-0000-0000356A0000}"/>
    <cellStyle name="Normal 3 3 2 3 7 5" xfId="27215" xr:uid="{00000000-0005-0000-0000-0000366A0000}"/>
    <cellStyle name="Normal 3 3 2 3 7 5 2" xfId="27216" xr:uid="{00000000-0005-0000-0000-0000376A0000}"/>
    <cellStyle name="Normal 3 3 2 3 7 6" xfId="27217" xr:uid="{00000000-0005-0000-0000-0000386A0000}"/>
    <cellStyle name="Normal 3 3 2 3 8" xfId="27218" xr:uid="{00000000-0005-0000-0000-0000396A0000}"/>
    <cellStyle name="Normal 3 3 2 3 8 2" xfId="27219" xr:uid="{00000000-0005-0000-0000-00003A6A0000}"/>
    <cellStyle name="Normal 3 3 2 3 8 2 2" xfId="27220" xr:uid="{00000000-0005-0000-0000-00003B6A0000}"/>
    <cellStyle name="Normal 3 3 2 3 8 2 2 2" xfId="27221" xr:uid="{00000000-0005-0000-0000-00003C6A0000}"/>
    <cellStyle name="Normal 3 3 2 3 8 2 2 2 2" xfId="27222" xr:uid="{00000000-0005-0000-0000-00003D6A0000}"/>
    <cellStyle name="Normal 3 3 2 3 8 2 2 2 2 2" xfId="27223" xr:uid="{00000000-0005-0000-0000-00003E6A0000}"/>
    <cellStyle name="Normal 3 3 2 3 8 2 2 2 3" xfId="27224" xr:uid="{00000000-0005-0000-0000-00003F6A0000}"/>
    <cellStyle name="Normal 3 3 2 3 8 2 2 3" xfId="27225" xr:uid="{00000000-0005-0000-0000-0000406A0000}"/>
    <cellStyle name="Normal 3 3 2 3 8 2 2 3 2" xfId="27226" xr:uid="{00000000-0005-0000-0000-0000416A0000}"/>
    <cellStyle name="Normal 3 3 2 3 8 2 2 4" xfId="27227" xr:uid="{00000000-0005-0000-0000-0000426A0000}"/>
    <cellStyle name="Normal 3 3 2 3 8 2 3" xfId="27228" xr:uid="{00000000-0005-0000-0000-0000436A0000}"/>
    <cellStyle name="Normal 3 3 2 3 8 2 3 2" xfId="27229" xr:uid="{00000000-0005-0000-0000-0000446A0000}"/>
    <cellStyle name="Normal 3 3 2 3 8 2 3 2 2" xfId="27230" xr:uid="{00000000-0005-0000-0000-0000456A0000}"/>
    <cellStyle name="Normal 3 3 2 3 8 2 3 3" xfId="27231" xr:uid="{00000000-0005-0000-0000-0000466A0000}"/>
    <cellStyle name="Normal 3 3 2 3 8 2 4" xfId="27232" xr:uid="{00000000-0005-0000-0000-0000476A0000}"/>
    <cellStyle name="Normal 3 3 2 3 8 2 4 2" xfId="27233" xr:uid="{00000000-0005-0000-0000-0000486A0000}"/>
    <cellStyle name="Normal 3 3 2 3 8 2 5" xfId="27234" xr:uid="{00000000-0005-0000-0000-0000496A0000}"/>
    <cellStyle name="Normal 3 3 2 3 8 3" xfId="27235" xr:uid="{00000000-0005-0000-0000-00004A6A0000}"/>
    <cellStyle name="Normal 3 3 2 3 8 3 2" xfId="27236" xr:uid="{00000000-0005-0000-0000-00004B6A0000}"/>
    <cellStyle name="Normal 3 3 2 3 8 3 2 2" xfId="27237" xr:uid="{00000000-0005-0000-0000-00004C6A0000}"/>
    <cellStyle name="Normal 3 3 2 3 8 3 2 2 2" xfId="27238" xr:uid="{00000000-0005-0000-0000-00004D6A0000}"/>
    <cellStyle name="Normal 3 3 2 3 8 3 2 3" xfId="27239" xr:uid="{00000000-0005-0000-0000-00004E6A0000}"/>
    <cellStyle name="Normal 3 3 2 3 8 3 3" xfId="27240" xr:uid="{00000000-0005-0000-0000-00004F6A0000}"/>
    <cellStyle name="Normal 3 3 2 3 8 3 3 2" xfId="27241" xr:uid="{00000000-0005-0000-0000-0000506A0000}"/>
    <cellStyle name="Normal 3 3 2 3 8 3 4" xfId="27242" xr:uid="{00000000-0005-0000-0000-0000516A0000}"/>
    <cellStyle name="Normal 3 3 2 3 8 4" xfId="27243" xr:uid="{00000000-0005-0000-0000-0000526A0000}"/>
    <cellStyle name="Normal 3 3 2 3 8 4 2" xfId="27244" xr:uid="{00000000-0005-0000-0000-0000536A0000}"/>
    <cellStyle name="Normal 3 3 2 3 8 4 2 2" xfId="27245" xr:uid="{00000000-0005-0000-0000-0000546A0000}"/>
    <cellStyle name="Normal 3 3 2 3 8 4 3" xfId="27246" xr:uid="{00000000-0005-0000-0000-0000556A0000}"/>
    <cellStyle name="Normal 3 3 2 3 8 5" xfId="27247" xr:uid="{00000000-0005-0000-0000-0000566A0000}"/>
    <cellStyle name="Normal 3 3 2 3 8 5 2" xfId="27248" xr:uid="{00000000-0005-0000-0000-0000576A0000}"/>
    <cellStyle name="Normal 3 3 2 3 8 6" xfId="27249" xr:uid="{00000000-0005-0000-0000-0000586A0000}"/>
    <cellStyle name="Normal 3 3 2 3 9" xfId="27250" xr:uid="{00000000-0005-0000-0000-0000596A0000}"/>
    <cellStyle name="Normal 3 3 2 3 9 2" xfId="27251" xr:uid="{00000000-0005-0000-0000-00005A6A0000}"/>
    <cellStyle name="Normal 3 3 2 3 9 2 2" xfId="27252" xr:uid="{00000000-0005-0000-0000-00005B6A0000}"/>
    <cellStyle name="Normal 3 3 2 3 9 2 2 2" xfId="27253" xr:uid="{00000000-0005-0000-0000-00005C6A0000}"/>
    <cellStyle name="Normal 3 3 2 3 9 2 2 2 2" xfId="27254" xr:uid="{00000000-0005-0000-0000-00005D6A0000}"/>
    <cellStyle name="Normal 3 3 2 3 9 2 2 3" xfId="27255" xr:uid="{00000000-0005-0000-0000-00005E6A0000}"/>
    <cellStyle name="Normal 3 3 2 3 9 2 3" xfId="27256" xr:uid="{00000000-0005-0000-0000-00005F6A0000}"/>
    <cellStyle name="Normal 3 3 2 3 9 2 3 2" xfId="27257" xr:uid="{00000000-0005-0000-0000-0000606A0000}"/>
    <cellStyle name="Normal 3 3 2 3 9 2 4" xfId="27258" xr:uid="{00000000-0005-0000-0000-0000616A0000}"/>
    <cellStyle name="Normal 3 3 2 3 9 3" xfId="27259" xr:uid="{00000000-0005-0000-0000-0000626A0000}"/>
    <cellStyle name="Normal 3 3 2 3 9 3 2" xfId="27260" xr:uid="{00000000-0005-0000-0000-0000636A0000}"/>
    <cellStyle name="Normal 3 3 2 3 9 3 2 2" xfId="27261" xr:uid="{00000000-0005-0000-0000-0000646A0000}"/>
    <cellStyle name="Normal 3 3 2 3 9 3 3" xfId="27262" xr:uid="{00000000-0005-0000-0000-0000656A0000}"/>
    <cellStyle name="Normal 3 3 2 3 9 4" xfId="27263" xr:uid="{00000000-0005-0000-0000-0000666A0000}"/>
    <cellStyle name="Normal 3 3 2 3 9 4 2" xfId="27264" xr:uid="{00000000-0005-0000-0000-0000676A0000}"/>
    <cellStyle name="Normal 3 3 2 3 9 5" xfId="27265" xr:uid="{00000000-0005-0000-0000-0000686A0000}"/>
    <cellStyle name="Normal 3 3 2 3_T-straight with PEDs adjustor" xfId="27266" xr:uid="{00000000-0005-0000-0000-0000696A0000}"/>
    <cellStyle name="Normal 3 3 2 4" xfId="27267" xr:uid="{00000000-0005-0000-0000-00006A6A0000}"/>
    <cellStyle name="Normal 3 3 2 4 10" xfId="27268" xr:uid="{00000000-0005-0000-0000-00006B6A0000}"/>
    <cellStyle name="Normal 3 3 2 4 11" xfId="27269" xr:uid="{00000000-0005-0000-0000-00006C6A0000}"/>
    <cellStyle name="Normal 3 3 2 4 2" xfId="27270" xr:uid="{00000000-0005-0000-0000-00006D6A0000}"/>
    <cellStyle name="Normal 3 3 2 4 2 10" xfId="27271" xr:uid="{00000000-0005-0000-0000-00006E6A0000}"/>
    <cellStyle name="Normal 3 3 2 4 2 2" xfId="27272" xr:uid="{00000000-0005-0000-0000-00006F6A0000}"/>
    <cellStyle name="Normal 3 3 2 4 2 2 2" xfId="27273" xr:uid="{00000000-0005-0000-0000-0000706A0000}"/>
    <cellStyle name="Normal 3 3 2 4 2 2 2 2" xfId="27274" xr:uid="{00000000-0005-0000-0000-0000716A0000}"/>
    <cellStyle name="Normal 3 3 2 4 2 2 2 2 2" xfId="27275" xr:uid="{00000000-0005-0000-0000-0000726A0000}"/>
    <cellStyle name="Normal 3 3 2 4 2 2 2 2 2 2" xfId="27276" xr:uid="{00000000-0005-0000-0000-0000736A0000}"/>
    <cellStyle name="Normal 3 3 2 4 2 2 2 2 2 2 2" xfId="27277" xr:uid="{00000000-0005-0000-0000-0000746A0000}"/>
    <cellStyle name="Normal 3 3 2 4 2 2 2 2 2 3" xfId="27278" xr:uid="{00000000-0005-0000-0000-0000756A0000}"/>
    <cellStyle name="Normal 3 3 2 4 2 2 2 2 3" xfId="27279" xr:uid="{00000000-0005-0000-0000-0000766A0000}"/>
    <cellStyle name="Normal 3 3 2 4 2 2 2 2 3 2" xfId="27280" xr:uid="{00000000-0005-0000-0000-0000776A0000}"/>
    <cellStyle name="Normal 3 3 2 4 2 2 2 2 4" xfId="27281" xr:uid="{00000000-0005-0000-0000-0000786A0000}"/>
    <cellStyle name="Normal 3 3 2 4 2 2 2 3" xfId="27282" xr:uid="{00000000-0005-0000-0000-0000796A0000}"/>
    <cellStyle name="Normal 3 3 2 4 2 2 2 3 2" xfId="27283" xr:uid="{00000000-0005-0000-0000-00007A6A0000}"/>
    <cellStyle name="Normal 3 3 2 4 2 2 2 3 2 2" xfId="27284" xr:uid="{00000000-0005-0000-0000-00007B6A0000}"/>
    <cellStyle name="Normal 3 3 2 4 2 2 2 3 3" xfId="27285" xr:uid="{00000000-0005-0000-0000-00007C6A0000}"/>
    <cellStyle name="Normal 3 3 2 4 2 2 2 4" xfId="27286" xr:uid="{00000000-0005-0000-0000-00007D6A0000}"/>
    <cellStyle name="Normal 3 3 2 4 2 2 2 4 2" xfId="27287" xr:uid="{00000000-0005-0000-0000-00007E6A0000}"/>
    <cellStyle name="Normal 3 3 2 4 2 2 2 5" xfId="27288" xr:uid="{00000000-0005-0000-0000-00007F6A0000}"/>
    <cellStyle name="Normal 3 3 2 4 2 2 3" xfId="27289" xr:uid="{00000000-0005-0000-0000-0000806A0000}"/>
    <cellStyle name="Normal 3 3 2 4 2 2 3 2" xfId="27290" xr:uid="{00000000-0005-0000-0000-0000816A0000}"/>
    <cellStyle name="Normal 3 3 2 4 2 2 3 2 2" xfId="27291" xr:uid="{00000000-0005-0000-0000-0000826A0000}"/>
    <cellStyle name="Normal 3 3 2 4 2 2 3 2 2 2" xfId="27292" xr:uid="{00000000-0005-0000-0000-0000836A0000}"/>
    <cellStyle name="Normal 3 3 2 4 2 2 3 2 3" xfId="27293" xr:uid="{00000000-0005-0000-0000-0000846A0000}"/>
    <cellStyle name="Normal 3 3 2 4 2 2 3 3" xfId="27294" xr:uid="{00000000-0005-0000-0000-0000856A0000}"/>
    <cellStyle name="Normal 3 3 2 4 2 2 3 3 2" xfId="27295" xr:uid="{00000000-0005-0000-0000-0000866A0000}"/>
    <cellStyle name="Normal 3 3 2 4 2 2 3 4" xfId="27296" xr:uid="{00000000-0005-0000-0000-0000876A0000}"/>
    <cellStyle name="Normal 3 3 2 4 2 2 4" xfId="27297" xr:uid="{00000000-0005-0000-0000-0000886A0000}"/>
    <cellStyle name="Normal 3 3 2 4 2 2 4 2" xfId="27298" xr:uid="{00000000-0005-0000-0000-0000896A0000}"/>
    <cellStyle name="Normal 3 3 2 4 2 2 4 2 2" xfId="27299" xr:uid="{00000000-0005-0000-0000-00008A6A0000}"/>
    <cellStyle name="Normal 3 3 2 4 2 2 4 2 2 2" xfId="27300" xr:uid="{00000000-0005-0000-0000-00008B6A0000}"/>
    <cellStyle name="Normal 3 3 2 4 2 2 4 2 3" xfId="27301" xr:uid="{00000000-0005-0000-0000-00008C6A0000}"/>
    <cellStyle name="Normal 3 3 2 4 2 2 4 3" xfId="27302" xr:uid="{00000000-0005-0000-0000-00008D6A0000}"/>
    <cellStyle name="Normal 3 3 2 4 2 2 4 3 2" xfId="27303" xr:uid="{00000000-0005-0000-0000-00008E6A0000}"/>
    <cellStyle name="Normal 3 3 2 4 2 2 4 4" xfId="27304" xr:uid="{00000000-0005-0000-0000-00008F6A0000}"/>
    <cellStyle name="Normal 3 3 2 4 2 2 5" xfId="27305" xr:uid="{00000000-0005-0000-0000-0000906A0000}"/>
    <cellStyle name="Normal 3 3 2 4 2 2 5 2" xfId="27306" xr:uid="{00000000-0005-0000-0000-0000916A0000}"/>
    <cellStyle name="Normal 3 3 2 4 2 2 5 2 2" xfId="27307" xr:uid="{00000000-0005-0000-0000-0000926A0000}"/>
    <cellStyle name="Normal 3 3 2 4 2 2 5 3" xfId="27308" xr:uid="{00000000-0005-0000-0000-0000936A0000}"/>
    <cellStyle name="Normal 3 3 2 4 2 2 6" xfId="27309" xr:uid="{00000000-0005-0000-0000-0000946A0000}"/>
    <cellStyle name="Normal 3 3 2 4 2 2 6 2" xfId="27310" xr:uid="{00000000-0005-0000-0000-0000956A0000}"/>
    <cellStyle name="Normal 3 3 2 4 2 2 7" xfId="27311" xr:uid="{00000000-0005-0000-0000-0000966A0000}"/>
    <cellStyle name="Normal 3 3 2 4 2 2 7 2" xfId="27312" xr:uid="{00000000-0005-0000-0000-0000976A0000}"/>
    <cellStyle name="Normal 3 3 2 4 2 2 8" xfId="27313" xr:uid="{00000000-0005-0000-0000-0000986A0000}"/>
    <cellStyle name="Normal 3 3 2 4 2 3" xfId="27314" xr:uid="{00000000-0005-0000-0000-0000996A0000}"/>
    <cellStyle name="Normal 3 3 2 4 2 3 2" xfId="27315" xr:uid="{00000000-0005-0000-0000-00009A6A0000}"/>
    <cellStyle name="Normal 3 3 2 4 2 3 2 2" xfId="27316" xr:uid="{00000000-0005-0000-0000-00009B6A0000}"/>
    <cellStyle name="Normal 3 3 2 4 2 3 2 2 2" xfId="27317" xr:uid="{00000000-0005-0000-0000-00009C6A0000}"/>
    <cellStyle name="Normal 3 3 2 4 2 3 2 2 2 2" xfId="27318" xr:uid="{00000000-0005-0000-0000-00009D6A0000}"/>
    <cellStyle name="Normal 3 3 2 4 2 3 2 2 3" xfId="27319" xr:uid="{00000000-0005-0000-0000-00009E6A0000}"/>
    <cellStyle name="Normal 3 3 2 4 2 3 2 3" xfId="27320" xr:uid="{00000000-0005-0000-0000-00009F6A0000}"/>
    <cellStyle name="Normal 3 3 2 4 2 3 2 3 2" xfId="27321" xr:uid="{00000000-0005-0000-0000-0000A06A0000}"/>
    <cellStyle name="Normal 3 3 2 4 2 3 2 4" xfId="27322" xr:uid="{00000000-0005-0000-0000-0000A16A0000}"/>
    <cellStyle name="Normal 3 3 2 4 2 3 3" xfId="27323" xr:uid="{00000000-0005-0000-0000-0000A26A0000}"/>
    <cellStyle name="Normal 3 3 2 4 2 3 3 2" xfId="27324" xr:uid="{00000000-0005-0000-0000-0000A36A0000}"/>
    <cellStyle name="Normal 3 3 2 4 2 3 3 2 2" xfId="27325" xr:uid="{00000000-0005-0000-0000-0000A46A0000}"/>
    <cellStyle name="Normal 3 3 2 4 2 3 3 3" xfId="27326" xr:uid="{00000000-0005-0000-0000-0000A56A0000}"/>
    <cellStyle name="Normal 3 3 2 4 2 3 4" xfId="27327" xr:uid="{00000000-0005-0000-0000-0000A66A0000}"/>
    <cellStyle name="Normal 3 3 2 4 2 3 4 2" xfId="27328" xr:uid="{00000000-0005-0000-0000-0000A76A0000}"/>
    <cellStyle name="Normal 3 3 2 4 2 3 5" xfId="27329" xr:uid="{00000000-0005-0000-0000-0000A86A0000}"/>
    <cellStyle name="Normal 3 3 2 4 2 4" xfId="27330" xr:uid="{00000000-0005-0000-0000-0000A96A0000}"/>
    <cellStyle name="Normal 3 3 2 4 2 4 2" xfId="27331" xr:uid="{00000000-0005-0000-0000-0000AA6A0000}"/>
    <cellStyle name="Normal 3 3 2 4 2 4 2 2" xfId="27332" xr:uid="{00000000-0005-0000-0000-0000AB6A0000}"/>
    <cellStyle name="Normal 3 3 2 4 2 4 2 2 2" xfId="27333" xr:uid="{00000000-0005-0000-0000-0000AC6A0000}"/>
    <cellStyle name="Normal 3 3 2 4 2 4 2 3" xfId="27334" xr:uid="{00000000-0005-0000-0000-0000AD6A0000}"/>
    <cellStyle name="Normal 3 3 2 4 2 4 3" xfId="27335" xr:uid="{00000000-0005-0000-0000-0000AE6A0000}"/>
    <cellStyle name="Normal 3 3 2 4 2 4 3 2" xfId="27336" xr:uid="{00000000-0005-0000-0000-0000AF6A0000}"/>
    <cellStyle name="Normal 3 3 2 4 2 4 4" xfId="27337" xr:uid="{00000000-0005-0000-0000-0000B06A0000}"/>
    <cellStyle name="Normal 3 3 2 4 2 5" xfId="27338" xr:uid="{00000000-0005-0000-0000-0000B16A0000}"/>
    <cellStyle name="Normal 3 3 2 4 2 5 2" xfId="27339" xr:uid="{00000000-0005-0000-0000-0000B26A0000}"/>
    <cellStyle name="Normal 3 3 2 4 2 5 2 2" xfId="27340" xr:uid="{00000000-0005-0000-0000-0000B36A0000}"/>
    <cellStyle name="Normal 3 3 2 4 2 5 2 2 2" xfId="27341" xr:uid="{00000000-0005-0000-0000-0000B46A0000}"/>
    <cellStyle name="Normal 3 3 2 4 2 5 2 3" xfId="27342" xr:uid="{00000000-0005-0000-0000-0000B56A0000}"/>
    <cellStyle name="Normal 3 3 2 4 2 5 3" xfId="27343" xr:uid="{00000000-0005-0000-0000-0000B66A0000}"/>
    <cellStyle name="Normal 3 3 2 4 2 5 3 2" xfId="27344" xr:uid="{00000000-0005-0000-0000-0000B76A0000}"/>
    <cellStyle name="Normal 3 3 2 4 2 5 4" xfId="27345" xr:uid="{00000000-0005-0000-0000-0000B86A0000}"/>
    <cellStyle name="Normal 3 3 2 4 2 6" xfId="27346" xr:uid="{00000000-0005-0000-0000-0000B96A0000}"/>
    <cellStyle name="Normal 3 3 2 4 2 6 2" xfId="27347" xr:uid="{00000000-0005-0000-0000-0000BA6A0000}"/>
    <cellStyle name="Normal 3 3 2 4 2 6 2 2" xfId="27348" xr:uid="{00000000-0005-0000-0000-0000BB6A0000}"/>
    <cellStyle name="Normal 3 3 2 4 2 6 3" xfId="27349" xr:uid="{00000000-0005-0000-0000-0000BC6A0000}"/>
    <cellStyle name="Normal 3 3 2 4 2 7" xfId="27350" xr:uid="{00000000-0005-0000-0000-0000BD6A0000}"/>
    <cellStyle name="Normal 3 3 2 4 2 7 2" xfId="27351" xr:uid="{00000000-0005-0000-0000-0000BE6A0000}"/>
    <cellStyle name="Normal 3 3 2 4 2 8" xfId="27352" xr:uid="{00000000-0005-0000-0000-0000BF6A0000}"/>
    <cellStyle name="Normal 3 3 2 4 2 8 2" xfId="27353" xr:uid="{00000000-0005-0000-0000-0000C06A0000}"/>
    <cellStyle name="Normal 3 3 2 4 2 9" xfId="27354" xr:uid="{00000000-0005-0000-0000-0000C16A0000}"/>
    <cellStyle name="Normal 3 3 2 4 3" xfId="27355" xr:uid="{00000000-0005-0000-0000-0000C26A0000}"/>
    <cellStyle name="Normal 3 3 2 4 3 2" xfId="27356" xr:uid="{00000000-0005-0000-0000-0000C36A0000}"/>
    <cellStyle name="Normal 3 3 2 4 3 2 2" xfId="27357" xr:uid="{00000000-0005-0000-0000-0000C46A0000}"/>
    <cellStyle name="Normal 3 3 2 4 3 2 2 2" xfId="27358" xr:uid="{00000000-0005-0000-0000-0000C56A0000}"/>
    <cellStyle name="Normal 3 3 2 4 3 2 2 2 2" xfId="27359" xr:uid="{00000000-0005-0000-0000-0000C66A0000}"/>
    <cellStyle name="Normal 3 3 2 4 3 2 2 2 2 2" xfId="27360" xr:uid="{00000000-0005-0000-0000-0000C76A0000}"/>
    <cellStyle name="Normal 3 3 2 4 3 2 2 2 3" xfId="27361" xr:uid="{00000000-0005-0000-0000-0000C86A0000}"/>
    <cellStyle name="Normal 3 3 2 4 3 2 2 3" xfId="27362" xr:uid="{00000000-0005-0000-0000-0000C96A0000}"/>
    <cellStyle name="Normal 3 3 2 4 3 2 2 3 2" xfId="27363" xr:uid="{00000000-0005-0000-0000-0000CA6A0000}"/>
    <cellStyle name="Normal 3 3 2 4 3 2 2 4" xfId="27364" xr:uid="{00000000-0005-0000-0000-0000CB6A0000}"/>
    <cellStyle name="Normal 3 3 2 4 3 2 3" xfId="27365" xr:uid="{00000000-0005-0000-0000-0000CC6A0000}"/>
    <cellStyle name="Normal 3 3 2 4 3 2 3 2" xfId="27366" xr:uid="{00000000-0005-0000-0000-0000CD6A0000}"/>
    <cellStyle name="Normal 3 3 2 4 3 2 3 2 2" xfId="27367" xr:uid="{00000000-0005-0000-0000-0000CE6A0000}"/>
    <cellStyle name="Normal 3 3 2 4 3 2 3 3" xfId="27368" xr:uid="{00000000-0005-0000-0000-0000CF6A0000}"/>
    <cellStyle name="Normal 3 3 2 4 3 2 4" xfId="27369" xr:uid="{00000000-0005-0000-0000-0000D06A0000}"/>
    <cellStyle name="Normal 3 3 2 4 3 2 4 2" xfId="27370" xr:uid="{00000000-0005-0000-0000-0000D16A0000}"/>
    <cellStyle name="Normal 3 3 2 4 3 2 5" xfId="27371" xr:uid="{00000000-0005-0000-0000-0000D26A0000}"/>
    <cellStyle name="Normal 3 3 2 4 3 3" xfId="27372" xr:uid="{00000000-0005-0000-0000-0000D36A0000}"/>
    <cellStyle name="Normal 3 3 2 4 3 3 2" xfId="27373" xr:uid="{00000000-0005-0000-0000-0000D46A0000}"/>
    <cellStyle name="Normal 3 3 2 4 3 3 2 2" xfId="27374" xr:uid="{00000000-0005-0000-0000-0000D56A0000}"/>
    <cellStyle name="Normal 3 3 2 4 3 3 2 2 2" xfId="27375" xr:uid="{00000000-0005-0000-0000-0000D66A0000}"/>
    <cellStyle name="Normal 3 3 2 4 3 3 2 3" xfId="27376" xr:uid="{00000000-0005-0000-0000-0000D76A0000}"/>
    <cellStyle name="Normal 3 3 2 4 3 3 3" xfId="27377" xr:uid="{00000000-0005-0000-0000-0000D86A0000}"/>
    <cellStyle name="Normal 3 3 2 4 3 3 3 2" xfId="27378" xr:uid="{00000000-0005-0000-0000-0000D96A0000}"/>
    <cellStyle name="Normal 3 3 2 4 3 3 4" xfId="27379" xr:uid="{00000000-0005-0000-0000-0000DA6A0000}"/>
    <cellStyle name="Normal 3 3 2 4 3 4" xfId="27380" xr:uid="{00000000-0005-0000-0000-0000DB6A0000}"/>
    <cellStyle name="Normal 3 3 2 4 3 4 2" xfId="27381" xr:uid="{00000000-0005-0000-0000-0000DC6A0000}"/>
    <cellStyle name="Normal 3 3 2 4 3 4 2 2" xfId="27382" xr:uid="{00000000-0005-0000-0000-0000DD6A0000}"/>
    <cellStyle name="Normal 3 3 2 4 3 4 2 2 2" xfId="27383" xr:uid="{00000000-0005-0000-0000-0000DE6A0000}"/>
    <cellStyle name="Normal 3 3 2 4 3 4 2 3" xfId="27384" xr:uid="{00000000-0005-0000-0000-0000DF6A0000}"/>
    <cellStyle name="Normal 3 3 2 4 3 4 3" xfId="27385" xr:uid="{00000000-0005-0000-0000-0000E06A0000}"/>
    <cellStyle name="Normal 3 3 2 4 3 4 3 2" xfId="27386" xr:uid="{00000000-0005-0000-0000-0000E16A0000}"/>
    <cellStyle name="Normal 3 3 2 4 3 4 4" xfId="27387" xr:uid="{00000000-0005-0000-0000-0000E26A0000}"/>
    <cellStyle name="Normal 3 3 2 4 3 5" xfId="27388" xr:uid="{00000000-0005-0000-0000-0000E36A0000}"/>
    <cellStyle name="Normal 3 3 2 4 3 5 2" xfId="27389" xr:uid="{00000000-0005-0000-0000-0000E46A0000}"/>
    <cellStyle name="Normal 3 3 2 4 3 5 2 2" xfId="27390" xr:uid="{00000000-0005-0000-0000-0000E56A0000}"/>
    <cellStyle name="Normal 3 3 2 4 3 5 3" xfId="27391" xr:uid="{00000000-0005-0000-0000-0000E66A0000}"/>
    <cellStyle name="Normal 3 3 2 4 3 6" xfId="27392" xr:uid="{00000000-0005-0000-0000-0000E76A0000}"/>
    <cellStyle name="Normal 3 3 2 4 3 6 2" xfId="27393" xr:uid="{00000000-0005-0000-0000-0000E86A0000}"/>
    <cellStyle name="Normal 3 3 2 4 3 7" xfId="27394" xr:uid="{00000000-0005-0000-0000-0000E96A0000}"/>
    <cellStyle name="Normal 3 3 2 4 3 7 2" xfId="27395" xr:uid="{00000000-0005-0000-0000-0000EA6A0000}"/>
    <cellStyle name="Normal 3 3 2 4 3 8" xfId="27396" xr:uid="{00000000-0005-0000-0000-0000EB6A0000}"/>
    <cellStyle name="Normal 3 3 2 4 4" xfId="27397" xr:uid="{00000000-0005-0000-0000-0000EC6A0000}"/>
    <cellStyle name="Normal 3 3 2 4 4 2" xfId="27398" xr:uid="{00000000-0005-0000-0000-0000ED6A0000}"/>
    <cellStyle name="Normal 3 3 2 4 4 2 2" xfId="27399" xr:uid="{00000000-0005-0000-0000-0000EE6A0000}"/>
    <cellStyle name="Normal 3 3 2 4 4 2 2 2" xfId="27400" xr:uid="{00000000-0005-0000-0000-0000EF6A0000}"/>
    <cellStyle name="Normal 3 3 2 4 4 2 2 2 2" xfId="27401" xr:uid="{00000000-0005-0000-0000-0000F06A0000}"/>
    <cellStyle name="Normal 3 3 2 4 4 2 2 3" xfId="27402" xr:uid="{00000000-0005-0000-0000-0000F16A0000}"/>
    <cellStyle name="Normal 3 3 2 4 4 2 3" xfId="27403" xr:uid="{00000000-0005-0000-0000-0000F26A0000}"/>
    <cellStyle name="Normal 3 3 2 4 4 2 3 2" xfId="27404" xr:uid="{00000000-0005-0000-0000-0000F36A0000}"/>
    <cellStyle name="Normal 3 3 2 4 4 2 4" xfId="27405" xr:uid="{00000000-0005-0000-0000-0000F46A0000}"/>
    <cellStyle name="Normal 3 3 2 4 4 3" xfId="27406" xr:uid="{00000000-0005-0000-0000-0000F56A0000}"/>
    <cellStyle name="Normal 3 3 2 4 4 3 2" xfId="27407" xr:uid="{00000000-0005-0000-0000-0000F66A0000}"/>
    <cellStyle name="Normal 3 3 2 4 4 3 2 2" xfId="27408" xr:uid="{00000000-0005-0000-0000-0000F76A0000}"/>
    <cellStyle name="Normal 3 3 2 4 4 3 3" xfId="27409" xr:uid="{00000000-0005-0000-0000-0000F86A0000}"/>
    <cellStyle name="Normal 3 3 2 4 4 4" xfId="27410" xr:uid="{00000000-0005-0000-0000-0000F96A0000}"/>
    <cellStyle name="Normal 3 3 2 4 4 4 2" xfId="27411" xr:uid="{00000000-0005-0000-0000-0000FA6A0000}"/>
    <cellStyle name="Normal 3 3 2 4 4 5" xfId="27412" xr:uid="{00000000-0005-0000-0000-0000FB6A0000}"/>
    <cellStyle name="Normal 3 3 2 4 5" xfId="27413" xr:uid="{00000000-0005-0000-0000-0000FC6A0000}"/>
    <cellStyle name="Normal 3 3 2 4 5 2" xfId="27414" xr:uid="{00000000-0005-0000-0000-0000FD6A0000}"/>
    <cellStyle name="Normal 3 3 2 4 5 2 2" xfId="27415" xr:uid="{00000000-0005-0000-0000-0000FE6A0000}"/>
    <cellStyle name="Normal 3 3 2 4 5 2 2 2" xfId="27416" xr:uid="{00000000-0005-0000-0000-0000FF6A0000}"/>
    <cellStyle name="Normal 3 3 2 4 5 2 3" xfId="27417" xr:uid="{00000000-0005-0000-0000-0000006B0000}"/>
    <cellStyle name="Normal 3 3 2 4 5 3" xfId="27418" xr:uid="{00000000-0005-0000-0000-0000016B0000}"/>
    <cellStyle name="Normal 3 3 2 4 5 3 2" xfId="27419" xr:uid="{00000000-0005-0000-0000-0000026B0000}"/>
    <cellStyle name="Normal 3 3 2 4 5 4" xfId="27420" xr:uid="{00000000-0005-0000-0000-0000036B0000}"/>
    <cellStyle name="Normal 3 3 2 4 6" xfId="27421" xr:uid="{00000000-0005-0000-0000-0000046B0000}"/>
    <cellStyle name="Normal 3 3 2 4 6 2" xfId="27422" xr:uid="{00000000-0005-0000-0000-0000056B0000}"/>
    <cellStyle name="Normal 3 3 2 4 6 2 2" xfId="27423" xr:uid="{00000000-0005-0000-0000-0000066B0000}"/>
    <cellStyle name="Normal 3 3 2 4 6 2 2 2" xfId="27424" xr:uid="{00000000-0005-0000-0000-0000076B0000}"/>
    <cellStyle name="Normal 3 3 2 4 6 2 3" xfId="27425" xr:uid="{00000000-0005-0000-0000-0000086B0000}"/>
    <cellStyle name="Normal 3 3 2 4 6 3" xfId="27426" xr:uid="{00000000-0005-0000-0000-0000096B0000}"/>
    <cellStyle name="Normal 3 3 2 4 6 3 2" xfId="27427" xr:uid="{00000000-0005-0000-0000-00000A6B0000}"/>
    <cellStyle name="Normal 3 3 2 4 6 4" xfId="27428" xr:uid="{00000000-0005-0000-0000-00000B6B0000}"/>
    <cellStyle name="Normal 3 3 2 4 7" xfId="27429" xr:uid="{00000000-0005-0000-0000-00000C6B0000}"/>
    <cellStyle name="Normal 3 3 2 4 7 2" xfId="27430" xr:uid="{00000000-0005-0000-0000-00000D6B0000}"/>
    <cellStyle name="Normal 3 3 2 4 7 2 2" xfId="27431" xr:uid="{00000000-0005-0000-0000-00000E6B0000}"/>
    <cellStyle name="Normal 3 3 2 4 7 3" xfId="27432" xr:uid="{00000000-0005-0000-0000-00000F6B0000}"/>
    <cellStyle name="Normal 3 3 2 4 8" xfId="27433" xr:uid="{00000000-0005-0000-0000-0000106B0000}"/>
    <cellStyle name="Normal 3 3 2 4 8 2" xfId="27434" xr:uid="{00000000-0005-0000-0000-0000116B0000}"/>
    <cellStyle name="Normal 3 3 2 4 9" xfId="27435" xr:uid="{00000000-0005-0000-0000-0000126B0000}"/>
    <cellStyle name="Normal 3 3 2 4 9 2" xfId="27436" xr:uid="{00000000-0005-0000-0000-0000136B0000}"/>
    <cellStyle name="Normal 3 3 2 5" xfId="27437" xr:uid="{00000000-0005-0000-0000-0000146B0000}"/>
    <cellStyle name="Normal 3 3 2 5 10" xfId="27438" xr:uid="{00000000-0005-0000-0000-0000156B0000}"/>
    <cellStyle name="Normal 3 3 2 5 11" xfId="27439" xr:uid="{00000000-0005-0000-0000-0000166B0000}"/>
    <cellStyle name="Normal 3 3 2 5 2" xfId="27440" xr:uid="{00000000-0005-0000-0000-0000176B0000}"/>
    <cellStyle name="Normal 3 3 2 5 2 10" xfId="27441" xr:uid="{00000000-0005-0000-0000-0000186B0000}"/>
    <cellStyle name="Normal 3 3 2 5 2 2" xfId="27442" xr:uid="{00000000-0005-0000-0000-0000196B0000}"/>
    <cellStyle name="Normal 3 3 2 5 2 2 2" xfId="27443" xr:uid="{00000000-0005-0000-0000-00001A6B0000}"/>
    <cellStyle name="Normal 3 3 2 5 2 2 2 2" xfId="27444" xr:uid="{00000000-0005-0000-0000-00001B6B0000}"/>
    <cellStyle name="Normal 3 3 2 5 2 2 2 2 2" xfId="27445" xr:uid="{00000000-0005-0000-0000-00001C6B0000}"/>
    <cellStyle name="Normal 3 3 2 5 2 2 2 2 2 2" xfId="27446" xr:uid="{00000000-0005-0000-0000-00001D6B0000}"/>
    <cellStyle name="Normal 3 3 2 5 2 2 2 2 2 2 2" xfId="27447" xr:uid="{00000000-0005-0000-0000-00001E6B0000}"/>
    <cellStyle name="Normal 3 3 2 5 2 2 2 2 2 3" xfId="27448" xr:uid="{00000000-0005-0000-0000-00001F6B0000}"/>
    <cellStyle name="Normal 3 3 2 5 2 2 2 2 3" xfId="27449" xr:uid="{00000000-0005-0000-0000-0000206B0000}"/>
    <cellStyle name="Normal 3 3 2 5 2 2 2 2 3 2" xfId="27450" xr:uid="{00000000-0005-0000-0000-0000216B0000}"/>
    <cellStyle name="Normal 3 3 2 5 2 2 2 2 4" xfId="27451" xr:uid="{00000000-0005-0000-0000-0000226B0000}"/>
    <cellStyle name="Normal 3 3 2 5 2 2 2 3" xfId="27452" xr:uid="{00000000-0005-0000-0000-0000236B0000}"/>
    <cellStyle name="Normal 3 3 2 5 2 2 2 3 2" xfId="27453" xr:uid="{00000000-0005-0000-0000-0000246B0000}"/>
    <cellStyle name="Normal 3 3 2 5 2 2 2 3 2 2" xfId="27454" xr:uid="{00000000-0005-0000-0000-0000256B0000}"/>
    <cellStyle name="Normal 3 3 2 5 2 2 2 3 3" xfId="27455" xr:uid="{00000000-0005-0000-0000-0000266B0000}"/>
    <cellStyle name="Normal 3 3 2 5 2 2 2 4" xfId="27456" xr:uid="{00000000-0005-0000-0000-0000276B0000}"/>
    <cellStyle name="Normal 3 3 2 5 2 2 2 4 2" xfId="27457" xr:uid="{00000000-0005-0000-0000-0000286B0000}"/>
    <cellStyle name="Normal 3 3 2 5 2 2 2 5" xfId="27458" xr:uid="{00000000-0005-0000-0000-0000296B0000}"/>
    <cellStyle name="Normal 3 3 2 5 2 2 3" xfId="27459" xr:uid="{00000000-0005-0000-0000-00002A6B0000}"/>
    <cellStyle name="Normal 3 3 2 5 2 2 3 2" xfId="27460" xr:uid="{00000000-0005-0000-0000-00002B6B0000}"/>
    <cellStyle name="Normal 3 3 2 5 2 2 3 2 2" xfId="27461" xr:uid="{00000000-0005-0000-0000-00002C6B0000}"/>
    <cellStyle name="Normal 3 3 2 5 2 2 3 2 2 2" xfId="27462" xr:uid="{00000000-0005-0000-0000-00002D6B0000}"/>
    <cellStyle name="Normal 3 3 2 5 2 2 3 2 3" xfId="27463" xr:uid="{00000000-0005-0000-0000-00002E6B0000}"/>
    <cellStyle name="Normal 3 3 2 5 2 2 3 3" xfId="27464" xr:uid="{00000000-0005-0000-0000-00002F6B0000}"/>
    <cellStyle name="Normal 3 3 2 5 2 2 3 3 2" xfId="27465" xr:uid="{00000000-0005-0000-0000-0000306B0000}"/>
    <cellStyle name="Normal 3 3 2 5 2 2 3 4" xfId="27466" xr:uid="{00000000-0005-0000-0000-0000316B0000}"/>
    <cellStyle name="Normal 3 3 2 5 2 2 4" xfId="27467" xr:uid="{00000000-0005-0000-0000-0000326B0000}"/>
    <cellStyle name="Normal 3 3 2 5 2 2 4 2" xfId="27468" xr:uid="{00000000-0005-0000-0000-0000336B0000}"/>
    <cellStyle name="Normal 3 3 2 5 2 2 4 2 2" xfId="27469" xr:uid="{00000000-0005-0000-0000-0000346B0000}"/>
    <cellStyle name="Normal 3 3 2 5 2 2 4 2 2 2" xfId="27470" xr:uid="{00000000-0005-0000-0000-0000356B0000}"/>
    <cellStyle name="Normal 3 3 2 5 2 2 4 2 3" xfId="27471" xr:uid="{00000000-0005-0000-0000-0000366B0000}"/>
    <cellStyle name="Normal 3 3 2 5 2 2 4 3" xfId="27472" xr:uid="{00000000-0005-0000-0000-0000376B0000}"/>
    <cellStyle name="Normal 3 3 2 5 2 2 4 3 2" xfId="27473" xr:uid="{00000000-0005-0000-0000-0000386B0000}"/>
    <cellStyle name="Normal 3 3 2 5 2 2 4 4" xfId="27474" xr:uid="{00000000-0005-0000-0000-0000396B0000}"/>
    <cellStyle name="Normal 3 3 2 5 2 2 5" xfId="27475" xr:uid="{00000000-0005-0000-0000-00003A6B0000}"/>
    <cellStyle name="Normal 3 3 2 5 2 2 5 2" xfId="27476" xr:uid="{00000000-0005-0000-0000-00003B6B0000}"/>
    <cellStyle name="Normal 3 3 2 5 2 2 5 2 2" xfId="27477" xr:uid="{00000000-0005-0000-0000-00003C6B0000}"/>
    <cellStyle name="Normal 3 3 2 5 2 2 5 3" xfId="27478" xr:uid="{00000000-0005-0000-0000-00003D6B0000}"/>
    <cellStyle name="Normal 3 3 2 5 2 2 6" xfId="27479" xr:uid="{00000000-0005-0000-0000-00003E6B0000}"/>
    <cellStyle name="Normal 3 3 2 5 2 2 6 2" xfId="27480" xr:uid="{00000000-0005-0000-0000-00003F6B0000}"/>
    <cellStyle name="Normal 3 3 2 5 2 2 7" xfId="27481" xr:uid="{00000000-0005-0000-0000-0000406B0000}"/>
    <cellStyle name="Normal 3 3 2 5 2 2 7 2" xfId="27482" xr:uid="{00000000-0005-0000-0000-0000416B0000}"/>
    <cellStyle name="Normal 3 3 2 5 2 2 8" xfId="27483" xr:uid="{00000000-0005-0000-0000-0000426B0000}"/>
    <cellStyle name="Normal 3 3 2 5 2 3" xfId="27484" xr:uid="{00000000-0005-0000-0000-0000436B0000}"/>
    <cellStyle name="Normal 3 3 2 5 2 3 2" xfId="27485" xr:uid="{00000000-0005-0000-0000-0000446B0000}"/>
    <cellStyle name="Normal 3 3 2 5 2 3 2 2" xfId="27486" xr:uid="{00000000-0005-0000-0000-0000456B0000}"/>
    <cellStyle name="Normal 3 3 2 5 2 3 2 2 2" xfId="27487" xr:uid="{00000000-0005-0000-0000-0000466B0000}"/>
    <cellStyle name="Normal 3 3 2 5 2 3 2 2 2 2" xfId="27488" xr:uid="{00000000-0005-0000-0000-0000476B0000}"/>
    <cellStyle name="Normal 3 3 2 5 2 3 2 2 3" xfId="27489" xr:uid="{00000000-0005-0000-0000-0000486B0000}"/>
    <cellStyle name="Normal 3 3 2 5 2 3 2 3" xfId="27490" xr:uid="{00000000-0005-0000-0000-0000496B0000}"/>
    <cellStyle name="Normal 3 3 2 5 2 3 2 3 2" xfId="27491" xr:uid="{00000000-0005-0000-0000-00004A6B0000}"/>
    <cellStyle name="Normal 3 3 2 5 2 3 2 4" xfId="27492" xr:uid="{00000000-0005-0000-0000-00004B6B0000}"/>
    <cellStyle name="Normal 3 3 2 5 2 3 3" xfId="27493" xr:uid="{00000000-0005-0000-0000-00004C6B0000}"/>
    <cellStyle name="Normal 3 3 2 5 2 3 3 2" xfId="27494" xr:uid="{00000000-0005-0000-0000-00004D6B0000}"/>
    <cellStyle name="Normal 3 3 2 5 2 3 3 2 2" xfId="27495" xr:uid="{00000000-0005-0000-0000-00004E6B0000}"/>
    <cellStyle name="Normal 3 3 2 5 2 3 3 3" xfId="27496" xr:uid="{00000000-0005-0000-0000-00004F6B0000}"/>
    <cellStyle name="Normal 3 3 2 5 2 3 4" xfId="27497" xr:uid="{00000000-0005-0000-0000-0000506B0000}"/>
    <cellStyle name="Normal 3 3 2 5 2 3 4 2" xfId="27498" xr:uid="{00000000-0005-0000-0000-0000516B0000}"/>
    <cellStyle name="Normal 3 3 2 5 2 3 5" xfId="27499" xr:uid="{00000000-0005-0000-0000-0000526B0000}"/>
    <cellStyle name="Normal 3 3 2 5 2 4" xfId="27500" xr:uid="{00000000-0005-0000-0000-0000536B0000}"/>
    <cellStyle name="Normal 3 3 2 5 2 4 2" xfId="27501" xr:uid="{00000000-0005-0000-0000-0000546B0000}"/>
    <cellStyle name="Normal 3 3 2 5 2 4 2 2" xfId="27502" xr:uid="{00000000-0005-0000-0000-0000556B0000}"/>
    <cellStyle name="Normal 3 3 2 5 2 4 2 2 2" xfId="27503" xr:uid="{00000000-0005-0000-0000-0000566B0000}"/>
    <cellStyle name="Normal 3 3 2 5 2 4 2 3" xfId="27504" xr:uid="{00000000-0005-0000-0000-0000576B0000}"/>
    <cellStyle name="Normal 3 3 2 5 2 4 3" xfId="27505" xr:uid="{00000000-0005-0000-0000-0000586B0000}"/>
    <cellStyle name="Normal 3 3 2 5 2 4 3 2" xfId="27506" xr:uid="{00000000-0005-0000-0000-0000596B0000}"/>
    <cellStyle name="Normal 3 3 2 5 2 4 4" xfId="27507" xr:uid="{00000000-0005-0000-0000-00005A6B0000}"/>
    <cellStyle name="Normal 3 3 2 5 2 5" xfId="27508" xr:uid="{00000000-0005-0000-0000-00005B6B0000}"/>
    <cellStyle name="Normal 3 3 2 5 2 5 2" xfId="27509" xr:uid="{00000000-0005-0000-0000-00005C6B0000}"/>
    <cellStyle name="Normal 3 3 2 5 2 5 2 2" xfId="27510" xr:uid="{00000000-0005-0000-0000-00005D6B0000}"/>
    <cellStyle name="Normal 3 3 2 5 2 5 2 2 2" xfId="27511" xr:uid="{00000000-0005-0000-0000-00005E6B0000}"/>
    <cellStyle name="Normal 3 3 2 5 2 5 2 3" xfId="27512" xr:uid="{00000000-0005-0000-0000-00005F6B0000}"/>
    <cellStyle name="Normal 3 3 2 5 2 5 3" xfId="27513" xr:uid="{00000000-0005-0000-0000-0000606B0000}"/>
    <cellStyle name="Normal 3 3 2 5 2 5 3 2" xfId="27514" xr:uid="{00000000-0005-0000-0000-0000616B0000}"/>
    <cellStyle name="Normal 3 3 2 5 2 5 4" xfId="27515" xr:uid="{00000000-0005-0000-0000-0000626B0000}"/>
    <cellStyle name="Normal 3 3 2 5 2 6" xfId="27516" xr:uid="{00000000-0005-0000-0000-0000636B0000}"/>
    <cellStyle name="Normal 3 3 2 5 2 6 2" xfId="27517" xr:uid="{00000000-0005-0000-0000-0000646B0000}"/>
    <cellStyle name="Normal 3 3 2 5 2 6 2 2" xfId="27518" xr:uid="{00000000-0005-0000-0000-0000656B0000}"/>
    <cellStyle name="Normal 3 3 2 5 2 6 3" xfId="27519" xr:uid="{00000000-0005-0000-0000-0000666B0000}"/>
    <cellStyle name="Normal 3 3 2 5 2 7" xfId="27520" xr:uid="{00000000-0005-0000-0000-0000676B0000}"/>
    <cellStyle name="Normal 3 3 2 5 2 7 2" xfId="27521" xr:uid="{00000000-0005-0000-0000-0000686B0000}"/>
    <cellStyle name="Normal 3 3 2 5 2 8" xfId="27522" xr:uid="{00000000-0005-0000-0000-0000696B0000}"/>
    <cellStyle name="Normal 3 3 2 5 2 8 2" xfId="27523" xr:uid="{00000000-0005-0000-0000-00006A6B0000}"/>
    <cellStyle name="Normal 3 3 2 5 2 9" xfId="27524" xr:uid="{00000000-0005-0000-0000-00006B6B0000}"/>
    <cellStyle name="Normal 3 3 2 5 3" xfId="27525" xr:uid="{00000000-0005-0000-0000-00006C6B0000}"/>
    <cellStyle name="Normal 3 3 2 5 3 2" xfId="27526" xr:uid="{00000000-0005-0000-0000-00006D6B0000}"/>
    <cellStyle name="Normal 3 3 2 5 3 2 2" xfId="27527" xr:uid="{00000000-0005-0000-0000-00006E6B0000}"/>
    <cellStyle name="Normal 3 3 2 5 3 2 2 2" xfId="27528" xr:uid="{00000000-0005-0000-0000-00006F6B0000}"/>
    <cellStyle name="Normal 3 3 2 5 3 2 2 2 2" xfId="27529" xr:uid="{00000000-0005-0000-0000-0000706B0000}"/>
    <cellStyle name="Normal 3 3 2 5 3 2 2 2 2 2" xfId="27530" xr:uid="{00000000-0005-0000-0000-0000716B0000}"/>
    <cellStyle name="Normal 3 3 2 5 3 2 2 2 3" xfId="27531" xr:uid="{00000000-0005-0000-0000-0000726B0000}"/>
    <cellStyle name="Normal 3 3 2 5 3 2 2 3" xfId="27532" xr:uid="{00000000-0005-0000-0000-0000736B0000}"/>
    <cellStyle name="Normal 3 3 2 5 3 2 2 3 2" xfId="27533" xr:uid="{00000000-0005-0000-0000-0000746B0000}"/>
    <cellStyle name="Normal 3 3 2 5 3 2 2 4" xfId="27534" xr:uid="{00000000-0005-0000-0000-0000756B0000}"/>
    <cellStyle name="Normal 3 3 2 5 3 2 3" xfId="27535" xr:uid="{00000000-0005-0000-0000-0000766B0000}"/>
    <cellStyle name="Normal 3 3 2 5 3 2 3 2" xfId="27536" xr:uid="{00000000-0005-0000-0000-0000776B0000}"/>
    <cellStyle name="Normal 3 3 2 5 3 2 3 2 2" xfId="27537" xr:uid="{00000000-0005-0000-0000-0000786B0000}"/>
    <cellStyle name="Normal 3 3 2 5 3 2 3 3" xfId="27538" xr:uid="{00000000-0005-0000-0000-0000796B0000}"/>
    <cellStyle name="Normal 3 3 2 5 3 2 4" xfId="27539" xr:uid="{00000000-0005-0000-0000-00007A6B0000}"/>
    <cellStyle name="Normal 3 3 2 5 3 2 4 2" xfId="27540" xr:uid="{00000000-0005-0000-0000-00007B6B0000}"/>
    <cellStyle name="Normal 3 3 2 5 3 2 5" xfId="27541" xr:uid="{00000000-0005-0000-0000-00007C6B0000}"/>
    <cellStyle name="Normal 3 3 2 5 3 3" xfId="27542" xr:uid="{00000000-0005-0000-0000-00007D6B0000}"/>
    <cellStyle name="Normal 3 3 2 5 3 3 2" xfId="27543" xr:uid="{00000000-0005-0000-0000-00007E6B0000}"/>
    <cellStyle name="Normal 3 3 2 5 3 3 2 2" xfId="27544" xr:uid="{00000000-0005-0000-0000-00007F6B0000}"/>
    <cellStyle name="Normal 3 3 2 5 3 3 2 2 2" xfId="27545" xr:uid="{00000000-0005-0000-0000-0000806B0000}"/>
    <cellStyle name="Normal 3 3 2 5 3 3 2 3" xfId="27546" xr:uid="{00000000-0005-0000-0000-0000816B0000}"/>
    <cellStyle name="Normal 3 3 2 5 3 3 3" xfId="27547" xr:uid="{00000000-0005-0000-0000-0000826B0000}"/>
    <cellStyle name="Normal 3 3 2 5 3 3 3 2" xfId="27548" xr:uid="{00000000-0005-0000-0000-0000836B0000}"/>
    <cellStyle name="Normal 3 3 2 5 3 3 4" xfId="27549" xr:uid="{00000000-0005-0000-0000-0000846B0000}"/>
    <cellStyle name="Normal 3 3 2 5 3 4" xfId="27550" xr:uid="{00000000-0005-0000-0000-0000856B0000}"/>
    <cellStyle name="Normal 3 3 2 5 3 4 2" xfId="27551" xr:uid="{00000000-0005-0000-0000-0000866B0000}"/>
    <cellStyle name="Normal 3 3 2 5 3 4 2 2" xfId="27552" xr:uid="{00000000-0005-0000-0000-0000876B0000}"/>
    <cellStyle name="Normal 3 3 2 5 3 4 2 2 2" xfId="27553" xr:uid="{00000000-0005-0000-0000-0000886B0000}"/>
    <cellStyle name="Normal 3 3 2 5 3 4 2 3" xfId="27554" xr:uid="{00000000-0005-0000-0000-0000896B0000}"/>
    <cellStyle name="Normal 3 3 2 5 3 4 3" xfId="27555" xr:uid="{00000000-0005-0000-0000-00008A6B0000}"/>
    <cellStyle name="Normal 3 3 2 5 3 4 3 2" xfId="27556" xr:uid="{00000000-0005-0000-0000-00008B6B0000}"/>
    <cellStyle name="Normal 3 3 2 5 3 4 4" xfId="27557" xr:uid="{00000000-0005-0000-0000-00008C6B0000}"/>
    <cellStyle name="Normal 3 3 2 5 3 5" xfId="27558" xr:uid="{00000000-0005-0000-0000-00008D6B0000}"/>
    <cellStyle name="Normal 3 3 2 5 3 5 2" xfId="27559" xr:uid="{00000000-0005-0000-0000-00008E6B0000}"/>
    <cellStyle name="Normal 3 3 2 5 3 5 2 2" xfId="27560" xr:uid="{00000000-0005-0000-0000-00008F6B0000}"/>
    <cellStyle name="Normal 3 3 2 5 3 5 3" xfId="27561" xr:uid="{00000000-0005-0000-0000-0000906B0000}"/>
    <cellStyle name="Normal 3 3 2 5 3 6" xfId="27562" xr:uid="{00000000-0005-0000-0000-0000916B0000}"/>
    <cellStyle name="Normal 3 3 2 5 3 6 2" xfId="27563" xr:uid="{00000000-0005-0000-0000-0000926B0000}"/>
    <cellStyle name="Normal 3 3 2 5 3 7" xfId="27564" xr:uid="{00000000-0005-0000-0000-0000936B0000}"/>
    <cellStyle name="Normal 3 3 2 5 3 7 2" xfId="27565" xr:uid="{00000000-0005-0000-0000-0000946B0000}"/>
    <cellStyle name="Normal 3 3 2 5 3 8" xfId="27566" xr:uid="{00000000-0005-0000-0000-0000956B0000}"/>
    <cellStyle name="Normal 3 3 2 5 4" xfId="27567" xr:uid="{00000000-0005-0000-0000-0000966B0000}"/>
    <cellStyle name="Normal 3 3 2 5 4 2" xfId="27568" xr:uid="{00000000-0005-0000-0000-0000976B0000}"/>
    <cellStyle name="Normal 3 3 2 5 4 2 2" xfId="27569" xr:uid="{00000000-0005-0000-0000-0000986B0000}"/>
    <cellStyle name="Normal 3 3 2 5 4 2 2 2" xfId="27570" xr:uid="{00000000-0005-0000-0000-0000996B0000}"/>
    <cellStyle name="Normal 3 3 2 5 4 2 2 2 2" xfId="27571" xr:uid="{00000000-0005-0000-0000-00009A6B0000}"/>
    <cellStyle name="Normal 3 3 2 5 4 2 2 3" xfId="27572" xr:uid="{00000000-0005-0000-0000-00009B6B0000}"/>
    <cellStyle name="Normal 3 3 2 5 4 2 3" xfId="27573" xr:uid="{00000000-0005-0000-0000-00009C6B0000}"/>
    <cellStyle name="Normal 3 3 2 5 4 2 3 2" xfId="27574" xr:uid="{00000000-0005-0000-0000-00009D6B0000}"/>
    <cellStyle name="Normal 3 3 2 5 4 2 4" xfId="27575" xr:uid="{00000000-0005-0000-0000-00009E6B0000}"/>
    <cellStyle name="Normal 3 3 2 5 4 3" xfId="27576" xr:uid="{00000000-0005-0000-0000-00009F6B0000}"/>
    <cellStyle name="Normal 3 3 2 5 4 3 2" xfId="27577" xr:uid="{00000000-0005-0000-0000-0000A06B0000}"/>
    <cellStyle name="Normal 3 3 2 5 4 3 2 2" xfId="27578" xr:uid="{00000000-0005-0000-0000-0000A16B0000}"/>
    <cellStyle name="Normal 3 3 2 5 4 3 3" xfId="27579" xr:uid="{00000000-0005-0000-0000-0000A26B0000}"/>
    <cellStyle name="Normal 3 3 2 5 4 4" xfId="27580" xr:uid="{00000000-0005-0000-0000-0000A36B0000}"/>
    <cellStyle name="Normal 3 3 2 5 4 4 2" xfId="27581" xr:uid="{00000000-0005-0000-0000-0000A46B0000}"/>
    <cellStyle name="Normal 3 3 2 5 4 5" xfId="27582" xr:uid="{00000000-0005-0000-0000-0000A56B0000}"/>
    <cellStyle name="Normal 3 3 2 5 5" xfId="27583" xr:uid="{00000000-0005-0000-0000-0000A66B0000}"/>
    <cellStyle name="Normal 3 3 2 5 5 2" xfId="27584" xr:uid="{00000000-0005-0000-0000-0000A76B0000}"/>
    <cellStyle name="Normal 3 3 2 5 5 2 2" xfId="27585" xr:uid="{00000000-0005-0000-0000-0000A86B0000}"/>
    <cellStyle name="Normal 3 3 2 5 5 2 2 2" xfId="27586" xr:uid="{00000000-0005-0000-0000-0000A96B0000}"/>
    <cellStyle name="Normal 3 3 2 5 5 2 3" xfId="27587" xr:uid="{00000000-0005-0000-0000-0000AA6B0000}"/>
    <cellStyle name="Normal 3 3 2 5 5 3" xfId="27588" xr:uid="{00000000-0005-0000-0000-0000AB6B0000}"/>
    <cellStyle name="Normal 3 3 2 5 5 3 2" xfId="27589" xr:uid="{00000000-0005-0000-0000-0000AC6B0000}"/>
    <cellStyle name="Normal 3 3 2 5 5 4" xfId="27590" xr:uid="{00000000-0005-0000-0000-0000AD6B0000}"/>
    <cellStyle name="Normal 3 3 2 5 6" xfId="27591" xr:uid="{00000000-0005-0000-0000-0000AE6B0000}"/>
    <cellStyle name="Normal 3 3 2 5 6 2" xfId="27592" xr:uid="{00000000-0005-0000-0000-0000AF6B0000}"/>
    <cellStyle name="Normal 3 3 2 5 6 2 2" xfId="27593" xr:uid="{00000000-0005-0000-0000-0000B06B0000}"/>
    <cellStyle name="Normal 3 3 2 5 6 2 2 2" xfId="27594" xr:uid="{00000000-0005-0000-0000-0000B16B0000}"/>
    <cellStyle name="Normal 3 3 2 5 6 2 3" xfId="27595" xr:uid="{00000000-0005-0000-0000-0000B26B0000}"/>
    <cellStyle name="Normal 3 3 2 5 6 3" xfId="27596" xr:uid="{00000000-0005-0000-0000-0000B36B0000}"/>
    <cellStyle name="Normal 3 3 2 5 6 3 2" xfId="27597" xr:uid="{00000000-0005-0000-0000-0000B46B0000}"/>
    <cellStyle name="Normal 3 3 2 5 6 4" xfId="27598" xr:uid="{00000000-0005-0000-0000-0000B56B0000}"/>
    <cellStyle name="Normal 3 3 2 5 7" xfId="27599" xr:uid="{00000000-0005-0000-0000-0000B66B0000}"/>
    <cellStyle name="Normal 3 3 2 5 7 2" xfId="27600" xr:uid="{00000000-0005-0000-0000-0000B76B0000}"/>
    <cellStyle name="Normal 3 3 2 5 7 2 2" xfId="27601" xr:uid="{00000000-0005-0000-0000-0000B86B0000}"/>
    <cellStyle name="Normal 3 3 2 5 7 3" xfId="27602" xr:uid="{00000000-0005-0000-0000-0000B96B0000}"/>
    <cellStyle name="Normal 3 3 2 5 8" xfId="27603" xr:uid="{00000000-0005-0000-0000-0000BA6B0000}"/>
    <cellStyle name="Normal 3 3 2 5 8 2" xfId="27604" xr:uid="{00000000-0005-0000-0000-0000BB6B0000}"/>
    <cellStyle name="Normal 3 3 2 5 9" xfId="27605" xr:uid="{00000000-0005-0000-0000-0000BC6B0000}"/>
    <cellStyle name="Normal 3 3 2 5 9 2" xfId="27606" xr:uid="{00000000-0005-0000-0000-0000BD6B0000}"/>
    <cellStyle name="Normal 3 3 2 6" xfId="27607" xr:uid="{00000000-0005-0000-0000-0000BE6B0000}"/>
    <cellStyle name="Normal 3 3 2 6 10" xfId="27608" xr:uid="{00000000-0005-0000-0000-0000BF6B0000}"/>
    <cellStyle name="Normal 3 3 2 6 11" xfId="27609" xr:uid="{00000000-0005-0000-0000-0000C06B0000}"/>
    <cellStyle name="Normal 3 3 2 6 2" xfId="27610" xr:uid="{00000000-0005-0000-0000-0000C16B0000}"/>
    <cellStyle name="Normal 3 3 2 6 2 2" xfId="27611" xr:uid="{00000000-0005-0000-0000-0000C26B0000}"/>
    <cellStyle name="Normal 3 3 2 6 2 2 2" xfId="27612" xr:uid="{00000000-0005-0000-0000-0000C36B0000}"/>
    <cellStyle name="Normal 3 3 2 6 2 2 2 2" xfId="27613" xr:uid="{00000000-0005-0000-0000-0000C46B0000}"/>
    <cellStyle name="Normal 3 3 2 6 2 2 2 2 2" xfId="27614" xr:uid="{00000000-0005-0000-0000-0000C56B0000}"/>
    <cellStyle name="Normal 3 3 2 6 2 2 2 2 2 2" xfId="27615" xr:uid="{00000000-0005-0000-0000-0000C66B0000}"/>
    <cellStyle name="Normal 3 3 2 6 2 2 2 2 2 2 2" xfId="27616" xr:uid="{00000000-0005-0000-0000-0000C76B0000}"/>
    <cellStyle name="Normal 3 3 2 6 2 2 2 2 2 3" xfId="27617" xr:uid="{00000000-0005-0000-0000-0000C86B0000}"/>
    <cellStyle name="Normal 3 3 2 6 2 2 2 2 3" xfId="27618" xr:uid="{00000000-0005-0000-0000-0000C96B0000}"/>
    <cellStyle name="Normal 3 3 2 6 2 2 2 2 3 2" xfId="27619" xr:uid="{00000000-0005-0000-0000-0000CA6B0000}"/>
    <cellStyle name="Normal 3 3 2 6 2 2 2 2 4" xfId="27620" xr:uid="{00000000-0005-0000-0000-0000CB6B0000}"/>
    <cellStyle name="Normal 3 3 2 6 2 2 2 3" xfId="27621" xr:uid="{00000000-0005-0000-0000-0000CC6B0000}"/>
    <cellStyle name="Normal 3 3 2 6 2 2 2 3 2" xfId="27622" xr:uid="{00000000-0005-0000-0000-0000CD6B0000}"/>
    <cellStyle name="Normal 3 3 2 6 2 2 2 3 2 2" xfId="27623" xr:uid="{00000000-0005-0000-0000-0000CE6B0000}"/>
    <cellStyle name="Normal 3 3 2 6 2 2 2 3 3" xfId="27624" xr:uid="{00000000-0005-0000-0000-0000CF6B0000}"/>
    <cellStyle name="Normal 3 3 2 6 2 2 2 4" xfId="27625" xr:uid="{00000000-0005-0000-0000-0000D06B0000}"/>
    <cellStyle name="Normal 3 3 2 6 2 2 2 4 2" xfId="27626" xr:uid="{00000000-0005-0000-0000-0000D16B0000}"/>
    <cellStyle name="Normal 3 3 2 6 2 2 2 5" xfId="27627" xr:uid="{00000000-0005-0000-0000-0000D26B0000}"/>
    <cellStyle name="Normal 3 3 2 6 2 2 3" xfId="27628" xr:uid="{00000000-0005-0000-0000-0000D36B0000}"/>
    <cellStyle name="Normal 3 3 2 6 2 2 3 2" xfId="27629" xr:uid="{00000000-0005-0000-0000-0000D46B0000}"/>
    <cellStyle name="Normal 3 3 2 6 2 2 3 2 2" xfId="27630" xr:uid="{00000000-0005-0000-0000-0000D56B0000}"/>
    <cellStyle name="Normal 3 3 2 6 2 2 3 2 2 2" xfId="27631" xr:uid="{00000000-0005-0000-0000-0000D66B0000}"/>
    <cellStyle name="Normal 3 3 2 6 2 2 3 2 3" xfId="27632" xr:uid="{00000000-0005-0000-0000-0000D76B0000}"/>
    <cellStyle name="Normal 3 3 2 6 2 2 3 3" xfId="27633" xr:uid="{00000000-0005-0000-0000-0000D86B0000}"/>
    <cellStyle name="Normal 3 3 2 6 2 2 3 3 2" xfId="27634" xr:uid="{00000000-0005-0000-0000-0000D96B0000}"/>
    <cellStyle name="Normal 3 3 2 6 2 2 3 4" xfId="27635" xr:uid="{00000000-0005-0000-0000-0000DA6B0000}"/>
    <cellStyle name="Normal 3 3 2 6 2 2 4" xfId="27636" xr:uid="{00000000-0005-0000-0000-0000DB6B0000}"/>
    <cellStyle name="Normal 3 3 2 6 2 2 4 2" xfId="27637" xr:uid="{00000000-0005-0000-0000-0000DC6B0000}"/>
    <cellStyle name="Normal 3 3 2 6 2 2 4 2 2" xfId="27638" xr:uid="{00000000-0005-0000-0000-0000DD6B0000}"/>
    <cellStyle name="Normal 3 3 2 6 2 2 4 2 2 2" xfId="27639" xr:uid="{00000000-0005-0000-0000-0000DE6B0000}"/>
    <cellStyle name="Normal 3 3 2 6 2 2 4 2 3" xfId="27640" xr:uid="{00000000-0005-0000-0000-0000DF6B0000}"/>
    <cellStyle name="Normal 3 3 2 6 2 2 4 3" xfId="27641" xr:uid="{00000000-0005-0000-0000-0000E06B0000}"/>
    <cellStyle name="Normal 3 3 2 6 2 2 4 3 2" xfId="27642" xr:uid="{00000000-0005-0000-0000-0000E16B0000}"/>
    <cellStyle name="Normal 3 3 2 6 2 2 4 4" xfId="27643" xr:uid="{00000000-0005-0000-0000-0000E26B0000}"/>
    <cellStyle name="Normal 3 3 2 6 2 2 5" xfId="27644" xr:uid="{00000000-0005-0000-0000-0000E36B0000}"/>
    <cellStyle name="Normal 3 3 2 6 2 2 5 2" xfId="27645" xr:uid="{00000000-0005-0000-0000-0000E46B0000}"/>
    <cellStyle name="Normal 3 3 2 6 2 2 5 2 2" xfId="27646" xr:uid="{00000000-0005-0000-0000-0000E56B0000}"/>
    <cellStyle name="Normal 3 3 2 6 2 2 5 3" xfId="27647" xr:uid="{00000000-0005-0000-0000-0000E66B0000}"/>
    <cellStyle name="Normal 3 3 2 6 2 2 6" xfId="27648" xr:uid="{00000000-0005-0000-0000-0000E76B0000}"/>
    <cellStyle name="Normal 3 3 2 6 2 2 6 2" xfId="27649" xr:uid="{00000000-0005-0000-0000-0000E86B0000}"/>
    <cellStyle name="Normal 3 3 2 6 2 2 7" xfId="27650" xr:uid="{00000000-0005-0000-0000-0000E96B0000}"/>
    <cellStyle name="Normal 3 3 2 6 2 2 7 2" xfId="27651" xr:uid="{00000000-0005-0000-0000-0000EA6B0000}"/>
    <cellStyle name="Normal 3 3 2 6 2 2 8" xfId="27652" xr:uid="{00000000-0005-0000-0000-0000EB6B0000}"/>
    <cellStyle name="Normal 3 3 2 6 2 3" xfId="27653" xr:uid="{00000000-0005-0000-0000-0000EC6B0000}"/>
    <cellStyle name="Normal 3 3 2 6 2 3 2" xfId="27654" xr:uid="{00000000-0005-0000-0000-0000ED6B0000}"/>
    <cellStyle name="Normal 3 3 2 6 2 3 2 2" xfId="27655" xr:uid="{00000000-0005-0000-0000-0000EE6B0000}"/>
    <cellStyle name="Normal 3 3 2 6 2 3 2 2 2" xfId="27656" xr:uid="{00000000-0005-0000-0000-0000EF6B0000}"/>
    <cellStyle name="Normal 3 3 2 6 2 3 2 2 2 2" xfId="27657" xr:uid="{00000000-0005-0000-0000-0000F06B0000}"/>
    <cellStyle name="Normal 3 3 2 6 2 3 2 2 3" xfId="27658" xr:uid="{00000000-0005-0000-0000-0000F16B0000}"/>
    <cellStyle name="Normal 3 3 2 6 2 3 2 3" xfId="27659" xr:uid="{00000000-0005-0000-0000-0000F26B0000}"/>
    <cellStyle name="Normal 3 3 2 6 2 3 2 3 2" xfId="27660" xr:uid="{00000000-0005-0000-0000-0000F36B0000}"/>
    <cellStyle name="Normal 3 3 2 6 2 3 2 4" xfId="27661" xr:uid="{00000000-0005-0000-0000-0000F46B0000}"/>
    <cellStyle name="Normal 3 3 2 6 2 3 3" xfId="27662" xr:uid="{00000000-0005-0000-0000-0000F56B0000}"/>
    <cellStyle name="Normal 3 3 2 6 2 3 3 2" xfId="27663" xr:uid="{00000000-0005-0000-0000-0000F66B0000}"/>
    <cellStyle name="Normal 3 3 2 6 2 3 3 2 2" xfId="27664" xr:uid="{00000000-0005-0000-0000-0000F76B0000}"/>
    <cellStyle name="Normal 3 3 2 6 2 3 3 3" xfId="27665" xr:uid="{00000000-0005-0000-0000-0000F86B0000}"/>
    <cellStyle name="Normal 3 3 2 6 2 3 4" xfId="27666" xr:uid="{00000000-0005-0000-0000-0000F96B0000}"/>
    <cellStyle name="Normal 3 3 2 6 2 3 4 2" xfId="27667" xr:uid="{00000000-0005-0000-0000-0000FA6B0000}"/>
    <cellStyle name="Normal 3 3 2 6 2 3 5" xfId="27668" xr:uid="{00000000-0005-0000-0000-0000FB6B0000}"/>
    <cellStyle name="Normal 3 3 2 6 2 4" xfId="27669" xr:uid="{00000000-0005-0000-0000-0000FC6B0000}"/>
    <cellStyle name="Normal 3 3 2 6 2 4 2" xfId="27670" xr:uid="{00000000-0005-0000-0000-0000FD6B0000}"/>
    <cellStyle name="Normal 3 3 2 6 2 4 2 2" xfId="27671" xr:uid="{00000000-0005-0000-0000-0000FE6B0000}"/>
    <cellStyle name="Normal 3 3 2 6 2 4 2 2 2" xfId="27672" xr:uid="{00000000-0005-0000-0000-0000FF6B0000}"/>
    <cellStyle name="Normal 3 3 2 6 2 4 2 3" xfId="27673" xr:uid="{00000000-0005-0000-0000-0000006C0000}"/>
    <cellStyle name="Normal 3 3 2 6 2 4 3" xfId="27674" xr:uid="{00000000-0005-0000-0000-0000016C0000}"/>
    <cellStyle name="Normal 3 3 2 6 2 4 3 2" xfId="27675" xr:uid="{00000000-0005-0000-0000-0000026C0000}"/>
    <cellStyle name="Normal 3 3 2 6 2 4 4" xfId="27676" xr:uid="{00000000-0005-0000-0000-0000036C0000}"/>
    <cellStyle name="Normal 3 3 2 6 2 5" xfId="27677" xr:uid="{00000000-0005-0000-0000-0000046C0000}"/>
    <cellStyle name="Normal 3 3 2 6 2 5 2" xfId="27678" xr:uid="{00000000-0005-0000-0000-0000056C0000}"/>
    <cellStyle name="Normal 3 3 2 6 2 5 2 2" xfId="27679" xr:uid="{00000000-0005-0000-0000-0000066C0000}"/>
    <cellStyle name="Normal 3 3 2 6 2 5 2 2 2" xfId="27680" xr:uid="{00000000-0005-0000-0000-0000076C0000}"/>
    <cellStyle name="Normal 3 3 2 6 2 5 2 3" xfId="27681" xr:uid="{00000000-0005-0000-0000-0000086C0000}"/>
    <cellStyle name="Normal 3 3 2 6 2 5 3" xfId="27682" xr:uid="{00000000-0005-0000-0000-0000096C0000}"/>
    <cellStyle name="Normal 3 3 2 6 2 5 3 2" xfId="27683" xr:uid="{00000000-0005-0000-0000-00000A6C0000}"/>
    <cellStyle name="Normal 3 3 2 6 2 5 4" xfId="27684" xr:uid="{00000000-0005-0000-0000-00000B6C0000}"/>
    <cellStyle name="Normal 3 3 2 6 2 6" xfId="27685" xr:uid="{00000000-0005-0000-0000-00000C6C0000}"/>
    <cellStyle name="Normal 3 3 2 6 2 6 2" xfId="27686" xr:uid="{00000000-0005-0000-0000-00000D6C0000}"/>
    <cellStyle name="Normal 3 3 2 6 2 6 2 2" xfId="27687" xr:uid="{00000000-0005-0000-0000-00000E6C0000}"/>
    <cellStyle name="Normal 3 3 2 6 2 6 3" xfId="27688" xr:uid="{00000000-0005-0000-0000-00000F6C0000}"/>
    <cellStyle name="Normal 3 3 2 6 2 7" xfId="27689" xr:uid="{00000000-0005-0000-0000-0000106C0000}"/>
    <cellStyle name="Normal 3 3 2 6 2 7 2" xfId="27690" xr:uid="{00000000-0005-0000-0000-0000116C0000}"/>
    <cellStyle name="Normal 3 3 2 6 2 8" xfId="27691" xr:uid="{00000000-0005-0000-0000-0000126C0000}"/>
    <cellStyle name="Normal 3 3 2 6 2 8 2" xfId="27692" xr:uid="{00000000-0005-0000-0000-0000136C0000}"/>
    <cellStyle name="Normal 3 3 2 6 2 9" xfId="27693" xr:uid="{00000000-0005-0000-0000-0000146C0000}"/>
    <cellStyle name="Normal 3 3 2 6 3" xfId="27694" xr:uid="{00000000-0005-0000-0000-0000156C0000}"/>
    <cellStyle name="Normal 3 3 2 6 3 2" xfId="27695" xr:uid="{00000000-0005-0000-0000-0000166C0000}"/>
    <cellStyle name="Normal 3 3 2 6 3 2 2" xfId="27696" xr:uid="{00000000-0005-0000-0000-0000176C0000}"/>
    <cellStyle name="Normal 3 3 2 6 3 2 2 2" xfId="27697" xr:uid="{00000000-0005-0000-0000-0000186C0000}"/>
    <cellStyle name="Normal 3 3 2 6 3 2 2 2 2" xfId="27698" xr:uid="{00000000-0005-0000-0000-0000196C0000}"/>
    <cellStyle name="Normal 3 3 2 6 3 2 2 2 2 2" xfId="27699" xr:uid="{00000000-0005-0000-0000-00001A6C0000}"/>
    <cellStyle name="Normal 3 3 2 6 3 2 2 2 3" xfId="27700" xr:uid="{00000000-0005-0000-0000-00001B6C0000}"/>
    <cellStyle name="Normal 3 3 2 6 3 2 2 3" xfId="27701" xr:uid="{00000000-0005-0000-0000-00001C6C0000}"/>
    <cellStyle name="Normal 3 3 2 6 3 2 2 3 2" xfId="27702" xr:uid="{00000000-0005-0000-0000-00001D6C0000}"/>
    <cellStyle name="Normal 3 3 2 6 3 2 2 4" xfId="27703" xr:uid="{00000000-0005-0000-0000-00001E6C0000}"/>
    <cellStyle name="Normal 3 3 2 6 3 2 3" xfId="27704" xr:uid="{00000000-0005-0000-0000-00001F6C0000}"/>
    <cellStyle name="Normal 3 3 2 6 3 2 3 2" xfId="27705" xr:uid="{00000000-0005-0000-0000-0000206C0000}"/>
    <cellStyle name="Normal 3 3 2 6 3 2 3 2 2" xfId="27706" xr:uid="{00000000-0005-0000-0000-0000216C0000}"/>
    <cellStyle name="Normal 3 3 2 6 3 2 3 3" xfId="27707" xr:uid="{00000000-0005-0000-0000-0000226C0000}"/>
    <cellStyle name="Normal 3 3 2 6 3 2 4" xfId="27708" xr:uid="{00000000-0005-0000-0000-0000236C0000}"/>
    <cellStyle name="Normal 3 3 2 6 3 2 4 2" xfId="27709" xr:uid="{00000000-0005-0000-0000-0000246C0000}"/>
    <cellStyle name="Normal 3 3 2 6 3 2 5" xfId="27710" xr:uid="{00000000-0005-0000-0000-0000256C0000}"/>
    <cellStyle name="Normal 3 3 2 6 3 3" xfId="27711" xr:uid="{00000000-0005-0000-0000-0000266C0000}"/>
    <cellStyle name="Normal 3 3 2 6 3 3 2" xfId="27712" xr:uid="{00000000-0005-0000-0000-0000276C0000}"/>
    <cellStyle name="Normal 3 3 2 6 3 3 2 2" xfId="27713" xr:uid="{00000000-0005-0000-0000-0000286C0000}"/>
    <cellStyle name="Normal 3 3 2 6 3 3 2 2 2" xfId="27714" xr:uid="{00000000-0005-0000-0000-0000296C0000}"/>
    <cellStyle name="Normal 3 3 2 6 3 3 2 3" xfId="27715" xr:uid="{00000000-0005-0000-0000-00002A6C0000}"/>
    <cellStyle name="Normal 3 3 2 6 3 3 3" xfId="27716" xr:uid="{00000000-0005-0000-0000-00002B6C0000}"/>
    <cellStyle name="Normal 3 3 2 6 3 3 3 2" xfId="27717" xr:uid="{00000000-0005-0000-0000-00002C6C0000}"/>
    <cellStyle name="Normal 3 3 2 6 3 3 4" xfId="27718" xr:uid="{00000000-0005-0000-0000-00002D6C0000}"/>
    <cellStyle name="Normal 3 3 2 6 3 4" xfId="27719" xr:uid="{00000000-0005-0000-0000-00002E6C0000}"/>
    <cellStyle name="Normal 3 3 2 6 3 4 2" xfId="27720" xr:uid="{00000000-0005-0000-0000-00002F6C0000}"/>
    <cellStyle name="Normal 3 3 2 6 3 4 2 2" xfId="27721" xr:uid="{00000000-0005-0000-0000-0000306C0000}"/>
    <cellStyle name="Normal 3 3 2 6 3 4 2 2 2" xfId="27722" xr:uid="{00000000-0005-0000-0000-0000316C0000}"/>
    <cellStyle name="Normal 3 3 2 6 3 4 2 3" xfId="27723" xr:uid="{00000000-0005-0000-0000-0000326C0000}"/>
    <cellStyle name="Normal 3 3 2 6 3 4 3" xfId="27724" xr:uid="{00000000-0005-0000-0000-0000336C0000}"/>
    <cellStyle name="Normal 3 3 2 6 3 4 3 2" xfId="27725" xr:uid="{00000000-0005-0000-0000-0000346C0000}"/>
    <cellStyle name="Normal 3 3 2 6 3 4 4" xfId="27726" xr:uid="{00000000-0005-0000-0000-0000356C0000}"/>
    <cellStyle name="Normal 3 3 2 6 3 5" xfId="27727" xr:uid="{00000000-0005-0000-0000-0000366C0000}"/>
    <cellStyle name="Normal 3 3 2 6 3 5 2" xfId="27728" xr:uid="{00000000-0005-0000-0000-0000376C0000}"/>
    <cellStyle name="Normal 3 3 2 6 3 5 2 2" xfId="27729" xr:uid="{00000000-0005-0000-0000-0000386C0000}"/>
    <cellStyle name="Normal 3 3 2 6 3 5 3" xfId="27730" xr:uid="{00000000-0005-0000-0000-0000396C0000}"/>
    <cellStyle name="Normal 3 3 2 6 3 6" xfId="27731" xr:uid="{00000000-0005-0000-0000-00003A6C0000}"/>
    <cellStyle name="Normal 3 3 2 6 3 6 2" xfId="27732" xr:uid="{00000000-0005-0000-0000-00003B6C0000}"/>
    <cellStyle name="Normal 3 3 2 6 3 7" xfId="27733" xr:uid="{00000000-0005-0000-0000-00003C6C0000}"/>
    <cellStyle name="Normal 3 3 2 6 3 7 2" xfId="27734" xr:uid="{00000000-0005-0000-0000-00003D6C0000}"/>
    <cellStyle name="Normal 3 3 2 6 3 8" xfId="27735" xr:uid="{00000000-0005-0000-0000-00003E6C0000}"/>
    <cellStyle name="Normal 3 3 2 6 4" xfId="27736" xr:uid="{00000000-0005-0000-0000-00003F6C0000}"/>
    <cellStyle name="Normal 3 3 2 6 4 2" xfId="27737" xr:uid="{00000000-0005-0000-0000-0000406C0000}"/>
    <cellStyle name="Normal 3 3 2 6 4 2 2" xfId="27738" xr:uid="{00000000-0005-0000-0000-0000416C0000}"/>
    <cellStyle name="Normal 3 3 2 6 4 2 2 2" xfId="27739" xr:uid="{00000000-0005-0000-0000-0000426C0000}"/>
    <cellStyle name="Normal 3 3 2 6 4 2 2 2 2" xfId="27740" xr:uid="{00000000-0005-0000-0000-0000436C0000}"/>
    <cellStyle name="Normal 3 3 2 6 4 2 2 3" xfId="27741" xr:uid="{00000000-0005-0000-0000-0000446C0000}"/>
    <cellStyle name="Normal 3 3 2 6 4 2 3" xfId="27742" xr:uid="{00000000-0005-0000-0000-0000456C0000}"/>
    <cellStyle name="Normal 3 3 2 6 4 2 3 2" xfId="27743" xr:uid="{00000000-0005-0000-0000-0000466C0000}"/>
    <cellStyle name="Normal 3 3 2 6 4 2 4" xfId="27744" xr:uid="{00000000-0005-0000-0000-0000476C0000}"/>
    <cellStyle name="Normal 3 3 2 6 4 3" xfId="27745" xr:uid="{00000000-0005-0000-0000-0000486C0000}"/>
    <cellStyle name="Normal 3 3 2 6 4 3 2" xfId="27746" xr:uid="{00000000-0005-0000-0000-0000496C0000}"/>
    <cellStyle name="Normal 3 3 2 6 4 3 2 2" xfId="27747" xr:uid="{00000000-0005-0000-0000-00004A6C0000}"/>
    <cellStyle name="Normal 3 3 2 6 4 3 3" xfId="27748" xr:uid="{00000000-0005-0000-0000-00004B6C0000}"/>
    <cellStyle name="Normal 3 3 2 6 4 4" xfId="27749" xr:uid="{00000000-0005-0000-0000-00004C6C0000}"/>
    <cellStyle name="Normal 3 3 2 6 4 4 2" xfId="27750" xr:uid="{00000000-0005-0000-0000-00004D6C0000}"/>
    <cellStyle name="Normal 3 3 2 6 4 5" xfId="27751" xr:uid="{00000000-0005-0000-0000-00004E6C0000}"/>
    <cellStyle name="Normal 3 3 2 6 5" xfId="27752" xr:uid="{00000000-0005-0000-0000-00004F6C0000}"/>
    <cellStyle name="Normal 3 3 2 6 5 2" xfId="27753" xr:uid="{00000000-0005-0000-0000-0000506C0000}"/>
    <cellStyle name="Normal 3 3 2 6 5 2 2" xfId="27754" xr:uid="{00000000-0005-0000-0000-0000516C0000}"/>
    <cellStyle name="Normal 3 3 2 6 5 2 2 2" xfId="27755" xr:uid="{00000000-0005-0000-0000-0000526C0000}"/>
    <cellStyle name="Normal 3 3 2 6 5 2 3" xfId="27756" xr:uid="{00000000-0005-0000-0000-0000536C0000}"/>
    <cellStyle name="Normal 3 3 2 6 5 3" xfId="27757" xr:uid="{00000000-0005-0000-0000-0000546C0000}"/>
    <cellStyle name="Normal 3 3 2 6 5 3 2" xfId="27758" xr:uid="{00000000-0005-0000-0000-0000556C0000}"/>
    <cellStyle name="Normal 3 3 2 6 5 4" xfId="27759" xr:uid="{00000000-0005-0000-0000-0000566C0000}"/>
    <cellStyle name="Normal 3 3 2 6 6" xfId="27760" xr:uid="{00000000-0005-0000-0000-0000576C0000}"/>
    <cellStyle name="Normal 3 3 2 6 6 2" xfId="27761" xr:uid="{00000000-0005-0000-0000-0000586C0000}"/>
    <cellStyle name="Normal 3 3 2 6 6 2 2" xfId="27762" xr:uid="{00000000-0005-0000-0000-0000596C0000}"/>
    <cellStyle name="Normal 3 3 2 6 6 2 2 2" xfId="27763" xr:uid="{00000000-0005-0000-0000-00005A6C0000}"/>
    <cellStyle name="Normal 3 3 2 6 6 2 3" xfId="27764" xr:uid="{00000000-0005-0000-0000-00005B6C0000}"/>
    <cellStyle name="Normal 3 3 2 6 6 3" xfId="27765" xr:uid="{00000000-0005-0000-0000-00005C6C0000}"/>
    <cellStyle name="Normal 3 3 2 6 6 3 2" xfId="27766" xr:uid="{00000000-0005-0000-0000-00005D6C0000}"/>
    <cellStyle name="Normal 3 3 2 6 6 4" xfId="27767" xr:uid="{00000000-0005-0000-0000-00005E6C0000}"/>
    <cellStyle name="Normal 3 3 2 6 7" xfId="27768" xr:uid="{00000000-0005-0000-0000-00005F6C0000}"/>
    <cellStyle name="Normal 3 3 2 6 7 2" xfId="27769" xr:uid="{00000000-0005-0000-0000-0000606C0000}"/>
    <cellStyle name="Normal 3 3 2 6 7 2 2" xfId="27770" xr:uid="{00000000-0005-0000-0000-0000616C0000}"/>
    <cellStyle name="Normal 3 3 2 6 7 3" xfId="27771" xr:uid="{00000000-0005-0000-0000-0000626C0000}"/>
    <cellStyle name="Normal 3 3 2 6 8" xfId="27772" xr:uid="{00000000-0005-0000-0000-0000636C0000}"/>
    <cellStyle name="Normal 3 3 2 6 8 2" xfId="27773" xr:uid="{00000000-0005-0000-0000-0000646C0000}"/>
    <cellStyle name="Normal 3 3 2 6 9" xfId="27774" xr:uid="{00000000-0005-0000-0000-0000656C0000}"/>
    <cellStyle name="Normal 3 3 2 6 9 2" xfId="27775" xr:uid="{00000000-0005-0000-0000-0000666C0000}"/>
    <cellStyle name="Normal 3 3 2 7" xfId="27776" xr:uid="{00000000-0005-0000-0000-0000676C0000}"/>
    <cellStyle name="Normal 3 3 2 7 2" xfId="27777" xr:uid="{00000000-0005-0000-0000-0000686C0000}"/>
    <cellStyle name="Normal 3 3 2 7 2 2" xfId="27778" xr:uid="{00000000-0005-0000-0000-0000696C0000}"/>
    <cellStyle name="Normal 3 3 2 7 2 2 2" xfId="27779" xr:uid="{00000000-0005-0000-0000-00006A6C0000}"/>
    <cellStyle name="Normal 3 3 2 7 2 2 2 2" xfId="27780" xr:uid="{00000000-0005-0000-0000-00006B6C0000}"/>
    <cellStyle name="Normal 3 3 2 7 2 2 2 2 2" xfId="27781" xr:uid="{00000000-0005-0000-0000-00006C6C0000}"/>
    <cellStyle name="Normal 3 3 2 7 2 2 2 2 2 2" xfId="27782" xr:uid="{00000000-0005-0000-0000-00006D6C0000}"/>
    <cellStyle name="Normal 3 3 2 7 2 2 2 2 3" xfId="27783" xr:uid="{00000000-0005-0000-0000-00006E6C0000}"/>
    <cellStyle name="Normal 3 3 2 7 2 2 2 3" xfId="27784" xr:uid="{00000000-0005-0000-0000-00006F6C0000}"/>
    <cellStyle name="Normal 3 3 2 7 2 2 2 3 2" xfId="27785" xr:uid="{00000000-0005-0000-0000-0000706C0000}"/>
    <cellStyle name="Normal 3 3 2 7 2 2 2 4" xfId="27786" xr:uid="{00000000-0005-0000-0000-0000716C0000}"/>
    <cellStyle name="Normal 3 3 2 7 2 2 3" xfId="27787" xr:uid="{00000000-0005-0000-0000-0000726C0000}"/>
    <cellStyle name="Normal 3 3 2 7 2 2 3 2" xfId="27788" xr:uid="{00000000-0005-0000-0000-0000736C0000}"/>
    <cellStyle name="Normal 3 3 2 7 2 2 3 2 2" xfId="27789" xr:uid="{00000000-0005-0000-0000-0000746C0000}"/>
    <cellStyle name="Normal 3 3 2 7 2 2 3 3" xfId="27790" xr:uid="{00000000-0005-0000-0000-0000756C0000}"/>
    <cellStyle name="Normal 3 3 2 7 2 2 4" xfId="27791" xr:uid="{00000000-0005-0000-0000-0000766C0000}"/>
    <cellStyle name="Normal 3 3 2 7 2 2 4 2" xfId="27792" xr:uid="{00000000-0005-0000-0000-0000776C0000}"/>
    <cellStyle name="Normal 3 3 2 7 2 2 5" xfId="27793" xr:uid="{00000000-0005-0000-0000-0000786C0000}"/>
    <cellStyle name="Normal 3 3 2 7 2 3" xfId="27794" xr:uid="{00000000-0005-0000-0000-0000796C0000}"/>
    <cellStyle name="Normal 3 3 2 7 2 3 2" xfId="27795" xr:uid="{00000000-0005-0000-0000-00007A6C0000}"/>
    <cellStyle name="Normal 3 3 2 7 2 3 2 2" xfId="27796" xr:uid="{00000000-0005-0000-0000-00007B6C0000}"/>
    <cellStyle name="Normal 3 3 2 7 2 3 2 2 2" xfId="27797" xr:uid="{00000000-0005-0000-0000-00007C6C0000}"/>
    <cellStyle name="Normal 3 3 2 7 2 3 2 3" xfId="27798" xr:uid="{00000000-0005-0000-0000-00007D6C0000}"/>
    <cellStyle name="Normal 3 3 2 7 2 3 3" xfId="27799" xr:uid="{00000000-0005-0000-0000-00007E6C0000}"/>
    <cellStyle name="Normal 3 3 2 7 2 3 3 2" xfId="27800" xr:uid="{00000000-0005-0000-0000-00007F6C0000}"/>
    <cellStyle name="Normal 3 3 2 7 2 3 4" xfId="27801" xr:uid="{00000000-0005-0000-0000-0000806C0000}"/>
    <cellStyle name="Normal 3 3 2 7 2 4" xfId="27802" xr:uid="{00000000-0005-0000-0000-0000816C0000}"/>
    <cellStyle name="Normal 3 3 2 7 2 4 2" xfId="27803" xr:uid="{00000000-0005-0000-0000-0000826C0000}"/>
    <cellStyle name="Normal 3 3 2 7 2 4 2 2" xfId="27804" xr:uid="{00000000-0005-0000-0000-0000836C0000}"/>
    <cellStyle name="Normal 3 3 2 7 2 4 2 2 2" xfId="27805" xr:uid="{00000000-0005-0000-0000-0000846C0000}"/>
    <cellStyle name="Normal 3 3 2 7 2 4 2 3" xfId="27806" xr:uid="{00000000-0005-0000-0000-0000856C0000}"/>
    <cellStyle name="Normal 3 3 2 7 2 4 3" xfId="27807" xr:uid="{00000000-0005-0000-0000-0000866C0000}"/>
    <cellStyle name="Normal 3 3 2 7 2 4 3 2" xfId="27808" xr:uid="{00000000-0005-0000-0000-0000876C0000}"/>
    <cellStyle name="Normal 3 3 2 7 2 4 4" xfId="27809" xr:uid="{00000000-0005-0000-0000-0000886C0000}"/>
    <cellStyle name="Normal 3 3 2 7 2 5" xfId="27810" xr:uid="{00000000-0005-0000-0000-0000896C0000}"/>
    <cellStyle name="Normal 3 3 2 7 2 5 2" xfId="27811" xr:uid="{00000000-0005-0000-0000-00008A6C0000}"/>
    <cellStyle name="Normal 3 3 2 7 2 5 2 2" xfId="27812" xr:uid="{00000000-0005-0000-0000-00008B6C0000}"/>
    <cellStyle name="Normal 3 3 2 7 2 5 3" xfId="27813" xr:uid="{00000000-0005-0000-0000-00008C6C0000}"/>
    <cellStyle name="Normal 3 3 2 7 2 6" xfId="27814" xr:uid="{00000000-0005-0000-0000-00008D6C0000}"/>
    <cellStyle name="Normal 3 3 2 7 2 6 2" xfId="27815" xr:uid="{00000000-0005-0000-0000-00008E6C0000}"/>
    <cellStyle name="Normal 3 3 2 7 2 7" xfId="27816" xr:uid="{00000000-0005-0000-0000-00008F6C0000}"/>
    <cellStyle name="Normal 3 3 2 7 2 7 2" xfId="27817" xr:uid="{00000000-0005-0000-0000-0000906C0000}"/>
    <cellStyle name="Normal 3 3 2 7 2 8" xfId="27818" xr:uid="{00000000-0005-0000-0000-0000916C0000}"/>
    <cellStyle name="Normal 3 3 2 7 3" xfId="27819" xr:uid="{00000000-0005-0000-0000-0000926C0000}"/>
    <cellStyle name="Normal 3 3 2 7 3 2" xfId="27820" xr:uid="{00000000-0005-0000-0000-0000936C0000}"/>
    <cellStyle name="Normal 3 3 2 7 3 2 2" xfId="27821" xr:uid="{00000000-0005-0000-0000-0000946C0000}"/>
    <cellStyle name="Normal 3 3 2 7 3 2 2 2" xfId="27822" xr:uid="{00000000-0005-0000-0000-0000956C0000}"/>
    <cellStyle name="Normal 3 3 2 7 3 2 2 2 2" xfId="27823" xr:uid="{00000000-0005-0000-0000-0000966C0000}"/>
    <cellStyle name="Normal 3 3 2 7 3 2 2 3" xfId="27824" xr:uid="{00000000-0005-0000-0000-0000976C0000}"/>
    <cellStyle name="Normal 3 3 2 7 3 2 3" xfId="27825" xr:uid="{00000000-0005-0000-0000-0000986C0000}"/>
    <cellStyle name="Normal 3 3 2 7 3 2 3 2" xfId="27826" xr:uid="{00000000-0005-0000-0000-0000996C0000}"/>
    <cellStyle name="Normal 3 3 2 7 3 2 4" xfId="27827" xr:uid="{00000000-0005-0000-0000-00009A6C0000}"/>
    <cellStyle name="Normal 3 3 2 7 3 3" xfId="27828" xr:uid="{00000000-0005-0000-0000-00009B6C0000}"/>
    <cellStyle name="Normal 3 3 2 7 3 3 2" xfId="27829" xr:uid="{00000000-0005-0000-0000-00009C6C0000}"/>
    <cellStyle name="Normal 3 3 2 7 3 3 2 2" xfId="27830" xr:uid="{00000000-0005-0000-0000-00009D6C0000}"/>
    <cellStyle name="Normal 3 3 2 7 3 3 3" xfId="27831" xr:uid="{00000000-0005-0000-0000-00009E6C0000}"/>
    <cellStyle name="Normal 3 3 2 7 3 4" xfId="27832" xr:uid="{00000000-0005-0000-0000-00009F6C0000}"/>
    <cellStyle name="Normal 3 3 2 7 3 4 2" xfId="27833" xr:uid="{00000000-0005-0000-0000-0000A06C0000}"/>
    <cellStyle name="Normal 3 3 2 7 3 5" xfId="27834" xr:uid="{00000000-0005-0000-0000-0000A16C0000}"/>
    <cellStyle name="Normal 3 3 2 7 4" xfId="27835" xr:uid="{00000000-0005-0000-0000-0000A26C0000}"/>
    <cellStyle name="Normal 3 3 2 7 4 2" xfId="27836" xr:uid="{00000000-0005-0000-0000-0000A36C0000}"/>
    <cellStyle name="Normal 3 3 2 7 4 2 2" xfId="27837" xr:uid="{00000000-0005-0000-0000-0000A46C0000}"/>
    <cellStyle name="Normal 3 3 2 7 4 2 2 2" xfId="27838" xr:uid="{00000000-0005-0000-0000-0000A56C0000}"/>
    <cellStyle name="Normal 3 3 2 7 4 2 3" xfId="27839" xr:uid="{00000000-0005-0000-0000-0000A66C0000}"/>
    <cellStyle name="Normal 3 3 2 7 4 3" xfId="27840" xr:uid="{00000000-0005-0000-0000-0000A76C0000}"/>
    <cellStyle name="Normal 3 3 2 7 4 3 2" xfId="27841" xr:uid="{00000000-0005-0000-0000-0000A86C0000}"/>
    <cellStyle name="Normal 3 3 2 7 4 4" xfId="27842" xr:uid="{00000000-0005-0000-0000-0000A96C0000}"/>
    <cellStyle name="Normal 3 3 2 7 5" xfId="27843" xr:uid="{00000000-0005-0000-0000-0000AA6C0000}"/>
    <cellStyle name="Normal 3 3 2 7 5 2" xfId="27844" xr:uid="{00000000-0005-0000-0000-0000AB6C0000}"/>
    <cellStyle name="Normal 3 3 2 7 5 2 2" xfId="27845" xr:uid="{00000000-0005-0000-0000-0000AC6C0000}"/>
    <cellStyle name="Normal 3 3 2 7 5 2 2 2" xfId="27846" xr:uid="{00000000-0005-0000-0000-0000AD6C0000}"/>
    <cellStyle name="Normal 3 3 2 7 5 2 3" xfId="27847" xr:uid="{00000000-0005-0000-0000-0000AE6C0000}"/>
    <cellStyle name="Normal 3 3 2 7 5 3" xfId="27848" xr:uid="{00000000-0005-0000-0000-0000AF6C0000}"/>
    <cellStyle name="Normal 3 3 2 7 5 3 2" xfId="27849" xr:uid="{00000000-0005-0000-0000-0000B06C0000}"/>
    <cellStyle name="Normal 3 3 2 7 5 4" xfId="27850" xr:uid="{00000000-0005-0000-0000-0000B16C0000}"/>
    <cellStyle name="Normal 3 3 2 7 6" xfId="27851" xr:uid="{00000000-0005-0000-0000-0000B26C0000}"/>
    <cellStyle name="Normal 3 3 2 7 6 2" xfId="27852" xr:uid="{00000000-0005-0000-0000-0000B36C0000}"/>
    <cellStyle name="Normal 3 3 2 7 6 2 2" xfId="27853" xr:uid="{00000000-0005-0000-0000-0000B46C0000}"/>
    <cellStyle name="Normal 3 3 2 7 6 3" xfId="27854" xr:uid="{00000000-0005-0000-0000-0000B56C0000}"/>
    <cellStyle name="Normal 3 3 2 7 7" xfId="27855" xr:uid="{00000000-0005-0000-0000-0000B66C0000}"/>
    <cellStyle name="Normal 3 3 2 7 7 2" xfId="27856" xr:uid="{00000000-0005-0000-0000-0000B76C0000}"/>
    <cellStyle name="Normal 3 3 2 7 8" xfId="27857" xr:uid="{00000000-0005-0000-0000-0000B86C0000}"/>
    <cellStyle name="Normal 3 3 2 7 8 2" xfId="27858" xr:uid="{00000000-0005-0000-0000-0000B96C0000}"/>
    <cellStyle name="Normal 3 3 2 7 9" xfId="27859" xr:uid="{00000000-0005-0000-0000-0000BA6C0000}"/>
    <cellStyle name="Normal 3 3 2 8" xfId="27860" xr:uid="{00000000-0005-0000-0000-0000BB6C0000}"/>
    <cellStyle name="Normal 3 3 2 8 2" xfId="27861" xr:uid="{00000000-0005-0000-0000-0000BC6C0000}"/>
    <cellStyle name="Normal 3 3 2 8 2 2" xfId="27862" xr:uid="{00000000-0005-0000-0000-0000BD6C0000}"/>
    <cellStyle name="Normal 3 3 2 8 2 2 2" xfId="27863" xr:uid="{00000000-0005-0000-0000-0000BE6C0000}"/>
    <cellStyle name="Normal 3 3 2 8 2 2 2 2" xfId="27864" xr:uid="{00000000-0005-0000-0000-0000BF6C0000}"/>
    <cellStyle name="Normal 3 3 2 8 2 2 2 2 2" xfId="27865" xr:uid="{00000000-0005-0000-0000-0000C06C0000}"/>
    <cellStyle name="Normal 3 3 2 8 2 2 2 3" xfId="27866" xr:uid="{00000000-0005-0000-0000-0000C16C0000}"/>
    <cellStyle name="Normal 3 3 2 8 2 2 3" xfId="27867" xr:uid="{00000000-0005-0000-0000-0000C26C0000}"/>
    <cellStyle name="Normal 3 3 2 8 2 2 3 2" xfId="27868" xr:uid="{00000000-0005-0000-0000-0000C36C0000}"/>
    <cellStyle name="Normal 3 3 2 8 2 2 4" xfId="27869" xr:uid="{00000000-0005-0000-0000-0000C46C0000}"/>
    <cellStyle name="Normal 3 3 2 8 2 3" xfId="27870" xr:uid="{00000000-0005-0000-0000-0000C56C0000}"/>
    <cellStyle name="Normal 3 3 2 8 2 3 2" xfId="27871" xr:uid="{00000000-0005-0000-0000-0000C66C0000}"/>
    <cellStyle name="Normal 3 3 2 8 2 3 2 2" xfId="27872" xr:uid="{00000000-0005-0000-0000-0000C76C0000}"/>
    <cellStyle name="Normal 3 3 2 8 2 3 3" xfId="27873" xr:uid="{00000000-0005-0000-0000-0000C86C0000}"/>
    <cellStyle name="Normal 3 3 2 8 2 4" xfId="27874" xr:uid="{00000000-0005-0000-0000-0000C96C0000}"/>
    <cellStyle name="Normal 3 3 2 8 2 4 2" xfId="27875" xr:uid="{00000000-0005-0000-0000-0000CA6C0000}"/>
    <cellStyle name="Normal 3 3 2 8 2 5" xfId="27876" xr:uid="{00000000-0005-0000-0000-0000CB6C0000}"/>
    <cellStyle name="Normal 3 3 2 8 3" xfId="27877" xr:uid="{00000000-0005-0000-0000-0000CC6C0000}"/>
    <cellStyle name="Normal 3 3 2 8 3 2" xfId="27878" xr:uid="{00000000-0005-0000-0000-0000CD6C0000}"/>
    <cellStyle name="Normal 3 3 2 8 3 2 2" xfId="27879" xr:uid="{00000000-0005-0000-0000-0000CE6C0000}"/>
    <cellStyle name="Normal 3 3 2 8 3 2 2 2" xfId="27880" xr:uid="{00000000-0005-0000-0000-0000CF6C0000}"/>
    <cellStyle name="Normal 3 3 2 8 3 2 3" xfId="27881" xr:uid="{00000000-0005-0000-0000-0000D06C0000}"/>
    <cellStyle name="Normal 3 3 2 8 3 3" xfId="27882" xr:uid="{00000000-0005-0000-0000-0000D16C0000}"/>
    <cellStyle name="Normal 3 3 2 8 3 3 2" xfId="27883" xr:uid="{00000000-0005-0000-0000-0000D26C0000}"/>
    <cellStyle name="Normal 3 3 2 8 3 4" xfId="27884" xr:uid="{00000000-0005-0000-0000-0000D36C0000}"/>
    <cellStyle name="Normal 3 3 2 8 4" xfId="27885" xr:uid="{00000000-0005-0000-0000-0000D46C0000}"/>
    <cellStyle name="Normal 3 3 2 8 4 2" xfId="27886" xr:uid="{00000000-0005-0000-0000-0000D56C0000}"/>
    <cellStyle name="Normal 3 3 2 8 4 2 2" xfId="27887" xr:uid="{00000000-0005-0000-0000-0000D66C0000}"/>
    <cellStyle name="Normal 3 3 2 8 4 2 2 2" xfId="27888" xr:uid="{00000000-0005-0000-0000-0000D76C0000}"/>
    <cellStyle name="Normal 3 3 2 8 4 2 3" xfId="27889" xr:uid="{00000000-0005-0000-0000-0000D86C0000}"/>
    <cellStyle name="Normal 3 3 2 8 4 3" xfId="27890" xr:uid="{00000000-0005-0000-0000-0000D96C0000}"/>
    <cellStyle name="Normal 3 3 2 8 4 3 2" xfId="27891" xr:uid="{00000000-0005-0000-0000-0000DA6C0000}"/>
    <cellStyle name="Normal 3 3 2 8 4 4" xfId="27892" xr:uid="{00000000-0005-0000-0000-0000DB6C0000}"/>
    <cellStyle name="Normal 3 3 2 8 5" xfId="27893" xr:uid="{00000000-0005-0000-0000-0000DC6C0000}"/>
    <cellStyle name="Normal 3 3 2 8 5 2" xfId="27894" xr:uid="{00000000-0005-0000-0000-0000DD6C0000}"/>
    <cellStyle name="Normal 3 3 2 8 5 2 2" xfId="27895" xr:uid="{00000000-0005-0000-0000-0000DE6C0000}"/>
    <cellStyle name="Normal 3 3 2 8 5 3" xfId="27896" xr:uid="{00000000-0005-0000-0000-0000DF6C0000}"/>
    <cellStyle name="Normal 3 3 2 8 6" xfId="27897" xr:uid="{00000000-0005-0000-0000-0000E06C0000}"/>
    <cellStyle name="Normal 3 3 2 8 6 2" xfId="27898" xr:uid="{00000000-0005-0000-0000-0000E16C0000}"/>
    <cellStyle name="Normal 3 3 2 8 7" xfId="27899" xr:uid="{00000000-0005-0000-0000-0000E26C0000}"/>
    <cellStyle name="Normal 3 3 2 8 7 2" xfId="27900" xr:uid="{00000000-0005-0000-0000-0000E36C0000}"/>
    <cellStyle name="Normal 3 3 2 8 8" xfId="27901" xr:uid="{00000000-0005-0000-0000-0000E46C0000}"/>
    <cellStyle name="Normal 3 3 2 9" xfId="27902" xr:uid="{00000000-0005-0000-0000-0000E56C0000}"/>
    <cellStyle name="Normal 3 3 2 9 2" xfId="27903" xr:uid="{00000000-0005-0000-0000-0000E66C0000}"/>
    <cellStyle name="Normal 3 3 2 9 2 2" xfId="27904" xr:uid="{00000000-0005-0000-0000-0000E76C0000}"/>
    <cellStyle name="Normal 3 3 2 9 2 2 2" xfId="27905" xr:uid="{00000000-0005-0000-0000-0000E86C0000}"/>
    <cellStyle name="Normal 3 3 2 9 2 2 2 2" xfId="27906" xr:uid="{00000000-0005-0000-0000-0000E96C0000}"/>
    <cellStyle name="Normal 3 3 2 9 2 2 2 2 2" xfId="27907" xr:uid="{00000000-0005-0000-0000-0000EA6C0000}"/>
    <cellStyle name="Normal 3 3 2 9 2 2 2 3" xfId="27908" xr:uid="{00000000-0005-0000-0000-0000EB6C0000}"/>
    <cellStyle name="Normal 3 3 2 9 2 2 3" xfId="27909" xr:uid="{00000000-0005-0000-0000-0000EC6C0000}"/>
    <cellStyle name="Normal 3 3 2 9 2 2 3 2" xfId="27910" xr:uid="{00000000-0005-0000-0000-0000ED6C0000}"/>
    <cellStyle name="Normal 3 3 2 9 2 2 4" xfId="27911" xr:uid="{00000000-0005-0000-0000-0000EE6C0000}"/>
    <cellStyle name="Normal 3 3 2 9 2 3" xfId="27912" xr:uid="{00000000-0005-0000-0000-0000EF6C0000}"/>
    <cellStyle name="Normal 3 3 2 9 2 3 2" xfId="27913" xr:uid="{00000000-0005-0000-0000-0000F06C0000}"/>
    <cellStyle name="Normal 3 3 2 9 2 3 2 2" xfId="27914" xr:uid="{00000000-0005-0000-0000-0000F16C0000}"/>
    <cellStyle name="Normal 3 3 2 9 2 3 3" xfId="27915" xr:uid="{00000000-0005-0000-0000-0000F26C0000}"/>
    <cellStyle name="Normal 3 3 2 9 2 4" xfId="27916" xr:uid="{00000000-0005-0000-0000-0000F36C0000}"/>
    <cellStyle name="Normal 3 3 2 9 2 4 2" xfId="27917" xr:uid="{00000000-0005-0000-0000-0000F46C0000}"/>
    <cellStyle name="Normal 3 3 2 9 2 5" xfId="27918" xr:uid="{00000000-0005-0000-0000-0000F56C0000}"/>
    <cellStyle name="Normal 3 3 2 9 3" xfId="27919" xr:uid="{00000000-0005-0000-0000-0000F66C0000}"/>
    <cellStyle name="Normal 3 3 2 9 3 2" xfId="27920" xr:uid="{00000000-0005-0000-0000-0000F76C0000}"/>
    <cellStyle name="Normal 3 3 2 9 3 2 2" xfId="27921" xr:uid="{00000000-0005-0000-0000-0000F86C0000}"/>
    <cellStyle name="Normal 3 3 2 9 3 2 2 2" xfId="27922" xr:uid="{00000000-0005-0000-0000-0000F96C0000}"/>
    <cellStyle name="Normal 3 3 2 9 3 2 3" xfId="27923" xr:uid="{00000000-0005-0000-0000-0000FA6C0000}"/>
    <cellStyle name="Normal 3 3 2 9 3 3" xfId="27924" xr:uid="{00000000-0005-0000-0000-0000FB6C0000}"/>
    <cellStyle name="Normal 3 3 2 9 3 3 2" xfId="27925" xr:uid="{00000000-0005-0000-0000-0000FC6C0000}"/>
    <cellStyle name="Normal 3 3 2 9 3 4" xfId="27926" xr:uid="{00000000-0005-0000-0000-0000FD6C0000}"/>
    <cellStyle name="Normal 3 3 2 9 4" xfId="27927" xr:uid="{00000000-0005-0000-0000-0000FE6C0000}"/>
    <cellStyle name="Normal 3 3 2 9 4 2" xfId="27928" xr:uid="{00000000-0005-0000-0000-0000FF6C0000}"/>
    <cellStyle name="Normal 3 3 2 9 4 2 2" xfId="27929" xr:uid="{00000000-0005-0000-0000-0000006D0000}"/>
    <cellStyle name="Normal 3 3 2 9 4 2 2 2" xfId="27930" xr:uid="{00000000-0005-0000-0000-0000016D0000}"/>
    <cellStyle name="Normal 3 3 2 9 4 2 3" xfId="27931" xr:uid="{00000000-0005-0000-0000-0000026D0000}"/>
    <cellStyle name="Normal 3 3 2 9 4 3" xfId="27932" xr:uid="{00000000-0005-0000-0000-0000036D0000}"/>
    <cellStyle name="Normal 3 3 2 9 4 3 2" xfId="27933" xr:uid="{00000000-0005-0000-0000-0000046D0000}"/>
    <cellStyle name="Normal 3 3 2 9 4 4" xfId="27934" xr:uid="{00000000-0005-0000-0000-0000056D0000}"/>
    <cellStyle name="Normal 3 3 2 9 5" xfId="27935" xr:uid="{00000000-0005-0000-0000-0000066D0000}"/>
    <cellStyle name="Normal 3 3 2 9 5 2" xfId="27936" xr:uid="{00000000-0005-0000-0000-0000076D0000}"/>
    <cellStyle name="Normal 3 3 2 9 5 2 2" xfId="27937" xr:uid="{00000000-0005-0000-0000-0000086D0000}"/>
    <cellStyle name="Normal 3 3 2 9 5 3" xfId="27938" xr:uid="{00000000-0005-0000-0000-0000096D0000}"/>
    <cellStyle name="Normal 3 3 2 9 6" xfId="27939" xr:uid="{00000000-0005-0000-0000-00000A6D0000}"/>
    <cellStyle name="Normal 3 3 2 9 6 2" xfId="27940" xr:uid="{00000000-0005-0000-0000-00000B6D0000}"/>
    <cellStyle name="Normal 3 3 2 9 7" xfId="27941" xr:uid="{00000000-0005-0000-0000-00000C6D0000}"/>
    <cellStyle name="Normal 3 3 2 9 7 2" xfId="27942" xr:uid="{00000000-0005-0000-0000-00000D6D0000}"/>
    <cellStyle name="Normal 3 3 2 9 8" xfId="27943" xr:uid="{00000000-0005-0000-0000-00000E6D0000}"/>
    <cellStyle name="Normal 3 3 2_Sheet1" xfId="27944" xr:uid="{00000000-0005-0000-0000-00000F6D0000}"/>
    <cellStyle name="Normal 3 3 20" xfId="27945" xr:uid="{00000000-0005-0000-0000-0000106D0000}"/>
    <cellStyle name="Normal 3 3 20 2" xfId="27946" xr:uid="{00000000-0005-0000-0000-0000116D0000}"/>
    <cellStyle name="Normal 3 3 20 3" xfId="27947" xr:uid="{00000000-0005-0000-0000-0000126D0000}"/>
    <cellStyle name="Normal 3 3 21" xfId="27948" xr:uid="{00000000-0005-0000-0000-0000136D0000}"/>
    <cellStyle name="Normal 3 3 3" xfId="27949" xr:uid="{00000000-0005-0000-0000-0000146D0000}"/>
    <cellStyle name="Normal 3 3 3 10" xfId="27950" xr:uid="{00000000-0005-0000-0000-0000156D0000}"/>
    <cellStyle name="Normal 3 3 3 10 2" xfId="27951" xr:uid="{00000000-0005-0000-0000-0000166D0000}"/>
    <cellStyle name="Normal 3 3 3 10 2 2" xfId="27952" xr:uid="{00000000-0005-0000-0000-0000176D0000}"/>
    <cellStyle name="Normal 3 3 3 10 2 2 2" xfId="27953" xr:uid="{00000000-0005-0000-0000-0000186D0000}"/>
    <cellStyle name="Normal 3 3 3 10 2 2 2 2" xfId="27954" xr:uid="{00000000-0005-0000-0000-0000196D0000}"/>
    <cellStyle name="Normal 3 3 3 10 2 2 2 2 2" xfId="27955" xr:uid="{00000000-0005-0000-0000-00001A6D0000}"/>
    <cellStyle name="Normal 3 3 3 10 2 2 2 3" xfId="27956" xr:uid="{00000000-0005-0000-0000-00001B6D0000}"/>
    <cellStyle name="Normal 3 3 3 10 2 2 3" xfId="27957" xr:uid="{00000000-0005-0000-0000-00001C6D0000}"/>
    <cellStyle name="Normal 3 3 3 10 2 2 3 2" xfId="27958" xr:uid="{00000000-0005-0000-0000-00001D6D0000}"/>
    <cellStyle name="Normal 3 3 3 10 2 2 4" xfId="27959" xr:uid="{00000000-0005-0000-0000-00001E6D0000}"/>
    <cellStyle name="Normal 3 3 3 10 2 3" xfId="27960" xr:uid="{00000000-0005-0000-0000-00001F6D0000}"/>
    <cellStyle name="Normal 3 3 3 10 2 3 2" xfId="27961" xr:uid="{00000000-0005-0000-0000-0000206D0000}"/>
    <cellStyle name="Normal 3 3 3 10 2 3 2 2" xfId="27962" xr:uid="{00000000-0005-0000-0000-0000216D0000}"/>
    <cellStyle name="Normal 3 3 3 10 2 3 3" xfId="27963" xr:uid="{00000000-0005-0000-0000-0000226D0000}"/>
    <cellStyle name="Normal 3 3 3 10 2 4" xfId="27964" xr:uid="{00000000-0005-0000-0000-0000236D0000}"/>
    <cellStyle name="Normal 3 3 3 10 2 4 2" xfId="27965" xr:uid="{00000000-0005-0000-0000-0000246D0000}"/>
    <cellStyle name="Normal 3 3 3 10 2 5" xfId="27966" xr:uid="{00000000-0005-0000-0000-0000256D0000}"/>
    <cellStyle name="Normal 3 3 3 10 3" xfId="27967" xr:uid="{00000000-0005-0000-0000-0000266D0000}"/>
    <cellStyle name="Normal 3 3 3 10 3 2" xfId="27968" xr:uid="{00000000-0005-0000-0000-0000276D0000}"/>
    <cellStyle name="Normal 3 3 3 10 3 2 2" xfId="27969" xr:uid="{00000000-0005-0000-0000-0000286D0000}"/>
    <cellStyle name="Normal 3 3 3 10 3 2 2 2" xfId="27970" xr:uid="{00000000-0005-0000-0000-0000296D0000}"/>
    <cellStyle name="Normal 3 3 3 10 3 2 3" xfId="27971" xr:uid="{00000000-0005-0000-0000-00002A6D0000}"/>
    <cellStyle name="Normal 3 3 3 10 3 3" xfId="27972" xr:uid="{00000000-0005-0000-0000-00002B6D0000}"/>
    <cellStyle name="Normal 3 3 3 10 3 3 2" xfId="27973" xr:uid="{00000000-0005-0000-0000-00002C6D0000}"/>
    <cellStyle name="Normal 3 3 3 10 3 4" xfId="27974" xr:uid="{00000000-0005-0000-0000-00002D6D0000}"/>
    <cellStyle name="Normal 3 3 3 10 4" xfId="27975" xr:uid="{00000000-0005-0000-0000-00002E6D0000}"/>
    <cellStyle name="Normal 3 3 3 10 4 2" xfId="27976" xr:uid="{00000000-0005-0000-0000-00002F6D0000}"/>
    <cellStyle name="Normal 3 3 3 10 4 2 2" xfId="27977" xr:uid="{00000000-0005-0000-0000-0000306D0000}"/>
    <cellStyle name="Normal 3 3 3 10 4 3" xfId="27978" xr:uid="{00000000-0005-0000-0000-0000316D0000}"/>
    <cellStyle name="Normal 3 3 3 10 5" xfId="27979" xr:uid="{00000000-0005-0000-0000-0000326D0000}"/>
    <cellStyle name="Normal 3 3 3 10 5 2" xfId="27980" xr:uid="{00000000-0005-0000-0000-0000336D0000}"/>
    <cellStyle name="Normal 3 3 3 10 6" xfId="27981" xr:uid="{00000000-0005-0000-0000-0000346D0000}"/>
    <cellStyle name="Normal 3 3 3 11" xfId="27982" xr:uid="{00000000-0005-0000-0000-0000356D0000}"/>
    <cellStyle name="Normal 3 3 3 11 2" xfId="27983" xr:uid="{00000000-0005-0000-0000-0000366D0000}"/>
    <cellStyle name="Normal 3 3 3 11 2 2" xfId="27984" xr:uid="{00000000-0005-0000-0000-0000376D0000}"/>
    <cellStyle name="Normal 3 3 3 11 2 2 2" xfId="27985" xr:uid="{00000000-0005-0000-0000-0000386D0000}"/>
    <cellStyle name="Normal 3 3 3 11 2 2 2 2" xfId="27986" xr:uid="{00000000-0005-0000-0000-0000396D0000}"/>
    <cellStyle name="Normal 3 3 3 11 2 2 3" xfId="27987" xr:uid="{00000000-0005-0000-0000-00003A6D0000}"/>
    <cellStyle name="Normal 3 3 3 11 2 3" xfId="27988" xr:uid="{00000000-0005-0000-0000-00003B6D0000}"/>
    <cellStyle name="Normal 3 3 3 11 2 3 2" xfId="27989" xr:uid="{00000000-0005-0000-0000-00003C6D0000}"/>
    <cellStyle name="Normal 3 3 3 11 2 4" xfId="27990" xr:uid="{00000000-0005-0000-0000-00003D6D0000}"/>
    <cellStyle name="Normal 3 3 3 11 3" xfId="27991" xr:uid="{00000000-0005-0000-0000-00003E6D0000}"/>
    <cellStyle name="Normal 3 3 3 11 3 2" xfId="27992" xr:uid="{00000000-0005-0000-0000-00003F6D0000}"/>
    <cellStyle name="Normal 3 3 3 11 3 2 2" xfId="27993" xr:uid="{00000000-0005-0000-0000-0000406D0000}"/>
    <cellStyle name="Normal 3 3 3 11 3 3" xfId="27994" xr:uid="{00000000-0005-0000-0000-0000416D0000}"/>
    <cellStyle name="Normal 3 3 3 11 4" xfId="27995" xr:uid="{00000000-0005-0000-0000-0000426D0000}"/>
    <cellStyle name="Normal 3 3 3 11 4 2" xfId="27996" xr:uid="{00000000-0005-0000-0000-0000436D0000}"/>
    <cellStyle name="Normal 3 3 3 11 5" xfId="27997" xr:uid="{00000000-0005-0000-0000-0000446D0000}"/>
    <cellStyle name="Normal 3 3 3 12" xfId="27998" xr:uid="{00000000-0005-0000-0000-0000456D0000}"/>
    <cellStyle name="Normal 3 3 3 12 2" xfId="27999" xr:uid="{00000000-0005-0000-0000-0000466D0000}"/>
    <cellStyle name="Normal 3 3 3 12 2 2" xfId="28000" xr:uid="{00000000-0005-0000-0000-0000476D0000}"/>
    <cellStyle name="Normal 3 3 3 12 2 2 2" xfId="28001" xr:uid="{00000000-0005-0000-0000-0000486D0000}"/>
    <cellStyle name="Normal 3 3 3 12 2 3" xfId="28002" xr:uid="{00000000-0005-0000-0000-0000496D0000}"/>
    <cellStyle name="Normal 3 3 3 12 3" xfId="28003" xr:uid="{00000000-0005-0000-0000-00004A6D0000}"/>
    <cellStyle name="Normal 3 3 3 12 3 2" xfId="28004" xr:uid="{00000000-0005-0000-0000-00004B6D0000}"/>
    <cellStyle name="Normal 3 3 3 12 4" xfId="28005" xr:uid="{00000000-0005-0000-0000-00004C6D0000}"/>
    <cellStyle name="Normal 3 3 3 13" xfId="28006" xr:uid="{00000000-0005-0000-0000-00004D6D0000}"/>
    <cellStyle name="Normal 3 3 3 13 2" xfId="28007" xr:uid="{00000000-0005-0000-0000-00004E6D0000}"/>
    <cellStyle name="Normal 3 3 3 13 2 2" xfId="28008" xr:uid="{00000000-0005-0000-0000-00004F6D0000}"/>
    <cellStyle name="Normal 3 3 3 13 2 2 2" xfId="28009" xr:uid="{00000000-0005-0000-0000-0000506D0000}"/>
    <cellStyle name="Normal 3 3 3 13 2 3" xfId="28010" xr:uid="{00000000-0005-0000-0000-0000516D0000}"/>
    <cellStyle name="Normal 3 3 3 13 3" xfId="28011" xr:uid="{00000000-0005-0000-0000-0000526D0000}"/>
    <cellStyle name="Normal 3 3 3 13 3 2" xfId="28012" xr:uid="{00000000-0005-0000-0000-0000536D0000}"/>
    <cellStyle name="Normal 3 3 3 13 4" xfId="28013" xr:uid="{00000000-0005-0000-0000-0000546D0000}"/>
    <cellStyle name="Normal 3 3 3 14" xfId="28014" xr:uid="{00000000-0005-0000-0000-0000556D0000}"/>
    <cellStyle name="Normal 3 3 3 14 2" xfId="28015" xr:uid="{00000000-0005-0000-0000-0000566D0000}"/>
    <cellStyle name="Normal 3 3 3 14 2 2" xfId="28016" xr:uid="{00000000-0005-0000-0000-0000576D0000}"/>
    <cellStyle name="Normal 3 3 3 14 2 2 2" xfId="28017" xr:uid="{00000000-0005-0000-0000-0000586D0000}"/>
    <cellStyle name="Normal 3 3 3 14 2 3" xfId="28018" xr:uid="{00000000-0005-0000-0000-0000596D0000}"/>
    <cellStyle name="Normal 3 3 3 14 3" xfId="28019" xr:uid="{00000000-0005-0000-0000-00005A6D0000}"/>
    <cellStyle name="Normal 3 3 3 14 3 2" xfId="28020" xr:uid="{00000000-0005-0000-0000-00005B6D0000}"/>
    <cellStyle name="Normal 3 3 3 14 4" xfId="28021" xr:uid="{00000000-0005-0000-0000-00005C6D0000}"/>
    <cellStyle name="Normal 3 3 3 15" xfId="28022" xr:uid="{00000000-0005-0000-0000-00005D6D0000}"/>
    <cellStyle name="Normal 3 3 3 15 2" xfId="28023" xr:uid="{00000000-0005-0000-0000-00005E6D0000}"/>
    <cellStyle name="Normal 3 3 3 15 2 2" xfId="28024" xr:uid="{00000000-0005-0000-0000-00005F6D0000}"/>
    <cellStyle name="Normal 3 3 3 15 3" xfId="28025" xr:uid="{00000000-0005-0000-0000-0000606D0000}"/>
    <cellStyle name="Normal 3 3 3 16" xfId="28026" xr:uid="{00000000-0005-0000-0000-0000616D0000}"/>
    <cellStyle name="Normal 3 3 3 16 2" xfId="28027" xr:uid="{00000000-0005-0000-0000-0000626D0000}"/>
    <cellStyle name="Normal 3 3 3 17" xfId="28028" xr:uid="{00000000-0005-0000-0000-0000636D0000}"/>
    <cellStyle name="Normal 3 3 3 17 2" xfId="28029" xr:uid="{00000000-0005-0000-0000-0000646D0000}"/>
    <cellStyle name="Normal 3 3 3 18" xfId="28030" xr:uid="{00000000-0005-0000-0000-0000656D0000}"/>
    <cellStyle name="Normal 3 3 3 19" xfId="28031" xr:uid="{00000000-0005-0000-0000-0000666D0000}"/>
    <cellStyle name="Normal 3 3 3 2" xfId="28032" xr:uid="{00000000-0005-0000-0000-0000676D0000}"/>
    <cellStyle name="Normal 3 3 3 2 10" xfId="28033" xr:uid="{00000000-0005-0000-0000-0000686D0000}"/>
    <cellStyle name="Normal 3 3 3 2 10 2" xfId="28034" xr:uid="{00000000-0005-0000-0000-0000696D0000}"/>
    <cellStyle name="Normal 3 3 3 2 10 2 2" xfId="28035" xr:uid="{00000000-0005-0000-0000-00006A6D0000}"/>
    <cellStyle name="Normal 3 3 3 2 10 2 2 2" xfId="28036" xr:uid="{00000000-0005-0000-0000-00006B6D0000}"/>
    <cellStyle name="Normal 3 3 3 2 10 2 3" xfId="28037" xr:uid="{00000000-0005-0000-0000-00006C6D0000}"/>
    <cellStyle name="Normal 3 3 3 2 10 3" xfId="28038" xr:uid="{00000000-0005-0000-0000-00006D6D0000}"/>
    <cellStyle name="Normal 3 3 3 2 10 3 2" xfId="28039" xr:uid="{00000000-0005-0000-0000-00006E6D0000}"/>
    <cellStyle name="Normal 3 3 3 2 10 4" xfId="28040" xr:uid="{00000000-0005-0000-0000-00006F6D0000}"/>
    <cellStyle name="Normal 3 3 3 2 11" xfId="28041" xr:uid="{00000000-0005-0000-0000-0000706D0000}"/>
    <cellStyle name="Normal 3 3 3 2 11 2" xfId="28042" xr:uid="{00000000-0005-0000-0000-0000716D0000}"/>
    <cellStyle name="Normal 3 3 3 2 11 2 2" xfId="28043" xr:uid="{00000000-0005-0000-0000-0000726D0000}"/>
    <cellStyle name="Normal 3 3 3 2 11 2 2 2" xfId="28044" xr:uid="{00000000-0005-0000-0000-0000736D0000}"/>
    <cellStyle name="Normal 3 3 3 2 11 2 3" xfId="28045" xr:uid="{00000000-0005-0000-0000-0000746D0000}"/>
    <cellStyle name="Normal 3 3 3 2 11 3" xfId="28046" xr:uid="{00000000-0005-0000-0000-0000756D0000}"/>
    <cellStyle name="Normal 3 3 3 2 11 3 2" xfId="28047" xr:uid="{00000000-0005-0000-0000-0000766D0000}"/>
    <cellStyle name="Normal 3 3 3 2 11 4" xfId="28048" xr:uid="{00000000-0005-0000-0000-0000776D0000}"/>
    <cellStyle name="Normal 3 3 3 2 12" xfId="28049" xr:uid="{00000000-0005-0000-0000-0000786D0000}"/>
    <cellStyle name="Normal 3 3 3 2 12 2" xfId="28050" xr:uid="{00000000-0005-0000-0000-0000796D0000}"/>
    <cellStyle name="Normal 3 3 3 2 12 2 2" xfId="28051" xr:uid="{00000000-0005-0000-0000-00007A6D0000}"/>
    <cellStyle name="Normal 3 3 3 2 12 2 2 2" xfId="28052" xr:uid="{00000000-0005-0000-0000-00007B6D0000}"/>
    <cellStyle name="Normal 3 3 3 2 12 2 3" xfId="28053" xr:uid="{00000000-0005-0000-0000-00007C6D0000}"/>
    <cellStyle name="Normal 3 3 3 2 12 3" xfId="28054" xr:uid="{00000000-0005-0000-0000-00007D6D0000}"/>
    <cellStyle name="Normal 3 3 3 2 12 3 2" xfId="28055" xr:uid="{00000000-0005-0000-0000-00007E6D0000}"/>
    <cellStyle name="Normal 3 3 3 2 12 4" xfId="28056" xr:uid="{00000000-0005-0000-0000-00007F6D0000}"/>
    <cellStyle name="Normal 3 3 3 2 13" xfId="28057" xr:uid="{00000000-0005-0000-0000-0000806D0000}"/>
    <cellStyle name="Normal 3 3 3 2 13 2" xfId="28058" xr:uid="{00000000-0005-0000-0000-0000816D0000}"/>
    <cellStyle name="Normal 3 3 3 2 13 2 2" xfId="28059" xr:uid="{00000000-0005-0000-0000-0000826D0000}"/>
    <cellStyle name="Normal 3 3 3 2 13 3" xfId="28060" xr:uid="{00000000-0005-0000-0000-0000836D0000}"/>
    <cellStyle name="Normal 3 3 3 2 14" xfId="28061" xr:uid="{00000000-0005-0000-0000-0000846D0000}"/>
    <cellStyle name="Normal 3 3 3 2 14 2" xfId="28062" xr:uid="{00000000-0005-0000-0000-0000856D0000}"/>
    <cellStyle name="Normal 3 3 3 2 15" xfId="28063" xr:uid="{00000000-0005-0000-0000-0000866D0000}"/>
    <cellStyle name="Normal 3 3 3 2 15 2" xfId="28064" xr:uid="{00000000-0005-0000-0000-0000876D0000}"/>
    <cellStyle name="Normal 3 3 3 2 16" xfId="28065" xr:uid="{00000000-0005-0000-0000-0000886D0000}"/>
    <cellStyle name="Normal 3 3 3 2 17" xfId="28066" xr:uid="{00000000-0005-0000-0000-0000896D0000}"/>
    <cellStyle name="Normal 3 3 3 2 2" xfId="28067" xr:uid="{00000000-0005-0000-0000-00008A6D0000}"/>
    <cellStyle name="Normal 3 3 3 2 2 10" xfId="28068" xr:uid="{00000000-0005-0000-0000-00008B6D0000}"/>
    <cellStyle name="Normal 3 3 3 2 2 11" xfId="28069" xr:uid="{00000000-0005-0000-0000-00008C6D0000}"/>
    <cellStyle name="Normal 3 3 3 2 2 2" xfId="28070" xr:uid="{00000000-0005-0000-0000-00008D6D0000}"/>
    <cellStyle name="Normal 3 3 3 2 2 2 10" xfId="28071" xr:uid="{00000000-0005-0000-0000-00008E6D0000}"/>
    <cellStyle name="Normal 3 3 3 2 2 2 2" xfId="28072" xr:uid="{00000000-0005-0000-0000-00008F6D0000}"/>
    <cellStyle name="Normal 3 3 3 2 2 2 2 2" xfId="28073" xr:uid="{00000000-0005-0000-0000-0000906D0000}"/>
    <cellStyle name="Normal 3 3 3 2 2 2 2 2 2" xfId="28074" xr:uid="{00000000-0005-0000-0000-0000916D0000}"/>
    <cellStyle name="Normal 3 3 3 2 2 2 2 2 2 2" xfId="28075" xr:uid="{00000000-0005-0000-0000-0000926D0000}"/>
    <cellStyle name="Normal 3 3 3 2 2 2 2 2 2 2 2" xfId="28076" xr:uid="{00000000-0005-0000-0000-0000936D0000}"/>
    <cellStyle name="Normal 3 3 3 2 2 2 2 2 2 2 2 2" xfId="28077" xr:uid="{00000000-0005-0000-0000-0000946D0000}"/>
    <cellStyle name="Normal 3 3 3 2 2 2 2 2 2 2 3" xfId="28078" xr:uid="{00000000-0005-0000-0000-0000956D0000}"/>
    <cellStyle name="Normal 3 3 3 2 2 2 2 2 2 3" xfId="28079" xr:uid="{00000000-0005-0000-0000-0000966D0000}"/>
    <cellStyle name="Normal 3 3 3 2 2 2 2 2 2 3 2" xfId="28080" xr:uid="{00000000-0005-0000-0000-0000976D0000}"/>
    <cellStyle name="Normal 3 3 3 2 2 2 2 2 2 4" xfId="28081" xr:uid="{00000000-0005-0000-0000-0000986D0000}"/>
    <cellStyle name="Normal 3 3 3 2 2 2 2 2 3" xfId="28082" xr:uid="{00000000-0005-0000-0000-0000996D0000}"/>
    <cellStyle name="Normal 3 3 3 2 2 2 2 2 3 2" xfId="28083" xr:uid="{00000000-0005-0000-0000-00009A6D0000}"/>
    <cellStyle name="Normal 3 3 3 2 2 2 2 2 3 2 2" xfId="28084" xr:uid="{00000000-0005-0000-0000-00009B6D0000}"/>
    <cellStyle name="Normal 3 3 3 2 2 2 2 2 3 3" xfId="28085" xr:uid="{00000000-0005-0000-0000-00009C6D0000}"/>
    <cellStyle name="Normal 3 3 3 2 2 2 2 2 4" xfId="28086" xr:uid="{00000000-0005-0000-0000-00009D6D0000}"/>
    <cellStyle name="Normal 3 3 3 2 2 2 2 2 4 2" xfId="28087" xr:uid="{00000000-0005-0000-0000-00009E6D0000}"/>
    <cellStyle name="Normal 3 3 3 2 2 2 2 2 5" xfId="28088" xr:uid="{00000000-0005-0000-0000-00009F6D0000}"/>
    <cellStyle name="Normal 3 3 3 2 2 2 2 3" xfId="28089" xr:uid="{00000000-0005-0000-0000-0000A06D0000}"/>
    <cellStyle name="Normal 3 3 3 2 2 2 2 3 2" xfId="28090" xr:uid="{00000000-0005-0000-0000-0000A16D0000}"/>
    <cellStyle name="Normal 3 3 3 2 2 2 2 3 2 2" xfId="28091" xr:uid="{00000000-0005-0000-0000-0000A26D0000}"/>
    <cellStyle name="Normal 3 3 3 2 2 2 2 3 2 2 2" xfId="28092" xr:uid="{00000000-0005-0000-0000-0000A36D0000}"/>
    <cellStyle name="Normal 3 3 3 2 2 2 2 3 2 3" xfId="28093" xr:uid="{00000000-0005-0000-0000-0000A46D0000}"/>
    <cellStyle name="Normal 3 3 3 2 2 2 2 3 3" xfId="28094" xr:uid="{00000000-0005-0000-0000-0000A56D0000}"/>
    <cellStyle name="Normal 3 3 3 2 2 2 2 3 3 2" xfId="28095" xr:uid="{00000000-0005-0000-0000-0000A66D0000}"/>
    <cellStyle name="Normal 3 3 3 2 2 2 2 3 4" xfId="28096" xr:uid="{00000000-0005-0000-0000-0000A76D0000}"/>
    <cellStyle name="Normal 3 3 3 2 2 2 2 4" xfId="28097" xr:uid="{00000000-0005-0000-0000-0000A86D0000}"/>
    <cellStyle name="Normal 3 3 3 2 2 2 2 4 2" xfId="28098" xr:uid="{00000000-0005-0000-0000-0000A96D0000}"/>
    <cellStyle name="Normal 3 3 3 2 2 2 2 4 2 2" xfId="28099" xr:uid="{00000000-0005-0000-0000-0000AA6D0000}"/>
    <cellStyle name="Normal 3 3 3 2 2 2 2 4 2 2 2" xfId="28100" xr:uid="{00000000-0005-0000-0000-0000AB6D0000}"/>
    <cellStyle name="Normal 3 3 3 2 2 2 2 4 2 3" xfId="28101" xr:uid="{00000000-0005-0000-0000-0000AC6D0000}"/>
    <cellStyle name="Normal 3 3 3 2 2 2 2 4 3" xfId="28102" xr:uid="{00000000-0005-0000-0000-0000AD6D0000}"/>
    <cellStyle name="Normal 3 3 3 2 2 2 2 4 3 2" xfId="28103" xr:uid="{00000000-0005-0000-0000-0000AE6D0000}"/>
    <cellStyle name="Normal 3 3 3 2 2 2 2 4 4" xfId="28104" xr:uid="{00000000-0005-0000-0000-0000AF6D0000}"/>
    <cellStyle name="Normal 3 3 3 2 2 2 2 5" xfId="28105" xr:uid="{00000000-0005-0000-0000-0000B06D0000}"/>
    <cellStyle name="Normal 3 3 3 2 2 2 2 5 2" xfId="28106" xr:uid="{00000000-0005-0000-0000-0000B16D0000}"/>
    <cellStyle name="Normal 3 3 3 2 2 2 2 5 2 2" xfId="28107" xr:uid="{00000000-0005-0000-0000-0000B26D0000}"/>
    <cellStyle name="Normal 3 3 3 2 2 2 2 5 3" xfId="28108" xr:uid="{00000000-0005-0000-0000-0000B36D0000}"/>
    <cellStyle name="Normal 3 3 3 2 2 2 2 6" xfId="28109" xr:uid="{00000000-0005-0000-0000-0000B46D0000}"/>
    <cellStyle name="Normal 3 3 3 2 2 2 2 6 2" xfId="28110" xr:uid="{00000000-0005-0000-0000-0000B56D0000}"/>
    <cellStyle name="Normal 3 3 3 2 2 2 2 7" xfId="28111" xr:uid="{00000000-0005-0000-0000-0000B66D0000}"/>
    <cellStyle name="Normal 3 3 3 2 2 2 2 7 2" xfId="28112" xr:uid="{00000000-0005-0000-0000-0000B76D0000}"/>
    <cellStyle name="Normal 3 3 3 2 2 2 2 8" xfId="28113" xr:uid="{00000000-0005-0000-0000-0000B86D0000}"/>
    <cellStyle name="Normal 3 3 3 2 2 2 3" xfId="28114" xr:uid="{00000000-0005-0000-0000-0000B96D0000}"/>
    <cellStyle name="Normal 3 3 3 2 2 2 3 2" xfId="28115" xr:uid="{00000000-0005-0000-0000-0000BA6D0000}"/>
    <cellStyle name="Normal 3 3 3 2 2 2 3 2 2" xfId="28116" xr:uid="{00000000-0005-0000-0000-0000BB6D0000}"/>
    <cellStyle name="Normal 3 3 3 2 2 2 3 2 2 2" xfId="28117" xr:uid="{00000000-0005-0000-0000-0000BC6D0000}"/>
    <cellStyle name="Normal 3 3 3 2 2 2 3 2 2 2 2" xfId="28118" xr:uid="{00000000-0005-0000-0000-0000BD6D0000}"/>
    <cellStyle name="Normal 3 3 3 2 2 2 3 2 2 3" xfId="28119" xr:uid="{00000000-0005-0000-0000-0000BE6D0000}"/>
    <cellStyle name="Normal 3 3 3 2 2 2 3 2 3" xfId="28120" xr:uid="{00000000-0005-0000-0000-0000BF6D0000}"/>
    <cellStyle name="Normal 3 3 3 2 2 2 3 2 3 2" xfId="28121" xr:uid="{00000000-0005-0000-0000-0000C06D0000}"/>
    <cellStyle name="Normal 3 3 3 2 2 2 3 2 4" xfId="28122" xr:uid="{00000000-0005-0000-0000-0000C16D0000}"/>
    <cellStyle name="Normal 3 3 3 2 2 2 3 3" xfId="28123" xr:uid="{00000000-0005-0000-0000-0000C26D0000}"/>
    <cellStyle name="Normal 3 3 3 2 2 2 3 3 2" xfId="28124" xr:uid="{00000000-0005-0000-0000-0000C36D0000}"/>
    <cellStyle name="Normal 3 3 3 2 2 2 3 3 2 2" xfId="28125" xr:uid="{00000000-0005-0000-0000-0000C46D0000}"/>
    <cellStyle name="Normal 3 3 3 2 2 2 3 3 3" xfId="28126" xr:uid="{00000000-0005-0000-0000-0000C56D0000}"/>
    <cellStyle name="Normal 3 3 3 2 2 2 3 4" xfId="28127" xr:uid="{00000000-0005-0000-0000-0000C66D0000}"/>
    <cellStyle name="Normal 3 3 3 2 2 2 3 4 2" xfId="28128" xr:uid="{00000000-0005-0000-0000-0000C76D0000}"/>
    <cellStyle name="Normal 3 3 3 2 2 2 3 5" xfId="28129" xr:uid="{00000000-0005-0000-0000-0000C86D0000}"/>
    <cellStyle name="Normal 3 3 3 2 2 2 4" xfId="28130" xr:uid="{00000000-0005-0000-0000-0000C96D0000}"/>
    <cellStyle name="Normal 3 3 3 2 2 2 4 2" xfId="28131" xr:uid="{00000000-0005-0000-0000-0000CA6D0000}"/>
    <cellStyle name="Normal 3 3 3 2 2 2 4 2 2" xfId="28132" xr:uid="{00000000-0005-0000-0000-0000CB6D0000}"/>
    <cellStyle name="Normal 3 3 3 2 2 2 4 2 2 2" xfId="28133" xr:uid="{00000000-0005-0000-0000-0000CC6D0000}"/>
    <cellStyle name="Normal 3 3 3 2 2 2 4 2 3" xfId="28134" xr:uid="{00000000-0005-0000-0000-0000CD6D0000}"/>
    <cellStyle name="Normal 3 3 3 2 2 2 4 3" xfId="28135" xr:uid="{00000000-0005-0000-0000-0000CE6D0000}"/>
    <cellStyle name="Normal 3 3 3 2 2 2 4 3 2" xfId="28136" xr:uid="{00000000-0005-0000-0000-0000CF6D0000}"/>
    <cellStyle name="Normal 3 3 3 2 2 2 4 4" xfId="28137" xr:uid="{00000000-0005-0000-0000-0000D06D0000}"/>
    <cellStyle name="Normal 3 3 3 2 2 2 5" xfId="28138" xr:uid="{00000000-0005-0000-0000-0000D16D0000}"/>
    <cellStyle name="Normal 3 3 3 2 2 2 5 2" xfId="28139" xr:uid="{00000000-0005-0000-0000-0000D26D0000}"/>
    <cellStyle name="Normal 3 3 3 2 2 2 5 2 2" xfId="28140" xr:uid="{00000000-0005-0000-0000-0000D36D0000}"/>
    <cellStyle name="Normal 3 3 3 2 2 2 5 2 2 2" xfId="28141" xr:uid="{00000000-0005-0000-0000-0000D46D0000}"/>
    <cellStyle name="Normal 3 3 3 2 2 2 5 2 3" xfId="28142" xr:uid="{00000000-0005-0000-0000-0000D56D0000}"/>
    <cellStyle name="Normal 3 3 3 2 2 2 5 3" xfId="28143" xr:uid="{00000000-0005-0000-0000-0000D66D0000}"/>
    <cellStyle name="Normal 3 3 3 2 2 2 5 3 2" xfId="28144" xr:uid="{00000000-0005-0000-0000-0000D76D0000}"/>
    <cellStyle name="Normal 3 3 3 2 2 2 5 4" xfId="28145" xr:uid="{00000000-0005-0000-0000-0000D86D0000}"/>
    <cellStyle name="Normal 3 3 3 2 2 2 6" xfId="28146" xr:uid="{00000000-0005-0000-0000-0000D96D0000}"/>
    <cellStyle name="Normal 3 3 3 2 2 2 6 2" xfId="28147" xr:uid="{00000000-0005-0000-0000-0000DA6D0000}"/>
    <cellStyle name="Normal 3 3 3 2 2 2 6 2 2" xfId="28148" xr:uid="{00000000-0005-0000-0000-0000DB6D0000}"/>
    <cellStyle name="Normal 3 3 3 2 2 2 6 3" xfId="28149" xr:uid="{00000000-0005-0000-0000-0000DC6D0000}"/>
    <cellStyle name="Normal 3 3 3 2 2 2 7" xfId="28150" xr:uid="{00000000-0005-0000-0000-0000DD6D0000}"/>
    <cellStyle name="Normal 3 3 3 2 2 2 7 2" xfId="28151" xr:uid="{00000000-0005-0000-0000-0000DE6D0000}"/>
    <cellStyle name="Normal 3 3 3 2 2 2 8" xfId="28152" xr:uid="{00000000-0005-0000-0000-0000DF6D0000}"/>
    <cellStyle name="Normal 3 3 3 2 2 2 8 2" xfId="28153" xr:uid="{00000000-0005-0000-0000-0000E06D0000}"/>
    <cellStyle name="Normal 3 3 3 2 2 2 9" xfId="28154" xr:uid="{00000000-0005-0000-0000-0000E16D0000}"/>
    <cellStyle name="Normal 3 3 3 2 2 3" xfId="28155" xr:uid="{00000000-0005-0000-0000-0000E26D0000}"/>
    <cellStyle name="Normal 3 3 3 2 2 3 2" xfId="28156" xr:uid="{00000000-0005-0000-0000-0000E36D0000}"/>
    <cellStyle name="Normal 3 3 3 2 2 3 2 2" xfId="28157" xr:uid="{00000000-0005-0000-0000-0000E46D0000}"/>
    <cellStyle name="Normal 3 3 3 2 2 3 2 2 2" xfId="28158" xr:uid="{00000000-0005-0000-0000-0000E56D0000}"/>
    <cellStyle name="Normal 3 3 3 2 2 3 2 2 2 2" xfId="28159" xr:uid="{00000000-0005-0000-0000-0000E66D0000}"/>
    <cellStyle name="Normal 3 3 3 2 2 3 2 2 2 2 2" xfId="28160" xr:uid="{00000000-0005-0000-0000-0000E76D0000}"/>
    <cellStyle name="Normal 3 3 3 2 2 3 2 2 2 3" xfId="28161" xr:uid="{00000000-0005-0000-0000-0000E86D0000}"/>
    <cellStyle name="Normal 3 3 3 2 2 3 2 2 3" xfId="28162" xr:uid="{00000000-0005-0000-0000-0000E96D0000}"/>
    <cellStyle name="Normal 3 3 3 2 2 3 2 2 3 2" xfId="28163" xr:uid="{00000000-0005-0000-0000-0000EA6D0000}"/>
    <cellStyle name="Normal 3 3 3 2 2 3 2 2 4" xfId="28164" xr:uid="{00000000-0005-0000-0000-0000EB6D0000}"/>
    <cellStyle name="Normal 3 3 3 2 2 3 2 3" xfId="28165" xr:uid="{00000000-0005-0000-0000-0000EC6D0000}"/>
    <cellStyle name="Normal 3 3 3 2 2 3 2 3 2" xfId="28166" xr:uid="{00000000-0005-0000-0000-0000ED6D0000}"/>
    <cellStyle name="Normal 3 3 3 2 2 3 2 3 2 2" xfId="28167" xr:uid="{00000000-0005-0000-0000-0000EE6D0000}"/>
    <cellStyle name="Normal 3 3 3 2 2 3 2 3 3" xfId="28168" xr:uid="{00000000-0005-0000-0000-0000EF6D0000}"/>
    <cellStyle name="Normal 3 3 3 2 2 3 2 4" xfId="28169" xr:uid="{00000000-0005-0000-0000-0000F06D0000}"/>
    <cellStyle name="Normal 3 3 3 2 2 3 2 4 2" xfId="28170" xr:uid="{00000000-0005-0000-0000-0000F16D0000}"/>
    <cellStyle name="Normal 3 3 3 2 2 3 2 5" xfId="28171" xr:uid="{00000000-0005-0000-0000-0000F26D0000}"/>
    <cellStyle name="Normal 3 3 3 2 2 3 3" xfId="28172" xr:uid="{00000000-0005-0000-0000-0000F36D0000}"/>
    <cellStyle name="Normal 3 3 3 2 2 3 3 2" xfId="28173" xr:uid="{00000000-0005-0000-0000-0000F46D0000}"/>
    <cellStyle name="Normal 3 3 3 2 2 3 3 2 2" xfId="28174" xr:uid="{00000000-0005-0000-0000-0000F56D0000}"/>
    <cellStyle name="Normal 3 3 3 2 2 3 3 2 2 2" xfId="28175" xr:uid="{00000000-0005-0000-0000-0000F66D0000}"/>
    <cellStyle name="Normal 3 3 3 2 2 3 3 2 3" xfId="28176" xr:uid="{00000000-0005-0000-0000-0000F76D0000}"/>
    <cellStyle name="Normal 3 3 3 2 2 3 3 3" xfId="28177" xr:uid="{00000000-0005-0000-0000-0000F86D0000}"/>
    <cellStyle name="Normal 3 3 3 2 2 3 3 3 2" xfId="28178" xr:uid="{00000000-0005-0000-0000-0000F96D0000}"/>
    <cellStyle name="Normal 3 3 3 2 2 3 3 4" xfId="28179" xr:uid="{00000000-0005-0000-0000-0000FA6D0000}"/>
    <cellStyle name="Normal 3 3 3 2 2 3 4" xfId="28180" xr:uid="{00000000-0005-0000-0000-0000FB6D0000}"/>
    <cellStyle name="Normal 3 3 3 2 2 3 4 2" xfId="28181" xr:uid="{00000000-0005-0000-0000-0000FC6D0000}"/>
    <cellStyle name="Normal 3 3 3 2 2 3 4 2 2" xfId="28182" xr:uid="{00000000-0005-0000-0000-0000FD6D0000}"/>
    <cellStyle name="Normal 3 3 3 2 2 3 4 2 2 2" xfId="28183" xr:uid="{00000000-0005-0000-0000-0000FE6D0000}"/>
    <cellStyle name="Normal 3 3 3 2 2 3 4 2 3" xfId="28184" xr:uid="{00000000-0005-0000-0000-0000FF6D0000}"/>
    <cellStyle name="Normal 3 3 3 2 2 3 4 3" xfId="28185" xr:uid="{00000000-0005-0000-0000-0000006E0000}"/>
    <cellStyle name="Normal 3 3 3 2 2 3 4 3 2" xfId="28186" xr:uid="{00000000-0005-0000-0000-0000016E0000}"/>
    <cellStyle name="Normal 3 3 3 2 2 3 4 4" xfId="28187" xr:uid="{00000000-0005-0000-0000-0000026E0000}"/>
    <cellStyle name="Normal 3 3 3 2 2 3 5" xfId="28188" xr:uid="{00000000-0005-0000-0000-0000036E0000}"/>
    <cellStyle name="Normal 3 3 3 2 2 3 5 2" xfId="28189" xr:uid="{00000000-0005-0000-0000-0000046E0000}"/>
    <cellStyle name="Normal 3 3 3 2 2 3 5 2 2" xfId="28190" xr:uid="{00000000-0005-0000-0000-0000056E0000}"/>
    <cellStyle name="Normal 3 3 3 2 2 3 5 3" xfId="28191" xr:uid="{00000000-0005-0000-0000-0000066E0000}"/>
    <cellStyle name="Normal 3 3 3 2 2 3 6" xfId="28192" xr:uid="{00000000-0005-0000-0000-0000076E0000}"/>
    <cellStyle name="Normal 3 3 3 2 2 3 6 2" xfId="28193" xr:uid="{00000000-0005-0000-0000-0000086E0000}"/>
    <cellStyle name="Normal 3 3 3 2 2 3 7" xfId="28194" xr:uid="{00000000-0005-0000-0000-0000096E0000}"/>
    <cellStyle name="Normal 3 3 3 2 2 3 7 2" xfId="28195" xr:uid="{00000000-0005-0000-0000-00000A6E0000}"/>
    <cellStyle name="Normal 3 3 3 2 2 3 8" xfId="28196" xr:uid="{00000000-0005-0000-0000-00000B6E0000}"/>
    <cellStyle name="Normal 3 3 3 2 2 4" xfId="28197" xr:uid="{00000000-0005-0000-0000-00000C6E0000}"/>
    <cellStyle name="Normal 3 3 3 2 2 4 2" xfId="28198" xr:uid="{00000000-0005-0000-0000-00000D6E0000}"/>
    <cellStyle name="Normal 3 3 3 2 2 4 2 2" xfId="28199" xr:uid="{00000000-0005-0000-0000-00000E6E0000}"/>
    <cellStyle name="Normal 3 3 3 2 2 4 2 2 2" xfId="28200" xr:uid="{00000000-0005-0000-0000-00000F6E0000}"/>
    <cellStyle name="Normal 3 3 3 2 2 4 2 2 2 2" xfId="28201" xr:uid="{00000000-0005-0000-0000-0000106E0000}"/>
    <cellStyle name="Normal 3 3 3 2 2 4 2 2 3" xfId="28202" xr:uid="{00000000-0005-0000-0000-0000116E0000}"/>
    <cellStyle name="Normal 3 3 3 2 2 4 2 3" xfId="28203" xr:uid="{00000000-0005-0000-0000-0000126E0000}"/>
    <cellStyle name="Normal 3 3 3 2 2 4 2 3 2" xfId="28204" xr:uid="{00000000-0005-0000-0000-0000136E0000}"/>
    <cellStyle name="Normal 3 3 3 2 2 4 2 4" xfId="28205" xr:uid="{00000000-0005-0000-0000-0000146E0000}"/>
    <cellStyle name="Normal 3 3 3 2 2 4 3" xfId="28206" xr:uid="{00000000-0005-0000-0000-0000156E0000}"/>
    <cellStyle name="Normal 3 3 3 2 2 4 3 2" xfId="28207" xr:uid="{00000000-0005-0000-0000-0000166E0000}"/>
    <cellStyle name="Normal 3 3 3 2 2 4 3 2 2" xfId="28208" xr:uid="{00000000-0005-0000-0000-0000176E0000}"/>
    <cellStyle name="Normal 3 3 3 2 2 4 3 3" xfId="28209" xr:uid="{00000000-0005-0000-0000-0000186E0000}"/>
    <cellStyle name="Normal 3 3 3 2 2 4 4" xfId="28210" xr:uid="{00000000-0005-0000-0000-0000196E0000}"/>
    <cellStyle name="Normal 3 3 3 2 2 4 4 2" xfId="28211" xr:uid="{00000000-0005-0000-0000-00001A6E0000}"/>
    <cellStyle name="Normal 3 3 3 2 2 4 5" xfId="28212" xr:uid="{00000000-0005-0000-0000-00001B6E0000}"/>
    <cellStyle name="Normal 3 3 3 2 2 5" xfId="28213" xr:uid="{00000000-0005-0000-0000-00001C6E0000}"/>
    <cellStyle name="Normal 3 3 3 2 2 5 2" xfId="28214" xr:uid="{00000000-0005-0000-0000-00001D6E0000}"/>
    <cellStyle name="Normal 3 3 3 2 2 5 2 2" xfId="28215" xr:uid="{00000000-0005-0000-0000-00001E6E0000}"/>
    <cellStyle name="Normal 3 3 3 2 2 5 2 2 2" xfId="28216" xr:uid="{00000000-0005-0000-0000-00001F6E0000}"/>
    <cellStyle name="Normal 3 3 3 2 2 5 2 3" xfId="28217" xr:uid="{00000000-0005-0000-0000-0000206E0000}"/>
    <cellStyle name="Normal 3 3 3 2 2 5 3" xfId="28218" xr:uid="{00000000-0005-0000-0000-0000216E0000}"/>
    <cellStyle name="Normal 3 3 3 2 2 5 3 2" xfId="28219" xr:uid="{00000000-0005-0000-0000-0000226E0000}"/>
    <cellStyle name="Normal 3 3 3 2 2 5 4" xfId="28220" xr:uid="{00000000-0005-0000-0000-0000236E0000}"/>
    <cellStyle name="Normal 3 3 3 2 2 6" xfId="28221" xr:uid="{00000000-0005-0000-0000-0000246E0000}"/>
    <cellStyle name="Normal 3 3 3 2 2 6 2" xfId="28222" xr:uid="{00000000-0005-0000-0000-0000256E0000}"/>
    <cellStyle name="Normal 3 3 3 2 2 6 2 2" xfId="28223" xr:uid="{00000000-0005-0000-0000-0000266E0000}"/>
    <cellStyle name="Normal 3 3 3 2 2 6 2 2 2" xfId="28224" xr:uid="{00000000-0005-0000-0000-0000276E0000}"/>
    <cellStyle name="Normal 3 3 3 2 2 6 2 3" xfId="28225" xr:uid="{00000000-0005-0000-0000-0000286E0000}"/>
    <cellStyle name="Normal 3 3 3 2 2 6 3" xfId="28226" xr:uid="{00000000-0005-0000-0000-0000296E0000}"/>
    <cellStyle name="Normal 3 3 3 2 2 6 3 2" xfId="28227" xr:uid="{00000000-0005-0000-0000-00002A6E0000}"/>
    <cellStyle name="Normal 3 3 3 2 2 6 4" xfId="28228" xr:uid="{00000000-0005-0000-0000-00002B6E0000}"/>
    <cellStyle name="Normal 3 3 3 2 2 7" xfId="28229" xr:uid="{00000000-0005-0000-0000-00002C6E0000}"/>
    <cellStyle name="Normal 3 3 3 2 2 7 2" xfId="28230" xr:uid="{00000000-0005-0000-0000-00002D6E0000}"/>
    <cellStyle name="Normal 3 3 3 2 2 7 2 2" xfId="28231" xr:uid="{00000000-0005-0000-0000-00002E6E0000}"/>
    <cellStyle name="Normal 3 3 3 2 2 7 3" xfId="28232" xr:uid="{00000000-0005-0000-0000-00002F6E0000}"/>
    <cellStyle name="Normal 3 3 3 2 2 8" xfId="28233" xr:uid="{00000000-0005-0000-0000-0000306E0000}"/>
    <cellStyle name="Normal 3 3 3 2 2 8 2" xfId="28234" xr:uid="{00000000-0005-0000-0000-0000316E0000}"/>
    <cellStyle name="Normal 3 3 3 2 2 9" xfId="28235" xr:uid="{00000000-0005-0000-0000-0000326E0000}"/>
    <cellStyle name="Normal 3 3 3 2 2 9 2" xfId="28236" xr:uid="{00000000-0005-0000-0000-0000336E0000}"/>
    <cellStyle name="Normal 3 3 3 2 3" xfId="28237" xr:uid="{00000000-0005-0000-0000-0000346E0000}"/>
    <cellStyle name="Normal 3 3 3 2 3 10" xfId="28238" xr:uid="{00000000-0005-0000-0000-0000356E0000}"/>
    <cellStyle name="Normal 3 3 3 2 3 11" xfId="28239" xr:uid="{00000000-0005-0000-0000-0000366E0000}"/>
    <cellStyle name="Normal 3 3 3 2 3 2" xfId="28240" xr:uid="{00000000-0005-0000-0000-0000376E0000}"/>
    <cellStyle name="Normal 3 3 3 2 3 2 10" xfId="28241" xr:uid="{00000000-0005-0000-0000-0000386E0000}"/>
    <cellStyle name="Normal 3 3 3 2 3 2 2" xfId="28242" xr:uid="{00000000-0005-0000-0000-0000396E0000}"/>
    <cellStyle name="Normal 3 3 3 2 3 2 2 2" xfId="28243" xr:uid="{00000000-0005-0000-0000-00003A6E0000}"/>
    <cellStyle name="Normal 3 3 3 2 3 2 2 2 2" xfId="28244" xr:uid="{00000000-0005-0000-0000-00003B6E0000}"/>
    <cellStyle name="Normal 3 3 3 2 3 2 2 2 2 2" xfId="28245" xr:uid="{00000000-0005-0000-0000-00003C6E0000}"/>
    <cellStyle name="Normal 3 3 3 2 3 2 2 2 2 2 2" xfId="28246" xr:uid="{00000000-0005-0000-0000-00003D6E0000}"/>
    <cellStyle name="Normal 3 3 3 2 3 2 2 2 2 2 2 2" xfId="28247" xr:uid="{00000000-0005-0000-0000-00003E6E0000}"/>
    <cellStyle name="Normal 3 3 3 2 3 2 2 2 2 2 3" xfId="28248" xr:uid="{00000000-0005-0000-0000-00003F6E0000}"/>
    <cellStyle name="Normal 3 3 3 2 3 2 2 2 2 3" xfId="28249" xr:uid="{00000000-0005-0000-0000-0000406E0000}"/>
    <cellStyle name="Normal 3 3 3 2 3 2 2 2 2 3 2" xfId="28250" xr:uid="{00000000-0005-0000-0000-0000416E0000}"/>
    <cellStyle name="Normal 3 3 3 2 3 2 2 2 2 4" xfId="28251" xr:uid="{00000000-0005-0000-0000-0000426E0000}"/>
    <cellStyle name="Normal 3 3 3 2 3 2 2 2 3" xfId="28252" xr:uid="{00000000-0005-0000-0000-0000436E0000}"/>
    <cellStyle name="Normal 3 3 3 2 3 2 2 2 3 2" xfId="28253" xr:uid="{00000000-0005-0000-0000-0000446E0000}"/>
    <cellStyle name="Normal 3 3 3 2 3 2 2 2 3 2 2" xfId="28254" xr:uid="{00000000-0005-0000-0000-0000456E0000}"/>
    <cellStyle name="Normal 3 3 3 2 3 2 2 2 3 3" xfId="28255" xr:uid="{00000000-0005-0000-0000-0000466E0000}"/>
    <cellStyle name="Normal 3 3 3 2 3 2 2 2 4" xfId="28256" xr:uid="{00000000-0005-0000-0000-0000476E0000}"/>
    <cellStyle name="Normal 3 3 3 2 3 2 2 2 4 2" xfId="28257" xr:uid="{00000000-0005-0000-0000-0000486E0000}"/>
    <cellStyle name="Normal 3 3 3 2 3 2 2 2 5" xfId="28258" xr:uid="{00000000-0005-0000-0000-0000496E0000}"/>
    <cellStyle name="Normal 3 3 3 2 3 2 2 3" xfId="28259" xr:uid="{00000000-0005-0000-0000-00004A6E0000}"/>
    <cellStyle name="Normal 3 3 3 2 3 2 2 3 2" xfId="28260" xr:uid="{00000000-0005-0000-0000-00004B6E0000}"/>
    <cellStyle name="Normal 3 3 3 2 3 2 2 3 2 2" xfId="28261" xr:uid="{00000000-0005-0000-0000-00004C6E0000}"/>
    <cellStyle name="Normal 3 3 3 2 3 2 2 3 2 2 2" xfId="28262" xr:uid="{00000000-0005-0000-0000-00004D6E0000}"/>
    <cellStyle name="Normal 3 3 3 2 3 2 2 3 2 3" xfId="28263" xr:uid="{00000000-0005-0000-0000-00004E6E0000}"/>
    <cellStyle name="Normal 3 3 3 2 3 2 2 3 3" xfId="28264" xr:uid="{00000000-0005-0000-0000-00004F6E0000}"/>
    <cellStyle name="Normal 3 3 3 2 3 2 2 3 3 2" xfId="28265" xr:uid="{00000000-0005-0000-0000-0000506E0000}"/>
    <cellStyle name="Normal 3 3 3 2 3 2 2 3 4" xfId="28266" xr:uid="{00000000-0005-0000-0000-0000516E0000}"/>
    <cellStyle name="Normal 3 3 3 2 3 2 2 4" xfId="28267" xr:uid="{00000000-0005-0000-0000-0000526E0000}"/>
    <cellStyle name="Normal 3 3 3 2 3 2 2 4 2" xfId="28268" xr:uid="{00000000-0005-0000-0000-0000536E0000}"/>
    <cellStyle name="Normal 3 3 3 2 3 2 2 4 2 2" xfId="28269" xr:uid="{00000000-0005-0000-0000-0000546E0000}"/>
    <cellStyle name="Normal 3 3 3 2 3 2 2 4 2 2 2" xfId="28270" xr:uid="{00000000-0005-0000-0000-0000556E0000}"/>
    <cellStyle name="Normal 3 3 3 2 3 2 2 4 2 3" xfId="28271" xr:uid="{00000000-0005-0000-0000-0000566E0000}"/>
    <cellStyle name="Normal 3 3 3 2 3 2 2 4 3" xfId="28272" xr:uid="{00000000-0005-0000-0000-0000576E0000}"/>
    <cellStyle name="Normal 3 3 3 2 3 2 2 4 3 2" xfId="28273" xr:uid="{00000000-0005-0000-0000-0000586E0000}"/>
    <cellStyle name="Normal 3 3 3 2 3 2 2 4 4" xfId="28274" xr:uid="{00000000-0005-0000-0000-0000596E0000}"/>
    <cellStyle name="Normal 3 3 3 2 3 2 2 5" xfId="28275" xr:uid="{00000000-0005-0000-0000-00005A6E0000}"/>
    <cellStyle name="Normal 3 3 3 2 3 2 2 5 2" xfId="28276" xr:uid="{00000000-0005-0000-0000-00005B6E0000}"/>
    <cellStyle name="Normal 3 3 3 2 3 2 2 5 2 2" xfId="28277" xr:uid="{00000000-0005-0000-0000-00005C6E0000}"/>
    <cellStyle name="Normal 3 3 3 2 3 2 2 5 3" xfId="28278" xr:uid="{00000000-0005-0000-0000-00005D6E0000}"/>
    <cellStyle name="Normal 3 3 3 2 3 2 2 6" xfId="28279" xr:uid="{00000000-0005-0000-0000-00005E6E0000}"/>
    <cellStyle name="Normal 3 3 3 2 3 2 2 6 2" xfId="28280" xr:uid="{00000000-0005-0000-0000-00005F6E0000}"/>
    <cellStyle name="Normal 3 3 3 2 3 2 2 7" xfId="28281" xr:uid="{00000000-0005-0000-0000-0000606E0000}"/>
    <cellStyle name="Normal 3 3 3 2 3 2 2 7 2" xfId="28282" xr:uid="{00000000-0005-0000-0000-0000616E0000}"/>
    <cellStyle name="Normal 3 3 3 2 3 2 2 8" xfId="28283" xr:uid="{00000000-0005-0000-0000-0000626E0000}"/>
    <cellStyle name="Normal 3 3 3 2 3 2 3" xfId="28284" xr:uid="{00000000-0005-0000-0000-0000636E0000}"/>
    <cellStyle name="Normal 3 3 3 2 3 2 3 2" xfId="28285" xr:uid="{00000000-0005-0000-0000-0000646E0000}"/>
    <cellStyle name="Normal 3 3 3 2 3 2 3 2 2" xfId="28286" xr:uid="{00000000-0005-0000-0000-0000656E0000}"/>
    <cellStyle name="Normal 3 3 3 2 3 2 3 2 2 2" xfId="28287" xr:uid="{00000000-0005-0000-0000-0000666E0000}"/>
    <cellStyle name="Normal 3 3 3 2 3 2 3 2 2 2 2" xfId="28288" xr:uid="{00000000-0005-0000-0000-0000676E0000}"/>
    <cellStyle name="Normal 3 3 3 2 3 2 3 2 2 3" xfId="28289" xr:uid="{00000000-0005-0000-0000-0000686E0000}"/>
    <cellStyle name="Normal 3 3 3 2 3 2 3 2 3" xfId="28290" xr:uid="{00000000-0005-0000-0000-0000696E0000}"/>
    <cellStyle name="Normal 3 3 3 2 3 2 3 2 3 2" xfId="28291" xr:uid="{00000000-0005-0000-0000-00006A6E0000}"/>
    <cellStyle name="Normal 3 3 3 2 3 2 3 2 4" xfId="28292" xr:uid="{00000000-0005-0000-0000-00006B6E0000}"/>
    <cellStyle name="Normal 3 3 3 2 3 2 3 3" xfId="28293" xr:uid="{00000000-0005-0000-0000-00006C6E0000}"/>
    <cellStyle name="Normal 3 3 3 2 3 2 3 3 2" xfId="28294" xr:uid="{00000000-0005-0000-0000-00006D6E0000}"/>
    <cellStyle name="Normal 3 3 3 2 3 2 3 3 2 2" xfId="28295" xr:uid="{00000000-0005-0000-0000-00006E6E0000}"/>
    <cellStyle name="Normal 3 3 3 2 3 2 3 3 3" xfId="28296" xr:uid="{00000000-0005-0000-0000-00006F6E0000}"/>
    <cellStyle name="Normal 3 3 3 2 3 2 3 4" xfId="28297" xr:uid="{00000000-0005-0000-0000-0000706E0000}"/>
    <cellStyle name="Normal 3 3 3 2 3 2 3 4 2" xfId="28298" xr:uid="{00000000-0005-0000-0000-0000716E0000}"/>
    <cellStyle name="Normal 3 3 3 2 3 2 3 5" xfId="28299" xr:uid="{00000000-0005-0000-0000-0000726E0000}"/>
    <cellStyle name="Normal 3 3 3 2 3 2 4" xfId="28300" xr:uid="{00000000-0005-0000-0000-0000736E0000}"/>
    <cellStyle name="Normal 3 3 3 2 3 2 4 2" xfId="28301" xr:uid="{00000000-0005-0000-0000-0000746E0000}"/>
    <cellStyle name="Normal 3 3 3 2 3 2 4 2 2" xfId="28302" xr:uid="{00000000-0005-0000-0000-0000756E0000}"/>
    <cellStyle name="Normal 3 3 3 2 3 2 4 2 2 2" xfId="28303" xr:uid="{00000000-0005-0000-0000-0000766E0000}"/>
    <cellStyle name="Normal 3 3 3 2 3 2 4 2 3" xfId="28304" xr:uid="{00000000-0005-0000-0000-0000776E0000}"/>
    <cellStyle name="Normal 3 3 3 2 3 2 4 3" xfId="28305" xr:uid="{00000000-0005-0000-0000-0000786E0000}"/>
    <cellStyle name="Normal 3 3 3 2 3 2 4 3 2" xfId="28306" xr:uid="{00000000-0005-0000-0000-0000796E0000}"/>
    <cellStyle name="Normal 3 3 3 2 3 2 4 4" xfId="28307" xr:uid="{00000000-0005-0000-0000-00007A6E0000}"/>
    <cellStyle name="Normal 3 3 3 2 3 2 5" xfId="28308" xr:uid="{00000000-0005-0000-0000-00007B6E0000}"/>
    <cellStyle name="Normal 3 3 3 2 3 2 5 2" xfId="28309" xr:uid="{00000000-0005-0000-0000-00007C6E0000}"/>
    <cellStyle name="Normal 3 3 3 2 3 2 5 2 2" xfId="28310" xr:uid="{00000000-0005-0000-0000-00007D6E0000}"/>
    <cellStyle name="Normal 3 3 3 2 3 2 5 2 2 2" xfId="28311" xr:uid="{00000000-0005-0000-0000-00007E6E0000}"/>
    <cellStyle name="Normal 3 3 3 2 3 2 5 2 3" xfId="28312" xr:uid="{00000000-0005-0000-0000-00007F6E0000}"/>
    <cellStyle name="Normal 3 3 3 2 3 2 5 3" xfId="28313" xr:uid="{00000000-0005-0000-0000-0000806E0000}"/>
    <cellStyle name="Normal 3 3 3 2 3 2 5 3 2" xfId="28314" xr:uid="{00000000-0005-0000-0000-0000816E0000}"/>
    <cellStyle name="Normal 3 3 3 2 3 2 5 4" xfId="28315" xr:uid="{00000000-0005-0000-0000-0000826E0000}"/>
    <cellStyle name="Normal 3 3 3 2 3 2 6" xfId="28316" xr:uid="{00000000-0005-0000-0000-0000836E0000}"/>
    <cellStyle name="Normal 3 3 3 2 3 2 6 2" xfId="28317" xr:uid="{00000000-0005-0000-0000-0000846E0000}"/>
    <cellStyle name="Normal 3 3 3 2 3 2 6 2 2" xfId="28318" xr:uid="{00000000-0005-0000-0000-0000856E0000}"/>
    <cellStyle name="Normal 3 3 3 2 3 2 6 3" xfId="28319" xr:uid="{00000000-0005-0000-0000-0000866E0000}"/>
    <cellStyle name="Normal 3 3 3 2 3 2 7" xfId="28320" xr:uid="{00000000-0005-0000-0000-0000876E0000}"/>
    <cellStyle name="Normal 3 3 3 2 3 2 7 2" xfId="28321" xr:uid="{00000000-0005-0000-0000-0000886E0000}"/>
    <cellStyle name="Normal 3 3 3 2 3 2 8" xfId="28322" xr:uid="{00000000-0005-0000-0000-0000896E0000}"/>
    <cellStyle name="Normal 3 3 3 2 3 2 8 2" xfId="28323" xr:uid="{00000000-0005-0000-0000-00008A6E0000}"/>
    <cellStyle name="Normal 3 3 3 2 3 2 9" xfId="28324" xr:uid="{00000000-0005-0000-0000-00008B6E0000}"/>
    <cellStyle name="Normal 3 3 3 2 3 3" xfId="28325" xr:uid="{00000000-0005-0000-0000-00008C6E0000}"/>
    <cellStyle name="Normal 3 3 3 2 3 3 2" xfId="28326" xr:uid="{00000000-0005-0000-0000-00008D6E0000}"/>
    <cellStyle name="Normal 3 3 3 2 3 3 2 2" xfId="28327" xr:uid="{00000000-0005-0000-0000-00008E6E0000}"/>
    <cellStyle name="Normal 3 3 3 2 3 3 2 2 2" xfId="28328" xr:uid="{00000000-0005-0000-0000-00008F6E0000}"/>
    <cellStyle name="Normal 3 3 3 2 3 3 2 2 2 2" xfId="28329" xr:uid="{00000000-0005-0000-0000-0000906E0000}"/>
    <cellStyle name="Normal 3 3 3 2 3 3 2 2 2 2 2" xfId="28330" xr:uid="{00000000-0005-0000-0000-0000916E0000}"/>
    <cellStyle name="Normal 3 3 3 2 3 3 2 2 2 3" xfId="28331" xr:uid="{00000000-0005-0000-0000-0000926E0000}"/>
    <cellStyle name="Normal 3 3 3 2 3 3 2 2 3" xfId="28332" xr:uid="{00000000-0005-0000-0000-0000936E0000}"/>
    <cellStyle name="Normal 3 3 3 2 3 3 2 2 3 2" xfId="28333" xr:uid="{00000000-0005-0000-0000-0000946E0000}"/>
    <cellStyle name="Normal 3 3 3 2 3 3 2 2 4" xfId="28334" xr:uid="{00000000-0005-0000-0000-0000956E0000}"/>
    <cellStyle name="Normal 3 3 3 2 3 3 2 3" xfId="28335" xr:uid="{00000000-0005-0000-0000-0000966E0000}"/>
    <cellStyle name="Normal 3 3 3 2 3 3 2 3 2" xfId="28336" xr:uid="{00000000-0005-0000-0000-0000976E0000}"/>
    <cellStyle name="Normal 3 3 3 2 3 3 2 3 2 2" xfId="28337" xr:uid="{00000000-0005-0000-0000-0000986E0000}"/>
    <cellStyle name="Normal 3 3 3 2 3 3 2 3 3" xfId="28338" xr:uid="{00000000-0005-0000-0000-0000996E0000}"/>
    <cellStyle name="Normal 3 3 3 2 3 3 2 4" xfId="28339" xr:uid="{00000000-0005-0000-0000-00009A6E0000}"/>
    <cellStyle name="Normal 3 3 3 2 3 3 2 4 2" xfId="28340" xr:uid="{00000000-0005-0000-0000-00009B6E0000}"/>
    <cellStyle name="Normal 3 3 3 2 3 3 2 5" xfId="28341" xr:uid="{00000000-0005-0000-0000-00009C6E0000}"/>
    <cellStyle name="Normal 3 3 3 2 3 3 3" xfId="28342" xr:uid="{00000000-0005-0000-0000-00009D6E0000}"/>
    <cellStyle name="Normal 3 3 3 2 3 3 3 2" xfId="28343" xr:uid="{00000000-0005-0000-0000-00009E6E0000}"/>
    <cellStyle name="Normal 3 3 3 2 3 3 3 2 2" xfId="28344" xr:uid="{00000000-0005-0000-0000-00009F6E0000}"/>
    <cellStyle name="Normal 3 3 3 2 3 3 3 2 2 2" xfId="28345" xr:uid="{00000000-0005-0000-0000-0000A06E0000}"/>
    <cellStyle name="Normal 3 3 3 2 3 3 3 2 3" xfId="28346" xr:uid="{00000000-0005-0000-0000-0000A16E0000}"/>
    <cellStyle name="Normal 3 3 3 2 3 3 3 3" xfId="28347" xr:uid="{00000000-0005-0000-0000-0000A26E0000}"/>
    <cellStyle name="Normal 3 3 3 2 3 3 3 3 2" xfId="28348" xr:uid="{00000000-0005-0000-0000-0000A36E0000}"/>
    <cellStyle name="Normal 3 3 3 2 3 3 3 4" xfId="28349" xr:uid="{00000000-0005-0000-0000-0000A46E0000}"/>
    <cellStyle name="Normal 3 3 3 2 3 3 4" xfId="28350" xr:uid="{00000000-0005-0000-0000-0000A56E0000}"/>
    <cellStyle name="Normal 3 3 3 2 3 3 4 2" xfId="28351" xr:uid="{00000000-0005-0000-0000-0000A66E0000}"/>
    <cellStyle name="Normal 3 3 3 2 3 3 4 2 2" xfId="28352" xr:uid="{00000000-0005-0000-0000-0000A76E0000}"/>
    <cellStyle name="Normal 3 3 3 2 3 3 4 2 2 2" xfId="28353" xr:uid="{00000000-0005-0000-0000-0000A86E0000}"/>
    <cellStyle name="Normal 3 3 3 2 3 3 4 2 3" xfId="28354" xr:uid="{00000000-0005-0000-0000-0000A96E0000}"/>
    <cellStyle name="Normal 3 3 3 2 3 3 4 3" xfId="28355" xr:uid="{00000000-0005-0000-0000-0000AA6E0000}"/>
    <cellStyle name="Normal 3 3 3 2 3 3 4 3 2" xfId="28356" xr:uid="{00000000-0005-0000-0000-0000AB6E0000}"/>
    <cellStyle name="Normal 3 3 3 2 3 3 4 4" xfId="28357" xr:uid="{00000000-0005-0000-0000-0000AC6E0000}"/>
    <cellStyle name="Normal 3 3 3 2 3 3 5" xfId="28358" xr:uid="{00000000-0005-0000-0000-0000AD6E0000}"/>
    <cellStyle name="Normal 3 3 3 2 3 3 5 2" xfId="28359" xr:uid="{00000000-0005-0000-0000-0000AE6E0000}"/>
    <cellStyle name="Normal 3 3 3 2 3 3 5 2 2" xfId="28360" xr:uid="{00000000-0005-0000-0000-0000AF6E0000}"/>
    <cellStyle name="Normal 3 3 3 2 3 3 5 3" xfId="28361" xr:uid="{00000000-0005-0000-0000-0000B06E0000}"/>
    <cellStyle name="Normal 3 3 3 2 3 3 6" xfId="28362" xr:uid="{00000000-0005-0000-0000-0000B16E0000}"/>
    <cellStyle name="Normal 3 3 3 2 3 3 6 2" xfId="28363" xr:uid="{00000000-0005-0000-0000-0000B26E0000}"/>
    <cellStyle name="Normal 3 3 3 2 3 3 7" xfId="28364" xr:uid="{00000000-0005-0000-0000-0000B36E0000}"/>
    <cellStyle name="Normal 3 3 3 2 3 3 7 2" xfId="28365" xr:uid="{00000000-0005-0000-0000-0000B46E0000}"/>
    <cellStyle name="Normal 3 3 3 2 3 3 8" xfId="28366" xr:uid="{00000000-0005-0000-0000-0000B56E0000}"/>
    <cellStyle name="Normal 3 3 3 2 3 4" xfId="28367" xr:uid="{00000000-0005-0000-0000-0000B66E0000}"/>
    <cellStyle name="Normal 3 3 3 2 3 4 2" xfId="28368" xr:uid="{00000000-0005-0000-0000-0000B76E0000}"/>
    <cellStyle name="Normal 3 3 3 2 3 4 2 2" xfId="28369" xr:uid="{00000000-0005-0000-0000-0000B86E0000}"/>
    <cellStyle name="Normal 3 3 3 2 3 4 2 2 2" xfId="28370" xr:uid="{00000000-0005-0000-0000-0000B96E0000}"/>
    <cellStyle name="Normal 3 3 3 2 3 4 2 2 2 2" xfId="28371" xr:uid="{00000000-0005-0000-0000-0000BA6E0000}"/>
    <cellStyle name="Normal 3 3 3 2 3 4 2 2 3" xfId="28372" xr:uid="{00000000-0005-0000-0000-0000BB6E0000}"/>
    <cellStyle name="Normal 3 3 3 2 3 4 2 3" xfId="28373" xr:uid="{00000000-0005-0000-0000-0000BC6E0000}"/>
    <cellStyle name="Normal 3 3 3 2 3 4 2 3 2" xfId="28374" xr:uid="{00000000-0005-0000-0000-0000BD6E0000}"/>
    <cellStyle name="Normal 3 3 3 2 3 4 2 4" xfId="28375" xr:uid="{00000000-0005-0000-0000-0000BE6E0000}"/>
    <cellStyle name="Normal 3 3 3 2 3 4 3" xfId="28376" xr:uid="{00000000-0005-0000-0000-0000BF6E0000}"/>
    <cellStyle name="Normal 3 3 3 2 3 4 3 2" xfId="28377" xr:uid="{00000000-0005-0000-0000-0000C06E0000}"/>
    <cellStyle name="Normal 3 3 3 2 3 4 3 2 2" xfId="28378" xr:uid="{00000000-0005-0000-0000-0000C16E0000}"/>
    <cellStyle name="Normal 3 3 3 2 3 4 3 3" xfId="28379" xr:uid="{00000000-0005-0000-0000-0000C26E0000}"/>
    <cellStyle name="Normal 3 3 3 2 3 4 4" xfId="28380" xr:uid="{00000000-0005-0000-0000-0000C36E0000}"/>
    <cellStyle name="Normal 3 3 3 2 3 4 4 2" xfId="28381" xr:uid="{00000000-0005-0000-0000-0000C46E0000}"/>
    <cellStyle name="Normal 3 3 3 2 3 4 5" xfId="28382" xr:uid="{00000000-0005-0000-0000-0000C56E0000}"/>
    <cellStyle name="Normal 3 3 3 2 3 5" xfId="28383" xr:uid="{00000000-0005-0000-0000-0000C66E0000}"/>
    <cellStyle name="Normal 3 3 3 2 3 5 2" xfId="28384" xr:uid="{00000000-0005-0000-0000-0000C76E0000}"/>
    <cellStyle name="Normal 3 3 3 2 3 5 2 2" xfId="28385" xr:uid="{00000000-0005-0000-0000-0000C86E0000}"/>
    <cellStyle name="Normal 3 3 3 2 3 5 2 2 2" xfId="28386" xr:uid="{00000000-0005-0000-0000-0000C96E0000}"/>
    <cellStyle name="Normal 3 3 3 2 3 5 2 3" xfId="28387" xr:uid="{00000000-0005-0000-0000-0000CA6E0000}"/>
    <cellStyle name="Normal 3 3 3 2 3 5 3" xfId="28388" xr:uid="{00000000-0005-0000-0000-0000CB6E0000}"/>
    <cellStyle name="Normal 3 3 3 2 3 5 3 2" xfId="28389" xr:uid="{00000000-0005-0000-0000-0000CC6E0000}"/>
    <cellStyle name="Normal 3 3 3 2 3 5 4" xfId="28390" xr:uid="{00000000-0005-0000-0000-0000CD6E0000}"/>
    <cellStyle name="Normal 3 3 3 2 3 6" xfId="28391" xr:uid="{00000000-0005-0000-0000-0000CE6E0000}"/>
    <cellStyle name="Normal 3 3 3 2 3 6 2" xfId="28392" xr:uid="{00000000-0005-0000-0000-0000CF6E0000}"/>
    <cellStyle name="Normal 3 3 3 2 3 6 2 2" xfId="28393" xr:uid="{00000000-0005-0000-0000-0000D06E0000}"/>
    <cellStyle name="Normal 3 3 3 2 3 6 2 2 2" xfId="28394" xr:uid="{00000000-0005-0000-0000-0000D16E0000}"/>
    <cellStyle name="Normal 3 3 3 2 3 6 2 3" xfId="28395" xr:uid="{00000000-0005-0000-0000-0000D26E0000}"/>
    <cellStyle name="Normal 3 3 3 2 3 6 3" xfId="28396" xr:uid="{00000000-0005-0000-0000-0000D36E0000}"/>
    <cellStyle name="Normal 3 3 3 2 3 6 3 2" xfId="28397" xr:uid="{00000000-0005-0000-0000-0000D46E0000}"/>
    <cellStyle name="Normal 3 3 3 2 3 6 4" xfId="28398" xr:uid="{00000000-0005-0000-0000-0000D56E0000}"/>
    <cellStyle name="Normal 3 3 3 2 3 7" xfId="28399" xr:uid="{00000000-0005-0000-0000-0000D66E0000}"/>
    <cellStyle name="Normal 3 3 3 2 3 7 2" xfId="28400" xr:uid="{00000000-0005-0000-0000-0000D76E0000}"/>
    <cellStyle name="Normal 3 3 3 2 3 7 2 2" xfId="28401" xr:uid="{00000000-0005-0000-0000-0000D86E0000}"/>
    <cellStyle name="Normal 3 3 3 2 3 7 3" xfId="28402" xr:uid="{00000000-0005-0000-0000-0000D96E0000}"/>
    <cellStyle name="Normal 3 3 3 2 3 8" xfId="28403" xr:uid="{00000000-0005-0000-0000-0000DA6E0000}"/>
    <cellStyle name="Normal 3 3 3 2 3 8 2" xfId="28404" xr:uid="{00000000-0005-0000-0000-0000DB6E0000}"/>
    <cellStyle name="Normal 3 3 3 2 3 9" xfId="28405" xr:uid="{00000000-0005-0000-0000-0000DC6E0000}"/>
    <cellStyle name="Normal 3 3 3 2 3 9 2" xfId="28406" xr:uid="{00000000-0005-0000-0000-0000DD6E0000}"/>
    <cellStyle name="Normal 3 3 3 2 4" xfId="28407" xr:uid="{00000000-0005-0000-0000-0000DE6E0000}"/>
    <cellStyle name="Normal 3 3 3 2 4 10" xfId="28408" xr:uid="{00000000-0005-0000-0000-0000DF6E0000}"/>
    <cellStyle name="Normal 3 3 3 2 4 11" xfId="28409" xr:uid="{00000000-0005-0000-0000-0000E06E0000}"/>
    <cellStyle name="Normal 3 3 3 2 4 2" xfId="28410" xr:uid="{00000000-0005-0000-0000-0000E16E0000}"/>
    <cellStyle name="Normal 3 3 3 2 4 2 2" xfId="28411" xr:uid="{00000000-0005-0000-0000-0000E26E0000}"/>
    <cellStyle name="Normal 3 3 3 2 4 2 2 2" xfId="28412" xr:uid="{00000000-0005-0000-0000-0000E36E0000}"/>
    <cellStyle name="Normal 3 3 3 2 4 2 2 2 2" xfId="28413" xr:uid="{00000000-0005-0000-0000-0000E46E0000}"/>
    <cellStyle name="Normal 3 3 3 2 4 2 2 2 2 2" xfId="28414" xr:uid="{00000000-0005-0000-0000-0000E56E0000}"/>
    <cellStyle name="Normal 3 3 3 2 4 2 2 2 2 2 2" xfId="28415" xr:uid="{00000000-0005-0000-0000-0000E66E0000}"/>
    <cellStyle name="Normal 3 3 3 2 4 2 2 2 2 2 2 2" xfId="28416" xr:uid="{00000000-0005-0000-0000-0000E76E0000}"/>
    <cellStyle name="Normal 3 3 3 2 4 2 2 2 2 2 3" xfId="28417" xr:uid="{00000000-0005-0000-0000-0000E86E0000}"/>
    <cellStyle name="Normal 3 3 3 2 4 2 2 2 2 3" xfId="28418" xr:uid="{00000000-0005-0000-0000-0000E96E0000}"/>
    <cellStyle name="Normal 3 3 3 2 4 2 2 2 2 3 2" xfId="28419" xr:uid="{00000000-0005-0000-0000-0000EA6E0000}"/>
    <cellStyle name="Normal 3 3 3 2 4 2 2 2 2 4" xfId="28420" xr:uid="{00000000-0005-0000-0000-0000EB6E0000}"/>
    <cellStyle name="Normal 3 3 3 2 4 2 2 2 3" xfId="28421" xr:uid="{00000000-0005-0000-0000-0000EC6E0000}"/>
    <cellStyle name="Normal 3 3 3 2 4 2 2 2 3 2" xfId="28422" xr:uid="{00000000-0005-0000-0000-0000ED6E0000}"/>
    <cellStyle name="Normal 3 3 3 2 4 2 2 2 3 2 2" xfId="28423" xr:uid="{00000000-0005-0000-0000-0000EE6E0000}"/>
    <cellStyle name="Normal 3 3 3 2 4 2 2 2 3 3" xfId="28424" xr:uid="{00000000-0005-0000-0000-0000EF6E0000}"/>
    <cellStyle name="Normal 3 3 3 2 4 2 2 2 4" xfId="28425" xr:uid="{00000000-0005-0000-0000-0000F06E0000}"/>
    <cellStyle name="Normal 3 3 3 2 4 2 2 2 4 2" xfId="28426" xr:uid="{00000000-0005-0000-0000-0000F16E0000}"/>
    <cellStyle name="Normal 3 3 3 2 4 2 2 2 5" xfId="28427" xr:uid="{00000000-0005-0000-0000-0000F26E0000}"/>
    <cellStyle name="Normal 3 3 3 2 4 2 2 3" xfId="28428" xr:uid="{00000000-0005-0000-0000-0000F36E0000}"/>
    <cellStyle name="Normal 3 3 3 2 4 2 2 3 2" xfId="28429" xr:uid="{00000000-0005-0000-0000-0000F46E0000}"/>
    <cellStyle name="Normal 3 3 3 2 4 2 2 3 2 2" xfId="28430" xr:uid="{00000000-0005-0000-0000-0000F56E0000}"/>
    <cellStyle name="Normal 3 3 3 2 4 2 2 3 2 2 2" xfId="28431" xr:uid="{00000000-0005-0000-0000-0000F66E0000}"/>
    <cellStyle name="Normal 3 3 3 2 4 2 2 3 2 3" xfId="28432" xr:uid="{00000000-0005-0000-0000-0000F76E0000}"/>
    <cellStyle name="Normal 3 3 3 2 4 2 2 3 3" xfId="28433" xr:uid="{00000000-0005-0000-0000-0000F86E0000}"/>
    <cellStyle name="Normal 3 3 3 2 4 2 2 3 3 2" xfId="28434" xr:uid="{00000000-0005-0000-0000-0000F96E0000}"/>
    <cellStyle name="Normal 3 3 3 2 4 2 2 3 4" xfId="28435" xr:uid="{00000000-0005-0000-0000-0000FA6E0000}"/>
    <cellStyle name="Normal 3 3 3 2 4 2 2 4" xfId="28436" xr:uid="{00000000-0005-0000-0000-0000FB6E0000}"/>
    <cellStyle name="Normal 3 3 3 2 4 2 2 4 2" xfId="28437" xr:uid="{00000000-0005-0000-0000-0000FC6E0000}"/>
    <cellStyle name="Normal 3 3 3 2 4 2 2 4 2 2" xfId="28438" xr:uid="{00000000-0005-0000-0000-0000FD6E0000}"/>
    <cellStyle name="Normal 3 3 3 2 4 2 2 4 2 2 2" xfId="28439" xr:uid="{00000000-0005-0000-0000-0000FE6E0000}"/>
    <cellStyle name="Normal 3 3 3 2 4 2 2 4 2 3" xfId="28440" xr:uid="{00000000-0005-0000-0000-0000FF6E0000}"/>
    <cellStyle name="Normal 3 3 3 2 4 2 2 4 3" xfId="28441" xr:uid="{00000000-0005-0000-0000-0000006F0000}"/>
    <cellStyle name="Normal 3 3 3 2 4 2 2 4 3 2" xfId="28442" xr:uid="{00000000-0005-0000-0000-0000016F0000}"/>
    <cellStyle name="Normal 3 3 3 2 4 2 2 4 4" xfId="28443" xr:uid="{00000000-0005-0000-0000-0000026F0000}"/>
    <cellStyle name="Normal 3 3 3 2 4 2 2 5" xfId="28444" xr:uid="{00000000-0005-0000-0000-0000036F0000}"/>
    <cellStyle name="Normal 3 3 3 2 4 2 2 5 2" xfId="28445" xr:uid="{00000000-0005-0000-0000-0000046F0000}"/>
    <cellStyle name="Normal 3 3 3 2 4 2 2 5 2 2" xfId="28446" xr:uid="{00000000-0005-0000-0000-0000056F0000}"/>
    <cellStyle name="Normal 3 3 3 2 4 2 2 5 3" xfId="28447" xr:uid="{00000000-0005-0000-0000-0000066F0000}"/>
    <cellStyle name="Normal 3 3 3 2 4 2 2 6" xfId="28448" xr:uid="{00000000-0005-0000-0000-0000076F0000}"/>
    <cellStyle name="Normal 3 3 3 2 4 2 2 6 2" xfId="28449" xr:uid="{00000000-0005-0000-0000-0000086F0000}"/>
    <cellStyle name="Normal 3 3 3 2 4 2 2 7" xfId="28450" xr:uid="{00000000-0005-0000-0000-0000096F0000}"/>
    <cellStyle name="Normal 3 3 3 2 4 2 2 7 2" xfId="28451" xr:uid="{00000000-0005-0000-0000-00000A6F0000}"/>
    <cellStyle name="Normal 3 3 3 2 4 2 2 8" xfId="28452" xr:uid="{00000000-0005-0000-0000-00000B6F0000}"/>
    <cellStyle name="Normal 3 3 3 2 4 2 3" xfId="28453" xr:uid="{00000000-0005-0000-0000-00000C6F0000}"/>
    <cellStyle name="Normal 3 3 3 2 4 2 3 2" xfId="28454" xr:uid="{00000000-0005-0000-0000-00000D6F0000}"/>
    <cellStyle name="Normal 3 3 3 2 4 2 3 2 2" xfId="28455" xr:uid="{00000000-0005-0000-0000-00000E6F0000}"/>
    <cellStyle name="Normal 3 3 3 2 4 2 3 2 2 2" xfId="28456" xr:uid="{00000000-0005-0000-0000-00000F6F0000}"/>
    <cellStyle name="Normal 3 3 3 2 4 2 3 2 2 2 2" xfId="28457" xr:uid="{00000000-0005-0000-0000-0000106F0000}"/>
    <cellStyle name="Normal 3 3 3 2 4 2 3 2 2 3" xfId="28458" xr:uid="{00000000-0005-0000-0000-0000116F0000}"/>
    <cellStyle name="Normal 3 3 3 2 4 2 3 2 3" xfId="28459" xr:uid="{00000000-0005-0000-0000-0000126F0000}"/>
    <cellStyle name="Normal 3 3 3 2 4 2 3 2 3 2" xfId="28460" xr:uid="{00000000-0005-0000-0000-0000136F0000}"/>
    <cellStyle name="Normal 3 3 3 2 4 2 3 2 4" xfId="28461" xr:uid="{00000000-0005-0000-0000-0000146F0000}"/>
    <cellStyle name="Normal 3 3 3 2 4 2 3 3" xfId="28462" xr:uid="{00000000-0005-0000-0000-0000156F0000}"/>
    <cellStyle name="Normal 3 3 3 2 4 2 3 3 2" xfId="28463" xr:uid="{00000000-0005-0000-0000-0000166F0000}"/>
    <cellStyle name="Normal 3 3 3 2 4 2 3 3 2 2" xfId="28464" xr:uid="{00000000-0005-0000-0000-0000176F0000}"/>
    <cellStyle name="Normal 3 3 3 2 4 2 3 3 3" xfId="28465" xr:uid="{00000000-0005-0000-0000-0000186F0000}"/>
    <cellStyle name="Normal 3 3 3 2 4 2 3 4" xfId="28466" xr:uid="{00000000-0005-0000-0000-0000196F0000}"/>
    <cellStyle name="Normal 3 3 3 2 4 2 3 4 2" xfId="28467" xr:uid="{00000000-0005-0000-0000-00001A6F0000}"/>
    <cellStyle name="Normal 3 3 3 2 4 2 3 5" xfId="28468" xr:uid="{00000000-0005-0000-0000-00001B6F0000}"/>
    <cellStyle name="Normal 3 3 3 2 4 2 4" xfId="28469" xr:uid="{00000000-0005-0000-0000-00001C6F0000}"/>
    <cellStyle name="Normal 3 3 3 2 4 2 4 2" xfId="28470" xr:uid="{00000000-0005-0000-0000-00001D6F0000}"/>
    <cellStyle name="Normal 3 3 3 2 4 2 4 2 2" xfId="28471" xr:uid="{00000000-0005-0000-0000-00001E6F0000}"/>
    <cellStyle name="Normal 3 3 3 2 4 2 4 2 2 2" xfId="28472" xr:uid="{00000000-0005-0000-0000-00001F6F0000}"/>
    <cellStyle name="Normal 3 3 3 2 4 2 4 2 3" xfId="28473" xr:uid="{00000000-0005-0000-0000-0000206F0000}"/>
    <cellStyle name="Normal 3 3 3 2 4 2 4 3" xfId="28474" xr:uid="{00000000-0005-0000-0000-0000216F0000}"/>
    <cellStyle name="Normal 3 3 3 2 4 2 4 3 2" xfId="28475" xr:uid="{00000000-0005-0000-0000-0000226F0000}"/>
    <cellStyle name="Normal 3 3 3 2 4 2 4 4" xfId="28476" xr:uid="{00000000-0005-0000-0000-0000236F0000}"/>
    <cellStyle name="Normal 3 3 3 2 4 2 5" xfId="28477" xr:uid="{00000000-0005-0000-0000-0000246F0000}"/>
    <cellStyle name="Normal 3 3 3 2 4 2 5 2" xfId="28478" xr:uid="{00000000-0005-0000-0000-0000256F0000}"/>
    <cellStyle name="Normal 3 3 3 2 4 2 5 2 2" xfId="28479" xr:uid="{00000000-0005-0000-0000-0000266F0000}"/>
    <cellStyle name="Normal 3 3 3 2 4 2 5 2 2 2" xfId="28480" xr:uid="{00000000-0005-0000-0000-0000276F0000}"/>
    <cellStyle name="Normal 3 3 3 2 4 2 5 2 3" xfId="28481" xr:uid="{00000000-0005-0000-0000-0000286F0000}"/>
    <cellStyle name="Normal 3 3 3 2 4 2 5 3" xfId="28482" xr:uid="{00000000-0005-0000-0000-0000296F0000}"/>
    <cellStyle name="Normal 3 3 3 2 4 2 5 3 2" xfId="28483" xr:uid="{00000000-0005-0000-0000-00002A6F0000}"/>
    <cellStyle name="Normal 3 3 3 2 4 2 5 4" xfId="28484" xr:uid="{00000000-0005-0000-0000-00002B6F0000}"/>
    <cellStyle name="Normal 3 3 3 2 4 2 6" xfId="28485" xr:uid="{00000000-0005-0000-0000-00002C6F0000}"/>
    <cellStyle name="Normal 3 3 3 2 4 2 6 2" xfId="28486" xr:uid="{00000000-0005-0000-0000-00002D6F0000}"/>
    <cellStyle name="Normal 3 3 3 2 4 2 6 2 2" xfId="28487" xr:uid="{00000000-0005-0000-0000-00002E6F0000}"/>
    <cellStyle name="Normal 3 3 3 2 4 2 6 3" xfId="28488" xr:uid="{00000000-0005-0000-0000-00002F6F0000}"/>
    <cellStyle name="Normal 3 3 3 2 4 2 7" xfId="28489" xr:uid="{00000000-0005-0000-0000-0000306F0000}"/>
    <cellStyle name="Normal 3 3 3 2 4 2 7 2" xfId="28490" xr:uid="{00000000-0005-0000-0000-0000316F0000}"/>
    <cellStyle name="Normal 3 3 3 2 4 2 8" xfId="28491" xr:uid="{00000000-0005-0000-0000-0000326F0000}"/>
    <cellStyle name="Normal 3 3 3 2 4 2 8 2" xfId="28492" xr:uid="{00000000-0005-0000-0000-0000336F0000}"/>
    <cellStyle name="Normal 3 3 3 2 4 2 9" xfId="28493" xr:uid="{00000000-0005-0000-0000-0000346F0000}"/>
    <cellStyle name="Normal 3 3 3 2 4 3" xfId="28494" xr:uid="{00000000-0005-0000-0000-0000356F0000}"/>
    <cellStyle name="Normal 3 3 3 2 4 3 2" xfId="28495" xr:uid="{00000000-0005-0000-0000-0000366F0000}"/>
    <cellStyle name="Normal 3 3 3 2 4 3 2 2" xfId="28496" xr:uid="{00000000-0005-0000-0000-0000376F0000}"/>
    <cellStyle name="Normal 3 3 3 2 4 3 2 2 2" xfId="28497" xr:uid="{00000000-0005-0000-0000-0000386F0000}"/>
    <cellStyle name="Normal 3 3 3 2 4 3 2 2 2 2" xfId="28498" xr:uid="{00000000-0005-0000-0000-0000396F0000}"/>
    <cellStyle name="Normal 3 3 3 2 4 3 2 2 2 2 2" xfId="28499" xr:uid="{00000000-0005-0000-0000-00003A6F0000}"/>
    <cellStyle name="Normal 3 3 3 2 4 3 2 2 2 3" xfId="28500" xr:uid="{00000000-0005-0000-0000-00003B6F0000}"/>
    <cellStyle name="Normal 3 3 3 2 4 3 2 2 3" xfId="28501" xr:uid="{00000000-0005-0000-0000-00003C6F0000}"/>
    <cellStyle name="Normal 3 3 3 2 4 3 2 2 3 2" xfId="28502" xr:uid="{00000000-0005-0000-0000-00003D6F0000}"/>
    <cellStyle name="Normal 3 3 3 2 4 3 2 2 4" xfId="28503" xr:uid="{00000000-0005-0000-0000-00003E6F0000}"/>
    <cellStyle name="Normal 3 3 3 2 4 3 2 3" xfId="28504" xr:uid="{00000000-0005-0000-0000-00003F6F0000}"/>
    <cellStyle name="Normal 3 3 3 2 4 3 2 3 2" xfId="28505" xr:uid="{00000000-0005-0000-0000-0000406F0000}"/>
    <cellStyle name="Normal 3 3 3 2 4 3 2 3 2 2" xfId="28506" xr:uid="{00000000-0005-0000-0000-0000416F0000}"/>
    <cellStyle name="Normal 3 3 3 2 4 3 2 3 3" xfId="28507" xr:uid="{00000000-0005-0000-0000-0000426F0000}"/>
    <cellStyle name="Normal 3 3 3 2 4 3 2 4" xfId="28508" xr:uid="{00000000-0005-0000-0000-0000436F0000}"/>
    <cellStyle name="Normal 3 3 3 2 4 3 2 4 2" xfId="28509" xr:uid="{00000000-0005-0000-0000-0000446F0000}"/>
    <cellStyle name="Normal 3 3 3 2 4 3 2 5" xfId="28510" xr:uid="{00000000-0005-0000-0000-0000456F0000}"/>
    <cellStyle name="Normal 3 3 3 2 4 3 3" xfId="28511" xr:uid="{00000000-0005-0000-0000-0000466F0000}"/>
    <cellStyle name="Normal 3 3 3 2 4 3 3 2" xfId="28512" xr:uid="{00000000-0005-0000-0000-0000476F0000}"/>
    <cellStyle name="Normal 3 3 3 2 4 3 3 2 2" xfId="28513" xr:uid="{00000000-0005-0000-0000-0000486F0000}"/>
    <cellStyle name="Normal 3 3 3 2 4 3 3 2 2 2" xfId="28514" xr:uid="{00000000-0005-0000-0000-0000496F0000}"/>
    <cellStyle name="Normal 3 3 3 2 4 3 3 2 3" xfId="28515" xr:uid="{00000000-0005-0000-0000-00004A6F0000}"/>
    <cellStyle name="Normal 3 3 3 2 4 3 3 3" xfId="28516" xr:uid="{00000000-0005-0000-0000-00004B6F0000}"/>
    <cellStyle name="Normal 3 3 3 2 4 3 3 3 2" xfId="28517" xr:uid="{00000000-0005-0000-0000-00004C6F0000}"/>
    <cellStyle name="Normal 3 3 3 2 4 3 3 4" xfId="28518" xr:uid="{00000000-0005-0000-0000-00004D6F0000}"/>
    <cellStyle name="Normal 3 3 3 2 4 3 4" xfId="28519" xr:uid="{00000000-0005-0000-0000-00004E6F0000}"/>
    <cellStyle name="Normal 3 3 3 2 4 3 4 2" xfId="28520" xr:uid="{00000000-0005-0000-0000-00004F6F0000}"/>
    <cellStyle name="Normal 3 3 3 2 4 3 4 2 2" xfId="28521" xr:uid="{00000000-0005-0000-0000-0000506F0000}"/>
    <cellStyle name="Normal 3 3 3 2 4 3 4 2 2 2" xfId="28522" xr:uid="{00000000-0005-0000-0000-0000516F0000}"/>
    <cellStyle name="Normal 3 3 3 2 4 3 4 2 3" xfId="28523" xr:uid="{00000000-0005-0000-0000-0000526F0000}"/>
    <cellStyle name="Normal 3 3 3 2 4 3 4 3" xfId="28524" xr:uid="{00000000-0005-0000-0000-0000536F0000}"/>
    <cellStyle name="Normal 3 3 3 2 4 3 4 3 2" xfId="28525" xr:uid="{00000000-0005-0000-0000-0000546F0000}"/>
    <cellStyle name="Normal 3 3 3 2 4 3 4 4" xfId="28526" xr:uid="{00000000-0005-0000-0000-0000556F0000}"/>
    <cellStyle name="Normal 3 3 3 2 4 3 5" xfId="28527" xr:uid="{00000000-0005-0000-0000-0000566F0000}"/>
    <cellStyle name="Normal 3 3 3 2 4 3 5 2" xfId="28528" xr:uid="{00000000-0005-0000-0000-0000576F0000}"/>
    <cellStyle name="Normal 3 3 3 2 4 3 5 2 2" xfId="28529" xr:uid="{00000000-0005-0000-0000-0000586F0000}"/>
    <cellStyle name="Normal 3 3 3 2 4 3 5 3" xfId="28530" xr:uid="{00000000-0005-0000-0000-0000596F0000}"/>
    <cellStyle name="Normal 3 3 3 2 4 3 6" xfId="28531" xr:uid="{00000000-0005-0000-0000-00005A6F0000}"/>
    <cellStyle name="Normal 3 3 3 2 4 3 6 2" xfId="28532" xr:uid="{00000000-0005-0000-0000-00005B6F0000}"/>
    <cellStyle name="Normal 3 3 3 2 4 3 7" xfId="28533" xr:uid="{00000000-0005-0000-0000-00005C6F0000}"/>
    <cellStyle name="Normal 3 3 3 2 4 3 7 2" xfId="28534" xr:uid="{00000000-0005-0000-0000-00005D6F0000}"/>
    <cellStyle name="Normal 3 3 3 2 4 3 8" xfId="28535" xr:uid="{00000000-0005-0000-0000-00005E6F0000}"/>
    <cellStyle name="Normal 3 3 3 2 4 4" xfId="28536" xr:uid="{00000000-0005-0000-0000-00005F6F0000}"/>
    <cellStyle name="Normal 3 3 3 2 4 4 2" xfId="28537" xr:uid="{00000000-0005-0000-0000-0000606F0000}"/>
    <cellStyle name="Normal 3 3 3 2 4 4 2 2" xfId="28538" xr:uid="{00000000-0005-0000-0000-0000616F0000}"/>
    <cellStyle name="Normal 3 3 3 2 4 4 2 2 2" xfId="28539" xr:uid="{00000000-0005-0000-0000-0000626F0000}"/>
    <cellStyle name="Normal 3 3 3 2 4 4 2 2 2 2" xfId="28540" xr:uid="{00000000-0005-0000-0000-0000636F0000}"/>
    <cellStyle name="Normal 3 3 3 2 4 4 2 2 3" xfId="28541" xr:uid="{00000000-0005-0000-0000-0000646F0000}"/>
    <cellStyle name="Normal 3 3 3 2 4 4 2 3" xfId="28542" xr:uid="{00000000-0005-0000-0000-0000656F0000}"/>
    <cellStyle name="Normal 3 3 3 2 4 4 2 3 2" xfId="28543" xr:uid="{00000000-0005-0000-0000-0000666F0000}"/>
    <cellStyle name="Normal 3 3 3 2 4 4 2 4" xfId="28544" xr:uid="{00000000-0005-0000-0000-0000676F0000}"/>
    <cellStyle name="Normal 3 3 3 2 4 4 3" xfId="28545" xr:uid="{00000000-0005-0000-0000-0000686F0000}"/>
    <cellStyle name="Normal 3 3 3 2 4 4 3 2" xfId="28546" xr:uid="{00000000-0005-0000-0000-0000696F0000}"/>
    <cellStyle name="Normal 3 3 3 2 4 4 3 2 2" xfId="28547" xr:uid="{00000000-0005-0000-0000-00006A6F0000}"/>
    <cellStyle name="Normal 3 3 3 2 4 4 3 3" xfId="28548" xr:uid="{00000000-0005-0000-0000-00006B6F0000}"/>
    <cellStyle name="Normal 3 3 3 2 4 4 4" xfId="28549" xr:uid="{00000000-0005-0000-0000-00006C6F0000}"/>
    <cellStyle name="Normal 3 3 3 2 4 4 4 2" xfId="28550" xr:uid="{00000000-0005-0000-0000-00006D6F0000}"/>
    <cellStyle name="Normal 3 3 3 2 4 4 5" xfId="28551" xr:uid="{00000000-0005-0000-0000-00006E6F0000}"/>
    <cellStyle name="Normal 3 3 3 2 4 5" xfId="28552" xr:uid="{00000000-0005-0000-0000-00006F6F0000}"/>
    <cellStyle name="Normal 3 3 3 2 4 5 2" xfId="28553" xr:uid="{00000000-0005-0000-0000-0000706F0000}"/>
    <cellStyle name="Normal 3 3 3 2 4 5 2 2" xfId="28554" xr:uid="{00000000-0005-0000-0000-0000716F0000}"/>
    <cellStyle name="Normal 3 3 3 2 4 5 2 2 2" xfId="28555" xr:uid="{00000000-0005-0000-0000-0000726F0000}"/>
    <cellStyle name="Normal 3 3 3 2 4 5 2 3" xfId="28556" xr:uid="{00000000-0005-0000-0000-0000736F0000}"/>
    <cellStyle name="Normal 3 3 3 2 4 5 3" xfId="28557" xr:uid="{00000000-0005-0000-0000-0000746F0000}"/>
    <cellStyle name="Normal 3 3 3 2 4 5 3 2" xfId="28558" xr:uid="{00000000-0005-0000-0000-0000756F0000}"/>
    <cellStyle name="Normal 3 3 3 2 4 5 4" xfId="28559" xr:uid="{00000000-0005-0000-0000-0000766F0000}"/>
    <cellStyle name="Normal 3 3 3 2 4 6" xfId="28560" xr:uid="{00000000-0005-0000-0000-0000776F0000}"/>
    <cellStyle name="Normal 3 3 3 2 4 6 2" xfId="28561" xr:uid="{00000000-0005-0000-0000-0000786F0000}"/>
    <cellStyle name="Normal 3 3 3 2 4 6 2 2" xfId="28562" xr:uid="{00000000-0005-0000-0000-0000796F0000}"/>
    <cellStyle name="Normal 3 3 3 2 4 6 2 2 2" xfId="28563" xr:uid="{00000000-0005-0000-0000-00007A6F0000}"/>
    <cellStyle name="Normal 3 3 3 2 4 6 2 3" xfId="28564" xr:uid="{00000000-0005-0000-0000-00007B6F0000}"/>
    <cellStyle name="Normal 3 3 3 2 4 6 3" xfId="28565" xr:uid="{00000000-0005-0000-0000-00007C6F0000}"/>
    <cellStyle name="Normal 3 3 3 2 4 6 3 2" xfId="28566" xr:uid="{00000000-0005-0000-0000-00007D6F0000}"/>
    <cellStyle name="Normal 3 3 3 2 4 6 4" xfId="28567" xr:uid="{00000000-0005-0000-0000-00007E6F0000}"/>
    <cellStyle name="Normal 3 3 3 2 4 7" xfId="28568" xr:uid="{00000000-0005-0000-0000-00007F6F0000}"/>
    <cellStyle name="Normal 3 3 3 2 4 7 2" xfId="28569" xr:uid="{00000000-0005-0000-0000-0000806F0000}"/>
    <cellStyle name="Normal 3 3 3 2 4 7 2 2" xfId="28570" xr:uid="{00000000-0005-0000-0000-0000816F0000}"/>
    <cellStyle name="Normal 3 3 3 2 4 7 3" xfId="28571" xr:uid="{00000000-0005-0000-0000-0000826F0000}"/>
    <cellStyle name="Normal 3 3 3 2 4 8" xfId="28572" xr:uid="{00000000-0005-0000-0000-0000836F0000}"/>
    <cellStyle name="Normal 3 3 3 2 4 8 2" xfId="28573" xr:uid="{00000000-0005-0000-0000-0000846F0000}"/>
    <cellStyle name="Normal 3 3 3 2 4 9" xfId="28574" xr:uid="{00000000-0005-0000-0000-0000856F0000}"/>
    <cellStyle name="Normal 3 3 3 2 4 9 2" xfId="28575" xr:uid="{00000000-0005-0000-0000-0000866F0000}"/>
    <cellStyle name="Normal 3 3 3 2 5" xfId="28576" xr:uid="{00000000-0005-0000-0000-0000876F0000}"/>
    <cellStyle name="Normal 3 3 3 2 5 2" xfId="28577" xr:uid="{00000000-0005-0000-0000-0000886F0000}"/>
    <cellStyle name="Normal 3 3 3 2 5 2 2" xfId="28578" xr:uid="{00000000-0005-0000-0000-0000896F0000}"/>
    <cellStyle name="Normal 3 3 3 2 5 2 2 2" xfId="28579" xr:uid="{00000000-0005-0000-0000-00008A6F0000}"/>
    <cellStyle name="Normal 3 3 3 2 5 2 2 2 2" xfId="28580" xr:uid="{00000000-0005-0000-0000-00008B6F0000}"/>
    <cellStyle name="Normal 3 3 3 2 5 2 2 2 2 2" xfId="28581" xr:uid="{00000000-0005-0000-0000-00008C6F0000}"/>
    <cellStyle name="Normal 3 3 3 2 5 2 2 2 2 2 2" xfId="28582" xr:uid="{00000000-0005-0000-0000-00008D6F0000}"/>
    <cellStyle name="Normal 3 3 3 2 5 2 2 2 2 3" xfId="28583" xr:uid="{00000000-0005-0000-0000-00008E6F0000}"/>
    <cellStyle name="Normal 3 3 3 2 5 2 2 2 3" xfId="28584" xr:uid="{00000000-0005-0000-0000-00008F6F0000}"/>
    <cellStyle name="Normal 3 3 3 2 5 2 2 2 3 2" xfId="28585" xr:uid="{00000000-0005-0000-0000-0000906F0000}"/>
    <cellStyle name="Normal 3 3 3 2 5 2 2 2 4" xfId="28586" xr:uid="{00000000-0005-0000-0000-0000916F0000}"/>
    <cellStyle name="Normal 3 3 3 2 5 2 2 3" xfId="28587" xr:uid="{00000000-0005-0000-0000-0000926F0000}"/>
    <cellStyle name="Normal 3 3 3 2 5 2 2 3 2" xfId="28588" xr:uid="{00000000-0005-0000-0000-0000936F0000}"/>
    <cellStyle name="Normal 3 3 3 2 5 2 2 3 2 2" xfId="28589" xr:uid="{00000000-0005-0000-0000-0000946F0000}"/>
    <cellStyle name="Normal 3 3 3 2 5 2 2 3 3" xfId="28590" xr:uid="{00000000-0005-0000-0000-0000956F0000}"/>
    <cellStyle name="Normal 3 3 3 2 5 2 2 4" xfId="28591" xr:uid="{00000000-0005-0000-0000-0000966F0000}"/>
    <cellStyle name="Normal 3 3 3 2 5 2 2 4 2" xfId="28592" xr:uid="{00000000-0005-0000-0000-0000976F0000}"/>
    <cellStyle name="Normal 3 3 3 2 5 2 2 5" xfId="28593" xr:uid="{00000000-0005-0000-0000-0000986F0000}"/>
    <cellStyle name="Normal 3 3 3 2 5 2 3" xfId="28594" xr:uid="{00000000-0005-0000-0000-0000996F0000}"/>
    <cellStyle name="Normal 3 3 3 2 5 2 3 2" xfId="28595" xr:uid="{00000000-0005-0000-0000-00009A6F0000}"/>
    <cellStyle name="Normal 3 3 3 2 5 2 3 2 2" xfId="28596" xr:uid="{00000000-0005-0000-0000-00009B6F0000}"/>
    <cellStyle name="Normal 3 3 3 2 5 2 3 2 2 2" xfId="28597" xr:uid="{00000000-0005-0000-0000-00009C6F0000}"/>
    <cellStyle name="Normal 3 3 3 2 5 2 3 2 3" xfId="28598" xr:uid="{00000000-0005-0000-0000-00009D6F0000}"/>
    <cellStyle name="Normal 3 3 3 2 5 2 3 3" xfId="28599" xr:uid="{00000000-0005-0000-0000-00009E6F0000}"/>
    <cellStyle name="Normal 3 3 3 2 5 2 3 3 2" xfId="28600" xr:uid="{00000000-0005-0000-0000-00009F6F0000}"/>
    <cellStyle name="Normal 3 3 3 2 5 2 3 4" xfId="28601" xr:uid="{00000000-0005-0000-0000-0000A06F0000}"/>
    <cellStyle name="Normal 3 3 3 2 5 2 4" xfId="28602" xr:uid="{00000000-0005-0000-0000-0000A16F0000}"/>
    <cellStyle name="Normal 3 3 3 2 5 2 4 2" xfId="28603" xr:uid="{00000000-0005-0000-0000-0000A26F0000}"/>
    <cellStyle name="Normal 3 3 3 2 5 2 4 2 2" xfId="28604" xr:uid="{00000000-0005-0000-0000-0000A36F0000}"/>
    <cellStyle name="Normal 3 3 3 2 5 2 4 2 2 2" xfId="28605" xr:uid="{00000000-0005-0000-0000-0000A46F0000}"/>
    <cellStyle name="Normal 3 3 3 2 5 2 4 2 3" xfId="28606" xr:uid="{00000000-0005-0000-0000-0000A56F0000}"/>
    <cellStyle name="Normal 3 3 3 2 5 2 4 3" xfId="28607" xr:uid="{00000000-0005-0000-0000-0000A66F0000}"/>
    <cellStyle name="Normal 3 3 3 2 5 2 4 3 2" xfId="28608" xr:uid="{00000000-0005-0000-0000-0000A76F0000}"/>
    <cellStyle name="Normal 3 3 3 2 5 2 4 4" xfId="28609" xr:uid="{00000000-0005-0000-0000-0000A86F0000}"/>
    <cellStyle name="Normal 3 3 3 2 5 2 5" xfId="28610" xr:uid="{00000000-0005-0000-0000-0000A96F0000}"/>
    <cellStyle name="Normal 3 3 3 2 5 2 5 2" xfId="28611" xr:uid="{00000000-0005-0000-0000-0000AA6F0000}"/>
    <cellStyle name="Normal 3 3 3 2 5 2 5 2 2" xfId="28612" xr:uid="{00000000-0005-0000-0000-0000AB6F0000}"/>
    <cellStyle name="Normal 3 3 3 2 5 2 5 3" xfId="28613" xr:uid="{00000000-0005-0000-0000-0000AC6F0000}"/>
    <cellStyle name="Normal 3 3 3 2 5 2 6" xfId="28614" xr:uid="{00000000-0005-0000-0000-0000AD6F0000}"/>
    <cellStyle name="Normal 3 3 3 2 5 2 6 2" xfId="28615" xr:uid="{00000000-0005-0000-0000-0000AE6F0000}"/>
    <cellStyle name="Normal 3 3 3 2 5 2 7" xfId="28616" xr:uid="{00000000-0005-0000-0000-0000AF6F0000}"/>
    <cellStyle name="Normal 3 3 3 2 5 2 7 2" xfId="28617" xr:uid="{00000000-0005-0000-0000-0000B06F0000}"/>
    <cellStyle name="Normal 3 3 3 2 5 2 8" xfId="28618" xr:uid="{00000000-0005-0000-0000-0000B16F0000}"/>
    <cellStyle name="Normal 3 3 3 2 5 3" xfId="28619" xr:uid="{00000000-0005-0000-0000-0000B26F0000}"/>
    <cellStyle name="Normal 3 3 3 2 5 3 2" xfId="28620" xr:uid="{00000000-0005-0000-0000-0000B36F0000}"/>
    <cellStyle name="Normal 3 3 3 2 5 3 2 2" xfId="28621" xr:uid="{00000000-0005-0000-0000-0000B46F0000}"/>
    <cellStyle name="Normal 3 3 3 2 5 3 2 2 2" xfId="28622" xr:uid="{00000000-0005-0000-0000-0000B56F0000}"/>
    <cellStyle name="Normal 3 3 3 2 5 3 2 2 2 2" xfId="28623" xr:uid="{00000000-0005-0000-0000-0000B66F0000}"/>
    <cellStyle name="Normal 3 3 3 2 5 3 2 2 3" xfId="28624" xr:uid="{00000000-0005-0000-0000-0000B76F0000}"/>
    <cellStyle name="Normal 3 3 3 2 5 3 2 3" xfId="28625" xr:uid="{00000000-0005-0000-0000-0000B86F0000}"/>
    <cellStyle name="Normal 3 3 3 2 5 3 2 3 2" xfId="28626" xr:uid="{00000000-0005-0000-0000-0000B96F0000}"/>
    <cellStyle name="Normal 3 3 3 2 5 3 2 4" xfId="28627" xr:uid="{00000000-0005-0000-0000-0000BA6F0000}"/>
    <cellStyle name="Normal 3 3 3 2 5 3 3" xfId="28628" xr:uid="{00000000-0005-0000-0000-0000BB6F0000}"/>
    <cellStyle name="Normal 3 3 3 2 5 3 3 2" xfId="28629" xr:uid="{00000000-0005-0000-0000-0000BC6F0000}"/>
    <cellStyle name="Normal 3 3 3 2 5 3 3 2 2" xfId="28630" xr:uid="{00000000-0005-0000-0000-0000BD6F0000}"/>
    <cellStyle name="Normal 3 3 3 2 5 3 3 3" xfId="28631" xr:uid="{00000000-0005-0000-0000-0000BE6F0000}"/>
    <cellStyle name="Normal 3 3 3 2 5 3 4" xfId="28632" xr:uid="{00000000-0005-0000-0000-0000BF6F0000}"/>
    <cellStyle name="Normal 3 3 3 2 5 3 4 2" xfId="28633" xr:uid="{00000000-0005-0000-0000-0000C06F0000}"/>
    <cellStyle name="Normal 3 3 3 2 5 3 5" xfId="28634" xr:uid="{00000000-0005-0000-0000-0000C16F0000}"/>
    <cellStyle name="Normal 3 3 3 2 5 4" xfId="28635" xr:uid="{00000000-0005-0000-0000-0000C26F0000}"/>
    <cellStyle name="Normal 3 3 3 2 5 4 2" xfId="28636" xr:uid="{00000000-0005-0000-0000-0000C36F0000}"/>
    <cellStyle name="Normal 3 3 3 2 5 4 2 2" xfId="28637" xr:uid="{00000000-0005-0000-0000-0000C46F0000}"/>
    <cellStyle name="Normal 3 3 3 2 5 4 2 2 2" xfId="28638" xr:uid="{00000000-0005-0000-0000-0000C56F0000}"/>
    <cellStyle name="Normal 3 3 3 2 5 4 2 3" xfId="28639" xr:uid="{00000000-0005-0000-0000-0000C66F0000}"/>
    <cellStyle name="Normal 3 3 3 2 5 4 3" xfId="28640" xr:uid="{00000000-0005-0000-0000-0000C76F0000}"/>
    <cellStyle name="Normal 3 3 3 2 5 4 3 2" xfId="28641" xr:uid="{00000000-0005-0000-0000-0000C86F0000}"/>
    <cellStyle name="Normal 3 3 3 2 5 4 4" xfId="28642" xr:uid="{00000000-0005-0000-0000-0000C96F0000}"/>
    <cellStyle name="Normal 3 3 3 2 5 5" xfId="28643" xr:uid="{00000000-0005-0000-0000-0000CA6F0000}"/>
    <cellStyle name="Normal 3 3 3 2 5 5 2" xfId="28644" xr:uid="{00000000-0005-0000-0000-0000CB6F0000}"/>
    <cellStyle name="Normal 3 3 3 2 5 5 2 2" xfId="28645" xr:uid="{00000000-0005-0000-0000-0000CC6F0000}"/>
    <cellStyle name="Normal 3 3 3 2 5 5 2 2 2" xfId="28646" xr:uid="{00000000-0005-0000-0000-0000CD6F0000}"/>
    <cellStyle name="Normal 3 3 3 2 5 5 2 3" xfId="28647" xr:uid="{00000000-0005-0000-0000-0000CE6F0000}"/>
    <cellStyle name="Normal 3 3 3 2 5 5 3" xfId="28648" xr:uid="{00000000-0005-0000-0000-0000CF6F0000}"/>
    <cellStyle name="Normal 3 3 3 2 5 5 3 2" xfId="28649" xr:uid="{00000000-0005-0000-0000-0000D06F0000}"/>
    <cellStyle name="Normal 3 3 3 2 5 5 4" xfId="28650" xr:uid="{00000000-0005-0000-0000-0000D16F0000}"/>
    <cellStyle name="Normal 3 3 3 2 5 6" xfId="28651" xr:uid="{00000000-0005-0000-0000-0000D26F0000}"/>
    <cellStyle name="Normal 3 3 3 2 5 6 2" xfId="28652" xr:uid="{00000000-0005-0000-0000-0000D36F0000}"/>
    <cellStyle name="Normal 3 3 3 2 5 6 2 2" xfId="28653" xr:uid="{00000000-0005-0000-0000-0000D46F0000}"/>
    <cellStyle name="Normal 3 3 3 2 5 6 3" xfId="28654" xr:uid="{00000000-0005-0000-0000-0000D56F0000}"/>
    <cellStyle name="Normal 3 3 3 2 5 7" xfId="28655" xr:uid="{00000000-0005-0000-0000-0000D66F0000}"/>
    <cellStyle name="Normal 3 3 3 2 5 7 2" xfId="28656" xr:uid="{00000000-0005-0000-0000-0000D76F0000}"/>
    <cellStyle name="Normal 3 3 3 2 5 8" xfId="28657" xr:uid="{00000000-0005-0000-0000-0000D86F0000}"/>
    <cellStyle name="Normal 3 3 3 2 5 8 2" xfId="28658" xr:uid="{00000000-0005-0000-0000-0000D96F0000}"/>
    <cellStyle name="Normal 3 3 3 2 5 9" xfId="28659" xr:uid="{00000000-0005-0000-0000-0000DA6F0000}"/>
    <cellStyle name="Normal 3 3 3 2 6" xfId="28660" xr:uid="{00000000-0005-0000-0000-0000DB6F0000}"/>
    <cellStyle name="Normal 3 3 3 2 6 2" xfId="28661" xr:uid="{00000000-0005-0000-0000-0000DC6F0000}"/>
    <cellStyle name="Normal 3 3 3 2 6 2 2" xfId="28662" xr:uid="{00000000-0005-0000-0000-0000DD6F0000}"/>
    <cellStyle name="Normal 3 3 3 2 6 2 2 2" xfId="28663" xr:uid="{00000000-0005-0000-0000-0000DE6F0000}"/>
    <cellStyle name="Normal 3 3 3 2 6 2 2 2 2" xfId="28664" xr:uid="{00000000-0005-0000-0000-0000DF6F0000}"/>
    <cellStyle name="Normal 3 3 3 2 6 2 2 2 2 2" xfId="28665" xr:uid="{00000000-0005-0000-0000-0000E06F0000}"/>
    <cellStyle name="Normal 3 3 3 2 6 2 2 2 3" xfId="28666" xr:uid="{00000000-0005-0000-0000-0000E16F0000}"/>
    <cellStyle name="Normal 3 3 3 2 6 2 2 3" xfId="28667" xr:uid="{00000000-0005-0000-0000-0000E26F0000}"/>
    <cellStyle name="Normal 3 3 3 2 6 2 2 3 2" xfId="28668" xr:uid="{00000000-0005-0000-0000-0000E36F0000}"/>
    <cellStyle name="Normal 3 3 3 2 6 2 2 4" xfId="28669" xr:uid="{00000000-0005-0000-0000-0000E46F0000}"/>
    <cellStyle name="Normal 3 3 3 2 6 2 3" xfId="28670" xr:uid="{00000000-0005-0000-0000-0000E56F0000}"/>
    <cellStyle name="Normal 3 3 3 2 6 2 3 2" xfId="28671" xr:uid="{00000000-0005-0000-0000-0000E66F0000}"/>
    <cellStyle name="Normal 3 3 3 2 6 2 3 2 2" xfId="28672" xr:uid="{00000000-0005-0000-0000-0000E76F0000}"/>
    <cellStyle name="Normal 3 3 3 2 6 2 3 3" xfId="28673" xr:uid="{00000000-0005-0000-0000-0000E86F0000}"/>
    <cellStyle name="Normal 3 3 3 2 6 2 4" xfId="28674" xr:uid="{00000000-0005-0000-0000-0000E96F0000}"/>
    <cellStyle name="Normal 3 3 3 2 6 2 4 2" xfId="28675" xr:uid="{00000000-0005-0000-0000-0000EA6F0000}"/>
    <cellStyle name="Normal 3 3 3 2 6 2 5" xfId="28676" xr:uid="{00000000-0005-0000-0000-0000EB6F0000}"/>
    <cellStyle name="Normal 3 3 3 2 6 3" xfId="28677" xr:uid="{00000000-0005-0000-0000-0000EC6F0000}"/>
    <cellStyle name="Normal 3 3 3 2 6 3 2" xfId="28678" xr:uid="{00000000-0005-0000-0000-0000ED6F0000}"/>
    <cellStyle name="Normal 3 3 3 2 6 3 2 2" xfId="28679" xr:uid="{00000000-0005-0000-0000-0000EE6F0000}"/>
    <cellStyle name="Normal 3 3 3 2 6 3 2 2 2" xfId="28680" xr:uid="{00000000-0005-0000-0000-0000EF6F0000}"/>
    <cellStyle name="Normal 3 3 3 2 6 3 2 3" xfId="28681" xr:uid="{00000000-0005-0000-0000-0000F06F0000}"/>
    <cellStyle name="Normal 3 3 3 2 6 3 3" xfId="28682" xr:uid="{00000000-0005-0000-0000-0000F16F0000}"/>
    <cellStyle name="Normal 3 3 3 2 6 3 3 2" xfId="28683" xr:uid="{00000000-0005-0000-0000-0000F26F0000}"/>
    <cellStyle name="Normal 3 3 3 2 6 3 4" xfId="28684" xr:uid="{00000000-0005-0000-0000-0000F36F0000}"/>
    <cellStyle name="Normal 3 3 3 2 6 4" xfId="28685" xr:uid="{00000000-0005-0000-0000-0000F46F0000}"/>
    <cellStyle name="Normal 3 3 3 2 6 4 2" xfId="28686" xr:uid="{00000000-0005-0000-0000-0000F56F0000}"/>
    <cellStyle name="Normal 3 3 3 2 6 4 2 2" xfId="28687" xr:uid="{00000000-0005-0000-0000-0000F66F0000}"/>
    <cellStyle name="Normal 3 3 3 2 6 4 2 2 2" xfId="28688" xr:uid="{00000000-0005-0000-0000-0000F76F0000}"/>
    <cellStyle name="Normal 3 3 3 2 6 4 2 3" xfId="28689" xr:uid="{00000000-0005-0000-0000-0000F86F0000}"/>
    <cellStyle name="Normal 3 3 3 2 6 4 3" xfId="28690" xr:uid="{00000000-0005-0000-0000-0000F96F0000}"/>
    <cellStyle name="Normal 3 3 3 2 6 4 3 2" xfId="28691" xr:uid="{00000000-0005-0000-0000-0000FA6F0000}"/>
    <cellStyle name="Normal 3 3 3 2 6 4 4" xfId="28692" xr:uid="{00000000-0005-0000-0000-0000FB6F0000}"/>
    <cellStyle name="Normal 3 3 3 2 6 5" xfId="28693" xr:uid="{00000000-0005-0000-0000-0000FC6F0000}"/>
    <cellStyle name="Normal 3 3 3 2 6 5 2" xfId="28694" xr:uid="{00000000-0005-0000-0000-0000FD6F0000}"/>
    <cellStyle name="Normal 3 3 3 2 6 5 2 2" xfId="28695" xr:uid="{00000000-0005-0000-0000-0000FE6F0000}"/>
    <cellStyle name="Normal 3 3 3 2 6 5 3" xfId="28696" xr:uid="{00000000-0005-0000-0000-0000FF6F0000}"/>
    <cellStyle name="Normal 3 3 3 2 6 6" xfId="28697" xr:uid="{00000000-0005-0000-0000-000000700000}"/>
    <cellStyle name="Normal 3 3 3 2 6 6 2" xfId="28698" xr:uid="{00000000-0005-0000-0000-000001700000}"/>
    <cellStyle name="Normal 3 3 3 2 6 7" xfId="28699" xr:uid="{00000000-0005-0000-0000-000002700000}"/>
    <cellStyle name="Normal 3 3 3 2 6 7 2" xfId="28700" xr:uid="{00000000-0005-0000-0000-000003700000}"/>
    <cellStyle name="Normal 3 3 3 2 6 8" xfId="28701" xr:uid="{00000000-0005-0000-0000-000004700000}"/>
    <cellStyle name="Normal 3 3 3 2 7" xfId="28702" xr:uid="{00000000-0005-0000-0000-000005700000}"/>
    <cellStyle name="Normal 3 3 3 2 7 2" xfId="28703" xr:uid="{00000000-0005-0000-0000-000006700000}"/>
    <cellStyle name="Normal 3 3 3 2 7 2 2" xfId="28704" xr:uid="{00000000-0005-0000-0000-000007700000}"/>
    <cellStyle name="Normal 3 3 3 2 7 2 2 2" xfId="28705" xr:uid="{00000000-0005-0000-0000-000008700000}"/>
    <cellStyle name="Normal 3 3 3 2 7 2 2 2 2" xfId="28706" xr:uid="{00000000-0005-0000-0000-000009700000}"/>
    <cellStyle name="Normal 3 3 3 2 7 2 2 2 2 2" xfId="28707" xr:uid="{00000000-0005-0000-0000-00000A700000}"/>
    <cellStyle name="Normal 3 3 3 2 7 2 2 2 3" xfId="28708" xr:uid="{00000000-0005-0000-0000-00000B700000}"/>
    <cellStyle name="Normal 3 3 3 2 7 2 2 3" xfId="28709" xr:uid="{00000000-0005-0000-0000-00000C700000}"/>
    <cellStyle name="Normal 3 3 3 2 7 2 2 3 2" xfId="28710" xr:uid="{00000000-0005-0000-0000-00000D700000}"/>
    <cellStyle name="Normal 3 3 3 2 7 2 2 4" xfId="28711" xr:uid="{00000000-0005-0000-0000-00000E700000}"/>
    <cellStyle name="Normal 3 3 3 2 7 2 3" xfId="28712" xr:uid="{00000000-0005-0000-0000-00000F700000}"/>
    <cellStyle name="Normal 3 3 3 2 7 2 3 2" xfId="28713" xr:uid="{00000000-0005-0000-0000-000010700000}"/>
    <cellStyle name="Normal 3 3 3 2 7 2 3 2 2" xfId="28714" xr:uid="{00000000-0005-0000-0000-000011700000}"/>
    <cellStyle name="Normal 3 3 3 2 7 2 3 3" xfId="28715" xr:uid="{00000000-0005-0000-0000-000012700000}"/>
    <cellStyle name="Normal 3 3 3 2 7 2 4" xfId="28716" xr:uid="{00000000-0005-0000-0000-000013700000}"/>
    <cellStyle name="Normal 3 3 3 2 7 2 4 2" xfId="28717" xr:uid="{00000000-0005-0000-0000-000014700000}"/>
    <cellStyle name="Normal 3 3 3 2 7 2 5" xfId="28718" xr:uid="{00000000-0005-0000-0000-000015700000}"/>
    <cellStyle name="Normal 3 3 3 2 7 3" xfId="28719" xr:uid="{00000000-0005-0000-0000-000016700000}"/>
    <cellStyle name="Normal 3 3 3 2 7 3 2" xfId="28720" xr:uid="{00000000-0005-0000-0000-000017700000}"/>
    <cellStyle name="Normal 3 3 3 2 7 3 2 2" xfId="28721" xr:uid="{00000000-0005-0000-0000-000018700000}"/>
    <cellStyle name="Normal 3 3 3 2 7 3 2 2 2" xfId="28722" xr:uid="{00000000-0005-0000-0000-000019700000}"/>
    <cellStyle name="Normal 3 3 3 2 7 3 2 3" xfId="28723" xr:uid="{00000000-0005-0000-0000-00001A700000}"/>
    <cellStyle name="Normal 3 3 3 2 7 3 3" xfId="28724" xr:uid="{00000000-0005-0000-0000-00001B700000}"/>
    <cellStyle name="Normal 3 3 3 2 7 3 3 2" xfId="28725" xr:uid="{00000000-0005-0000-0000-00001C700000}"/>
    <cellStyle name="Normal 3 3 3 2 7 3 4" xfId="28726" xr:uid="{00000000-0005-0000-0000-00001D700000}"/>
    <cellStyle name="Normal 3 3 3 2 7 4" xfId="28727" xr:uid="{00000000-0005-0000-0000-00001E700000}"/>
    <cellStyle name="Normal 3 3 3 2 7 4 2" xfId="28728" xr:uid="{00000000-0005-0000-0000-00001F700000}"/>
    <cellStyle name="Normal 3 3 3 2 7 4 2 2" xfId="28729" xr:uid="{00000000-0005-0000-0000-000020700000}"/>
    <cellStyle name="Normal 3 3 3 2 7 4 3" xfId="28730" xr:uid="{00000000-0005-0000-0000-000021700000}"/>
    <cellStyle name="Normal 3 3 3 2 7 5" xfId="28731" xr:uid="{00000000-0005-0000-0000-000022700000}"/>
    <cellStyle name="Normal 3 3 3 2 7 5 2" xfId="28732" xr:uid="{00000000-0005-0000-0000-000023700000}"/>
    <cellStyle name="Normal 3 3 3 2 7 6" xfId="28733" xr:uid="{00000000-0005-0000-0000-000024700000}"/>
    <cellStyle name="Normal 3 3 3 2 8" xfId="28734" xr:uid="{00000000-0005-0000-0000-000025700000}"/>
    <cellStyle name="Normal 3 3 3 2 8 2" xfId="28735" xr:uid="{00000000-0005-0000-0000-000026700000}"/>
    <cellStyle name="Normal 3 3 3 2 8 2 2" xfId="28736" xr:uid="{00000000-0005-0000-0000-000027700000}"/>
    <cellStyle name="Normal 3 3 3 2 8 2 2 2" xfId="28737" xr:uid="{00000000-0005-0000-0000-000028700000}"/>
    <cellStyle name="Normal 3 3 3 2 8 2 2 2 2" xfId="28738" xr:uid="{00000000-0005-0000-0000-000029700000}"/>
    <cellStyle name="Normal 3 3 3 2 8 2 2 2 2 2" xfId="28739" xr:uid="{00000000-0005-0000-0000-00002A700000}"/>
    <cellStyle name="Normal 3 3 3 2 8 2 2 2 3" xfId="28740" xr:uid="{00000000-0005-0000-0000-00002B700000}"/>
    <cellStyle name="Normal 3 3 3 2 8 2 2 3" xfId="28741" xr:uid="{00000000-0005-0000-0000-00002C700000}"/>
    <cellStyle name="Normal 3 3 3 2 8 2 2 3 2" xfId="28742" xr:uid="{00000000-0005-0000-0000-00002D700000}"/>
    <cellStyle name="Normal 3 3 3 2 8 2 2 4" xfId="28743" xr:uid="{00000000-0005-0000-0000-00002E700000}"/>
    <cellStyle name="Normal 3 3 3 2 8 2 3" xfId="28744" xr:uid="{00000000-0005-0000-0000-00002F700000}"/>
    <cellStyle name="Normal 3 3 3 2 8 2 3 2" xfId="28745" xr:uid="{00000000-0005-0000-0000-000030700000}"/>
    <cellStyle name="Normal 3 3 3 2 8 2 3 2 2" xfId="28746" xr:uid="{00000000-0005-0000-0000-000031700000}"/>
    <cellStyle name="Normal 3 3 3 2 8 2 3 3" xfId="28747" xr:uid="{00000000-0005-0000-0000-000032700000}"/>
    <cellStyle name="Normal 3 3 3 2 8 2 4" xfId="28748" xr:uid="{00000000-0005-0000-0000-000033700000}"/>
    <cellStyle name="Normal 3 3 3 2 8 2 4 2" xfId="28749" xr:uid="{00000000-0005-0000-0000-000034700000}"/>
    <cellStyle name="Normal 3 3 3 2 8 2 5" xfId="28750" xr:uid="{00000000-0005-0000-0000-000035700000}"/>
    <cellStyle name="Normal 3 3 3 2 8 3" xfId="28751" xr:uid="{00000000-0005-0000-0000-000036700000}"/>
    <cellStyle name="Normal 3 3 3 2 8 3 2" xfId="28752" xr:uid="{00000000-0005-0000-0000-000037700000}"/>
    <cellStyle name="Normal 3 3 3 2 8 3 2 2" xfId="28753" xr:uid="{00000000-0005-0000-0000-000038700000}"/>
    <cellStyle name="Normal 3 3 3 2 8 3 2 2 2" xfId="28754" xr:uid="{00000000-0005-0000-0000-000039700000}"/>
    <cellStyle name="Normal 3 3 3 2 8 3 2 3" xfId="28755" xr:uid="{00000000-0005-0000-0000-00003A700000}"/>
    <cellStyle name="Normal 3 3 3 2 8 3 3" xfId="28756" xr:uid="{00000000-0005-0000-0000-00003B700000}"/>
    <cellStyle name="Normal 3 3 3 2 8 3 3 2" xfId="28757" xr:uid="{00000000-0005-0000-0000-00003C700000}"/>
    <cellStyle name="Normal 3 3 3 2 8 3 4" xfId="28758" xr:uid="{00000000-0005-0000-0000-00003D700000}"/>
    <cellStyle name="Normal 3 3 3 2 8 4" xfId="28759" xr:uid="{00000000-0005-0000-0000-00003E700000}"/>
    <cellStyle name="Normal 3 3 3 2 8 4 2" xfId="28760" xr:uid="{00000000-0005-0000-0000-00003F700000}"/>
    <cellStyle name="Normal 3 3 3 2 8 4 2 2" xfId="28761" xr:uid="{00000000-0005-0000-0000-000040700000}"/>
    <cellStyle name="Normal 3 3 3 2 8 4 3" xfId="28762" xr:uid="{00000000-0005-0000-0000-000041700000}"/>
    <cellStyle name="Normal 3 3 3 2 8 5" xfId="28763" xr:uid="{00000000-0005-0000-0000-000042700000}"/>
    <cellStyle name="Normal 3 3 3 2 8 5 2" xfId="28764" xr:uid="{00000000-0005-0000-0000-000043700000}"/>
    <cellStyle name="Normal 3 3 3 2 8 6" xfId="28765" xr:uid="{00000000-0005-0000-0000-000044700000}"/>
    <cellStyle name="Normal 3 3 3 2 9" xfId="28766" xr:uid="{00000000-0005-0000-0000-000045700000}"/>
    <cellStyle name="Normal 3 3 3 2 9 2" xfId="28767" xr:uid="{00000000-0005-0000-0000-000046700000}"/>
    <cellStyle name="Normal 3 3 3 2 9 2 2" xfId="28768" xr:uid="{00000000-0005-0000-0000-000047700000}"/>
    <cellStyle name="Normal 3 3 3 2 9 2 2 2" xfId="28769" xr:uid="{00000000-0005-0000-0000-000048700000}"/>
    <cellStyle name="Normal 3 3 3 2 9 2 2 2 2" xfId="28770" xr:uid="{00000000-0005-0000-0000-000049700000}"/>
    <cellStyle name="Normal 3 3 3 2 9 2 2 3" xfId="28771" xr:uid="{00000000-0005-0000-0000-00004A700000}"/>
    <cellStyle name="Normal 3 3 3 2 9 2 3" xfId="28772" xr:uid="{00000000-0005-0000-0000-00004B700000}"/>
    <cellStyle name="Normal 3 3 3 2 9 2 3 2" xfId="28773" xr:uid="{00000000-0005-0000-0000-00004C700000}"/>
    <cellStyle name="Normal 3 3 3 2 9 2 4" xfId="28774" xr:uid="{00000000-0005-0000-0000-00004D700000}"/>
    <cellStyle name="Normal 3 3 3 2 9 3" xfId="28775" xr:uid="{00000000-0005-0000-0000-00004E700000}"/>
    <cellStyle name="Normal 3 3 3 2 9 3 2" xfId="28776" xr:uid="{00000000-0005-0000-0000-00004F700000}"/>
    <cellStyle name="Normal 3 3 3 2 9 3 2 2" xfId="28777" xr:uid="{00000000-0005-0000-0000-000050700000}"/>
    <cellStyle name="Normal 3 3 3 2 9 3 3" xfId="28778" xr:uid="{00000000-0005-0000-0000-000051700000}"/>
    <cellStyle name="Normal 3 3 3 2 9 4" xfId="28779" xr:uid="{00000000-0005-0000-0000-000052700000}"/>
    <cellStyle name="Normal 3 3 3 2 9 4 2" xfId="28780" xr:uid="{00000000-0005-0000-0000-000053700000}"/>
    <cellStyle name="Normal 3 3 3 2 9 5" xfId="28781" xr:uid="{00000000-0005-0000-0000-000054700000}"/>
    <cellStyle name="Normal 3 3 3 2_T-straight with PEDs adjustor" xfId="28782" xr:uid="{00000000-0005-0000-0000-000055700000}"/>
    <cellStyle name="Normal 3 3 3 3" xfId="28783" xr:uid="{00000000-0005-0000-0000-000056700000}"/>
    <cellStyle name="Normal 3 3 3 3 10" xfId="28784" xr:uid="{00000000-0005-0000-0000-000057700000}"/>
    <cellStyle name="Normal 3 3 3 3 11" xfId="28785" xr:uid="{00000000-0005-0000-0000-000058700000}"/>
    <cellStyle name="Normal 3 3 3 3 2" xfId="28786" xr:uid="{00000000-0005-0000-0000-000059700000}"/>
    <cellStyle name="Normal 3 3 3 3 2 10" xfId="28787" xr:uid="{00000000-0005-0000-0000-00005A700000}"/>
    <cellStyle name="Normal 3 3 3 3 2 2" xfId="28788" xr:uid="{00000000-0005-0000-0000-00005B700000}"/>
    <cellStyle name="Normal 3 3 3 3 2 2 2" xfId="28789" xr:uid="{00000000-0005-0000-0000-00005C700000}"/>
    <cellStyle name="Normal 3 3 3 3 2 2 2 2" xfId="28790" xr:uid="{00000000-0005-0000-0000-00005D700000}"/>
    <cellStyle name="Normal 3 3 3 3 2 2 2 2 2" xfId="28791" xr:uid="{00000000-0005-0000-0000-00005E700000}"/>
    <cellStyle name="Normal 3 3 3 3 2 2 2 2 2 2" xfId="28792" xr:uid="{00000000-0005-0000-0000-00005F700000}"/>
    <cellStyle name="Normal 3 3 3 3 2 2 2 2 2 2 2" xfId="28793" xr:uid="{00000000-0005-0000-0000-000060700000}"/>
    <cellStyle name="Normal 3 3 3 3 2 2 2 2 2 3" xfId="28794" xr:uid="{00000000-0005-0000-0000-000061700000}"/>
    <cellStyle name="Normal 3 3 3 3 2 2 2 2 3" xfId="28795" xr:uid="{00000000-0005-0000-0000-000062700000}"/>
    <cellStyle name="Normal 3 3 3 3 2 2 2 2 3 2" xfId="28796" xr:uid="{00000000-0005-0000-0000-000063700000}"/>
    <cellStyle name="Normal 3 3 3 3 2 2 2 2 4" xfId="28797" xr:uid="{00000000-0005-0000-0000-000064700000}"/>
    <cellStyle name="Normal 3 3 3 3 2 2 2 3" xfId="28798" xr:uid="{00000000-0005-0000-0000-000065700000}"/>
    <cellStyle name="Normal 3 3 3 3 2 2 2 3 2" xfId="28799" xr:uid="{00000000-0005-0000-0000-000066700000}"/>
    <cellStyle name="Normal 3 3 3 3 2 2 2 3 2 2" xfId="28800" xr:uid="{00000000-0005-0000-0000-000067700000}"/>
    <cellStyle name="Normal 3 3 3 3 2 2 2 3 3" xfId="28801" xr:uid="{00000000-0005-0000-0000-000068700000}"/>
    <cellStyle name="Normal 3 3 3 3 2 2 2 4" xfId="28802" xr:uid="{00000000-0005-0000-0000-000069700000}"/>
    <cellStyle name="Normal 3 3 3 3 2 2 2 4 2" xfId="28803" xr:uid="{00000000-0005-0000-0000-00006A700000}"/>
    <cellStyle name="Normal 3 3 3 3 2 2 2 5" xfId="28804" xr:uid="{00000000-0005-0000-0000-00006B700000}"/>
    <cellStyle name="Normal 3 3 3 3 2 2 3" xfId="28805" xr:uid="{00000000-0005-0000-0000-00006C700000}"/>
    <cellStyle name="Normal 3 3 3 3 2 2 3 2" xfId="28806" xr:uid="{00000000-0005-0000-0000-00006D700000}"/>
    <cellStyle name="Normal 3 3 3 3 2 2 3 2 2" xfId="28807" xr:uid="{00000000-0005-0000-0000-00006E700000}"/>
    <cellStyle name="Normal 3 3 3 3 2 2 3 2 2 2" xfId="28808" xr:uid="{00000000-0005-0000-0000-00006F700000}"/>
    <cellStyle name="Normal 3 3 3 3 2 2 3 2 3" xfId="28809" xr:uid="{00000000-0005-0000-0000-000070700000}"/>
    <cellStyle name="Normal 3 3 3 3 2 2 3 3" xfId="28810" xr:uid="{00000000-0005-0000-0000-000071700000}"/>
    <cellStyle name="Normal 3 3 3 3 2 2 3 3 2" xfId="28811" xr:uid="{00000000-0005-0000-0000-000072700000}"/>
    <cellStyle name="Normal 3 3 3 3 2 2 3 4" xfId="28812" xr:uid="{00000000-0005-0000-0000-000073700000}"/>
    <cellStyle name="Normal 3 3 3 3 2 2 4" xfId="28813" xr:uid="{00000000-0005-0000-0000-000074700000}"/>
    <cellStyle name="Normal 3 3 3 3 2 2 4 2" xfId="28814" xr:uid="{00000000-0005-0000-0000-000075700000}"/>
    <cellStyle name="Normal 3 3 3 3 2 2 4 2 2" xfId="28815" xr:uid="{00000000-0005-0000-0000-000076700000}"/>
    <cellStyle name="Normal 3 3 3 3 2 2 4 2 2 2" xfId="28816" xr:uid="{00000000-0005-0000-0000-000077700000}"/>
    <cellStyle name="Normal 3 3 3 3 2 2 4 2 3" xfId="28817" xr:uid="{00000000-0005-0000-0000-000078700000}"/>
    <cellStyle name="Normal 3 3 3 3 2 2 4 3" xfId="28818" xr:uid="{00000000-0005-0000-0000-000079700000}"/>
    <cellStyle name="Normal 3 3 3 3 2 2 4 3 2" xfId="28819" xr:uid="{00000000-0005-0000-0000-00007A700000}"/>
    <cellStyle name="Normal 3 3 3 3 2 2 4 4" xfId="28820" xr:uid="{00000000-0005-0000-0000-00007B700000}"/>
    <cellStyle name="Normal 3 3 3 3 2 2 5" xfId="28821" xr:uid="{00000000-0005-0000-0000-00007C700000}"/>
    <cellStyle name="Normal 3 3 3 3 2 2 5 2" xfId="28822" xr:uid="{00000000-0005-0000-0000-00007D700000}"/>
    <cellStyle name="Normal 3 3 3 3 2 2 5 2 2" xfId="28823" xr:uid="{00000000-0005-0000-0000-00007E700000}"/>
    <cellStyle name="Normal 3 3 3 3 2 2 5 3" xfId="28824" xr:uid="{00000000-0005-0000-0000-00007F700000}"/>
    <cellStyle name="Normal 3 3 3 3 2 2 6" xfId="28825" xr:uid="{00000000-0005-0000-0000-000080700000}"/>
    <cellStyle name="Normal 3 3 3 3 2 2 6 2" xfId="28826" xr:uid="{00000000-0005-0000-0000-000081700000}"/>
    <cellStyle name="Normal 3 3 3 3 2 2 7" xfId="28827" xr:uid="{00000000-0005-0000-0000-000082700000}"/>
    <cellStyle name="Normal 3 3 3 3 2 2 7 2" xfId="28828" xr:uid="{00000000-0005-0000-0000-000083700000}"/>
    <cellStyle name="Normal 3 3 3 3 2 2 8" xfId="28829" xr:uid="{00000000-0005-0000-0000-000084700000}"/>
    <cellStyle name="Normal 3 3 3 3 2 3" xfId="28830" xr:uid="{00000000-0005-0000-0000-000085700000}"/>
    <cellStyle name="Normal 3 3 3 3 2 3 2" xfId="28831" xr:uid="{00000000-0005-0000-0000-000086700000}"/>
    <cellStyle name="Normal 3 3 3 3 2 3 2 2" xfId="28832" xr:uid="{00000000-0005-0000-0000-000087700000}"/>
    <cellStyle name="Normal 3 3 3 3 2 3 2 2 2" xfId="28833" xr:uid="{00000000-0005-0000-0000-000088700000}"/>
    <cellStyle name="Normal 3 3 3 3 2 3 2 2 2 2" xfId="28834" xr:uid="{00000000-0005-0000-0000-000089700000}"/>
    <cellStyle name="Normal 3 3 3 3 2 3 2 2 3" xfId="28835" xr:uid="{00000000-0005-0000-0000-00008A700000}"/>
    <cellStyle name="Normal 3 3 3 3 2 3 2 3" xfId="28836" xr:uid="{00000000-0005-0000-0000-00008B700000}"/>
    <cellStyle name="Normal 3 3 3 3 2 3 2 3 2" xfId="28837" xr:uid="{00000000-0005-0000-0000-00008C700000}"/>
    <cellStyle name="Normal 3 3 3 3 2 3 2 4" xfId="28838" xr:uid="{00000000-0005-0000-0000-00008D700000}"/>
    <cellStyle name="Normal 3 3 3 3 2 3 3" xfId="28839" xr:uid="{00000000-0005-0000-0000-00008E700000}"/>
    <cellStyle name="Normal 3 3 3 3 2 3 3 2" xfId="28840" xr:uid="{00000000-0005-0000-0000-00008F700000}"/>
    <cellStyle name="Normal 3 3 3 3 2 3 3 2 2" xfId="28841" xr:uid="{00000000-0005-0000-0000-000090700000}"/>
    <cellStyle name="Normal 3 3 3 3 2 3 3 3" xfId="28842" xr:uid="{00000000-0005-0000-0000-000091700000}"/>
    <cellStyle name="Normal 3 3 3 3 2 3 4" xfId="28843" xr:uid="{00000000-0005-0000-0000-000092700000}"/>
    <cellStyle name="Normal 3 3 3 3 2 3 4 2" xfId="28844" xr:uid="{00000000-0005-0000-0000-000093700000}"/>
    <cellStyle name="Normal 3 3 3 3 2 3 5" xfId="28845" xr:uid="{00000000-0005-0000-0000-000094700000}"/>
    <cellStyle name="Normal 3 3 3 3 2 4" xfId="28846" xr:uid="{00000000-0005-0000-0000-000095700000}"/>
    <cellStyle name="Normal 3 3 3 3 2 4 2" xfId="28847" xr:uid="{00000000-0005-0000-0000-000096700000}"/>
    <cellStyle name="Normal 3 3 3 3 2 4 2 2" xfId="28848" xr:uid="{00000000-0005-0000-0000-000097700000}"/>
    <cellStyle name="Normal 3 3 3 3 2 4 2 2 2" xfId="28849" xr:uid="{00000000-0005-0000-0000-000098700000}"/>
    <cellStyle name="Normal 3 3 3 3 2 4 2 3" xfId="28850" xr:uid="{00000000-0005-0000-0000-000099700000}"/>
    <cellStyle name="Normal 3 3 3 3 2 4 3" xfId="28851" xr:uid="{00000000-0005-0000-0000-00009A700000}"/>
    <cellStyle name="Normal 3 3 3 3 2 4 3 2" xfId="28852" xr:uid="{00000000-0005-0000-0000-00009B700000}"/>
    <cellStyle name="Normal 3 3 3 3 2 4 4" xfId="28853" xr:uid="{00000000-0005-0000-0000-00009C700000}"/>
    <cellStyle name="Normal 3 3 3 3 2 5" xfId="28854" xr:uid="{00000000-0005-0000-0000-00009D700000}"/>
    <cellStyle name="Normal 3 3 3 3 2 5 2" xfId="28855" xr:uid="{00000000-0005-0000-0000-00009E700000}"/>
    <cellStyle name="Normal 3 3 3 3 2 5 2 2" xfId="28856" xr:uid="{00000000-0005-0000-0000-00009F700000}"/>
    <cellStyle name="Normal 3 3 3 3 2 5 2 2 2" xfId="28857" xr:uid="{00000000-0005-0000-0000-0000A0700000}"/>
    <cellStyle name="Normal 3 3 3 3 2 5 2 3" xfId="28858" xr:uid="{00000000-0005-0000-0000-0000A1700000}"/>
    <cellStyle name="Normal 3 3 3 3 2 5 3" xfId="28859" xr:uid="{00000000-0005-0000-0000-0000A2700000}"/>
    <cellStyle name="Normal 3 3 3 3 2 5 3 2" xfId="28860" xr:uid="{00000000-0005-0000-0000-0000A3700000}"/>
    <cellStyle name="Normal 3 3 3 3 2 5 4" xfId="28861" xr:uid="{00000000-0005-0000-0000-0000A4700000}"/>
    <cellStyle name="Normal 3 3 3 3 2 6" xfId="28862" xr:uid="{00000000-0005-0000-0000-0000A5700000}"/>
    <cellStyle name="Normal 3 3 3 3 2 6 2" xfId="28863" xr:uid="{00000000-0005-0000-0000-0000A6700000}"/>
    <cellStyle name="Normal 3 3 3 3 2 6 2 2" xfId="28864" xr:uid="{00000000-0005-0000-0000-0000A7700000}"/>
    <cellStyle name="Normal 3 3 3 3 2 6 3" xfId="28865" xr:uid="{00000000-0005-0000-0000-0000A8700000}"/>
    <cellStyle name="Normal 3 3 3 3 2 7" xfId="28866" xr:uid="{00000000-0005-0000-0000-0000A9700000}"/>
    <cellStyle name="Normal 3 3 3 3 2 7 2" xfId="28867" xr:uid="{00000000-0005-0000-0000-0000AA700000}"/>
    <cellStyle name="Normal 3 3 3 3 2 8" xfId="28868" xr:uid="{00000000-0005-0000-0000-0000AB700000}"/>
    <cellStyle name="Normal 3 3 3 3 2 8 2" xfId="28869" xr:uid="{00000000-0005-0000-0000-0000AC700000}"/>
    <cellStyle name="Normal 3 3 3 3 2 9" xfId="28870" xr:uid="{00000000-0005-0000-0000-0000AD700000}"/>
    <cellStyle name="Normal 3 3 3 3 3" xfId="28871" xr:uid="{00000000-0005-0000-0000-0000AE700000}"/>
    <cellStyle name="Normal 3 3 3 3 3 2" xfId="28872" xr:uid="{00000000-0005-0000-0000-0000AF700000}"/>
    <cellStyle name="Normal 3 3 3 3 3 2 2" xfId="28873" xr:uid="{00000000-0005-0000-0000-0000B0700000}"/>
    <cellStyle name="Normal 3 3 3 3 3 2 2 2" xfId="28874" xr:uid="{00000000-0005-0000-0000-0000B1700000}"/>
    <cellStyle name="Normal 3 3 3 3 3 2 2 2 2" xfId="28875" xr:uid="{00000000-0005-0000-0000-0000B2700000}"/>
    <cellStyle name="Normal 3 3 3 3 3 2 2 2 2 2" xfId="28876" xr:uid="{00000000-0005-0000-0000-0000B3700000}"/>
    <cellStyle name="Normal 3 3 3 3 3 2 2 2 3" xfId="28877" xr:uid="{00000000-0005-0000-0000-0000B4700000}"/>
    <cellStyle name="Normal 3 3 3 3 3 2 2 3" xfId="28878" xr:uid="{00000000-0005-0000-0000-0000B5700000}"/>
    <cellStyle name="Normal 3 3 3 3 3 2 2 3 2" xfId="28879" xr:uid="{00000000-0005-0000-0000-0000B6700000}"/>
    <cellStyle name="Normal 3 3 3 3 3 2 2 4" xfId="28880" xr:uid="{00000000-0005-0000-0000-0000B7700000}"/>
    <cellStyle name="Normal 3 3 3 3 3 2 3" xfId="28881" xr:uid="{00000000-0005-0000-0000-0000B8700000}"/>
    <cellStyle name="Normal 3 3 3 3 3 2 3 2" xfId="28882" xr:uid="{00000000-0005-0000-0000-0000B9700000}"/>
    <cellStyle name="Normal 3 3 3 3 3 2 3 2 2" xfId="28883" xr:uid="{00000000-0005-0000-0000-0000BA700000}"/>
    <cellStyle name="Normal 3 3 3 3 3 2 3 3" xfId="28884" xr:uid="{00000000-0005-0000-0000-0000BB700000}"/>
    <cellStyle name="Normal 3 3 3 3 3 2 4" xfId="28885" xr:uid="{00000000-0005-0000-0000-0000BC700000}"/>
    <cellStyle name="Normal 3 3 3 3 3 2 4 2" xfId="28886" xr:uid="{00000000-0005-0000-0000-0000BD700000}"/>
    <cellStyle name="Normal 3 3 3 3 3 2 5" xfId="28887" xr:uid="{00000000-0005-0000-0000-0000BE700000}"/>
    <cellStyle name="Normal 3 3 3 3 3 3" xfId="28888" xr:uid="{00000000-0005-0000-0000-0000BF700000}"/>
    <cellStyle name="Normal 3 3 3 3 3 3 2" xfId="28889" xr:uid="{00000000-0005-0000-0000-0000C0700000}"/>
    <cellStyle name="Normal 3 3 3 3 3 3 2 2" xfId="28890" xr:uid="{00000000-0005-0000-0000-0000C1700000}"/>
    <cellStyle name="Normal 3 3 3 3 3 3 2 2 2" xfId="28891" xr:uid="{00000000-0005-0000-0000-0000C2700000}"/>
    <cellStyle name="Normal 3 3 3 3 3 3 2 3" xfId="28892" xr:uid="{00000000-0005-0000-0000-0000C3700000}"/>
    <cellStyle name="Normal 3 3 3 3 3 3 3" xfId="28893" xr:uid="{00000000-0005-0000-0000-0000C4700000}"/>
    <cellStyle name="Normal 3 3 3 3 3 3 3 2" xfId="28894" xr:uid="{00000000-0005-0000-0000-0000C5700000}"/>
    <cellStyle name="Normal 3 3 3 3 3 3 4" xfId="28895" xr:uid="{00000000-0005-0000-0000-0000C6700000}"/>
    <cellStyle name="Normal 3 3 3 3 3 4" xfId="28896" xr:uid="{00000000-0005-0000-0000-0000C7700000}"/>
    <cellStyle name="Normal 3 3 3 3 3 4 2" xfId="28897" xr:uid="{00000000-0005-0000-0000-0000C8700000}"/>
    <cellStyle name="Normal 3 3 3 3 3 4 2 2" xfId="28898" xr:uid="{00000000-0005-0000-0000-0000C9700000}"/>
    <cellStyle name="Normal 3 3 3 3 3 4 2 2 2" xfId="28899" xr:uid="{00000000-0005-0000-0000-0000CA700000}"/>
    <cellStyle name="Normal 3 3 3 3 3 4 2 3" xfId="28900" xr:uid="{00000000-0005-0000-0000-0000CB700000}"/>
    <cellStyle name="Normal 3 3 3 3 3 4 3" xfId="28901" xr:uid="{00000000-0005-0000-0000-0000CC700000}"/>
    <cellStyle name="Normal 3 3 3 3 3 4 3 2" xfId="28902" xr:uid="{00000000-0005-0000-0000-0000CD700000}"/>
    <cellStyle name="Normal 3 3 3 3 3 4 4" xfId="28903" xr:uid="{00000000-0005-0000-0000-0000CE700000}"/>
    <cellStyle name="Normal 3 3 3 3 3 5" xfId="28904" xr:uid="{00000000-0005-0000-0000-0000CF700000}"/>
    <cellStyle name="Normal 3 3 3 3 3 5 2" xfId="28905" xr:uid="{00000000-0005-0000-0000-0000D0700000}"/>
    <cellStyle name="Normal 3 3 3 3 3 5 2 2" xfId="28906" xr:uid="{00000000-0005-0000-0000-0000D1700000}"/>
    <cellStyle name="Normal 3 3 3 3 3 5 3" xfId="28907" xr:uid="{00000000-0005-0000-0000-0000D2700000}"/>
    <cellStyle name="Normal 3 3 3 3 3 6" xfId="28908" xr:uid="{00000000-0005-0000-0000-0000D3700000}"/>
    <cellStyle name="Normal 3 3 3 3 3 6 2" xfId="28909" xr:uid="{00000000-0005-0000-0000-0000D4700000}"/>
    <cellStyle name="Normal 3 3 3 3 3 7" xfId="28910" xr:uid="{00000000-0005-0000-0000-0000D5700000}"/>
    <cellStyle name="Normal 3 3 3 3 3 7 2" xfId="28911" xr:uid="{00000000-0005-0000-0000-0000D6700000}"/>
    <cellStyle name="Normal 3 3 3 3 3 8" xfId="28912" xr:uid="{00000000-0005-0000-0000-0000D7700000}"/>
    <cellStyle name="Normal 3 3 3 3 4" xfId="28913" xr:uid="{00000000-0005-0000-0000-0000D8700000}"/>
    <cellStyle name="Normal 3 3 3 3 4 2" xfId="28914" xr:uid="{00000000-0005-0000-0000-0000D9700000}"/>
    <cellStyle name="Normal 3 3 3 3 4 2 2" xfId="28915" xr:uid="{00000000-0005-0000-0000-0000DA700000}"/>
    <cellStyle name="Normal 3 3 3 3 4 2 2 2" xfId="28916" xr:uid="{00000000-0005-0000-0000-0000DB700000}"/>
    <cellStyle name="Normal 3 3 3 3 4 2 2 2 2" xfId="28917" xr:uid="{00000000-0005-0000-0000-0000DC700000}"/>
    <cellStyle name="Normal 3 3 3 3 4 2 2 3" xfId="28918" xr:uid="{00000000-0005-0000-0000-0000DD700000}"/>
    <cellStyle name="Normal 3 3 3 3 4 2 3" xfId="28919" xr:uid="{00000000-0005-0000-0000-0000DE700000}"/>
    <cellStyle name="Normal 3 3 3 3 4 2 3 2" xfId="28920" xr:uid="{00000000-0005-0000-0000-0000DF700000}"/>
    <cellStyle name="Normal 3 3 3 3 4 2 4" xfId="28921" xr:uid="{00000000-0005-0000-0000-0000E0700000}"/>
    <cellStyle name="Normal 3 3 3 3 4 3" xfId="28922" xr:uid="{00000000-0005-0000-0000-0000E1700000}"/>
    <cellStyle name="Normal 3 3 3 3 4 3 2" xfId="28923" xr:uid="{00000000-0005-0000-0000-0000E2700000}"/>
    <cellStyle name="Normal 3 3 3 3 4 3 2 2" xfId="28924" xr:uid="{00000000-0005-0000-0000-0000E3700000}"/>
    <cellStyle name="Normal 3 3 3 3 4 3 3" xfId="28925" xr:uid="{00000000-0005-0000-0000-0000E4700000}"/>
    <cellStyle name="Normal 3 3 3 3 4 4" xfId="28926" xr:uid="{00000000-0005-0000-0000-0000E5700000}"/>
    <cellStyle name="Normal 3 3 3 3 4 4 2" xfId="28927" xr:uid="{00000000-0005-0000-0000-0000E6700000}"/>
    <cellStyle name="Normal 3 3 3 3 4 5" xfId="28928" xr:uid="{00000000-0005-0000-0000-0000E7700000}"/>
    <cellStyle name="Normal 3 3 3 3 5" xfId="28929" xr:uid="{00000000-0005-0000-0000-0000E8700000}"/>
    <cellStyle name="Normal 3 3 3 3 5 2" xfId="28930" xr:uid="{00000000-0005-0000-0000-0000E9700000}"/>
    <cellStyle name="Normal 3 3 3 3 5 2 2" xfId="28931" xr:uid="{00000000-0005-0000-0000-0000EA700000}"/>
    <cellStyle name="Normal 3 3 3 3 5 2 2 2" xfId="28932" xr:uid="{00000000-0005-0000-0000-0000EB700000}"/>
    <cellStyle name="Normal 3 3 3 3 5 2 3" xfId="28933" xr:uid="{00000000-0005-0000-0000-0000EC700000}"/>
    <cellStyle name="Normal 3 3 3 3 5 3" xfId="28934" xr:uid="{00000000-0005-0000-0000-0000ED700000}"/>
    <cellStyle name="Normal 3 3 3 3 5 3 2" xfId="28935" xr:uid="{00000000-0005-0000-0000-0000EE700000}"/>
    <cellStyle name="Normal 3 3 3 3 5 4" xfId="28936" xr:uid="{00000000-0005-0000-0000-0000EF700000}"/>
    <cellStyle name="Normal 3 3 3 3 6" xfId="28937" xr:uid="{00000000-0005-0000-0000-0000F0700000}"/>
    <cellStyle name="Normal 3 3 3 3 6 2" xfId="28938" xr:uid="{00000000-0005-0000-0000-0000F1700000}"/>
    <cellStyle name="Normal 3 3 3 3 6 2 2" xfId="28939" xr:uid="{00000000-0005-0000-0000-0000F2700000}"/>
    <cellStyle name="Normal 3 3 3 3 6 2 2 2" xfId="28940" xr:uid="{00000000-0005-0000-0000-0000F3700000}"/>
    <cellStyle name="Normal 3 3 3 3 6 2 3" xfId="28941" xr:uid="{00000000-0005-0000-0000-0000F4700000}"/>
    <cellStyle name="Normal 3 3 3 3 6 3" xfId="28942" xr:uid="{00000000-0005-0000-0000-0000F5700000}"/>
    <cellStyle name="Normal 3 3 3 3 6 3 2" xfId="28943" xr:uid="{00000000-0005-0000-0000-0000F6700000}"/>
    <cellStyle name="Normal 3 3 3 3 6 4" xfId="28944" xr:uid="{00000000-0005-0000-0000-0000F7700000}"/>
    <cellStyle name="Normal 3 3 3 3 7" xfId="28945" xr:uid="{00000000-0005-0000-0000-0000F8700000}"/>
    <cellStyle name="Normal 3 3 3 3 7 2" xfId="28946" xr:uid="{00000000-0005-0000-0000-0000F9700000}"/>
    <cellStyle name="Normal 3 3 3 3 7 2 2" xfId="28947" xr:uid="{00000000-0005-0000-0000-0000FA700000}"/>
    <cellStyle name="Normal 3 3 3 3 7 3" xfId="28948" xr:uid="{00000000-0005-0000-0000-0000FB700000}"/>
    <cellStyle name="Normal 3 3 3 3 8" xfId="28949" xr:uid="{00000000-0005-0000-0000-0000FC700000}"/>
    <cellStyle name="Normal 3 3 3 3 8 2" xfId="28950" xr:uid="{00000000-0005-0000-0000-0000FD700000}"/>
    <cellStyle name="Normal 3 3 3 3 9" xfId="28951" xr:uid="{00000000-0005-0000-0000-0000FE700000}"/>
    <cellStyle name="Normal 3 3 3 3 9 2" xfId="28952" xr:uid="{00000000-0005-0000-0000-0000FF700000}"/>
    <cellStyle name="Normal 3 3 3 4" xfId="28953" xr:uid="{00000000-0005-0000-0000-000000710000}"/>
    <cellStyle name="Normal 3 3 3 4 10" xfId="28954" xr:uid="{00000000-0005-0000-0000-000001710000}"/>
    <cellStyle name="Normal 3 3 3 4 11" xfId="28955" xr:uid="{00000000-0005-0000-0000-000002710000}"/>
    <cellStyle name="Normal 3 3 3 4 2" xfId="28956" xr:uid="{00000000-0005-0000-0000-000003710000}"/>
    <cellStyle name="Normal 3 3 3 4 2 10" xfId="28957" xr:uid="{00000000-0005-0000-0000-000004710000}"/>
    <cellStyle name="Normal 3 3 3 4 2 2" xfId="28958" xr:uid="{00000000-0005-0000-0000-000005710000}"/>
    <cellStyle name="Normal 3 3 3 4 2 2 2" xfId="28959" xr:uid="{00000000-0005-0000-0000-000006710000}"/>
    <cellStyle name="Normal 3 3 3 4 2 2 2 2" xfId="28960" xr:uid="{00000000-0005-0000-0000-000007710000}"/>
    <cellStyle name="Normal 3 3 3 4 2 2 2 2 2" xfId="28961" xr:uid="{00000000-0005-0000-0000-000008710000}"/>
    <cellStyle name="Normal 3 3 3 4 2 2 2 2 2 2" xfId="28962" xr:uid="{00000000-0005-0000-0000-000009710000}"/>
    <cellStyle name="Normal 3 3 3 4 2 2 2 2 2 2 2" xfId="28963" xr:uid="{00000000-0005-0000-0000-00000A710000}"/>
    <cellStyle name="Normal 3 3 3 4 2 2 2 2 2 3" xfId="28964" xr:uid="{00000000-0005-0000-0000-00000B710000}"/>
    <cellStyle name="Normal 3 3 3 4 2 2 2 2 3" xfId="28965" xr:uid="{00000000-0005-0000-0000-00000C710000}"/>
    <cellStyle name="Normal 3 3 3 4 2 2 2 2 3 2" xfId="28966" xr:uid="{00000000-0005-0000-0000-00000D710000}"/>
    <cellStyle name="Normal 3 3 3 4 2 2 2 2 4" xfId="28967" xr:uid="{00000000-0005-0000-0000-00000E710000}"/>
    <cellStyle name="Normal 3 3 3 4 2 2 2 3" xfId="28968" xr:uid="{00000000-0005-0000-0000-00000F710000}"/>
    <cellStyle name="Normal 3 3 3 4 2 2 2 3 2" xfId="28969" xr:uid="{00000000-0005-0000-0000-000010710000}"/>
    <cellStyle name="Normal 3 3 3 4 2 2 2 3 2 2" xfId="28970" xr:uid="{00000000-0005-0000-0000-000011710000}"/>
    <cellStyle name="Normal 3 3 3 4 2 2 2 3 3" xfId="28971" xr:uid="{00000000-0005-0000-0000-000012710000}"/>
    <cellStyle name="Normal 3 3 3 4 2 2 2 4" xfId="28972" xr:uid="{00000000-0005-0000-0000-000013710000}"/>
    <cellStyle name="Normal 3 3 3 4 2 2 2 4 2" xfId="28973" xr:uid="{00000000-0005-0000-0000-000014710000}"/>
    <cellStyle name="Normal 3 3 3 4 2 2 2 5" xfId="28974" xr:uid="{00000000-0005-0000-0000-000015710000}"/>
    <cellStyle name="Normal 3 3 3 4 2 2 3" xfId="28975" xr:uid="{00000000-0005-0000-0000-000016710000}"/>
    <cellStyle name="Normal 3 3 3 4 2 2 3 2" xfId="28976" xr:uid="{00000000-0005-0000-0000-000017710000}"/>
    <cellStyle name="Normal 3 3 3 4 2 2 3 2 2" xfId="28977" xr:uid="{00000000-0005-0000-0000-000018710000}"/>
    <cellStyle name="Normal 3 3 3 4 2 2 3 2 2 2" xfId="28978" xr:uid="{00000000-0005-0000-0000-000019710000}"/>
    <cellStyle name="Normal 3 3 3 4 2 2 3 2 3" xfId="28979" xr:uid="{00000000-0005-0000-0000-00001A710000}"/>
    <cellStyle name="Normal 3 3 3 4 2 2 3 3" xfId="28980" xr:uid="{00000000-0005-0000-0000-00001B710000}"/>
    <cellStyle name="Normal 3 3 3 4 2 2 3 3 2" xfId="28981" xr:uid="{00000000-0005-0000-0000-00001C710000}"/>
    <cellStyle name="Normal 3 3 3 4 2 2 3 4" xfId="28982" xr:uid="{00000000-0005-0000-0000-00001D710000}"/>
    <cellStyle name="Normal 3 3 3 4 2 2 4" xfId="28983" xr:uid="{00000000-0005-0000-0000-00001E710000}"/>
    <cellStyle name="Normal 3 3 3 4 2 2 4 2" xfId="28984" xr:uid="{00000000-0005-0000-0000-00001F710000}"/>
    <cellStyle name="Normal 3 3 3 4 2 2 4 2 2" xfId="28985" xr:uid="{00000000-0005-0000-0000-000020710000}"/>
    <cellStyle name="Normal 3 3 3 4 2 2 4 2 2 2" xfId="28986" xr:uid="{00000000-0005-0000-0000-000021710000}"/>
    <cellStyle name="Normal 3 3 3 4 2 2 4 2 3" xfId="28987" xr:uid="{00000000-0005-0000-0000-000022710000}"/>
    <cellStyle name="Normal 3 3 3 4 2 2 4 3" xfId="28988" xr:uid="{00000000-0005-0000-0000-000023710000}"/>
    <cellStyle name="Normal 3 3 3 4 2 2 4 3 2" xfId="28989" xr:uid="{00000000-0005-0000-0000-000024710000}"/>
    <cellStyle name="Normal 3 3 3 4 2 2 4 4" xfId="28990" xr:uid="{00000000-0005-0000-0000-000025710000}"/>
    <cellStyle name="Normal 3 3 3 4 2 2 5" xfId="28991" xr:uid="{00000000-0005-0000-0000-000026710000}"/>
    <cellStyle name="Normal 3 3 3 4 2 2 5 2" xfId="28992" xr:uid="{00000000-0005-0000-0000-000027710000}"/>
    <cellStyle name="Normal 3 3 3 4 2 2 5 2 2" xfId="28993" xr:uid="{00000000-0005-0000-0000-000028710000}"/>
    <cellStyle name="Normal 3 3 3 4 2 2 5 3" xfId="28994" xr:uid="{00000000-0005-0000-0000-000029710000}"/>
    <cellStyle name="Normal 3 3 3 4 2 2 6" xfId="28995" xr:uid="{00000000-0005-0000-0000-00002A710000}"/>
    <cellStyle name="Normal 3 3 3 4 2 2 6 2" xfId="28996" xr:uid="{00000000-0005-0000-0000-00002B710000}"/>
    <cellStyle name="Normal 3 3 3 4 2 2 7" xfId="28997" xr:uid="{00000000-0005-0000-0000-00002C710000}"/>
    <cellStyle name="Normal 3 3 3 4 2 2 7 2" xfId="28998" xr:uid="{00000000-0005-0000-0000-00002D710000}"/>
    <cellStyle name="Normal 3 3 3 4 2 2 8" xfId="28999" xr:uid="{00000000-0005-0000-0000-00002E710000}"/>
    <cellStyle name="Normal 3 3 3 4 2 3" xfId="29000" xr:uid="{00000000-0005-0000-0000-00002F710000}"/>
    <cellStyle name="Normal 3 3 3 4 2 3 2" xfId="29001" xr:uid="{00000000-0005-0000-0000-000030710000}"/>
    <cellStyle name="Normal 3 3 3 4 2 3 2 2" xfId="29002" xr:uid="{00000000-0005-0000-0000-000031710000}"/>
    <cellStyle name="Normal 3 3 3 4 2 3 2 2 2" xfId="29003" xr:uid="{00000000-0005-0000-0000-000032710000}"/>
    <cellStyle name="Normal 3 3 3 4 2 3 2 2 2 2" xfId="29004" xr:uid="{00000000-0005-0000-0000-000033710000}"/>
    <cellStyle name="Normal 3 3 3 4 2 3 2 2 3" xfId="29005" xr:uid="{00000000-0005-0000-0000-000034710000}"/>
    <cellStyle name="Normal 3 3 3 4 2 3 2 3" xfId="29006" xr:uid="{00000000-0005-0000-0000-000035710000}"/>
    <cellStyle name="Normal 3 3 3 4 2 3 2 3 2" xfId="29007" xr:uid="{00000000-0005-0000-0000-000036710000}"/>
    <cellStyle name="Normal 3 3 3 4 2 3 2 4" xfId="29008" xr:uid="{00000000-0005-0000-0000-000037710000}"/>
    <cellStyle name="Normal 3 3 3 4 2 3 3" xfId="29009" xr:uid="{00000000-0005-0000-0000-000038710000}"/>
    <cellStyle name="Normal 3 3 3 4 2 3 3 2" xfId="29010" xr:uid="{00000000-0005-0000-0000-000039710000}"/>
    <cellStyle name="Normal 3 3 3 4 2 3 3 2 2" xfId="29011" xr:uid="{00000000-0005-0000-0000-00003A710000}"/>
    <cellStyle name="Normal 3 3 3 4 2 3 3 3" xfId="29012" xr:uid="{00000000-0005-0000-0000-00003B710000}"/>
    <cellStyle name="Normal 3 3 3 4 2 3 4" xfId="29013" xr:uid="{00000000-0005-0000-0000-00003C710000}"/>
    <cellStyle name="Normal 3 3 3 4 2 3 4 2" xfId="29014" xr:uid="{00000000-0005-0000-0000-00003D710000}"/>
    <cellStyle name="Normal 3 3 3 4 2 3 5" xfId="29015" xr:uid="{00000000-0005-0000-0000-00003E710000}"/>
    <cellStyle name="Normal 3 3 3 4 2 4" xfId="29016" xr:uid="{00000000-0005-0000-0000-00003F710000}"/>
    <cellStyle name="Normal 3 3 3 4 2 4 2" xfId="29017" xr:uid="{00000000-0005-0000-0000-000040710000}"/>
    <cellStyle name="Normal 3 3 3 4 2 4 2 2" xfId="29018" xr:uid="{00000000-0005-0000-0000-000041710000}"/>
    <cellStyle name="Normal 3 3 3 4 2 4 2 2 2" xfId="29019" xr:uid="{00000000-0005-0000-0000-000042710000}"/>
    <cellStyle name="Normal 3 3 3 4 2 4 2 3" xfId="29020" xr:uid="{00000000-0005-0000-0000-000043710000}"/>
    <cellStyle name="Normal 3 3 3 4 2 4 3" xfId="29021" xr:uid="{00000000-0005-0000-0000-000044710000}"/>
    <cellStyle name="Normal 3 3 3 4 2 4 3 2" xfId="29022" xr:uid="{00000000-0005-0000-0000-000045710000}"/>
    <cellStyle name="Normal 3 3 3 4 2 4 4" xfId="29023" xr:uid="{00000000-0005-0000-0000-000046710000}"/>
    <cellStyle name="Normal 3 3 3 4 2 5" xfId="29024" xr:uid="{00000000-0005-0000-0000-000047710000}"/>
    <cellStyle name="Normal 3 3 3 4 2 5 2" xfId="29025" xr:uid="{00000000-0005-0000-0000-000048710000}"/>
    <cellStyle name="Normal 3 3 3 4 2 5 2 2" xfId="29026" xr:uid="{00000000-0005-0000-0000-000049710000}"/>
    <cellStyle name="Normal 3 3 3 4 2 5 2 2 2" xfId="29027" xr:uid="{00000000-0005-0000-0000-00004A710000}"/>
    <cellStyle name="Normal 3 3 3 4 2 5 2 3" xfId="29028" xr:uid="{00000000-0005-0000-0000-00004B710000}"/>
    <cellStyle name="Normal 3 3 3 4 2 5 3" xfId="29029" xr:uid="{00000000-0005-0000-0000-00004C710000}"/>
    <cellStyle name="Normal 3 3 3 4 2 5 3 2" xfId="29030" xr:uid="{00000000-0005-0000-0000-00004D710000}"/>
    <cellStyle name="Normal 3 3 3 4 2 5 4" xfId="29031" xr:uid="{00000000-0005-0000-0000-00004E710000}"/>
    <cellStyle name="Normal 3 3 3 4 2 6" xfId="29032" xr:uid="{00000000-0005-0000-0000-00004F710000}"/>
    <cellStyle name="Normal 3 3 3 4 2 6 2" xfId="29033" xr:uid="{00000000-0005-0000-0000-000050710000}"/>
    <cellStyle name="Normal 3 3 3 4 2 6 2 2" xfId="29034" xr:uid="{00000000-0005-0000-0000-000051710000}"/>
    <cellStyle name="Normal 3 3 3 4 2 6 3" xfId="29035" xr:uid="{00000000-0005-0000-0000-000052710000}"/>
    <cellStyle name="Normal 3 3 3 4 2 7" xfId="29036" xr:uid="{00000000-0005-0000-0000-000053710000}"/>
    <cellStyle name="Normal 3 3 3 4 2 7 2" xfId="29037" xr:uid="{00000000-0005-0000-0000-000054710000}"/>
    <cellStyle name="Normal 3 3 3 4 2 8" xfId="29038" xr:uid="{00000000-0005-0000-0000-000055710000}"/>
    <cellStyle name="Normal 3 3 3 4 2 8 2" xfId="29039" xr:uid="{00000000-0005-0000-0000-000056710000}"/>
    <cellStyle name="Normal 3 3 3 4 2 9" xfId="29040" xr:uid="{00000000-0005-0000-0000-000057710000}"/>
    <cellStyle name="Normal 3 3 3 4 3" xfId="29041" xr:uid="{00000000-0005-0000-0000-000058710000}"/>
    <cellStyle name="Normal 3 3 3 4 3 2" xfId="29042" xr:uid="{00000000-0005-0000-0000-000059710000}"/>
    <cellStyle name="Normal 3 3 3 4 3 2 2" xfId="29043" xr:uid="{00000000-0005-0000-0000-00005A710000}"/>
    <cellStyle name="Normal 3 3 3 4 3 2 2 2" xfId="29044" xr:uid="{00000000-0005-0000-0000-00005B710000}"/>
    <cellStyle name="Normal 3 3 3 4 3 2 2 2 2" xfId="29045" xr:uid="{00000000-0005-0000-0000-00005C710000}"/>
    <cellStyle name="Normal 3 3 3 4 3 2 2 2 2 2" xfId="29046" xr:uid="{00000000-0005-0000-0000-00005D710000}"/>
    <cellStyle name="Normal 3 3 3 4 3 2 2 2 3" xfId="29047" xr:uid="{00000000-0005-0000-0000-00005E710000}"/>
    <cellStyle name="Normal 3 3 3 4 3 2 2 3" xfId="29048" xr:uid="{00000000-0005-0000-0000-00005F710000}"/>
    <cellStyle name="Normal 3 3 3 4 3 2 2 3 2" xfId="29049" xr:uid="{00000000-0005-0000-0000-000060710000}"/>
    <cellStyle name="Normal 3 3 3 4 3 2 2 4" xfId="29050" xr:uid="{00000000-0005-0000-0000-000061710000}"/>
    <cellStyle name="Normal 3 3 3 4 3 2 3" xfId="29051" xr:uid="{00000000-0005-0000-0000-000062710000}"/>
    <cellStyle name="Normal 3 3 3 4 3 2 3 2" xfId="29052" xr:uid="{00000000-0005-0000-0000-000063710000}"/>
    <cellStyle name="Normal 3 3 3 4 3 2 3 2 2" xfId="29053" xr:uid="{00000000-0005-0000-0000-000064710000}"/>
    <cellStyle name="Normal 3 3 3 4 3 2 3 3" xfId="29054" xr:uid="{00000000-0005-0000-0000-000065710000}"/>
    <cellStyle name="Normal 3 3 3 4 3 2 4" xfId="29055" xr:uid="{00000000-0005-0000-0000-000066710000}"/>
    <cellStyle name="Normal 3 3 3 4 3 2 4 2" xfId="29056" xr:uid="{00000000-0005-0000-0000-000067710000}"/>
    <cellStyle name="Normal 3 3 3 4 3 2 5" xfId="29057" xr:uid="{00000000-0005-0000-0000-000068710000}"/>
    <cellStyle name="Normal 3 3 3 4 3 3" xfId="29058" xr:uid="{00000000-0005-0000-0000-000069710000}"/>
    <cellStyle name="Normal 3 3 3 4 3 3 2" xfId="29059" xr:uid="{00000000-0005-0000-0000-00006A710000}"/>
    <cellStyle name="Normal 3 3 3 4 3 3 2 2" xfId="29060" xr:uid="{00000000-0005-0000-0000-00006B710000}"/>
    <cellStyle name="Normal 3 3 3 4 3 3 2 2 2" xfId="29061" xr:uid="{00000000-0005-0000-0000-00006C710000}"/>
    <cellStyle name="Normal 3 3 3 4 3 3 2 3" xfId="29062" xr:uid="{00000000-0005-0000-0000-00006D710000}"/>
    <cellStyle name="Normal 3 3 3 4 3 3 3" xfId="29063" xr:uid="{00000000-0005-0000-0000-00006E710000}"/>
    <cellStyle name="Normal 3 3 3 4 3 3 3 2" xfId="29064" xr:uid="{00000000-0005-0000-0000-00006F710000}"/>
    <cellStyle name="Normal 3 3 3 4 3 3 4" xfId="29065" xr:uid="{00000000-0005-0000-0000-000070710000}"/>
    <cellStyle name="Normal 3 3 3 4 3 4" xfId="29066" xr:uid="{00000000-0005-0000-0000-000071710000}"/>
    <cellStyle name="Normal 3 3 3 4 3 4 2" xfId="29067" xr:uid="{00000000-0005-0000-0000-000072710000}"/>
    <cellStyle name="Normal 3 3 3 4 3 4 2 2" xfId="29068" xr:uid="{00000000-0005-0000-0000-000073710000}"/>
    <cellStyle name="Normal 3 3 3 4 3 4 2 2 2" xfId="29069" xr:uid="{00000000-0005-0000-0000-000074710000}"/>
    <cellStyle name="Normal 3 3 3 4 3 4 2 3" xfId="29070" xr:uid="{00000000-0005-0000-0000-000075710000}"/>
    <cellStyle name="Normal 3 3 3 4 3 4 3" xfId="29071" xr:uid="{00000000-0005-0000-0000-000076710000}"/>
    <cellStyle name="Normal 3 3 3 4 3 4 3 2" xfId="29072" xr:uid="{00000000-0005-0000-0000-000077710000}"/>
    <cellStyle name="Normal 3 3 3 4 3 4 4" xfId="29073" xr:uid="{00000000-0005-0000-0000-000078710000}"/>
    <cellStyle name="Normal 3 3 3 4 3 5" xfId="29074" xr:uid="{00000000-0005-0000-0000-000079710000}"/>
    <cellStyle name="Normal 3 3 3 4 3 5 2" xfId="29075" xr:uid="{00000000-0005-0000-0000-00007A710000}"/>
    <cellStyle name="Normal 3 3 3 4 3 5 2 2" xfId="29076" xr:uid="{00000000-0005-0000-0000-00007B710000}"/>
    <cellStyle name="Normal 3 3 3 4 3 5 3" xfId="29077" xr:uid="{00000000-0005-0000-0000-00007C710000}"/>
    <cellStyle name="Normal 3 3 3 4 3 6" xfId="29078" xr:uid="{00000000-0005-0000-0000-00007D710000}"/>
    <cellStyle name="Normal 3 3 3 4 3 6 2" xfId="29079" xr:uid="{00000000-0005-0000-0000-00007E710000}"/>
    <cellStyle name="Normal 3 3 3 4 3 7" xfId="29080" xr:uid="{00000000-0005-0000-0000-00007F710000}"/>
    <cellStyle name="Normal 3 3 3 4 3 7 2" xfId="29081" xr:uid="{00000000-0005-0000-0000-000080710000}"/>
    <cellStyle name="Normal 3 3 3 4 3 8" xfId="29082" xr:uid="{00000000-0005-0000-0000-000081710000}"/>
    <cellStyle name="Normal 3 3 3 4 4" xfId="29083" xr:uid="{00000000-0005-0000-0000-000082710000}"/>
    <cellStyle name="Normal 3 3 3 4 4 2" xfId="29084" xr:uid="{00000000-0005-0000-0000-000083710000}"/>
    <cellStyle name="Normal 3 3 3 4 4 2 2" xfId="29085" xr:uid="{00000000-0005-0000-0000-000084710000}"/>
    <cellStyle name="Normal 3 3 3 4 4 2 2 2" xfId="29086" xr:uid="{00000000-0005-0000-0000-000085710000}"/>
    <cellStyle name="Normal 3 3 3 4 4 2 2 2 2" xfId="29087" xr:uid="{00000000-0005-0000-0000-000086710000}"/>
    <cellStyle name="Normal 3 3 3 4 4 2 2 3" xfId="29088" xr:uid="{00000000-0005-0000-0000-000087710000}"/>
    <cellStyle name="Normal 3 3 3 4 4 2 3" xfId="29089" xr:uid="{00000000-0005-0000-0000-000088710000}"/>
    <cellStyle name="Normal 3 3 3 4 4 2 3 2" xfId="29090" xr:uid="{00000000-0005-0000-0000-000089710000}"/>
    <cellStyle name="Normal 3 3 3 4 4 2 4" xfId="29091" xr:uid="{00000000-0005-0000-0000-00008A710000}"/>
    <cellStyle name="Normal 3 3 3 4 4 3" xfId="29092" xr:uid="{00000000-0005-0000-0000-00008B710000}"/>
    <cellStyle name="Normal 3 3 3 4 4 3 2" xfId="29093" xr:uid="{00000000-0005-0000-0000-00008C710000}"/>
    <cellStyle name="Normal 3 3 3 4 4 3 2 2" xfId="29094" xr:uid="{00000000-0005-0000-0000-00008D710000}"/>
    <cellStyle name="Normal 3 3 3 4 4 3 3" xfId="29095" xr:uid="{00000000-0005-0000-0000-00008E710000}"/>
    <cellStyle name="Normal 3 3 3 4 4 4" xfId="29096" xr:uid="{00000000-0005-0000-0000-00008F710000}"/>
    <cellStyle name="Normal 3 3 3 4 4 4 2" xfId="29097" xr:uid="{00000000-0005-0000-0000-000090710000}"/>
    <cellStyle name="Normal 3 3 3 4 4 5" xfId="29098" xr:uid="{00000000-0005-0000-0000-000091710000}"/>
    <cellStyle name="Normal 3 3 3 4 5" xfId="29099" xr:uid="{00000000-0005-0000-0000-000092710000}"/>
    <cellStyle name="Normal 3 3 3 4 5 2" xfId="29100" xr:uid="{00000000-0005-0000-0000-000093710000}"/>
    <cellStyle name="Normal 3 3 3 4 5 2 2" xfId="29101" xr:uid="{00000000-0005-0000-0000-000094710000}"/>
    <cellStyle name="Normal 3 3 3 4 5 2 2 2" xfId="29102" xr:uid="{00000000-0005-0000-0000-000095710000}"/>
    <cellStyle name="Normal 3 3 3 4 5 2 3" xfId="29103" xr:uid="{00000000-0005-0000-0000-000096710000}"/>
    <cellStyle name="Normal 3 3 3 4 5 3" xfId="29104" xr:uid="{00000000-0005-0000-0000-000097710000}"/>
    <cellStyle name="Normal 3 3 3 4 5 3 2" xfId="29105" xr:uid="{00000000-0005-0000-0000-000098710000}"/>
    <cellStyle name="Normal 3 3 3 4 5 4" xfId="29106" xr:uid="{00000000-0005-0000-0000-000099710000}"/>
    <cellStyle name="Normal 3 3 3 4 6" xfId="29107" xr:uid="{00000000-0005-0000-0000-00009A710000}"/>
    <cellStyle name="Normal 3 3 3 4 6 2" xfId="29108" xr:uid="{00000000-0005-0000-0000-00009B710000}"/>
    <cellStyle name="Normal 3 3 3 4 6 2 2" xfId="29109" xr:uid="{00000000-0005-0000-0000-00009C710000}"/>
    <cellStyle name="Normal 3 3 3 4 6 2 2 2" xfId="29110" xr:uid="{00000000-0005-0000-0000-00009D710000}"/>
    <cellStyle name="Normal 3 3 3 4 6 2 3" xfId="29111" xr:uid="{00000000-0005-0000-0000-00009E710000}"/>
    <cellStyle name="Normal 3 3 3 4 6 3" xfId="29112" xr:uid="{00000000-0005-0000-0000-00009F710000}"/>
    <cellStyle name="Normal 3 3 3 4 6 3 2" xfId="29113" xr:uid="{00000000-0005-0000-0000-0000A0710000}"/>
    <cellStyle name="Normal 3 3 3 4 6 4" xfId="29114" xr:uid="{00000000-0005-0000-0000-0000A1710000}"/>
    <cellStyle name="Normal 3 3 3 4 7" xfId="29115" xr:uid="{00000000-0005-0000-0000-0000A2710000}"/>
    <cellStyle name="Normal 3 3 3 4 7 2" xfId="29116" xr:uid="{00000000-0005-0000-0000-0000A3710000}"/>
    <cellStyle name="Normal 3 3 3 4 7 2 2" xfId="29117" xr:uid="{00000000-0005-0000-0000-0000A4710000}"/>
    <cellStyle name="Normal 3 3 3 4 7 3" xfId="29118" xr:uid="{00000000-0005-0000-0000-0000A5710000}"/>
    <cellStyle name="Normal 3 3 3 4 8" xfId="29119" xr:uid="{00000000-0005-0000-0000-0000A6710000}"/>
    <cellStyle name="Normal 3 3 3 4 8 2" xfId="29120" xr:uid="{00000000-0005-0000-0000-0000A7710000}"/>
    <cellStyle name="Normal 3 3 3 4 9" xfId="29121" xr:uid="{00000000-0005-0000-0000-0000A8710000}"/>
    <cellStyle name="Normal 3 3 3 4 9 2" xfId="29122" xr:uid="{00000000-0005-0000-0000-0000A9710000}"/>
    <cellStyle name="Normal 3 3 3 5" xfId="29123" xr:uid="{00000000-0005-0000-0000-0000AA710000}"/>
    <cellStyle name="Normal 3 3 3 5 10" xfId="29124" xr:uid="{00000000-0005-0000-0000-0000AB710000}"/>
    <cellStyle name="Normal 3 3 3 5 11" xfId="29125" xr:uid="{00000000-0005-0000-0000-0000AC710000}"/>
    <cellStyle name="Normal 3 3 3 5 2" xfId="29126" xr:uid="{00000000-0005-0000-0000-0000AD710000}"/>
    <cellStyle name="Normal 3 3 3 5 2 2" xfId="29127" xr:uid="{00000000-0005-0000-0000-0000AE710000}"/>
    <cellStyle name="Normal 3 3 3 5 2 2 2" xfId="29128" xr:uid="{00000000-0005-0000-0000-0000AF710000}"/>
    <cellStyle name="Normal 3 3 3 5 2 2 2 2" xfId="29129" xr:uid="{00000000-0005-0000-0000-0000B0710000}"/>
    <cellStyle name="Normal 3 3 3 5 2 2 2 2 2" xfId="29130" xr:uid="{00000000-0005-0000-0000-0000B1710000}"/>
    <cellStyle name="Normal 3 3 3 5 2 2 2 2 2 2" xfId="29131" xr:uid="{00000000-0005-0000-0000-0000B2710000}"/>
    <cellStyle name="Normal 3 3 3 5 2 2 2 2 2 2 2" xfId="29132" xr:uid="{00000000-0005-0000-0000-0000B3710000}"/>
    <cellStyle name="Normal 3 3 3 5 2 2 2 2 2 3" xfId="29133" xr:uid="{00000000-0005-0000-0000-0000B4710000}"/>
    <cellStyle name="Normal 3 3 3 5 2 2 2 2 3" xfId="29134" xr:uid="{00000000-0005-0000-0000-0000B5710000}"/>
    <cellStyle name="Normal 3 3 3 5 2 2 2 2 3 2" xfId="29135" xr:uid="{00000000-0005-0000-0000-0000B6710000}"/>
    <cellStyle name="Normal 3 3 3 5 2 2 2 2 4" xfId="29136" xr:uid="{00000000-0005-0000-0000-0000B7710000}"/>
    <cellStyle name="Normal 3 3 3 5 2 2 2 3" xfId="29137" xr:uid="{00000000-0005-0000-0000-0000B8710000}"/>
    <cellStyle name="Normal 3 3 3 5 2 2 2 3 2" xfId="29138" xr:uid="{00000000-0005-0000-0000-0000B9710000}"/>
    <cellStyle name="Normal 3 3 3 5 2 2 2 3 2 2" xfId="29139" xr:uid="{00000000-0005-0000-0000-0000BA710000}"/>
    <cellStyle name="Normal 3 3 3 5 2 2 2 3 3" xfId="29140" xr:uid="{00000000-0005-0000-0000-0000BB710000}"/>
    <cellStyle name="Normal 3 3 3 5 2 2 2 4" xfId="29141" xr:uid="{00000000-0005-0000-0000-0000BC710000}"/>
    <cellStyle name="Normal 3 3 3 5 2 2 2 4 2" xfId="29142" xr:uid="{00000000-0005-0000-0000-0000BD710000}"/>
    <cellStyle name="Normal 3 3 3 5 2 2 2 5" xfId="29143" xr:uid="{00000000-0005-0000-0000-0000BE710000}"/>
    <cellStyle name="Normal 3 3 3 5 2 2 3" xfId="29144" xr:uid="{00000000-0005-0000-0000-0000BF710000}"/>
    <cellStyle name="Normal 3 3 3 5 2 2 3 2" xfId="29145" xr:uid="{00000000-0005-0000-0000-0000C0710000}"/>
    <cellStyle name="Normal 3 3 3 5 2 2 3 2 2" xfId="29146" xr:uid="{00000000-0005-0000-0000-0000C1710000}"/>
    <cellStyle name="Normal 3 3 3 5 2 2 3 2 2 2" xfId="29147" xr:uid="{00000000-0005-0000-0000-0000C2710000}"/>
    <cellStyle name="Normal 3 3 3 5 2 2 3 2 3" xfId="29148" xr:uid="{00000000-0005-0000-0000-0000C3710000}"/>
    <cellStyle name="Normal 3 3 3 5 2 2 3 3" xfId="29149" xr:uid="{00000000-0005-0000-0000-0000C4710000}"/>
    <cellStyle name="Normal 3 3 3 5 2 2 3 3 2" xfId="29150" xr:uid="{00000000-0005-0000-0000-0000C5710000}"/>
    <cellStyle name="Normal 3 3 3 5 2 2 3 4" xfId="29151" xr:uid="{00000000-0005-0000-0000-0000C6710000}"/>
    <cellStyle name="Normal 3 3 3 5 2 2 4" xfId="29152" xr:uid="{00000000-0005-0000-0000-0000C7710000}"/>
    <cellStyle name="Normal 3 3 3 5 2 2 4 2" xfId="29153" xr:uid="{00000000-0005-0000-0000-0000C8710000}"/>
    <cellStyle name="Normal 3 3 3 5 2 2 4 2 2" xfId="29154" xr:uid="{00000000-0005-0000-0000-0000C9710000}"/>
    <cellStyle name="Normal 3 3 3 5 2 2 4 2 2 2" xfId="29155" xr:uid="{00000000-0005-0000-0000-0000CA710000}"/>
    <cellStyle name="Normal 3 3 3 5 2 2 4 2 3" xfId="29156" xr:uid="{00000000-0005-0000-0000-0000CB710000}"/>
    <cellStyle name="Normal 3 3 3 5 2 2 4 3" xfId="29157" xr:uid="{00000000-0005-0000-0000-0000CC710000}"/>
    <cellStyle name="Normal 3 3 3 5 2 2 4 3 2" xfId="29158" xr:uid="{00000000-0005-0000-0000-0000CD710000}"/>
    <cellStyle name="Normal 3 3 3 5 2 2 4 4" xfId="29159" xr:uid="{00000000-0005-0000-0000-0000CE710000}"/>
    <cellStyle name="Normal 3 3 3 5 2 2 5" xfId="29160" xr:uid="{00000000-0005-0000-0000-0000CF710000}"/>
    <cellStyle name="Normal 3 3 3 5 2 2 5 2" xfId="29161" xr:uid="{00000000-0005-0000-0000-0000D0710000}"/>
    <cellStyle name="Normal 3 3 3 5 2 2 5 2 2" xfId="29162" xr:uid="{00000000-0005-0000-0000-0000D1710000}"/>
    <cellStyle name="Normal 3 3 3 5 2 2 5 3" xfId="29163" xr:uid="{00000000-0005-0000-0000-0000D2710000}"/>
    <cellStyle name="Normal 3 3 3 5 2 2 6" xfId="29164" xr:uid="{00000000-0005-0000-0000-0000D3710000}"/>
    <cellStyle name="Normal 3 3 3 5 2 2 6 2" xfId="29165" xr:uid="{00000000-0005-0000-0000-0000D4710000}"/>
    <cellStyle name="Normal 3 3 3 5 2 2 7" xfId="29166" xr:uid="{00000000-0005-0000-0000-0000D5710000}"/>
    <cellStyle name="Normal 3 3 3 5 2 2 7 2" xfId="29167" xr:uid="{00000000-0005-0000-0000-0000D6710000}"/>
    <cellStyle name="Normal 3 3 3 5 2 2 8" xfId="29168" xr:uid="{00000000-0005-0000-0000-0000D7710000}"/>
    <cellStyle name="Normal 3 3 3 5 2 3" xfId="29169" xr:uid="{00000000-0005-0000-0000-0000D8710000}"/>
    <cellStyle name="Normal 3 3 3 5 2 3 2" xfId="29170" xr:uid="{00000000-0005-0000-0000-0000D9710000}"/>
    <cellStyle name="Normal 3 3 3 5 2 3 2 2" xfId="29171" xr:uid="{00000000-0005-0000-0000-0000DA710000}"/>
    <cellStyle name="Normal 3 3 3 5 2 3 2 2 2" xfId="29172" xr:uid="{00000000-0005-0000-0000-0000DB710000}"/>
    <cellStyle name="Normal 3 3 3 5 2 3 2 2 2 2" xfId="29173" xr:uid="{00000000-0005-0000-0000-0000DC710000}"/>
    <cellStyle name="Normal 3 3 3 5 2 3 2 2 3" xfId="29174" xr:uid="{00000000-0005-0000-0000-0000DD710000}"/>
    <cellStyle name="Normal 3 3 3 5 2 3 2 3" xfId="29175" xr:uid="{00000000-0005-0000-0000-0000DE710000}"/>
    <cellStyle name="Normal 3 3 3 5 2 3 2 3 2" xfId="29176" xr:uid="{00000000-0005-0000-0000-0000DF710000}"/>
    <cellStyle name="Normal 3 3 3 5 2 3 2 4" xfId="29177" xr:uid="{00000000-0005-0000-0000-0000E0710000}"/>
    <cellStyle name="Normal 3 3 3 5 2 3 3" xfId="29178" xr:uid="{00000000-0005-0000-0000-0000E1710000}"/>
    <cellStyle name="Normal 3 3 3 5 2 3 3 2" xfId="29179" xr:uid="{00000000-0005-0000-0000-0000E2710000}"/>
    <cellStyle name="Normal 3 3 3 5 2 3 3 2 2" xfId="29180" xr:uid="{00000000-0005-0000-0000-0000E3710000}"/>
    <cellStyle name="Normal 3 3 3 5 2 3 3 3" xfId="29181" xr:uid="{00000000-0005-0000-0000-0000E4710000}"/>
    <cellStyle name="Normal 3 3 3 5 2 3 4" xfId="29182" xr:uid="{00000000-0005-0000-0000-0000E5710000}"/>
    <cellStyle name="Normal 3 3 3 5 2 3 4 2" xfId="29183" xr:uid="{00000000-0005-0000-0000-0000E6710000}"/>
    <cellStyle name="Normal 3 3 3 5 2 3 5" xfId="29184" xr:uid="{00000000-0005-0000-0000-0000E7710000}"/>
    <cellStyle name="Normal 3 3 3 5 2 4" xfId="29185" xr:uid="{00000000-0005-0000-0000-0000E8710000}"/>
    <cellStyle name="Normal 3 3 3 5 2 4 2" xfId="29186" xr:uid="{00000000-0005-0000-0000-0000E9710000}"/>
    <cellStyle name="Normal 3 3 3 5 2 4 2 2" xfId="29187" xr:uid="{00000000-0005-0000-0000-0000EA710000}"/>
    <cellStyle name="Normal 3 3 3 5 2 4 2 2 2" xfId="29188" xr:uid="{00000000-0005-0000-0000-0000EB710000}"/>
    <cellStyle name="Normal 3 3 3 5 2 4 2 3" xfId="29189" xr:uid="{00000000-0005-0000-0000-0000EC710000}"/>
    <cellStyle name="Normal 3 3 3 5 2 4 3" xfId="29190" xr:uid="{00000000-0005-0000-0000-0000ED710000}"/>
    <cellStyle name="Normal 3 3 3 5 2 4 3 2" xfId="29191" xr:uid="{00000000-0005-0000-0000-0000EE710000}"/>
    <cellStyle name="Normal 3 3 3 5 2 4 4" xfId="29192" xr:uid="{00000000-0005-0000-0000-0000EF710000}"/>
    <cellStyle name="Normal 3 3 3 5 2 5" xfId="29193" xr:uid="{00000000-0005-0000-0000-0000F0710000}"/>
    <cellStyle name="Normal 3 3 3 5 2 5 2" xfId="29194" xr:uid="{00000000-0005-0000-0000-0000F1710000}"/>
    <cellStyle name="Normal 3 3 3 5 2 5 2 2" xfId="29195" xr:uid="{00000000-0005-0000-0000-0000F2710000}"/>
    <cellStyle name="Normal 3 3 3 5 2 5 2 2 2" xfId="29196" xr:uid="{00000000-0005-0000-0000-0000F3710000}"/>
    <cellStyle name="Normal 3 3 3 5 2 5 2 3" xfId="29197" xr:uid="{00000000-0005-0000-0000-0000F4710000}"/>
    <cellStyle name="Normal 3 3 3 5 2 5 3" xfId="29198" xr:uid="{00000000-0005-0000-0000-0000F5710000}"/>
    <cellStyle name="Normal 3 3 3 5 2 5 3 2" xfId="29199" xr:uid="{00000000-0005-0000-0000-0000F6710000}"/>
    <cellStyle name="Normal 3 3 3 5 2 5 4" xfId="29200" xr:uid="{00000000-0005-0000-0000-0000F7710000}"/>
    <cellStyle name="Normal 3 3 3 5 2 6" xfId="29201" xr:uid="{00000000-0005-0000-0000-0000F8710000}"/>
    <cellStyle name="Normal 3 3 3 5 2 6 2" xfId="29202" xr:uid="{00000000-0005-0000-0000-0000F9710000}"/>
    <cellStyle name="Normal 3 3 3 5 2 6 2 2" xfId="29203" xr:uid="{00000000-0005-0000-0000-0000FA710000}"/>
    <cellStyle name="Normal 3 3 3 5 2 6 3" xfId="29204" xr:uid="{00000000-0005-0000-0000-0000FB710000}"/>
    <cellStyle name="Normal 3 3 3 5 2 7" xfId="29205" xr:uid="{00000000-0005-0000-0000-0000FC710000}"/>
    <cellStyle name="Normal 3 3 3 5 2 7 2" xfId="29206" xr:uid="{00000000-0005-0000-0000-0000FD710000}"/>
    <cellStyle name="Normal 3 3 3 5 2 8" xfId="29207" xr:uid="{00000000-0005-0000-0000-0000FE710000}"/>
    <cellStyle name="Normal 3 3 3 5 2 8 2" xfId="29208" xr:uid="{00000000-0005-0000-0000-0000FF710000}"/>
    <cellStyle name="Normal 3 3 3 5 2 9" xfId="29209" xr:uid="{00000000-0005-0000-0000-000000720000}"/>
    <cellStyle name="Normal 3 3 3 5 3" xfId="29210" xr:uid="{00000000-0005-0000-0000-000001720000}"/>
    <cellStyle name="Normal 3 3 3 5 3 2" xfId="29211" xr:uid="{00000000-0005-0000-0000-000002720000}"/>
    <cellStyle name="Normal 3 3 3 5 3 2 2" xfId="29212" xr:uid="{00000000-0005-0000-0000-000003720000}"/>
    <cellStyle name="Normal 3 3 3 5 3 2 2 2" xfId="29213" xr:uid="{00000000-0005-0000-0000-000004720000}"/>
    <cellStyle name="Normal 3 3 3 5 3 2 2 2 2" xfId="29214" xr:uid="{00000000-0005-0000-0000-000005720000}"/>
    <cellStyle name="Normal 3 3 3 5 3 2 2 2 2 2" xfId="29215" xr:uid="{00000000-0005-0000-0000-000006720000}"/>
    <cellStyle name="Normal 3 3 3 5 3 2 2 2 3" xfId="29216" xr:uid="{00000000-0005-0000-0000-000007720000}"/>
    <cellStyle name="Normal 3 3 3 5 3 2 2 3" xfId="29217" xr:uid="{00000000-0005-0000-0000-000008720000}"/>
    <cellStyle name="Normal 3 3 3 5 3 2 2 3 2" xfId="29218" xr:uid="{00000000-0005-0000-0000-000009720000}"/>
    <cellStyle name="Normal 3 3 3 5 3 2 2 4" xfId="29219" xr:uid="{00000000-0005-0000-0000-00000A720000}"/>
    <cellStyle name="Normal 3 3 3 5 3 2 3" xfId="29220" xr:uid="{00000000-0005-0000-0000-00000B720000}"/>
    <cellStyle name="Normal 3 3 3 5 3 2 3 2" xfId="29221" xr:uid="{00000000-0005-0000-0000-00000C720000}"/>
    <cellStyle name="Normal 3 3 3 5 3 2 3 2 2" xfId="29222" xr:uid="{00000000-0005-0000-0000-00000D720000}"/>
    <cellStyle name="Normal 3 3 3 5 3 2 3 3" xfId="29223" xr:uid="{00000000-0005-0000-0000-00000E720000}"/>
    <cellStyle name="Normal 3 3 3 5 3 2 4" xfId="29224" xr:uid="{00000000-0005-0000-0000-00000F720000}"/>
    <cellStyle name="Normal 3 3 3 5 3 2 4 2" xfId="29225" xr:uid="{00000000-0005-0000-0000-000010720000}"/>
    <cellStyle name="Normal 3 3 3 5 3 2 5" xfId="29226" xr:uid="{00000000-0005-0000-0000-000011720000}"/>
    <cellStyle name="Normal 3 3 3 5 3 3" xfId="29227" xr:uid="{00000000-0005-0000-0000-000012720000}"/>
    <cellStyle name="Normal 3 3 3 5 3 3 2" xfId="29228" xr:uid="{00000000-0005-0000-0000-000013720000}"/>
    <cellStyle name="Normal 3 3 3 5 3 3 2 2" xfId="29229" xr:uid="{00000000-0005-0000-0000-000014720000}"/>
    <cellStyle name="Normal 3 3 3 5 3 3 2 2 2" xfId="29230" xr:uid="{00000000-0005-0000-0000-000015720000}"/>
    <cellStyle name="Normal 3 3 3 5 3 3 2 3" xfId="29231" xr:uid="{00000000-0005-0000-0000-000016720000}"/>
    <cellStyle name="Normal 3 3 3 5 3 3 3" xfId="29232" xr:uid="{00000000-0005-0000-0000-000017720000}"/>
    <cellStyle name="Normal 3 3 3 5 3 3 3 2" xfId="29233" xr:uid="{00000000-0005-0000-0000-000018720000}"/>
    <cellStyle name="Normal 3 3 3 5 3 3 4" xfId="29234" xr:uid="{00000000-0005-0000-0000-000019720000}"/>
    <cellStyle name="Normal 3 3 3 5 3 4" xfId="29235" xr:uid="{00000000-0005-0000-0000-00001A720000}"/>
    <cellStyle name="Normal 3 3 3 5 3 4 2" xfId="29236" xr:uid="{00000000-0005-0000-0000-00001B720000}"/>
    <cellStyle name="Normal 3 3 3 5 3 4 2 2" xfId="29237" xr:uid="{00000000-0005-0000-0000-00001C720000}"/>
    <cellStyle name="Normal 3 3 3 5 3 4 2 2 2" xfId="29238" xr:uid="{00000000-0005-0000-0000-00001D720000}"/>
    <cellStyle name="Normal 3 3 3 5 3 4 2 3" xfId="29239" xr:uid="{00000000-0005-0000-0000-00001E720000}"/>
    <cellStyle name="Normal 3 3 3 5 3 4 3" xfId="29240" xr:uid="{00000000-0005-0000-0000-00001F720000}"/>
    <cellStyle name="Normal 3 3 3 5 3 4 3 2" xfId="29241" xr:uid="{00000000-0005-0000-0000-000020720000}"/>
    <cellStyle name="Normal 3 3 3 5 3 4 4" xfId="29242" xr:uid="{00000000-0005-0000-0000-000021720000}"/>
    <cellStyle name="Normal 3 3 3 5 3 5" xfId="29243" xr:uid="{00000000-0005-0000-0000-000022720000}"/>
    <cellStyle name="Normal 3 3 3 5 3 5 2" xfId="29244" xr:uid="{00000000-0005-0000-0000-000023720000}"/>
    <cellStyle name="Normal 3 3 3 5 3 5 2 2" xfId="29245" xr:uid="{00000000-0005-0000-0000-000024720000}"/>
    <cellStyle name="Normal 3 3 3 5 3 5 3" xfId="29246" xr:uid="{00000000-0005-0000-0000-000025720000}"/>
    <cellStyle name="Normal 3 3 3 5 3 6" xfId="29247" xr:uid="{00000000-0005-0000-0000-000026720000}"/>
    <cellStyle name="Normal 3 3 3 5 3 6 2" xfId="29248" xr:uid="{00000000-0005-0000-0000-000027720000}"/>
    <cellStyle name="Normal 3 3 3 5 3 7" xfId="29249" xr:uid="{00000000-0005-0000-0000-000028720000}"/>
    <cellStyle name="Normal 3 3 3 5 3 7 2" xfId="29250" xr:uid="{00000000-0005-0000-0000-000029720000}"/>
    <cellStyle name="Normal 3 3 3 5 3 8" xfId="29251" xr:uid="{00000000-0005-0000-0000-00002A720000}"/>
    <cellStyle name="Normal 3 3 3 5 4" xfId="29252" xr:uid="{00000000-0005-0000-0000-00002B720000}"/>
    <cellStyle name="Normal 3 3 3 5 4 2" xfId="29253" xr:uid="{00000000-0005-0000-0000-00002C720000}"/>
    <cellStyle name="Normal 3 3 3 5 4 2 2" xfId="29254" xr:uid="{00000000-0005-0000-0000-00002D720000}"/>
    <cellStyle name="Normal 3 3 3 5 4 2 2 2" xfId="29255" xr:uid="{00000000-0005-0000-0000-00002E720000}"/>
    <cellStyle name="Normal 3 3 3 5 4 2 2 2 2" xfId="29256" xr:uid="{00000000-0005-0000-0000-00002F720000}"/>
    <cellStyle name="Normal 3 3 3 5 4 2 2 3" xfId="29257" xr:uid="{00000000-0005-0000-0000-000030720000}"/>
    <cellStyle name="Normal 3 3 3 5 4 2 3" xfId="29258" xr:uid="{00000000-0005-0000-0000-000031720000}"/>
    <cellStyle name="Normal 3 3 3 5 4 2 3 2" xfId="29259" xr:uid="{00000000-0005-0000-0000-000032720000}"/>
    <cellStyle name="Normal 3 3 3 5 4 2 4" xfId="29260" xr:uid="{00000000-0005-0000-0000-000033720000}"/>
    <cellStyle name="Normal 3 3 3 5 4 3" xfId="29261" xr:uid="{00000000-0005-0000-0000-000034720000}"/>
    <cellStyle name="Normal 3 3 3 5 4 3 2" xfId="29262" xr:uid="{00000000-0005-0000-0000-000035720000}"/>
    <cellStyle name="Normal 3 3 3 5 4 3 2 2" xfId="29263" xr:uid="{00000000-0005-0000-0000-000036720000}"/>
    <cellStyle name="Normal 3 3 3 5 4 3 3" xfId="29264" xr:uid="{00000000-0005-0000-0000-000037720000}"/>
    <cellStyle name="Normal 3 3 3 5 4 4" xfId="29265" xr:uid="{00000000-0005-0000-0000-000038720000}"/>
    <cellStyle name="Normal 3 3 3 5 4 4 2" xfId="29266" xr:uid="{00000000-0005-0000-0000-000039720000}"/>
    <cellStyle name="Normal 3 3 3 5 4 5" xfId="29267" xr:uid="{00000000-0005-0000-0000-00003A720000}"/>
    <cellStyle name="Normal 3 3 3 5 5" xfId="29268" xr:uid="{00000000-0005-0000-0000-00003B720000}"/>
    <cellStyle name="Normal 3 3 3 5 5 2" xfId="29269" xr:uid="{00000000-0005-0000-0000-00003C720000}"/>
    <cellStyle name="Normal 3 3 3 5 5 2 2" xfId="29270" xr:uid="{00000000-0005-0000-0000-00003D720000}"/>
    <cellStyle name="Normal 3 3 3 5 5 2 2 2" xfId="29271" xr:uid="{00000000-0005-0000-0000-00003E720000}"/>
    <cellStyle name="Normal 3 3 3 5 5 2 3" xfId="29272" xr:uid="{00000000-0005-0000-0000-00003F720000}"/>
    <cellStyle name="Normal 3 3 3 5 5 3" xfId="29273" xr:uid="{00000000-0005-0000-0000-000040720000}"/>
    <cellStyle name="Normal 3 3 3 5 5 3 2" xfId="29274" xr:uid="{00000000-0005-0000-0000-000041720000}"/>
    <cellStyle name="Normal 3 3 3 5 5 4" xfId="29275" xr:uid="{00000000-0005-0000-0000-000042720000}"/>
    <cellStyle name="Normal 3 3 3 5 6" xfId="29276" xr:uid="{00000000-0005-0000-0000-000043720000}"/>
    <cellStyle name="Normal 3 3 3 5 6 2" xfId="29277" xr:uid="{00000000-0005-0000-0000-000044720000}"/>
    <cellStyle name="Normal 3 3 3 5 6 2 2" xfId="29278" xr:uid="{00000000-0005-0000-0000-000045720000}"/>
    <cellStyle name="Normal 3 3 3 5 6 2 2 2" xfId="29279" xr:uid="{00000000-0005-0000-0000-000046720000}"/>
    <cellStyle name="Normal 3 3 3 5 6 2 3" xfId="29280" xr:uid="{00000000-0005-0000-0000-000047720000}"/>
    <cellStyle name="Normal 3 3 3 5 6 3" xfId="29281" xr:uid="{00000000-0005-0000-0000-000048720000}"/>
    <cellStyle name="Normal 3 3 3 5 6 3 2" xfId="29282" xr:uid="{00000000-0005-0000-0000-000049720000}"/>
    <cellStyle name="Normal 3 3 3 5 6 4" xfId="29283" xr:uid="{00000000-0005-0000-0000-00004A720000}"/>
    <cellStyle name="Normal 3 3 3 5 7" xfId="29284" xr:uid="{00000000-0005-0000-0000-00004B720000}"/>
    <cellStyle name="Normal 3 3 3 5 7 2" xfId="29285" xr:uid="{00000000-0005-0000-0000-00004C720000}"/>
    <cellStyle name="Normal 3 3 3 5 7 2 2" xfId="29286" xr:uid="{00000000-0005-0000-0000-00004D720000}"/>
    <cellStyle name="Normal 3 3 3 5 7 3" xfId="29287" xr:uid="{00000000-0005-0000-0000-00004E720000}"/>
    <cellStyle name="Normal 3 3 3 5 8" xfId="29288" xr:uid="{00000000-0005-0000-0000-00004F720000}"/>
    <cellStyle name="Normal 3 3 3 5 8 2" xfId="29289" xr:uid="{00000000-0005-0000-0000-000050720000}"/>
    <cellStyle name="Normal 3 3 3 5 9" xfId="29290" xr:uid="{00000000-0005-0000-0000-000051720000}"/>
    <cellStyle name="Normal 3 3 3 5 9 2" xfId="29291" xr:uid="{00000000-0005-0000-0000-000052720000}"/>
    <cellStyle name="Normal 3 3 3 6" xfId="29292" xr:uid="{00000000-0005-0000-0000-000053720000}"/>
    <cellStyle name="Normal 3 3 3 6 2" xfId="29293" xr:uid="{00000000-0005-0000-0000-000054720000}"/>
    <cellStyle name="Normal 3 3 3 6 2 2" xfId="29294" xr:uid="{00000000-0005-0000-0000-000055720000}"/>
    <cellStyle name="Normal 3 3 3 6 2 2 2" xfId="29295" xr:uid="{00000000-0005-0000-0000-000056720000}"/>
    <cellStyle name="Normal 3 3 3 6 2 2 2 2" xfId="29296" xr:uid="{00000000-0005-0000-0000-000057720000}"/>
    <cellStyle name="Normal 3 3 3 6 2 2 2 2 2" xfId="29297" xr:uid="{00000000-0005-0000-0000-000058720000}"/>
    <cellStyle name="Normal 3 3 3 6 2 2 2 2 2 2" xfId="29298" xr:uid="{00000000-0005-0000-0000-000059720000}"/>
    <cellStyle name="Normal 3 3 3 6 2 2 2 2 3" xfId="29299" xr:uid="{00000000-0005-0000-0000-00005A720000}"/>
    <cellStyle name="Normal 3 3 3 6 2 2 2 3" xfId="29300" xr:uid="{00000000-0005-0000-0000-00005B720000}"/>
    <cellStyle name="Normal 3 3 3 6 2 2 2 3 2" xfId="29301" xr:uid="{00000000-0005-0000-0000-00005C720000}"/>
    <cellStyle name="Normal 3 3 3 6 2 2 2 4" xfId="29302" xr:uid="{00000000-0005-0000-0000-00005D720000}"/>
    <cellStyle name="Normal 3 3 3 6 2 2 3" xfId="29303" xr:uid="{00000000-0005-0000-0000-00005E720000}"/>
    <cellStyle name="Normal 3 3 3 6 2 2 3 2" xfId="29304" xr:uid="{00000000-0005-0000-0000-00005F720000}"/>
    <cellStyle name="Normal 3 3 3 6 2 2 3 2 2" xfId="29305" xr:uid="{00000000-0005-0000-0000-000060720000}"/>
    <cellStyle name="Normal 3 3 3 6 2 2 3 3" xfId="29306" xr:uid="{00000000-0005-0000-0000-000061720000}"/>
    <cellStyle name="Normal 3 3 3 6 2 2 4" xfId="29307" xr:uid="{00000000-0005-0000-0000-000062720000}"/>
    <cellStyle name="Normal 3 3 3 6 2 2 4 2" xfId="29308" xr:uid="{00000000-0005-0000-0000-000063720000}"/>
    <cellStyle name="Normal 3 3 3 6 2 2 5" xfId="29309" xr:uid="{00000000-0005-0000-0000-000064720000}"/>
    <cellStyle name="Normal 3 3 3 6 2 3" xfId="29310" xr:uid="{00000000-0005-0000-0000-000065720000}"/>
    <cellStyle name="Normal 3 3 3 6 2 3 2" xfId="29311" xr:uid="{00000000-0005-0000-0000-000066720000}"/>
    <cellStyle name="Normal 3 3 3 6 2 3 2 2" xfId="29312" xr:uid="{00000000-0005-0000-0000-000067720000}"/>
    <cellStyle name="Normal 3 3 3 6 2 3 2 2 2" xfId="29313" xr:uid="{00000000-0005-0000-0000-000068720000}"/>
    <cellStyle name="Normal 3 3 3 6 2 3 2 3" xfId="29314" xr:uid="{00000000-0005-0000-0000-000069720000}"/>
    <cellStyle name="Normal 3 3 3 6 2 3 3" xfId="29315" xr:uid="{00000000-0005-0000-0000-00006A720000}"/>
    <cellStyle name="Normal 3 3 3 6 2 3 3 2" xfId="29316" xr:uid="{00000000-0005-0000-0000-00006B720000}"/>
    <cellStyle name="Normal 3 3 3 6 2 3 4" xfId="29317" xr:uid="{00000000-0005-0000-0000-00006C720000}"/>
    <cellStyle name="Normal 3 3 3 6 2 4" xfId="29318" xr:uid="{00000000-0005-0000-0000-00006D720000}"/>
    <cellStyle name="Normal 3 3 3 6 2 4 2" xfId="29319" xr:uid="{00000000-0005-0000-0000-00006E720000}"/>
    <cellStyle name="Normal 3 3 3 6 2 4 2 2" xfId="29320" xr:uid="{00000000-0005-0000-0000-00006F720000}"/>
    <cellStyle name="Normal 3 3 3 6 2 4 2 2 2" xfId="29321" xr:uid="{00000000-0005-0000-0000-000070720000}"/>
    <cellStyle name="Normal 3 3 3 6 2 4 2 3" xfId="29322" xr:uid="{00000000-0005-0000-0000-000071720000}"/>
    <cellStyle name="Normal 3 3 3 6 2 4 3" xfId="29323" xr:uid="{00000000-0005-0000-0000-000072720000}"/>
    <cellStyle name="Normal 3 3 3 6 2 4 3 2" xfId="29324" xr:uid="{00000000-0005-0000-0000-000073720000}"/>
    <cellStyle name="Normal 3 3 3 6 2 4 4" xfId="29325" xr:uid="{00000000-0005-0000-0000-000074720000}"/>
    <cellStyle name="Normal 3 3 3 6 2 5" xfId="29326" xr:uid="{00000000-0005-0000-0000-000075720000}"/>
    <cellStyle name="Normal 3 3 3 6 2 5 2" xfId="29327" xr:uid="{00000000-0005-0000-0000-000076720000}"/>
    <cellStyle name="Normal 3 3 3 6 2 5 2 2" xfId="29328" xr:uid="{00000000-0005-0000-0000-000077720000}"/>
    <cellStyle name="Normal 3 3 3 6 2 5 3" xfId="29329" xr:uid="{00000000-0005-0000-0000-000078720000}"/>
    <cellStyle name="Normal 3 3 3 6 2 6" xfId="29330" xr:uid="{00000000-0005-0000-0000-000079720000}"/>
    <cellStyle name="Normal 3 3 3 6 2 6 2" xfId="29331" xr:uid="{00000000-0005-0000-0000-00007A720000}"/>
    <cellStyle name="Normal 3 3 3 6 2 7" xfId="29332" xr:uid="{00000000-0005-0000-0000-00007B720000}"/>
    <cellStyle name="Normal 3 3 3 6 2 7 2" xfId="29333" xr:uid="{00000000-0005-0000-0000-00007C720000}"/>
    <cellStyle name="Normal 3 3 3 6 2 8" xfId="29334" xr:uid="{00000000-0005-0000-0000-00007D720000}"/>
    <cellStyle name="Normal 3 3 3 6 3" xfId="29335" xr:uid="{00000000-0005-0000-0000-00007E720000}"/>
    <cellStyle name="Normal 3 3 3 6 3 2" xfId="29336" xr:uid="{00000000-0005-0000-0000-00007F720000}"/>
    <cellStyle name="Normal 3 3 3 6 3 2 2" xfId="29337" xr:uid="{00000000-0005-0000-0000-000080720000}"/>
    <cellStyle name="Normal 3 3 3 6 3 2 2 2" xfId="29338" xr:uid="{00000000-0005-0000-0000-000081720000}"/>
    <cellStyle name="Normal 3 3 3 6 3 2 2 2 2" xfId="29339" xr:uid="{00000000-0005-0000-0000-000082720000}"/>
    <cellStyle name="Normal 3 3 3 6 3 2 2 3" xfId="29340" xr:uid="{00000000-0005-0000-0000-000083720000}"/>
    <cellStyle name="Normal 3 3 3 6 3 2 3" xfId="29341" xr:uid="{00000000-0005-0000-0000-000084720000}"/>
    <cellStyle name="Normal 3 3 3 6 3 2 3 2" xfId="29342" xr:uid="{00000000-0005-0000-0000-000085720000}"/>
    <cellStyle name="Normal 3 3 3 6 3 2 4" xfId="29343" xr:uid="{00000000-0005-0000-0000-000086720000}"/>
    <cellStyle name="Normal 3 3 3 6 3 3" xfId="29344" xr:uid="{00000000-0005-0000-0000-000087720000}"/>
    <cellStyle name="Normal 3 3 3 6 3 3 2" xfId="29345" xr:uid="{00000000-0005-0000-0000-000088720000}"/>
    <cellStyle name="Normal 3 3 3 6 3 3 2 2" xfId="29346" xr:uid="{00000000-0005-0000-0000-000089720000}"/>
    <cellStyle name="Normal 3 3 3 6 3 3 3" xfId="29347" xr:uid="{00000000-0005-0000-0000-00008A720000}"/>
    <cellStyle name="Normal 3 3 3 6 3 4" xfId="29348" xr:uid="{00000000-0005-0000-0000-00008B720000}"/>
    <cellStyle name="Normal 3 3 3 6 3 4 2" xfId="29349" xr:uid="{00000000-0005-0000-0000-00008C720000}"/>
    <cellStyle name="Normal 3 3 3 6 3 5" xfId="29350" xr:uid="{00000000-0005-0000-0000-00008D720000}"/>
    <cellStyle name="Normal 3 3 3 6 4" xfId="29351" xr:uid="{00000000-0005-0000-0000-00008E720000}"/>
    <cellStyle name="Normal 3 3 3 6 4 2" xfId="29352" xr:uid="{00000000-0005-0000-0000-00008F720000}"/>
    <cellStyle name="Normal 3 3 3 6 4 2 2" xfId="29353" xr:uid="{00000000-0005-0000-0000-000090720000}"/>
    <cellStyle name="Normal 3 3 3 6 4 2 2 2" xfId="29354" xr:uid="{00000000-0005-0000-0000-000091720000}"/>
    <cellStyle name="Normal 3 3 3 6 4 2 3" xfId="29355" xr:uid="{00000000-0005-0000-0000-000092720000}"/>
    <cellStyle name="Normal 3 3 3 6 4 3" xfId="29356" xr:uid="{00000000-0005-0000-0000-000093720000}"/>
    <cellStyle name="Normal 3 3 3 6 4 3 2" xfId="29357" xr:uid="{00000000-0005-0000-0000-000094720000}"/>
    <cellStyle name="Normal 3 3 3 6 4 4" xfId="29358" xr:uid="{00000000-0005-0000-0000-000095720000}"/>
    <cellStyle name="Normal 3 3 3 6 5" xfId="29359" xr:uid="{00000000-0005-0000-0000-000096720000}"/>
    <cellStyle name="Normal 3 3 3 6 5 2" xfId="29360" xr:uid="{00000000-0005-0000-0000-000097720000}"/>
    <cellStyle name="Normal 3 3 3 6 5 2 2" xfId="29361" xr:uid="{00000000-0005-0000-0000-000098720000}"/>
    <cellStyle name="Normal 3 3 3 6 5 2 2 2" xfId="29362" xr:uid="{00000000-0005-0000-0000-000099720000}"/>
    <cellStyle name="Normal 3 3 3 6 5 2 3" xfId="29363" xr:uid="{00000000-0005-0000-0000-00009A720000}"/>
    <cellStyle name="Normal 3 3 3 6 5 3" xfId="29364" xr:uid="{00000000-0005-0000-0000-00009B720000}"/>
    <cellStyle name="Normal 3 3 3 6 5 3 2" xfId="29365" xr:uid="{00000000-0005-0000-0000-00009C720000}"/>
    <cellStyle name="Normal 3 3 3 6 5 4" xfId="29366" xr:uid="{00000000-0005-0000-0000-00009D720000}"/>
    <cellStyle name="Normal 3 3 3 6 6" xfId="29367" xr:uid="{00000000-0005-0000-0000-00009E720000}"/>
    <cellStyle name="Normal 3 3 3 6 6 2" xfId="29368" xr:uid="{00000000-0005-0000-0000-00009F720000}"/>
    <cellStyle name="Normal 3 3 3 6 6 2 2" xfId="29369" xr:uid="{00000000-0005-0000-0000-0000A0720000}"/>
    <cellStyle name="Normal 3 3 3 6 6 3" xfId="29370" xr:uid="{00000000-0005-0000-0000-0000A1720000}"/>
    <cellStyle name="Normal 3 3 3 6 7" xfId="29371" xr:uid="{00000000-0005-0000-0000-0000A2720000}"/>
    <cellStyle name="Normal 3 3 3 6 7 2" xfId="29372" xr:uid="{00000000-0005-0000-0000-0000A3720000}"/>
    <cellStyle name="Normal 3 3 3 6 8" xfId="29373" xr:uid="{00000000-0005-0000-0000-0000A4720000}"/>
    <cellStyle name="Normal 3 3 3 6 8 2" xfId="29374" xr:uid="{00000000-0005-0000-0000-0000A5720000}"/>
    <cellStyle name="Normal 3 3 3 6 9" xfId="29375" xr:uid="{00000000-0005-0000-0000-0000A6720000}"/>
    <cellStyle name="Normal 3 3 3 7" xfId="29376" xr:uid="{00000000-0005-0000-0000-0000A7720000}"/>
    <cellStyle name="Normal 3 3 3 7 2" xfId="29377" xr:uid="{00000000-0005-0000-0000-0000A8720000}"/>
    <cellStyle name="Normal 3 3 3 7 2 2" xfId="29378" xr:uid="{00000000-0005-0000-0000-0000A9720000}"/>
    <cellStyle name="Normal 3 3 3 7 2 2 2" xfId="29379" xr:uid="{00000000-0005-0000-0000-0000AA720000}"/>
    <cellStyle name="Normal 3 3 3 7 2 2 2 2" xfId="29380" xr:uid="{00000000-0005-0000-0000-0000AB720000}"/>
    <cellStyle name="Normal 3 3 3 7 2 2 2 2 2" xfId="29381" xr:uid="{00000000-0005-0000-0000-0000AC720000}"/>
    <cellStyle name="Normal 3 3 3 7 2 2 2 3" xfId="29382" xr:uid="{00000000-0005-0000-0000-0000AD720000}"/>
    <cellStyle name="Normal 3 3 3 7 2 2 3" xfId="29383" xr:uid="{00000000-0005-0000-0000-0000AE720000}"/>
    <cellStyle name="Normal 3 3 3 7 2 2 3 2" xfId="29384" xr:uid="{00000000-0005-0000-0000-0000AF720000}"/>
    <cellStyle name="Normal 3 3 3 7 2 2 4" xfId="29385" xr:uid="{00000000-0005-0000-0000-0000B0720000}"/>
    <cellStyle name="Normal 3 3 3 7 2 3" xfId="29386" xr:uid="{00000000-0005-0000-0000-0000B1720000}"/>
    <cellStyle name="Normal 3 3 3 7 2 3 2" xfId="29387" xr:uid="{00000000-0005-0000-0000-0000B2720000}"/>
    <cellStyle name="Normal 3 3 3 7 2 3 2 2" xfId="29388" xr:uid="{00000000-0005-0000-0000-0000B3720000}"/>
    <cellStyle name="Normal 3 3 3 7 2 3 3" xfId="29389" xr:uid="{00000000-0005-0000-0000-0000B4720000}"/>
    <cellStyle name="Normal 3 3 3 7 2 4" xfId="29390" xr:uid="{00000000-0005-0000-0000-0000B5720000}"/>
    <cellStyle name="Normal 3 3 3 7 2 4 2" xfId="29391" xr:uid="{00000000-0005-0000-0000-0000B6720000}"/>
    <cellStyle name="Normal 3 3 3 7 2 5" xfId="29392" xr:uid="{00000000-0005-0000-0000-0000B7720000}"/>
    <cellStyle name="Normal 3 3 3 7 3" xfId="29393" xr:uid="{00000000-0005-0000-0000-0000B8720000}"/>
    <cellStyle name="Normal 3 3 3 7 3 2" xfId="29394" xr:uid="{00000000-0005-0000-0000-0000B9720000}"/>
    <cellStyle name="Normal 3 3 3 7 3 2 2" xfId="29395" xr:uid="{00000000-0005-0000-0000-0000BA720000}"/>
    <cellStyle name="Normal 3 3 3 7 3 2 2 2" xfId="29396" xr:uid="{00000000-0005-0000-0000-0000BB720000}"/>
    <cellStyle name="Normal 3 3 3 7 3 2 3" xfId="29397" xr:uid="{00000000-0005-0000-0000-0000BC720000}"/>
    <cellStyle name="Normal 3 3 3 7 3 3" xfId="29398" xr:uid="{00000000-0005-0000-0000-0000BD720000}"/>
    <cellStyle name="Normal 3 3 3 7 3 3 2" xfId="29399" xr:uid="{00000000-0005-0000-0000-0000BE720000}"/>
    <cellStyle name="Normal 3 3 3 7 3 4" xfId="29400" xr:uid="{00000000-0005-0000-0000-0000BF720000}"/>
    <cellStyle name="Normal 3 3 3 7 4" xfId="29401" xr:uid="{00000000-0005-0000-0000-0000C0720000}"/>
    <cellStyle name="Normal 3 3 3 7 4 2" xfId="29402" xr:uid="{00000000-0005-0000-0000-0000C1720000}"/>
    <cellStyle name="Normal 3 3 3 7 4 2 2" xfId="29403" xr:uid="{00000000-0005-0000-0000-0000C2720000}"/>
    <cellStyle name="Normal 3 3 3 7 4 2 2 2" xfId="29404" xr:uid="{00000000-0005-0000-0000-0000C3720000}"/>
    <cellStyle name="Normal 3 3 3 7 4 2 3" xfId="29405" xr:uid="{00000000-0005-0000-0000-0000C4720000}"/>
    <cellStyle name="Normal 3 3 3 7 4 3" xfId="29406" xr:uid="{00000000-0005-0000-0000-0000C5720000}"/>
    <cellStyle name="Normal 3 3 3 7 4 3 2" xfId="29407" xr:uid="{00000000-0005-0000-0000-0000C6720000}"/>
    <cellStyle name="Normal 3 3 3 7 4 4" xfId="29408" xr:uid="{00000000-0005-0000-0000-0000C7720000}"/>
    <cellStyle name="Normal 3 3 3 7 5" xfId="29409" xr:uid="{00000000-0005-0000-0000-0000C8720000}"/>
    <cellStyle name="Normal 3 3 3 7 5 2" xfId="29410" xr:uid="{00000000-0005-0000-0000-0000C9720000}"/>
    <cellStyle name="Normal 3 3 3 7 5 2 2" xfId="29411" xr:uid="{00000000-0005-0000-0000-0000CA720000}"/>
    <cellStyle name="Normal 3 3 3 7 5 3" xfId="29412" xr:uid="{00000000-0005-0000-0000-0000CB720000}"/>
    <cellStyle name="Normal 3 3 3 7 6" xfId="29413" xr:uid="{00000000-0005-0000-0000-0000CC720000}"/>
    <cellStyle name="Normal 3 3 3 7 6 2" xfId="29414" xr:uid="{00000000-0005-0000-0000-0000CD720000}"/>
    <cellStyle name="Normal 3 3 3 7 7" xfId="29415" xr:uid="{00000000-0005-0000-0000-0000CE720000}"/>
    <cellStyle name="Normal 3 3 3 7 7 2" xfId="29416" xr:uid="{00000000-0005-0000-0000-0000CF720000}"/>
    <cellStyle name="Normal 3 3 3 7 8" xfId="29417" xr:uid="{00000000-0005-0000-0000-0000D0720000}"/>
    <cellStyle name="Normal 3 3 3 8" xfId="29418" xr:uid="{00000000-0005-0000-0000-0000D1720000}"/>
    <cellStyle name="Normal 3 3 3 8 2" xfId="29419" xr:uid="{00000000-0005-0000-0000-0000D2720000}"/>
    <cellStyle name="Normal 3 3 3 8 2 2" xfId="29420" xr:uid="{00000000-0005-0000-0000-0000D3720000}"/>
    <cellStyle name="Normal 3 3 3 8 2 2 2" xfId="29421" xr:uid="{00000000-0005-0000-0000-0000D4720000}"/>
    <cellStyle name="Normal 3 3 3 8 2 2 2 2" xfId="29422" xr:uid="{00000000-0005-0000-0000-0000D5720000}"/>
    <cellStyle name="Normal 3 3 3 8 2 2 2 2 2" xfId="29423" xr:uid="{00000000-0005-0000-0000-0000D6720000}"/>
    <cellStyle name="Normal 3 3 3 8 2 2 2 3" xfId="29424" xr:uid="{00000000-0005-0000-0000-0000D7720000}"/>
    <cellStyle name="Normal 3 3 3 8 2 2 3" xfId="29425" xr:uid="{00000000-0005-0000-0000-0000D8720000}"/>
    <cellStyle name="Normal 3 3 3 8 2 2 3 2" xfId="29426" xr:uid="{00000000-0005-0000-0000-0000D9720000}"/>
    <cellStyle name="Normal 3 3 3 8 2 2 4" xfId="29427" xr:uid="{00000000-0005-0000-0000-0000DA720000}"/>
    <cellStyle name="Normal 3 3 3 8 2 3" xfId="29428" xr:uid="{00000000-0005-0000-0000-0000DB720000}"/>
    <cellStyle name="Normal 3 3 3 8 2 3 2" xfId="29429" xr:uid="{00000000-0005-0000-0000-0000DC720000}"/>
    <cellStyle name="Normal 3 3 3 8 2 3 2 2" xfId="29430" xr:uid="{00000000-0005-0000-0000-0000DD720000}"/>
    <cellStyle name="Normal 3 3 3 8 2 3 3" xfId="29431" xr:uid="{00000000-0005-0000-0000-0000DE720000}"/>
    <cellStyle name="Normal 3 3 3 8 2 4" xfId="29432" xr:uid="{00000000-0005-0000-0000-0000DF720000}"/>
    <cellStyle name="Normal 3 3 3 8 2 4 2" xfId="29433" xr:uid="{00000000-0005-0000-0000-0000E0720000}"/>
    <cellStyle name="Normal 3 3 3 8 2 5" xfId="29434" xr:uid="{00000000-0005-0000-0000-0000E1720000}"/>
    <cellStyle name="Normal 3 3 3 8 3" xfId="29435" xr:uid="{00000000-0005-0000-0000-0000E2720000}"/>
    <cellStyle name="Normal 3 3 3 8 3 2" xfId="29436" xr:uid="{00000000-0005-0000-0000-0000E3720000}"/>
    <cellStyle name="Normal 3 3 3 8 3 2 2" xfId="29437" xr:uid="{00000000-0005-0000-0000-0000E4720000}"/>
    <cellStyle name="Normal 3 3 3 8 3 2 2 2" xfId="29438" xr:uid="{00000000-0005-0000-0000-0000E5720000}"/>
    <cellStyle name="Normal 3 3 3 8 3 2 3" xfId="29439" xr:uid="{00000000-0005-0000-0000-0000E6720000}"/>
    <cellStyle name="Normal 3 3 3 8 3 3" xfId="29440" xr:uid="{00000000-0005-0000-0000-0000E7720000}"/>
    <cellStyle name="Normal 3 3 3 8 3 3 2" xfId="29441" xr:uid="{00000000-0005-0000-0000-0000E8720000}"/>
    <cellStyle name="Normal 3 3 3 8 3 4" xfId="29442" xr:uid="{00000000-0005-0000-0000-0000E9720000}"/>
    <cellStyle name="Normal 3 3 3 8 4" xfId="29443" xr:uid="{00000000-0005-0000-0000-0000EA720000}"/>
    <cellStyle name="Normal 3 3 3 8 4 2" xfId="29444" xr:uid="{00000000-0005-0000-0000-0000EB720000}"/>
    <cellStyle name="Normal 3 3 3 8 4 2 2" xfId="29445" xr:uid="{00000000-0005-0000-0000-0000EC720000}"/>
    <cellStyle name="Normal 3 3 3 8 4 2 2 2" xfId="29446" xr:uid="{00000000-0005-0000-0000-0000ED720000}"/>
    <cellStyle name="Normal 3 3 3 8 4 2 3" xfId="29447" xr:uid="{00000000-0005-0000-0000-0000EE720000}"/>
    <cellStyle name="Normal 3 3 3 8 4 3" xfId="29448" xr:uid="{00000000-0005-0000-0000-0000EF720000}"/>
    <cellStyle name="Normal 3 3 3 8 4 3 2" xfId="29449" xr:uid="{00000000-0005-0000-0000-0000F0720000}"/>
    <cellStyle name="Normal 3 3 3 8 4 4" xfId="29450" xr:uid="{00000000-0005-0000-0000-0000F1720000}"/>
    <cellStyle name="Normal 3 3 3 8 5" xfId="29451" xr:uid="{00000000-0005-0000-0000-0000F2720000}"/>
    <cellStyle name="Normal 3 3 3 8 5 2" xfId="29452" xr:uid="{00000000-0005-0000-0000-0000F3720000}"/>
    <cellStyle name="Normal 3 3 3 8 5 2 2" xfId="29453" xr:uid="{00000000-0005-0000-0000-0000F4720000}"/>
    <cellStyle name="Normal 3 3 3 8 5 3" xfId="29454" xr:uid="{00000000-0005-0000-0000-0000F5720000}"/>
    <cellStyle name="Normal 3 3 3 8 6" xfId="29455" xr:uid="{00000000-0005-0000-0000-0000F6720000}"/>
    <cellStyle name="Normal 3 3 3 8 6 2" xfId="29456" xr:uid="{00000000-0005-0000-0000-0000F7720000}"/>
    <cellStyle name="Normal 3 3 3 8 7" xfId="29457" xr:uid="{00000000-0005-0000-0000-0000F8720000}"/>
    <cellStyle name="Normal 3 3 3 8 7 2" xfId="29458" xr:uid="{00000000-0005-0000-0000-0000F9720000}"/>
    <cellStyle name="Normal 3 3 3 8 8" xfId="29459" xr:uid="{00000000-0005-0000-0000-0000FA720000}"/>
    <cellStyle name="Normal 3 3 3 9" xfId="29460" xr:uid="{00000000-0005-0000-0000-0000FB720000}"/>
    <cellStyle name="Normal 3 3 3 9 2" xfId="29461" xr:uid="{00000000-0005-0000-0000-0000FC720000}"/>
    <cellStyle name="Normal 3 3 3 9 2 2" xfId="29462" xr:uid="{00000000-0005-0000-0000-0000FD720000}"/>
    <cellStyle name="Normal 3 3 3 9 2 2 2" xfId="29463" xr:uid="{00000000-0005-0000-0000-0000FE720000}"/>
    <cellStyle name="Normal 3 3 3 9 2 2 2 2" xfId="29464" xr:uid="{00000000-0005-0000-0000-0000FF720000}"/>
    <cellStyle name="Normal 3 3 3 9 2 2 2 2 2" xfId="29465" xr:uid="{00000000-0005-0000-0000-000000730000}"/>
    <cellStyle name="Normal 3 3 3 9 2 2 2 3" xfId="29466" xr:uid="{00000000-0005-0000-0000-000001730000}"/>
    <cellStyle name="Normal 3 3 3 9 2 2 3" xfId="29467" xr:uid="{00000000-0005-0000-0000-000002730000}"/>
    <cellStyle name="Normal 3 3 3 9 2 2 3 2" xfId="29468" xr:uid="{00000000-0005-0000-0000-000003730000}"/>
    <cellStyle name="Normal 3 3 3 9 2 2 4" xfId="29469" xr:uid="{00000000-0005-0000-0000-000004730000}"/>
    <cellStyle name="Normal 3 3 3 9 2 3" xfId="29470" xr:uid="{00000000-0005-0000-0000-000005730000}"/>
    <cellStyle name="Normal 3 3 3 9 2 3 2" xfId="29471" xr:uid="{00000000-0005-0000-0000-000006730000}"/>
    <cellStyle name="Normal 3 3 3 9 2 3 2 2" xfId="29472" xr:uid="{00000000-0005-0000-0000-000007730000}"/>
    <cellStyle name="Normal 3 3 3 9 2 3 3" xfId="29473" xr:uid="{00000000-0005-0000-0000-000008730000}"/>
    <cellStyle name="Normal 3 3 3 9 2 4" xfId="29474" xr:uid="{00000000-0005-0000-0000-000009730000}"/>
    <cellStyle name="Normal 3 3 3 9 2 4 2" xfId="29475" xr:uid="{00000000-0005-0000-0000-00000A730000}"/>
    <cellStyle name="Normal 3 3 3 9 2 5" xfId="29476" xr:uid="{00000000-0005-0000-0000-00000B730000}"/>
    <cellStyle name="Normal 3 3 3 9 3" xfId="29477" xr:uid="{00000000-0005-0000-0000-00000C730000}"/>
    <cellStyle name="Normal 3 3 3 9 3 2" xfId="29478" xr:uid="{00000000-0005-0000-0000-00000D730000}"/>
    <cellStyle name="Normal 3 3 3 9 3 2 2" xfId="29479" xr:uid="{00000000-0005-0000-0000-00000E730000}"/>
    <cellStyle name="Normal 3 3 3 9 3 2 2 2" xfId="29480" xr:uid="{00000000-0005-0000-0000-00000F730000}"/>
    <cellStyle name="Normal 3 3 3 9 3 2 3" xfId="29481" xr:uid="{00000000-0005-0000-0000-000010730000}"/>
    <cellStyle name="Normal 3 3 3 9 3 3" xfId="29482" xr:uid="{00000000-0005-0000-0000-000011730000}"/>
    <cellStyle name="Normal 3 3 3 9 3 3 2" xfId="29483" xr:uid="{00000000-0005-0000-0000-000012730000}"/>
    <cellStyle name="Normal 3 3 3 9 3 4" xfId="29484" xr:uid="{00000000-0005-0000-0000-000013730000}"/>
    <cellStyle name="Normal 3 3 3 9 4" xfId="29485" xr:uid="{00000000-0005-0000-0000-000014730000}"/>
    <cellStyle name="Normal 3 3 3 9 4 2" xfId="29486" xr:uid="{00000000-0005-0000-0000-000015730000}"/>
    <cellStyle name="Normal 3 3 3 9 4 2 2" xfId="29487" xr:uid="{00000000-0005-0000-0000-000016730000}"/>
    <cellStyle name="Normal 3 3 3 9 4 3" xfId="29488" xr:uid="{00000000-0005-0000-0000-000017730000}"/>
    <cellStyle name="Normal 3 3 3 9 5" xfId="29489" xr:uid="{00000000-0005-0000-0000-000018730000}"/>
    <cellStyle name="Normal 3 3 3 9 5 2" xfId="29490" xr:uid="{00000000-0005-0000-0000-000019730000}"/>
    <cellStyle name="Normal 3 3 3 9 6" xfId="29491" xr:uid="{00000000-0005-0000-0000-00001A730000}"/>
    <cellStyle name="Normal 3 3 3_T-straight with PEDs adjustor" xfId="29492" xr:uid="{00000000-0005-0000-0000-00001B730000}"/>
    <cellStyle name="Normal 3 3 4" xfId="29493" xr:uid="{00000000-0005-0000-0000-00001C730000}"/>
    <cellStyle name="Normal 3 3 4 10" xfId="29494" xr:uid="{00000000-0005-0000-0000-00001D730000}"/>
    <cellStyle name="Normal 3 3 4 10 2" xfId="29495" xr:uid="{00000000-0005-0000-0000-00001E730000}"/>
    <cellStyle name="Normal 3 3 4 10 2 2" xfId="29496" xr:uid="{00000000-0005-0000-0000-00001F730000}"/>
    <cellStyle name="Normal 3 3 4 10 2 2 2" xfId="29497" xr:uid="{00000000-0005-0000-0000-000020730000}"/>
    <cellStyle name="Normal 3 3 4 10 2 3" xfId="29498" xr:uid="{00000000-0005-0000-0000-000021730000}"/>
    <cellStyle name="Normal 3 3 4 10 3" xfId="29499" xr:uid="{00000000-0005-0000-0000-000022730000}"/>
    <cellStyle name="Normal 3 3 4 10 3 2" xfId="29500" xr:uid="{00000000-0005-0000-0000-000023730000}"/>
    <cellStyle name="Normal 3 3 4 10 4" xfId="29501" xr:uid="{00000000-0005-0000-0000-000024730000}"/>
    <cellStyle name="Normal 3 3 4 11" xfId="29502" xr:uid="{00000000-0005-0000-0000-000025730000}"/>
    <cellStyle name="Normal 3 3 4 11 2" xfId="29503" xr:uid="{00000000-0005-0000-0000-000026730000}"/>
    <cellStyle name="Normal 3 3 4 11 2 2" xfId="29504" xr:uid="{00000000-0005-0000-0000-000027730000}"/>
    <cellStyle name="Normal 3 3 4 11 2 2 2" xfId="29505" xr:uid="{00000000-0005-0000-0000-000028730000}"/>
    <cellStyle name="Normal 3 3 4 11 2 3" xfId="29506" xr:uid="{00000000-0005-0000-0000-000029730000}"/>
    <cellStyle name="Normal 3 3 4 11 3" xfId="29507" xr:uid="{00000000-0005-0000-0000-00002A730000}"/>
    <cellStyle name="Normal 3 3 4 11 3 2" xfId="29508" xr:uid="{00000000-0005-0000-0000-00002B730000}"/>
    <cellStyle name="Normal 3 3 4 11 4" xfId="29509" xr:uid="{00000000-0005-0000-0000-00002C730000}"/>
    <cellStyle name="Normal 3 3 4 12" xfId="29510" xr:uid="{00000000-0005-0000-0000-00002D730000}"/>
    <cellStyle name="Normal 3 3 4 12 2" xfId="29511" xr:uid="{00000000-0005-0000-0000-00002E730000}"/>
    <cellStyle name="Normal 3 3 4 12 2 2" xfId="29512" xr:uid="{00000000-0005-0000-0000-00002F730000}"/>
    <cellStyle name="Normal 3 3 4 12 2 2 2" xfId="29513" xr:uid="{00000000-0005-0000-0000-000030730000}"/>
    <cellStyle name="Normal 3 3 4 12 2 3" xfId="29514" xr:uid="{00000000-0005-0000-0000-000031730000}"/>
    <cellStyle name="Normal 3 3 4 12 3" xfId="29515" xr:uid="{00000000-0005-0000-0000-000032730000}"/>
    <cellStyle name="Normal 3 3 4 12 3 2" xfId="29516" xr:uid="{00000000-0005-0000-0000-000033730000}"/>
    <cellStyle name="Normal 3 3 4 12 4" xfId="29517" xr:uid="{00000000-0005-0000-0000-000034730000}"/>
    <cellStyle name="Normal 3 3 4 13" xfId="29518" xr:uid="{00000000-0005-0000-0000-000035730000}"/>
    <cellStyle name="Normal 3 3 4 13 2" xfId="29519" xr:uid="{00000000-0005-0000-0000-000036730000}"/>
    <cellStyle name="Normal 3 3 4 13 2 2" xfId="29520" xr:uid="{00000000-0005-0000-0000-000037730000}"/>
    <cellStyle name="Normal 3 3 4 13 3" xfId="29521" xr:uid="{00000000-0005-0000-0000-000038730000}"/>
    <cellStyle name="Normal 3 3 4 14" xfId="29522" xr:uid="{00000000-0005-0000-0000-000039730000}"/>
    <cellStyle name="Normal 3 3 4 14 2" xfId="29523" xr:uid="{00000000-0005-0000-0000-00003A730000}"/>
    <cellStyle name="Normal 3 3 4 15" xfId="29524" xr:uid="{00000000-0005-0000-0000-00003B730000}"/>
    <cellStyle name="Normal 3 3 4 15 2" xfId="29525" xr:uid="{00000000-0005-0000-0000-00003C730000}"/>
    <cellStyle name="Normal 3 3 4 16" xfId="29526" xr:uid="{00000000-0005-0000-0000-00003D730000}"/>
    <cellStyle name="Normal 3 3 4 17" xfId="29527" xr:uid="{00000000-0005-0000-0000-00003E730000}"/>
    <cellStyle name="Normal 3 3 4 2" xfId="29528" xr:uid="{00000000-0005-0000-0000-00003F730000}"/>
    <cellStyle name="Normal 3 3 4 2 10" xfId="29529" xr:uid="{00000000-0005-0000-0000-000040730000}"/>
    <cellStyle name="Normal 3 3 4 2 11" xfId="29530" xr:uid="{00000000-0005-0000-0000-000041730000}"/>
    <cellStyle name="Normal 3 3 4 2 2" xfId="29531" xr:uid="{00000000-0005-0000-0000-000042730000}"/>
    <cellStyle name="Normal 3 3 4 2 2 10" xfId="29532" xr:uid="{00000000-0005-0000-0000-000043730000}"/>
    <cellStyle name="Normal 3 3 4 2 2 2" xfId="29533" xr:uid="{00000000-0005-0000-0000-000044730000}"/>
    <cellStyle name="Normal 3 3 4 2 2 2 2" xfId="29534" xr:uid="{00000000-0005-0000-0000-000045730000}"/>
    <cellStyle name="Normal 3 3 4 2 2 2 2 2" xfId="29535" xr:uid="{00000000-0005-0000-0000-000046730000}"/>
    <cellStyle name="Normal 3 3 4 2 2 2 2 2 2" xfId="29536" xr:uid="{00000000-0005-0000-0000-000047730000}"/>
    <cellStyle name="Normal 3 3 4 2 2 2 2 2 2 2" xfId="29537" xr:uid="{00000000-0005-0000-0000-000048730000}"/>
    <cellStyle name="Normal 3 3 4 2 2 2 2 2 2 2 2" xfId="29538" xr:uid="{00000000-0005-0000-0000-000049730000}"/>
    <cellStyle name="Normal 3 3 4 2 2 2 2 2 2 3" xfId="29539" xr:uid="{00000000-0005-0000-0000-00004A730000}"/>
    <cellStyle name="Normal 3 3 4 2 2 2 2 2 3" xfId="29540" xr:uid="{00000000-0005-0000-0000-00004B730000}"/>
    <cellStyle name="Normal 3 3 4 2 2 2 2 2 3 2" xfId="29541" xr:uid="{00000000-0005-0000-0000-00004C730000}"/>
    <cellStyle name="Normal 3 3 4 2 2 2 2 2 4" xfId="29542" xr:uid="{00000000-0005-0000-0000-00004D730000}"/>
    <cellStyle name="Normal 3 3 4 2 2 2 2 3" xfId="29543" xr:uid="{00000000-0005-0000-0000-00004E730000}"/>
    <cellStyle name="Normal 3 3 4 2 2 2 2 3 2" xfId="29544" xr:uid="{00000000-0005-0000-0000-00004F730000}"/>
    <cellStyle name="Normal 3 3 4 2 2 2 2 3 2 2" xfId="29545" xr:uid="{00000000-0005-0000-0000-000050730000}"/>
    <cellStyle name="Normal 3 3 4 2 2 2 2 3 3" xfId="29546" xr:uid="{00000000-0005-0000-0000-000051730000}"/>
    <cellStyle name="Normal 3 3 4 2 2 2 2 4" xfId="29547" xr:uid="{00000000-0005-0000-0000-000052730000}"/>
    <cellStyle name="Normal 3 3 4 2 2 2 2 4 2" xfId="29548" xr:uid="{00000000-0005-0000-0000-000053730000}"/>
    <cellStyle name="Normal 3 3 4 2 2 2 2 5" xfId="29549" xr:uid="{00000000-0005-0000-0000-000054730000}"/>
    <cellStyle name="Normal 3 3 4 2 2 2 3" xfId="29550" xr:uid="{00000000-0005-0000-0000-000055730000}"/>
    <cellStyle name="Normal 3 3 4 2 2 2 3 2" xfId="29551" xr:uid="{00000000-0005-0000-0000-000056730000}"/>
    <cellStyle name="Normal 3 3 4 2 2 2 3 2 2" xfId="29552" xr:uid="{00000000-0005-0000-0000-000057730000}"/>
    <cellStyle name="Normal 3 3 4 2 2 2 3 2 2 2" xfId="29553" xr:uid="{00000000-0005-0000-0000-000058730000}"/>
    <cellStyle name="Normal 3 3 4 2 2 2 3 2 3" xfId="29554" xr:uid="{00000000-0005-0000-0000-000059730000}"/>
    <cellStyle name="Normal 3 3 4 2 2 2 3 3" xfId="29555" xr:uid="{00000000-0005-0000-0000-00005A730000}"/>
    <cellStyle name="Normal 3 3 4 2 2 2 3 3 2" xfId="29556" xr:uid="{00000000-0005-0000-0000-00005B730000}"/>
    <cellStyle name="Normal 3 3 4 2 2 2 3 4" xfId="29557" xr:uid="{00000000-0005-0000-0000-00005C730000}"/>
    <cellStyle name="Normal 3 3 4 2 2 2 4" xfId="29558" xr:uid="{00000000-0005-0000-0000-00005D730000}"/>
    <cellStyle name="Normal 3 3 4 2 2 2 4 2" xfId="29559" xr:uid="{00000000-0005-0000-0000-00005E730000}"/>
    <cellStyle name="Normal 3 3 4 2 2 2 4 2 2" xfId="29560" xr:uid="{00000000-0005-0000-0000-00005F730000}"/>
    <cellStyle name="Normal 3 3 4 2 2 2 4 2 2 2" xfId="29561" xr:uid="{00000000-0005-0000-0000-000060730000}"/>
    <cellStyle name="Normal 3 3 4 2 2 2 4 2 3" xfId="29562" xr:uid="{00000000-0005-0000-0000-000061730000}"/>
    <cellStyle name="Normal 3 3 4 2 2 2 4 3" xfId="29563" xr:uid="{00000000-0005-0000-0000-000062730000}"/>
    <cellStyle name="Normal 3 3 4 2 2 2 4 3 2" xfId="29564" xr:uid="{00000000-0005-0000-0000-000063730000}"/>
    <cellStyle name="Normal 3 3 4 2 2 2 4 4" xfId="29565" xr:uid="{00000000-0005-0000-0000-000064730000}"/>
    <cellStyle name="Normal 3 3 4 2 2 2 5" xfId="29566" xr:uid="{00000000-0005-0000-0000-000065730000}"/>
    <cellStyle name="Normal 3 3 4 2 2 2 5 2" xfId="29567" xr:uid="{00000000-0005-0000-0000-000066730000}"/>
    <cellStyle name="Normal 3 3 4 2 2 2 5 2 2" xfId="29568" xr:uid="{00000000-0005-0000-0000-000067730000}"/>
    <cellStyle name="Normal 3 3 4 2 2 2 5 3" xfId="29569" xr:uid="{00000000-0005-0000-0000-000068730000}"/>
    <cellStyle name="Normal 3 3 4 2 2 2 6" xfId="29570" xr:uid="{00000000-0005-0000-0000-000069730000}"/>
    <cellStyle name="Normal 3 3 4 2 2 2 6 2" xfId="29571" xr:uid="{00000000-0005-0000-0000-00006A730000}"/>
    <cellStyle name="Normal 3 3 4 2 2 2 7" xfId="29572" xr:uid="{00000000-0005-0000-0000-00006B730000}"/>
    <cellStyle name="Normal 3 3 4 2 2 2 7 2" xfId="29573" xr:uid="{00000000-0005-0000-0000-00006C730000}"/>
    <cellStyle name="Normal 3 3 4 2 2 2 8" xfId="29574" xr:uid="{00000000-0005-0000-0000-00006D730000}"/>
    <cellStyle name="Normal 3 3 4 2 2 3" xfId="29575" xr:uid="{00000000-0005-0000-0000-00006E730000}"/>
    <cellStyle name="Normal 3 3 4 2 2 3 2" xfId="29576" xr:uid="{00000000-0005-0000-0000-00006F730000}"/>
    <cellStyle name="Normal 3 3 4 2 2 3 2 2" xfId="29577" xr:uid="{00000000-0005-0000-0000-000070730000}"/>
    <cellStyle name="Normal 3 3 4 2 2 3 2 2 2" xfId="29578" xr:uid="{00000000-0005-0000-0000-000071730000}"/>
    <cellStyle name="Normal 3 3 4 2 2 3 2 2 2 2" xfId="29579" xr:uid="{00000000-0005-0000-0000-000072730000}"/>
    <cellStyle name="Normal 3 3 4 2 2 3 2 2 3" xfId="29580" xr:uid="{00000000-0005-0000-0000-000073730000}"/>
    <cellStyle name="Normal 3 3 4 2 2 3 2 3" xfId="29581" xr:uid="{00000000-0005-0000-0000-000074730000}"/>
    <cellStyle name="Normal 3 3 4 2 2 3 2 3 2" xfId="29582" xr:uid="{00000000-0005-0000-0000-000075730000}"/>
    <cellStyle name="Normal 3 3 4 2 2 3 2 4" xfId="29583" xr:uid="{00000000-0005-0000-0000-000076730000}"/>
    <cellStyle name="Normal 3 3 4 2 2 3 3" xfId="29584" xr:uid="{00000000-0005-0000-0000-000077730000}"/>
    <cellStyle name="Normal 3 3 4 2 2 3 3 2" xfId="29585" xr:uid="{00000000-0005-0000-0000-000078730000}"/>
    <cellStyle name="Normal 3 3 4 2 2 3 3 2 2" xfId="29586" xr:uid="{00000000-0005-0000-0000-000079730000}"/>
    <cellStyle name="Normal 3 3 4 2 2 3 3 3" xfId="29587" xr:uid="{00000000-0005-0000-0000-00007A730000}"/>
    <cellStyle name="Normal 3 3 4 2 2 3 4" xfId="29588" xr:uid="{00000000-0005-0000-0000-00007B730000}"/>
    <cellStyle name="Normal 3 3 4 2 2 3 4 2" xfId="29589" xr:uid="{00000000-0005-0000-0000-00007C730000}"/>
    <cellStyle name="Normal 3 3 4 2 2 3 5" xfId="29590" xr:uid="{00000000-0005-0000-0000-00007D730000}"/>
    <cellStyle name="Normal 3 3 4 2 2 4" xfId="29591" xr:uid="{00000000-0005-0000-0000-00007E730000}"/>
    <cellStyle name="Normal 3 3 4 2 2 4 2" xfId="29592" xr:uid="{00000000-0005-0000-0000-00007F730000}"/>
    <cellStyle name="Normal 3 3 4 2 2 4 2 2" xfId="29593" xr:uid="{00000000-0005-0000-0000-000080730000}"/>
    <cellStyle name="Normal 3 3 4 2 2 4 2 2 2" xfId="29594" xr:uid="{00000000-0005-0000-0000-000081730000}"/>
    <cellStyle name="Normal 3 3 4 2 2 4 2 3" xfId="29595" xr:uid="{00000000-0005-0000-0000-000082730000}"/>
    <cellStyle name="Normal 3 3 4 2 2 4 3" xfId="29596" xr:uid="{00000000-0005-0000-0000-000083730000}"/>
    <cellStyle name="Normal 3 3 4 2 2 4 3 2" xfId="29597" xr:uid="{00000000-0005-0000-0000-000084730000}"/>
    <cellStyle name="Normal 3 3 4 2 2 4 4" xfId="29598" xr:uid="{00000000-0005-0000-0000-000085730000}"/>
    <cellStyle name="Normal 3 3 4 2 2 5" xfId="29599" xr:uid="{00000000-0005-0000-0000-000086730000}"/>
    <cellStyle name="Normal 3 3 4 2 2 5 2" xfId="29600" xr:uid="{00000000-0005-0000-0000-000087730000}"/>
    <cellStyle name="Normal 3 3 4 2 2 5 2 2" xfId="29601" xr:uid="{00000000-0005-0000-0000-000088730000}"/>
    <cellStyle name="Normal 3 3 4 2 2 5 2 2 2" xfId="29602" xr:uid="{00000000-0005-0000-0000-000089730000}"/>
    <cellStyle name="Normal 3 3 4 2 2 5 2 3" xfId="29603" xr:uid="{00000000-0005-0000-0000-00008A730000}"/>
    <cellStyle name="Normal 3 3 4 2 2 5 3" xfId="29604" xr:uid="{00000000-0005-0000-0000-00008B730000}"/>
    <cellStyle name="Normal 3 3 4 2 2 5 3 2" xfId="29605" xr:uid="{00000000-0005-0000-0000-00008C730000}"/>
    <cellStyle name="Normal 3 3 4 2 2 5 4" xfId="29606" xr:uid="{00000000-0005-0000-0000-00008D730000}"/>
    <cellStyle name="Normal 3 3 4 2 2 6" xfId="29607" xr:uid="{00000000-0005-0000-0000-00008E730000}"/>
    <cellStyle name="Normal 3 3 4 2 2 6 2" xfId="29608" xr:uid="{00000000-0005-0000-0000-00008F730000}"/>
    <cellStyle name="Normal 3 3 4 2 2 6 2 2" xfId="29609" xr:uid="{00000000-0005-0000-0000-000090730000}"/>
    <cellStyle name="Normal 3 3 4 2 2 6 3" xfId="29610" xr:uid="{00000000-0005-0000-0000-000091730000}"/>
    <cellStyle name="Normal 3 3 4 2 2 7" xfId="29611" xr:uid="{00000000-0005-0000-0000-000092730000}"/>
    <cellStyle name="Normal 3 3 4 2 2 7 2" xfId="29612" xr:uid="{00000000-0005-0000-0000-000093730000}"/>
    <cellStyle name="Normal 3 3 4 2 2 8" xfId="29613" xr:uid="{00000000-0005-0000-0000-000094730000}"/>
    <cellStyle name="Normal 3 3 4 2 2 8 2" xfId="29614" xr:uid="{00000000-0005-0000-0000-000095730000}"/>
    <cellStyle name="Normal 3 3 4 2 2 9" xfId="29615" xr:uid="{00000000-0005-0000-0000-000096730000}"/>
    <cellStyle name="Normal 3 3 4 2 3" xfId="29616" xr:uid="{00000000-0005-0000-0000-000097730000}"/>
    <cellStyle name="Normal 3 3 4 2 3 2" xfId="29617" xr:uid="{00000000-0005-0000-0000-000098730000}"/>
    <cellStyle name="Normal 3 3 4 2 3 2 2" xfId="29618" xr:uid="{00000000-0005-0000-0000-000099730000}"/>
    <cellStyle name="Normal 3 3 4 2 3 2 2 2" xfId="29619" xr:uid="{00000000-0005-0000-0000-00009A730000}"/>
    <cellStyle name="Normal 3 3 4 2 3 2 2 2 2" xfId="29620" xr:uid="{00000000-0005-0000-0000-00009B730000}"/>
    <cellStyle name="Normal 3 3 4 2 3 2 2 2 2 2" xfId="29621" xr:uid="{00000000-0005-0000-0000-00009C730000}"/>
    <cellStyle name="Normal 3 3 4 2 3 2 2 2 3" xfId="29622" xr:uid="{00000000-0005-0000-0000-00009D730000}"/>
    <cellStyle name="Normal 3 3 4 2 3 2 2 3" xfId="29623" xr:uid="{00000000-0005-0000-0000-00009E730000}"/>
    <cellStyle name="Normal 3 3 4 2 3 2 2 3 2" xfId="29624" xr:uid="{00000000-0005-0000-0000-00009F730000}"/>
    <cellStyle name="Normal 3 3 4 2 3 2 2 4" xfId="29625" xr:uid="{00000000-0005-0000-0000-0000A0730000}"/>
    <cellStyle name="Normal 3 3 4 2 3 2 3" xfId="29626" xr:uid="{00000000-0005-0000-0000-0000A1730000}"/>
    <cellStyle name="Normal 3 3 4 2 3 2 3 2" xfId="29627" xr:uid="{00000000-0005-0000-0000-0000A2730000}"/>
    <cellStyle name="Normal 3 3 4 2 3 2 3 2 2" xfId="29628" xr:uid="{00000000-0005-0000-0000-0000A3730000}"/>
    <cellStyle name="Normal 3 3 4 2 3 2 3 3" xfId="29629" xr:uid="{00000000-0005-0000-0000-0000A4730000}"/>
    <cellStyle name="Normal 3 3 4 2 3 2 4" xfId="29630" xr:uid="{00000000-0005-0000-0000-0000A5730000}"/>
    <cellStyle name="Normal 3 3 4 2 3 2 4 2" xfId="29631" xr:uid="{00000000-0005-0000-0000-0000A6730000}"/>
    <cellStyle name="Normal 3 3 4 2 3 2 5" xfId="29632" xr:uid="{00000000-0005-0000-0000-0000A7730000}"/>
    <cellStyle name="Normal 3 3 4 2 3 3" xfId="29633" xr:uid="{00000000-0005-0000-0000-0000A8730000}"/>
    <cellStyle name="Normal 3 3 4 2 3 3 2" xfId="29634" xr:uid="{00000000-0005-0000-0000-0000A9730000}"/>
    <cellStyle name="Normal 3 3 4 2 3 3 2 2" xfId="29635" xr:uid="{00000000-0005-0000-0000-0000AA730000}"/>
    <cellStyle name="Normal 3 3 4 2 3 3 2 2 2" xfId="29636" xr:uid="{00000000-0005-0000-0000-0000AB730000}"/>
    <cellStyle name="Normal 3 3 4 2 3 3 2 3" xfId="29637" xr:uid="{00000000-0005-0000-0000-0000AC730000}"/>
    <cellStyle name="Normal 3 3 4 2 3 3 3" xfId="29638" xr:uid="{00000000-0005-0000-0000-0000AD730000}"/>
    <cellStyle name="Normal 3 3 4 2 3 3 3 2" xfId="29639" xr:uid="{00000000-0005-0000-0000-0000AE730000}"/>
    <cellStyle name="Normal 3 3 4 2 3 3 4" xfId="29640" xr:uid="{00000000-0005-0000-0000-0000AF730000}"/>
    <cellStyle name="Normal 3 3 4 2 3 4" xfId="29641" xr:uid="{00000000-0005-0000-0000-0000B0730000}"/>
    <cellStyle name="Normal 3 3 4 2 3 4 2" xfId="29642" xr:uid="{00000000-0005-0000-0000-0000B1730000}"/>
    <cellStyle name="Normal 3 3 4 2 3 4 2 2" xfId="29643" xr:uid="{00000000-0005-0000-0000-0000B2730000}"/>
    <cellStyle name="Normal 3 3 4 2 3 4 2 2 2" xfId="29644" xr:uid="{00000000-0005-0000-0000-0000B3730000}"/>
    <cellStyle name="Normal 3 3 4 2 3 4 2 3" xfId="29645" xr:uid="{00000000-0005-0000-0000-0000B4730000}"/>
    <cellStyle name="Normal 3 3 4 2 3 4 3" xfId="29646" xr:uid="{00000000-0005-0000-0000-0000B5730000}"/>
    <cellStyle name="Normal 3 3 4 2 3 4 3 2" xfId="29647" xr:uid="{00000000-0005-0000-0000-0000B6730000}"/>
    <cellStyle name="Normal 3 3 4 2 3 4 4" xfId="29648" xr:uid="{00000000-0005-0000-0000-0000B7730000}"/>
    <cellStyle name="Normal 3 3 4 2 3 5" xfId="29649" xr:uid="{00000000-0005-0000-0000-0000B8730000}"/>
    <cellStyle name="Normal 3 3 4 2 3 5 2" xfId="29650" xr:uid="{00000000-0005-0000-0000-0000B9730000}"/>
    <cellStyle name="Normal 3 3 4 2 3 5 2 2" xfId="29651" xr:uid="{00000000-0005-0000-0000-0000BA730000}"/>
    <cellStyle name="Normal 3 3 4 2 3 5 3" xfId="29652" xr:uid="{00000000-0005-0000-0000-0000BB730000}"/>
    <cellStyle name="Normal 3 3 4 2 3 6" xfId="29653" xr:uid="{00000000-0005-0000-0000-0000BC730000}"/>
    <cellStyle name="Normal 3 3 4 2 3 6 2" xfId="29654" xr:uid="{00000000-0005-0000-0000-0000BD730000}"/>
    <cellStyle name="Normal 3 3 4 2 3 7" xfId="29655" xr:uid="{00000000-0005-0000-0000-0000BE730000}"/>
    <cellStyle name="Normal 3 3 4 2 3 7 2" xfId="29656" xr:uid="{00000000-0005-0000-0000-0000BF730000}"/>
    <cellStyle name="Normal 3 3 4 2 3 8" xfId="29657" xr:uid="{00000000-0005-0000-0000-0000C0730000}"/>
    <cellStyle name="Normal 3 3 4 2 4" xfId="29658" xr:uid="{00000000-0005-0000-0000-0000C1730000}"/>
    <cellStyle name="Normal 3 3 4 2 4 2" xfId="29659" xr:uid="{00000000-0005-0000-0000-0000C2730000}"/>
    <cellStyle name="Normal 3 3 4 2 4 2 2" xfId="29660" xr:uid="{00000000-0005-0000-0000-0000C3730000}"/>
    <cellStyle name="Normal 3 3 4 2 4 2 2 2" xfId="29661" xr:uid="{00000000-0005-0000-0000-0000C4730000}"/>
    <cellStyle name="Normal 3 3 4 2 4 2 2 2 2" xfId="29662" xr:uid="{00000000-0005-0000-0000-0000C5730000}"/>
    <cellStyle name="Normal 3 3 4 2 4 2 2 3" xfId="29663" xr:uid="{00000000-0005-0000-0000-0000C6730000}"/>
    <cellStyle name="Normal 3 3 4 2 4 2 3" xfId="29664" xr:uid="{00000000-0005-0000-0000-0000C7730000}"/>
    <cellStyle name="Normal 3 3 4 2 4 2 3 2" xfId="29665" xr:uid="{00000000-0005-0000-0000-0000C8730000}"/>
    <cellStyle name="Normal 3 3 4 2 4 2 4" xfId="29666" xr:uid="{00000000-0005-0000-0000-0000C9730000}"/>
    <cellStyle name="Normal 3 3 4 2 4 3" xfId="29667" xr:uid="{00000000-0005-0000-0000-0000CA730000}"/>
    <cellStyle name="Normal 3 3 4 2 4 3 2" xfId="29668" xr:uid="{00000000-0005-0000-0000-0000CB730000}"/>
    <cellStyle name="Normal 3 3 4 2 4 3 2 2" xfId="29669" xr:uid="{00000000-0005-0000-0000-0000CC730000}"/>
    <cellStyle name="Normal 3 3 4 2 4 3 3" xfId="29670" xr:uid="{00000000-0005-0000-0000-0000CD730000}"/>
    <cellStyle name="Normal 3 3 4 2 4 4" xfId="29671" xr:uid="{00000000-0005-0000-0000-0000CE730000}"/>
    <cellStyle name="Normal 3 3 4 2 4 4 2" xfId="29672" xr:uid="{00000000-0005-0000-0000-0000CF730000}"/>
    <cellStyle name="Normal 3 3 4 2 4 5" xfId="29673" xr:uid="{00000000-0005-0000-0000-0000D0730000}"/>
    <cellStyle name="Normal 3 3 4 2 5" xfId="29674" xr:uid="{00000000-0005-0000-0000-0000D1730000}"/>
    <cellStyle name="Normal 3 3 4 2 5 2" xfId="29675" xr:uid="{00000000-0005-0000-0000-0000D2730000}"/>
    <cellStyle name="Normal 3 3 4 2 5 2 2" xfId="29676" xr:uid="{00000000-0005-0000-0000-0000D3730000}"/>
    <cellStyle name="Normal 3 3 4 2 5 2 2 2" xfId="29677" xr:uid="{00000000-0005-0000-0000-0000D4730000}"/>
    <cellStyle name="Normal 3 3 4 2 5 2 3" xfId="29678" xr:uid="{00000000-0005-0000-0000-0000D5730000}"/>
    <cellStyle name="Normal 3 3 4 2 5 3" xfId="29679" xr:uid="{00000000-0005-0000-0000-0000D6730000}"/>
    <cellStyle name="Normal 3 3 4 2 5 3 2" xfId="29680" xr:uid="{00000000-0005-0000-0000-0000D7730000}"/>
    <cellStyle name="Normal 3 3 4 2 5 4" xfId="29681" xr:uid="{00000000-0005-0000-0000-0000D8730000}"/>
    <cellStyle name="Normal 3 3 4 2 6" xfId="29682" xr:uid="{00000000-0005-0000-0000-0000D9730000}"/>
    <cellStyle name="Normal 3 3 4 2 6 2" xfId="29683" xr:uid="{00000000-0005-0000-0000-0000DA730000}"/>
    <cellStyle name="Normal 3 3 4 2 6 2 2" xfId="29684" xr:uid="{00000000-0005-0000-0000-0000DB730000}"/>
    <cellStyle name="Normal 3 3 4 2 6 2 2 2" xfId="29685" xr:uid="{00000000-0005-0000-0000-0000DC730000}"/>
    <cellStyle name="Normal 3 3 4 2 6 2 3" xfId="29686" xr:uid="{00000000-0005-0000-0000-0000DD730000}"/>
    <cellStyle name="Normal 3 3 4 2 6 3" xfId="29687" xr:uid="{00000000-0005-0000-0000-0000DE730000}"/>
    <cellStyle name="Normal 3 3 4 2 6 3 2" xfId="29688" xr:uid="{00000000-0005-0000-0000-0000DF730000}"/>
    <cellStyle name="Normal 3 3 4 2 6 4" xfId="29689" xr:uid="{00000000-0005-0000-0000-0000E0730000}"/>
    <cellStyle name="Normal 3 3 4 2 7" xfId="29690" xr:uid="{00000000-0005-0000-0000-0000E1730000}"/>
    <cellStyle name="Normal 3 3 4 2 7 2" xfId="29691" xr:uid="{00000000-0005-0000-0000-0000E2730000}"/>
    <cellStyle name="Normal 3 3 4 2 7 2 2" xfId="29692" xr:uid="{00000000-0005-0000-0000-0000E3730000}"/>
    <cellStyle name="Normal 3 3 4 2 7 3" xfId="29693" xr:uid="{00000000-0005-0000-0000-0000E4730000}"/>
    <cellStyle name="Normal 3 3 4 2 8" xfId="29694" xr:uid="{00000000-0005-0000-0000-0000E5730000}"/>
    <cellStyle name="Normal 3 3 4 2 8 2" xfId="29695" xr:uid="{00000000-0005-0000-0000-0000E6730000}"/>
    <cellStyle name="Normal 3 3 4 2 9" xfId="29696" xr:uid="{00000000-0005-0000-0000-0000E7730000}"/>
    <cellStyle name="Normal 3 3 4 2 9 2" xfId="29697" xr:uid="{00000000-0005-0000-0000-0000E8730000}"/>
    <cellStyle name="Normal 3 3 4 3" xfId="29698" xr:uid="{00000000-0005-0000-0000-0000E9730000}"/>
    <cellStyle name="Normal 3 3 4 3 10" xfId="29699" xr:uid="{00000000-0005-0000-0000-0000EA730000}"/>
    <cellStyle name="Normal 3 3 4 3 11" xfId="29700" xr:uid="{00000000-0005-0000-0000-0000EB730000}"/>
    <cellStyle name="Normal 3 3 4 3 2" xfId="29701" xr:uid="{00000000-0005-0000-0000-0000EC730000}"/>
    <cellStyle name="Normal 3 3 4 3 2 10" xfId="29702" xr:uid="{00000000-0005-0000-0000-0000ED730000}"/>
    <cellStyle name="Normal 3 3 4 3 2 2" xfId="29703" xr:uid="{00000000-0005-0000-0000-0000EE730000}"/>
    <cellStyle name="Normal 3 3 4 3 2 2 2" xfId="29704" xr:uid="{00000000-0005-0000-0000-0000EF730000}"/>
    <cellStyle name="Normal 3 3 4 3 2 2 2 2" xfId="29705" xr:uid="{00000000-0005-0000-0000-0000F0730000}"/>
    <cellStyle name="Normal 3 3 4 3 2 2 2 2 2" xfId="29706" xr:uid="{00000000-0005-0000-0000-0000F1730000}"/>
    <cellStyle name="Normal 3 3 4 3 2 2 2 2 2 2" xfId="29707" xr:uid="{00000000-0005-0000-0000-0000F2730000}"/>
    <cellStyle name="Normal 3 3 4 3 2 2 2 2 2 2 2" xfId="29708" xr:uid="{00000000-0005-0000-0000-0000F3730000}"/>
    <cellStyle name="Normal 3 3 4 3 2 2 2 2 2 3" xfId="29709" xr:uid="{00000000-0005-0000-0000-0000F4730000}"/>
    <cellStyle name="Normal 3 3 4 3 2 2 2 2 3" xfId="29710" xr:uid="{00000000-0005-0000-0000-0000F5730000}"/>
    <cellStyle name="Normal 3 3 4 3 2 2 2 2 3 2" xfId="29711" xr:uid="{00000000-0005-0000-0000-0000F6730000}"/>
    <cellStyle name="Normal 3 3 4 3 2 2 2 2 4" xfId="29712" xr:uid="{00000000-0005-0000-0000-0000F7730000}"/>
    <cellStyle name="Normal 3 3 4 3 2 2 2 3" xfId="29713" xr:uid="{00000000-0005-0000-0000-0000F8730000}"/>
    <cellStyle name="Normal 3 3 4 3 2 2 2 3 2" xfId="29714" xr:uid="{00000000-0005-0000-0000-0000F9730000}"/>
    <cellStyle name="Normal 3 3 4 3 2 2 2 3 2 2" xfId="29715" xr:uid="{00000000-0005-0000-0000-0000FA730000}"/>
    <cellStyle name="Normal 3 3 4 3 2 2 2 3 3" xfId="29716" xr:uid="{00000000-0005-0000-0000-0000FB730000}"/>
    <cellStyle name="Normal 3 3 4 3 2 2 2 4" xfId="29717" xr:uid="{00000000-0005-0000-0000-0000FC730000}"/>
    <cellStyle name="Normal 3 3 4 3 2 2 2 4 2" xfId="29718" xr:uid="{00000000-0005-0000-0000-0000FD730000}"/>
    <cellStyle name="Normal 3 3 4 3 2 2 2 5" xfId="29719" xr:uid="{00000000-0005-0000-0000-0000FE730000}"/>
    <cellStyle name="Normal 3 3 4 3 2 2 3" xfId="29720" xr:uid="{00000000-0005-0000-0000-0000FF730000}"/>
    <cellStyle name="Normal 3 3 4 3 2 2 3 2" xfId="29721" xr:uid="{00000000-0005-0000-0000-000000740000}"/>
    <cellStyle name="Normal 3 3 4 3 2 2 3 2 2" xfId="29722" xr:uid="{00000000-0005-0000-0000-000001740000}"/>
    <cellStyle name="Normal 3 3 4 3 2 2 3 2 2 2" xfId="29723" xr:uid="{00000000-0005-0000-0000-000002740000}"/>
    <cellStyle name="Normal 3 3 4 3 2 2 3 2 3" xfId="29724" xr:uid="{00000000-0005-0000-0000-000003740000}"/>
    <cellStyle name="Normal 3 3 4 3 2 2 3 3" xfId="29725" xr:uid="{00000000-0005-0000-0000-000004740000}"/>
    <cellStyle name="Normal 3 3 4 3 2 2 3 3 2" xfId="29726" xr:uid="{00000000-0005-0000-0000-000005740000}"/>
    <cellStyle name="Normal 3 3 4 3 2 2 3 4" xfId="29727" xr:uid="{00000000-0005-0000-0000-000006740000}"/>
    <cellStyle name="Normal 3 3 4 3 2 2 4" xfId="29728" xr:uid="{00000000-0005-0000-0000-000007740000}"/>
    <cellStyle name="Normal 3 3 4 3 2 2 4 2" xfId="29729" xr:uid="{00000000-0005-0000-0000-000008740000}"/>
    <cellStyle name="Normal 3 3 4 3 2 2 4 2 2" xfId="29730" xr:uid="{00000000-0005-0000-0000-000009740000}"/>
    <cellStyle name="Normal 3 3 4 3 2 2 4 2 2 2" xfId="29731" xr:uid="{00000000-0005-0000-0000-00000A740000}"/>
    <cellStyle name="Normal 3 3 4 3 2 2 4 2 3" xfId="29732" xr:uid="{00000000-0005-0000-0000-00000B740000}"/>
    <cellStyle name="Normal 3 3 4 3 2 2 4 3" xfId="29733" xr:uid="{00000000-0005-0000-0000-00000C740000}"/>
    <cellStyle name="Normal 3 3 4 3 2 2 4 3 2" xfId="29734" xr:uid="{00000000-0005-0000-0000-00000D740000}"/>
    <cellStyle name="Normal 3 3 4 3 2 2 4 4" xfId="29735" xr:uid="{00000000-0005-0000-0000-00000E740000}"/>
    <cellStyle name="Normal 3 3 4 3 2 2 5" xfId="29736" xr:uid="{00000000-0005-0000-0000-00000F740000}"/>
    <cellStyle name="Normal 3 3 4 3 2 2 5 2" xfId="29737" xr:uid="{00000000-0005-0000-0000-000010740000}"/>
    <cellStyle name="Normal 3 3 4 3 2 2 5 2 2" xfId="29738" xr:uid="{00000000-0005-0000-0000-000011740000}"/>
    <cellStyle name="Normal 3 3 4 3 2 2 5 3" xfId="29739" xr:uid="{00000000-0005-0000-0000-000012740000}"/>
    <cellStyle name="Normal 3 3 4 3 2 2 6" xfId="29740" xr:uid="{00000000-0005-0000-0000-000013740000}"/>
    <cellStyle name="Normal 3 3 4 3 2 2 6 2" xfId="29741" xr:uid="{00000000-0005-0000-0000-000014740000}"/>
    <cellStyle name="Normal 3 3 4 3 2 2 7" xfId="29742" xr:uid="{00000000-0005-0000-0000-000015740000}"/>
    <cellStyle name="Normal 3 3 4 3 2 2 7 2" xfId="29743" xr:uid="{00000000-0005-0000-0000-000016740000}"/>
    <cellStyle name="Normal 3 3 4 3 2 2 8" xfId="29744" xr:uid="{00000000-0005-0000-0000-000017740000}"/>
    <cellStyle name="Normal 3 3 4 3 2 3" xfId="29745" xr:uid="{00000000-0005-0000-0000-000018740000}"/>
    <cellStyle name="Normal 3 3 4 3 2 3 2" xfId="29746" xr:uid="{00000000-0005-0000-0000-000019740000}"/>
    <cellStyle name="Normal 3 3 4 3 2 3 2 2" xfId="29747" xr:uid="{00000000-0005-0000-0000-00001A740000}"/>
    <cellStyle name="Normal 3 3 4 3 2 3 2 2 2" xfId="29748" xr:uid="{00000000-0005-0000-0000-00001B740000}"/>
    <cellStyle name="Normal 3 3 4 3 2 3 2 2 2 2" xfId="29749" xr:uid="{00000000-0005-0000-0000-00001C740000}"/>
    <cellStyle name="Normal 3 3 4 3 2 3 2 2 3" xfId="29750" xr:uid="{00000000-0005-0000-0000-00001D740000}"/>
    <cellStyle name="Normal 3 3 4 3 2 3 2 3" xfId="29751" xr:uid="{00000000-0005-0000-0000-00001E740000}"/>
    <cellStyle name="Normal 3 3 4 3 2 3 2 3 2" xfId="29752" xr:uid="{00000000-0005-0000-0000-00001F740000}"/>
    <cellStyle name="Normal 3 3 4 3 2 3 2 4" xfId="29753" xr:uid="{00000000-0005-0000-0000-000020740000}"/>
    <cellStyle name="Normal 3 3 4 3 2 3 3" xfId="29754" xr:uid="{00000000-0005-0000-0000-000021740000}"/>
    <cellStyle name="Normal 3 3 4 3 2 3 3 2" xfId="29755" xr:uid="{00000000-0005-0000-0000-000022740000}"/>
    <cellStyle name="Normal 3 3 4 3 2 3 3 2 2" xfId="29756" xr:uid="{00000000-0005-0000-0000-000023740000}"/>
    <cellStyle name="Normal 3 3 4 3 2 3 3 3" xfId="29757" xr:uid="{00000000-0005-0000-0000-000024740000}"/>
    <cellStyle name="Normal 3 3 4 3 2 3 4" xfId="29758" xr:uid="{00000000-0005-0000-0000-000025740000}"/>
    <cellStyle name="Normal 3 3 4 3 2 3 4 2" xfId="29759" xr:uid="{00000000-0005-0000-0000-000026740000}"/>
    <cellStyle name="Normal 3 3 4 3 2 3 5" xfId="29760" xr:uid="{00000000-0005-0000-0000-000027740000}"/>
    <cellStyle name="Normal 3 3 4 3 2 4" xfId="29761" xr:uid="{00000000-0005-0000-0000-000028740000}"/>
    <cellStyle name="Normal 3 3 4 3 2 4 2" xfId="29762" xr:uid="{00000000-0005-0000-0000-000029740000}"/>
    <cellStyle name="Normal 3 3 4 3 2 4 2 2" xfId="29763" xr:uid="{00000000-0005-0000-0000-00002A740000}"/>
    <cellStyle name="Normal 3 3 4 3 2 4 2 2 2" xfId="29764" xr:uid="{00000000-0005-0000-0000-00002B740000}"/>
    <cellStyle name="Normal 3 3 4 3 2 4 2 3" xfId="29765" xr:uid="{00000000-0005-0000-0000-00002C740000}"/>
    <cellStyle name="Normal 3 3 4 3 2 4 3" xfId="29766" xr:uid="{00000000-0005-0000-0000-00002D740000}"/>
    <cellStyle name="Normal 3 3 4 3 2 4 3 2" xfId="29767" xr:uid="{00000000-0005-0000-0000-00002E740000}"/>
    <cellStyle name="Normal 3 3 4 3 2 4 4" xfId="29768" xr:uid="{00000000-0005-0000-0000-00002F740000}"/>
    <cellStyle name="Normal 3 3 4 3 2 5" xfId="29769" xr:uid="{00000000-0005-0000-0000-000030740000}"/>
    <cellStyle name="Normal 3 3 4 3 2 5 2" xfId="29770" xr:uid="{00000000-0005-0000-0000-000031740000}"/>
    <cellStyle name="Normal 3 3 4 3 2 5 2 2" xfId="29771" xr:uid="{00000000-0005-0000-0000-000032740000}"/>
    <cellStyle name="Normal 3 3 4 3 2 5 2 2 2" xfId="29772" xr:uid="{00000000-0005-0000-0000-000033740000}"/>
    <cellStyle name="Normal 3 3 4 3 2 5 2 3" xfId="29773" xr:uid="{00000000-0005-0000-0000-000034740000}"/>
    <cellStyle name="Normal 3 3 4 3 2 5 3" xfId="29774" xr:uid="{00000000-0005-0000-0000-000035740000}"/>
    <cellStyle name="Normal 3 3 4 3 2 5 3 2" xfId="29775" xr:uid="{00000000-0005-0000-0000-000036740000}"/>
    <cellStyle name="Normal 3 3 4 3 2 5 4" xfId="29776" xr:uid="{00000000-0005-0000-0000-000037740000}"/>
    <cellStyle name="Normal 3 3 4 3 2 6" xfId="29777" xr:uid="{00000000-0005-0000-0000-000038740000}"/>
    <cellStyle name="Normal 3 3 4 3 2 6 2" xfId="29778" xr:uid="{00000000-0005-0000-0000-000039740000}"/>
    <cellStyle name="Normal 3 3 4 3 2 6 2 2" xfId="29779" xr:uid="{00000000-0005-0000-0000-00003A740000}"/>
    <cellStyle name="Normal 3 3 4 3 2 6 3" xfId="29780" xr:uid="{00000000-0005-0000-0000-00003B740000}"/>
    <cellStyle name="Normal 3 3 4 3 2 7" xfId="29781" xr:uid="{00000000-0005-0000-0000-00003C740000}"/>
    <cellStyle name="Normal 3 3 4 3 2 7 2" xfId="29782" xr:uid="{00000000-0005-0000-0000-00003D740000}"/>
    <cellStyle name="Normal 3 3 4 3 2 8" xfId="29783" xr:uid="{00000000-0005-0000-0000-00003E740000}"/>
    <cellStyle name="Normal 3 3 4 3 2 8 2" xfId="29784" xr:uid="{00000000-0005-0000-0000-00003F740000}"/>
    <cellStyle name="Normal 3 3 4 3 2 9" xfId="29785" xr:uid="{00000000-0005-0000-0000-000040740000}"/>
    <cellStyle name="Normal 3 3 4 3 3" xfId="29786" xr:uid="{00000000-0005-0000-0000-000041740000}"/>
    <cellStyle name="Normal 3 3 4 3 3 2" xfId="29787" xr:uid="{00000000-0005-0000-0000-000042740000}"/>
    <cellStyle name="Normal 3 3 4 3 3 2 2" xfId="29788" xr:uid="{00000000-0005-0000-0000-000043740000}"/>
    <cellStyle name="Normal 3 3 4 3 3 2 2 2" xfId="29789" xr:uid="{00000000-0005-0000-0000-000044740000}"/>
    <cellStyle name="Normal 3 3 4 3 3 2 2 2 2" xfId="29790" xr:uid="{00000000-0005-0000-0000-000045740000}"/>
    <cellStyle name="Normal 3 3 4 3 3 2 2 2 2 2" xfId="29791" xr:uid="{00000000-0005-0000-0000-000046740000}"/>
    <cellStyle name="Normal 3 3 4 3 3 2 2 2 3" xfId="29792" xr:uid="{00000000-0005-0000-0000-000047740000}"/>
    <cellStyle name="Normal 3 3 4 3 3 2 2 3" xfId="29793" xr:uid="{00000000-0005-0000-0000-000048740000}"/>
    <cellStyle name="Normal 3 3 4 3 3 2 2 3 2" xfId="29794" xr:uid="{00000000-0005-0000-0000-000049740000}"/>
    <cellStyle name="Normal 3 3 4 3 3 2 2 4" xfId="29795" xr:uid="{00000000-0005-0000-0000-00004A740000}"/>
    <cellStyle name="Normal 3 3 4 3 3 2 3" xfId="29796" xr:uid="{00000000-0005-0000-0000-00004B740000}"/>
    <cellStyle name="Normal 3 3 4 3 3 2 3 2" xfId="29797" xr:uid="{00000000-0005-0000-0000-00004C740000}"/>
    <cellStyle name="Normal 3 3 4 3 3 2 3 2 2" xfId="29798" xr:uid="{00000000-0005-0000-0000-00004D740000}"/>
    <cellStyle name="Normal 3 3 4 3 3 2 3 3" xfId="29799" xr:uid="{00000000-0005-0000-0000-00004E740000}"/>
    <cellStyle name="Normal 3 3 4 3 3 2 4" xfId="29800" xr:uid="{00000000-0005-0000-0000-00004F740000}"/>
    <cellStyle name="Normal 3 3 4 3 3 2 4 2" xfId="29801" xr:uid="{00000000-0005-0000-0000-000050740000}"/>
    <cellStyle name="Normal 3 3 4 3 3 2 5" xfId="29802" xr:uid="{00000000-0005-0000-0000-000051740000}"/>
    <cellStyle name="Normal 3 3 4 3 3 3" xfId="29803" xr:uid="{00000000-0005-0000-0000-000052740000}"/>
    <cellStyle name="Normal 3 3 4 3 3 3 2" xfId="29804" xr:uid="{00000000-0005-0000-0000-000053740000}"/>
    <cellStyle name="Normal 3 3 4 3 3 3 2 2" xfId="29805" xr:uid="{00000000-0005-0000-0000-000054740000}"/>
    <cellStyle name="Normal 3 3 4 3 3 3 2 2 2" xfId="29806" xr:uid="{00000000-0005-0000-0000-000055740000}"/>
    <cellStyle name="Normal 3 3 4 3 3 3 2 3" xfId="29807" xr:uid="{00000000-0005-0000-0000-000056740000}"/>
    <cellStyle name="Normal 3 3 4 3 3 3 3" xfId="29808" xr:uid="{00000000-0005-0000-0000-000057740000}"/>
    <cellStyle name="Normal 3 3 4 3 3 3 3 2" xfId="29809" xr:uid="{00000000-0005-0000-0000-000058740000}"/>
    <cellStyle name="Normal 3 3 4 3 3 3 4" xfId="29810" xr:uid="{00000000-0005-0000-0000-000059740000}"/>
    <cellStyle name="Normal 3 3 4 3 3 4" xfId="29811" xr:uid="{00000000-0005-0000-0000-00005A740000}"/>
    <cellStyle name="Normal 3 3 4 3 3 4 2" xfId="29812" xr:uid="{00000000-0005-0000-0000-00005B740000}"/>
    <cellStyle name="Normal 3 3 4 3 3 4 2 2" xfId="29813" xr:uid="{00000000-0005-0000-0000-00005C740000}"/>
    <cellStyle name="Normal 3 3 4 3 3 4 2 2 2" xfId="29814" xr:uid="{00000000-0005-0000-0000-00005D740000}"/>
    <cellStyle name="Normal 3 3 4 3 3 4 2 3" xfId="29815" xr:uid="{00000000-0005-0000-0000-00005E740000}"/>
    <cellStyle name="Normal 3 3 4 3 3 4 3" xfId="29816" xr:uid="{00000000-0005-0000-0000-00005F740000}"/>
    <cellStyle name="Normal 3 3 4 3 3 4 3 2" xfId="29817" xr:uid="{00000000-0005-0000-0000-000060740000}"/>
    <cellStyle name="Normal 3 3 4 3 3 4 4" xfId="29818" xr:uid="{00000000-0005-0000-0000-000061740000}"/>
    <cellStyle name="Normal 3 3 4 3 3 5" xfId="29819" xr:uid="{00000000-0005-0000-0000-000062740000}"/>
    <cellStyle name="Normal 3 3 4 3 3 5 2" xfId="29820" xr:uid="{00000000-0005-0000-0000-000063740000}"/>
    <cellStyle name="Normal 3 3 4 3 3 5 2 2" xfId="29821" xr:uid="{00000000-0005-0000-0000-000064740000}"/>
    <cellStyle name="Normal 3 3 4 3 3 5 3" xfId="29822" xr:uid="{00000000-0005-0000-0000-000065740000}"/>
    <cellStyle name="Normal 3 3 4 3 3 6" xfId="29823" xr:uid="{00000000-0005-0000-0000-000066740000}"/>
    <cellStyle name="Normal 3 3 4 3 3 6 2" xfId="29824" xr:uid="{00000000-0005-0000-0000-000067740000}"/>
    <cellStyle name="Normal 3 3 4 3 3 7" xfId="29825" xr:uid="{00000000-0005-0000-0000-000068740000}"/>
    <cellStyle name="Normal 3 3 4 3 3 7 2" xfId="29826" xr:uid="{00000000-0005-0000-0000-000069740000}"/>
    <cellStyle name="Normal 3 3 4 3 3 8" xfId="29827" xr:uid="{00000000-0005-0000-0000-00006A740000}"/>
    <cellStyle name="Normal 3 3 4 3 4" xfId="29828" xr:uid="{00000000-0005-0000-0000-00006B740000}"/>
    <cellStyle name="Normal 3 3 4 3 4 2" xfId="29829" xr:uid="{00000000-0005-0000-0000-00006C740000}"/>
    <cellStyle name="Normal 3 3 4 3 4 2 2" xfId="29830" xr:uid="{00000000-0005-0000-0000-00006D740000}"/>
    <cellStyle name="Normal 3 3 4 3 4 2 2 2" xfId="29831" xr:uid="{00000000-0005-0000-0000-00006E740000}"/>
    <cellStyle name="Normal 3 3 4 3 4 2 2 2 2" xfId="29832" xr:uid="{00000000-0005-0000-0000-00006F740000}"/>
    <cellStyle name="Normal 3 3 4 3 4 2 2 3" xfId="29833" xr:uid="{00000000-0005-0000-0000-000070740000}"/>
    <cellStyle name="Normal 3 3 4 3 4 2 3" xfId="29834" xr:uid="{00000000-0005-0000-0000-000071740000}"/>
    <cellStyle name="Normal 3 3 4 3 4 2 3 2" xfId="29835" xr:uid="{00000000-0005-0000-0000-000072740000}"/>
    <cellStyle name="Normal 3 3 4 3 4 2 4" xfId="29836" xr:uid="{00000000-0005-0000-0000-000073740000}"/>
    <cellStyle name="Normal 3 3 4 3 4 3" xfId="29837" xr:uid="{00000000-0005-0000-0000-000074740000}"/>
    <cellStyle name="Normal 3 3 4 3 4 3 2" xfId="29838" xr:uid="{00000000-0005-0000-0000-000075740000}"/>
    <cellStyle name="Normal 3 3 4 3 4 3 2 2" xfId="29839" xr:uid="{00000000-0005-0000-0000-000076740000}"/>
    <cellStyle name="Normal 3 3 4 3 4 3 3" xfId="29840" xr:uid="{00000000-0005-0000-0000-000077740000}"/>
    <cellStyle name="Normal 3 3 4 3 4 4" xfId="29841" xr:uid="{00000000-0005-0000-0000-000078740000}"/>
    <cellStyle name="Normal 3 3 4 3 4 4 2" xfId="29842" xr:uid="{00000000-0005-0000-0000-000079740000}"/>
    <cellStyle name="Normal 3 3 4 3 4 5" xfId="29843" xr:uid="{00000000-0005-0000-0000-00007A740000}"/>
    <cellStyle name="Normal 3 3 4 3 5" xfId="29844" xr:uid="{00000000-0005-0000-0000-00007B740000}"/>
    <cellStyle name="Normal 3 3 4 3 5 2" xfId="29845" xr:uid="{00000000-0005-0000-0000-00007C740000}"/>
    <cellStyle name="Normal 3 3 4 3 5 2 2" xfId="29846" xr:uid="{00000000-0005-0000-0000-00007D740000}"/>
    <cellStyle name="Normal 3 3 4 3 5 2 2 2" xfId="29847" xr:uid="{00000000-0005-0000-0000-00007E740000}"/>
    <cellStyle name="Normal 3 3 4 3 5 2 3" xfId="29848" xr:uid="{00000000-0005-0000-0000-00007F740000}"/>
    <cellStyle name="Normal 3 3 4 3 5 3" xfId="29849" xr:uid="{00000000-0005-0000-0000-000080740000}"/>
    <cellStyle name="Normal 3 3 4 3 5 3 2" xfId="29850" xr:uid="{00000000-0005-0000-0000-000081740000}"/>
    <cellStyle name="Normal 3 3 4 3 5 4" xfId="29851" xr:uid="{00000000-0005-0000-0000-000082740000}"/>
    <cellStyle name="Normal 3 3 4 3 6" xfId="29852" xr:uid="{00000000-0005-0000-0000-000083740000}"/>
    <cellStyle name="Normal 3 3 4 3 6 2" xfId="29853" xr:uid="{00000000-0005-0000-0000-000084740000}"/>
    <cellStyle name="Normal 3 3 4 3 6 2 2" xfId="29854" xr:uid="{00000000-0005-0000-0000-000085740000}"/>
    <cellStyle name="Normal 3 3 4 3 6 2 2 2" xfId="29855" xr:uid="{00000000-0005-0000-0000-000086740000}"/>
    <cellStyle name="Normal 3 3 4 3 6 2 3" xfId="29856" xr:uid="{00000000-0005-0000-0000-000087740000}"/>
    <cellStyle name="Normal 3 3 4 3 6 3" xfId="29857" xr:uid="{00000000-0005-0000-0000-000088740000}"/>
    <cellStyle name="Normal 3 3 4 3 6 3 2" xfId="29858" xr:uid="{00000000-0005-0000-0000-000089740000}"/>
    <cellStyle name="Normal 3 3 4 3 6 4" xfId="29859" xr:uid="{00000000-0005-0000-0000-00008A740000}"/>
    <cellStyle name="Normal 3 3 4 3 7" xfId="29860" xr:uid="{00000000-0005-0000-0000-00008B740000}"/>
    <cellStyle name="Normal 3 3 4 3 7 2" xfId="29861" xr:uid="{00000000-0005-0000-0000-00008C740000}"/>
    <cellStyle name="Normal 3 3 4 3 7 2 2" xfId="29862" xr:uid="{00000000-0005-0000-0000-00008D740000}"/>
    <cellStyle name="Normal 3 3 4 3 7 3" xfId="29863" xr:uid="{00000000-0005-0000-0000-00008E740000}"/>
    <cellStyle name="Normal 3 3 4 3 8" xfId="29864" xr:uid="{00000000-0005-0000-0000-00008F740000}"/>
    <cellStyle name="Normal 3 3 4 3 8 2" xfId="29865" xr:uid="{00000000-0005-0000-0000-000090740000}"/>
    <cellStyle name="Normal 3 3 4 3 9" xfId="29866" xr:uid="{00000000-0005-0000-0000-000091740000}"/>
    <cellStyle name="Normal 3 3 4 3 9 2" xfId="29867" xr:uid="{00000000-0005-0000-0000-000092740000}"/>
    <cellStyle name="Normal 3 3 4 4" xfId="29868" xr:uid="{00000000-0005-0000-0000-000093740000}"/>
    <cellStyle name="Normal 3 3 4 4 10" xfId="29869" xr:uid="{00000000-0005-0000-0000-000094740000}"/>
    <cellStyle name="Normal 3 3 4 4 11" xfId="29870" xr:uid="{00000000-0005-0000-0000-000095740000}"/>
    <cellStyle name="Normal 3 3 4 4 2" xfId="29871" xr:uid="{00000000-0005-0000-0000-000096740000}"/>
    <cellStyle name="Normal 3 3 4 4 2 2" xfId="29872" xr:uid="{00000000-0005-0000-0000-000097740000}"/>
    <cellStyle name="Normal 3 3 4 4 2 2 2" xfId="29873" xr:uid="{00000000-0005-0000-0000-000098740000}"/>
    <cellStyle name="Normal 3 3 4 4 2 2 2 2" xfId="29874" xr:uid="{00000000-0005-0000-0000-000099740000}"/>
    <cellStyle name="Normal 3 3 4 4 2 2 2 2 2" xfId="29875" xr:uid="{00000000-0005-0000-0000-00009A740000}"/>
    <cellStyle name="Normal 3 3 4 4 2 2 2 2 2 2" xfId="29876" xr:uid="{00000000-0005-0000-0000-00009B740000}"/>
    <cellStyle name="Normal 3 3 4 4 2 2 2 2 2 2 2" xfId="29877" xr:uid="{00000000-0005-0000-0000-00009C740000}"/>
    <cellStyle name="Normal 3 3 4 4 2 2 2 2 2 3" xfId="29878" xr:uid="{00000000-0005-0000-0000-00009D740000}"/>
    <cellStyle name="Normal 3 3 4 4 2 2 2 2 3" xfId="29879" xr:uid="{00000000-0005-0000-0000-00009E740000}"/>
    <cellStyle name="Normal 3 3 4 4 2 2 2 2 3 2" xfId="29880" xr:uid="{00000000-0005-0000-0000-00009F740000}"/>
    <cellStyle name="Normal 3 3 4 4 2 2 2 2 4" xfId="29881" xr:uid="{00000000-0005-0000-0000-0000A0740000}"/>
    <cellStyle name="Normal 3 3 4 4 2 2 2 3" xfId="29882" xr:uid="{00000000-0005-0000-0000-0000A1740000}"/>
    <cellStyle name="Normal 3 3 4 4 2 2 2 3 2" xfId="29883" xr:uid="{00000000-0005-0000-0000-0000A2740000}"/>
    <cellStyle name="Normal 3 3 4 4 2 2 2 3 2 2" xfId="29884" xr:uid="{00000000-0005-0000-0000-0000A3740000}"/>
    <cellStyle name="Normal 3 3 4 4 2 2 2 3 3" xfId="29885" xr:uid="{00000000-0005-0000-0000-0000A4740000}"/>
    <cellStyle name="Normal 3 3 4 4 2 2 2 4" xfId="29886" xr:uid="{00000000-0005-0000-0000-0000A5740000}"/>
    <cellStyle name="Normal 3 3 4 4 2 2 2 4 2" xfId="29887" xr:uid="{00000000-0005-0000-0000-0000A6740000}"/>
    <cellStyle name="Normal 3 3 4 4 2 2 2 5" xfId="29888" xr:uid="{00000000-0005-0000-0000-0000A7740000}"/>
    <cellStyle name="Normal 3 3 4 4 2 2 3" xfId="29889" xr:uid="{00000000-0005-0000-0000-0000A8740000}"/>
    <cellStyle name="Normal 3 3 4 4 2 2 3 2" xfId="29890" xr:uid="{00000000-0005-0000-0000-0000A9740000}"/>
    <cellStyle name="Normal 3 3 4 4 2 2 3 2 2" xfId="29891" xr:uid="{00000000-0005-0000-0000-0000AA740000}"/>
    <cellStyle name="Normal 3 3 4 4 2 2 3 2 2 2" xfId="29892" xr:uid="{00000000-0005-0000-0000-0000AB740000}"/>
    <cellStyle name="Normal 3 3 4 4 2 2 3 2 3" xfId="29893" xr:uid="{00000000-0005-0000-0000-0000AC740000}"/>
    <cellStyle name="Normal 3 3 4 4 2 2 3 3" xfId="29894" xr:uid="{00000000-0005-0000-0000-0000AD740000}"/>
    <cellStyle name="Normal 3 3 4 4 2 2 3 3 2" xfId="29895" xr:uid="{00000000-0005-0000-0000-0000AE740000}"/>
    <cellStyle name="Normal 3 3 4 4 2 2 3 4" xfId="29896" xr:uid="{00000000-0005-0000-0000-0000AF740000}"/>
    <cellStyle name="Normal 3 3 4 4 2 2 4" xfId="29897" xr:uid="{00000000-0005-0000-0000-0000B0740000}"/>
    <cellStyle name="Normal 3 3 4 4 2 2 4 2" xfId="29898" xr:uid="{00000000-0005-0000-0000-0000B1740000}"/>
    <cellStyle name="Normal 3 3 4 4 2 2 4 2 2" xfId="29899" xr:uid="{00000000-0005-0000-0000-0000B2740000}"/>
    <cellStyle name="Normal 3 3 4 4 2 2 4 2 2 2" xfId="29900" xr:uid="{00000000-0005-0000-0000-0000B3740000}"/>
    <cellStyle name="Normal 3 3 4 4 2 2 4 2 3" xfId="29901" xr:uid="{00000000-0005-0000-0000-0000B4740000}"/>
    <cellStyle name="Normal 3 3 4 4 2 2 4 3" xfId="29902" xr:uid="{00000000-0005-0000-0000-0000B5740000}"/>
    <cellStyle name="Normal 3 3 4 4 2 2 4 3 2" xfId="29903" xr:uid="{00000000-0005-0000-0000-0000B6740000}"/>
    <cellStyle name="Normal 3 3 4 4 2 2 4 4" xfId="29904" xr:uid="{00000000-0005-0000-0000-0000B7740000}"/>
    <cellStyle name="Normal 3 3 4 4 2 2 5" xfId="29905" xr:uid="{00000000-0005-0000-0000-0000B8740000}"/>
    <cellStyle name="Normal 3 3 4 4 2 2 5 2" xfId="29906" xr:uid="{00000000-0005-0000-0000-0000B9740000}"/>
    <cellStyle name="Normal 3 3 4 4 2 2 5 2 2" xfId="29907" xr:uid="{00000000-0005-0000-0000-0000BA740000}"/>
    <cellStyle name="Normal 3 3 4 4 2 2 5 3" xfId="29908" xr:uid="{00000000-0005-0000-0000-0000BB740000}"/>
    <cellStyle name="Normal 3 3 4 4 2 2 6" xfId="29909" xr:uid="{00000000-0005-0000-0000-0000BC740000}"/>
    <cellStyle name="Normal 3 3 4 4 2 2 6 2" xfId="29910" xr:uid="{00000000-0005-0000-0000-0000BD740000}"/>
    <cellStyle name="Normal 3 3 4 4 2 2 7" xfId="29911" xr:uid="{00000000-0005-0000-0000-0000BE740000}"/>
    <cellStyle name="Normal 3 3 4 4 2 2 7 2" xfId="29912" xr:uid="{00000000-0005-0000-0000-0000BF740000}"/>
    <cellStyle name="Normal 3 3 4 4 2 2 8" xfId="29913" xr:uid="{00000000-0005-0000-0000-0000C0740000}"/>
    <cellStyle name="Normal 3 3 4 4 2 3" xfId="29914" xr:uid="{00000000-0005-0000-0000-0000C1740000}"/>
    <cellStyle name="Normal 3 3 4 4 2 3 2" xfId="29915" xr:uid="{00000000-0005-0000-0000-0000C2740000}"/>
    <cellStyle name="Normal 3 3 4 4 2 3 2 2" xfId="29916" xr:uid="{00000000-0005-0000-0000-0000C3740000}"/>
    <cellStyle name="Normal 3 3 4 4 2 3 2 2 2" xfId="29917" xr:uid="{00000000-0005-0000-0000-0000C4740000}"/>
    <cellStyle name="Normal 3 3 4 4 2 3 2 2 2 2" xfId="29918" xr:uid="{00000000-0005-0000-0000-0000C5740000}"/>
    <cellStyle name="Normal 3 3 4 4 2 3 2 2 3" xfId="29919" xr:uid="{00000000-0005-0000-0000-0000C6740000}"/>
    <cellStyle name="Normal 3 3 4 4 2 3 2 3" xfId="29920" xr:uid="{00000000-0005-0000-0000-0000C7740000}"/>
    <cellStyle name="Normal 3 3 4 4 2 3 2 3 2" xfId="29921" xr:uid="{00000000-0005-0000-0000-0000C8740000}"/>
    <cellStyle name="Normal 3 3 4 4 2 3 2 4" xfId="29922" xr:uid="{00000000-0005-0000-0000-0000C9740000}"/>
    <cellStyle name="Normal 3 3 4 4 2 3 3" xfId="29923" xr:uid="{00000000-0005-0000-0000-0000CA740000}"/>
    <cellStyle name="Normal 3 3 4 4 2 3 3 2" xfId="29924" xr:uid="{00000000-0005-0000-0000-0000CB740000}"/>
    <cellStyle name="Normal 3 3 4 4 2 3 3 2 2" xfId="29925" xr:uid="{00000000-0005-0000-0000-0000CC740000}"/>
    <cellStyle name="Normal 3 3 4 4 2 3 3 3" xfId="29926" xr:uid="{00000000-0005-0000-0000-0000CD740000}"/>
    <cellStyle name="Normal 3 3 4 4 2 3 4" xfId="29927" xr:uid="{00000000-0005-0000-0000-0000CE740000}"/>
    <cellStyle name="Normal 3 3 4 4 2 3 4 2" xfId="29928" xr:uid="{00000000-0005-0000-0000-0000CF740000}"/>
    <cellStyle name="Normal 3 3 4 4 2 3 5" xfId="29929" xr:uid="{00000000-0005-0000-0000-0000D0740000}"/>
    <cellStyle name="Normal 3 3 4 4 2 4" xfId="29930" xr:uid="{00000000-0005-0000-0000-0000D1740000}"/>
    <cellStyle name="Normal 3 3 4 4 2 4 2" xfId="29931" xr:uid="{00000000-0005-0000-0000-0000D2740000}"/>
    <cellStyle name="Normal 3 3 4 4 2 4 2 2" xfId="29932" xr:uid="{00000000-0005-0000-0000-0000D3740000}"/>
    <cellStyle name="Normal 3 3 4 4 2 4 2 2 2" xfId="29933" xr:uid="{00000000-0005-0000-0000-0000D4740000}"/>
    <cellStyle name="Normal 3 3 4 4 2 4 2 3" xfId="29934" xr:uid="{00000000-0005-0000-0000-0000D5740000}"/>
    <cellStyle name="Normal 3 3 4 4 2 4 3" xfId="29935" xr:uid="{00000000-0005-0000-0000-0000D6740000}"/>
    <cellStyle name="Normal 3 3 4 4 2 4 3 2" xfId="29936" xr:uid="{00000000-0005-0000-0000-0000D7740000}"/>
    <cellStyle name="Normal 3 3 4 4 2 4 4" xfId="29937" xr:uid="{00000000-0005-0000-0000-0000D8740000}"/>
    <cellStyle name="Normal 3 3 4 4 2 5" xfId="29938" xr:uid="{00000000-0005-0000-0000-0000D9740000}"/>
    <cellStyle name="Normal 3 3 4 4 2 5 2" xfId="29939" xr:uid="{00000000-0005-0000-0000-0000DA740000}"/>
    <cellStyle name="Normal 3 3 4 4 2 5 2 2" xfId="29940" xr:uid="{00000000-0005-0000-0000-0000DB740000}"/>
    <cellStyle name="Normal 3 3 4 4 2 5 2 2 2" xfId="29941" xr:uid="{00000000-0005-0000-0000-0000DC740000}"/>
    <cellStyle name="Normal 3 3 4 4 2 5 2 3" xfId="29942" xr:uid="{00000000-0005-0000-0000-0000DD740000}"/>
    <cellStyle name="Normal 3 3 4 4 2 5 3" xfId="29943" xr:uid="{00000000-0005-0000-0000-0000DE740000}"/>
    <cellStyle name="Normal 3 3 4 4 2 5 3 2" xfId="29944" xr:uid="{00000000-0005-0000-0000-0000DF740000}"/>
    <cellStyle name="Normal 3 3 4 4 2 5 4" xfId="29945" xr:uid="{00000000-0005-0000-0000-0000E0740000}"/>
    <cellStyle name="Normal 3 3 4 4 2 6" xfId="29946" xr:uid="{00000000-0005-0000-0000-0000E1740000}"/>
    <cellStyle name="Normal 3 3 4 4 2 6 2" xfId="29947" xr:uid="{00000000-0005-0000-0000-0000E2740000}"/>
    <cellStyle name="Normal 3 3 4 4 2 6 2 2" xfId="29948" xr:uid="{00000000-0005-0000-0000-0000E3740000}"/>
    <cellStyle name="Normal 3 3 4 4 2 6 3" xfId="29949" xr:uid="{00000000-0005-0000-0000-0000E4740000}"/>
    <cellStyle name="Normal 3 3 4 4 2 7" xfId="29950" xr:uid="{00000000-0005-0000-0000-0000E5740000}"/>
    <cellStyle name="Normal 3 3 4 4 2 7 2" xfId="29951" xr:uid="{00000000-0005-0000-0000-0000E6740000}"/>
    <cellStyle name="Normal 3 3 4 4 2 8" xfId="29952" xr:uid="{00000000-0005-0000-0000-0000E7740000}"/>
    <cellStyle name="Normal 3 3 4 4 2 8 2" xfId="29953" xr:uid="{00000000-0005-0000-0000-0000E8740000}"/>
    <cellStyle name="Normal 3 3 4 4 2 9" xfId="29954" xr:uid="{00000000-0005-0000-0000-0000E9740000}"/>
    <cellStyle name="Normal 3 3 4 4 3" xfId="29955" xr:uid="{00000000-0005-0000-0000-0000EA740000}"/>
    <cellStyle name="Normal 3 3 4 4 3 2" xfId="29956" xr:uid="{00000000-0005-0000-0000-0000EB740000}"/>
    <cellStyle name="Normal 3 3 4 4 3 2 2" xfId="29957" xr:uid="{00000000-0005-0000-0000-0000EC740000}"/>
    <cellStyle name="Normal 3 3 4 4 3 2 2 2" xfId="29958" xr:uid="{00000000-0005-0000-0000-0000ED740000}"/>
    <cellStyle name="Normal 3 3 4 4 3 2 2 2 2" xfId="29959" xr:uid="{00000000-0005-0000-0000-0000EE740000}"/>
    <cellStyle name="Normal 3 3 4 4 3 2 2 2 2 2" xfId="29960" xr:uid="{00000000-0005-0000-0000-0000EF740000}"/>
    <cellStyle name="Normal 3 3 4 4 3 2 2 2 3" xfId="29961" xr:uid="{00000000-0005-0000-0000-0000F0740000}"/>
    <cellStyle name="Normal 3 3 4 4 3 2 2 3" xfId="29962" xr:uid="{00000000-0005-0000-0000-0000F1740000}"/>
    <cellStyle name="Normal 3 3 4 4 3 2 2 3 2" xfId="29963" xr:uid="{00000000-0005-0000-0000-0000F2740000}"/>
    <cellStyle name="Normal 3 3 4 4 3 2 2 4" xfId="29964" xr:uid="{00000000-0005-0000-0000-0000F3740000}"/>
    <cellStyle name="Normal 3 3 4 4 3 2 3" xfId="29965" xr:uid="{00000000-0005-0000-0000-0000F4740000}"/>
    <cellStyle name="Normal 3 3 4 4 3 2 3 2" xfId="29966" xr:uid="{00000000-0005-0000-0000-0000F5740000}"/>
    <cellStyle name="Normal 3 3 4 4 3 2 3 2 2" xfId="29967" xr:uid="{00000000-0005-0000-0000-0000F6740000}"/>
    <cellStyle name="Normal 3 3 4 4 3 2 3 3" xfId="29968" xr:uid="{00000000-0005-0000-0000-0000F7740000}"/>
    <cellStyle name="Normal 3 3 4 4 3 2 4" xfId="29969" xr:uid="{00000000-0005-0000-0000-0000F8740000}"/>
    <cellStyle name="Normal 3 3 4 4 3 2 4 2" xfId="29970" xr:uid="{00000000-0005-0000-0000-0000F9740000}"/>
    <cellStyle name="Normal 3 3 4 4 3 2 5" xfId="29971" xr:uid="{00000000-0005-0000-0000-0000FA740000}"/>
    <cellStyle name="Normal 3 3 4 4 3 3" xfId="29972" xr:uid="{00000000-0005-0000-0000-0000FB740000}"/>
    <cellStyle name="Normal 3 3 4 4 3 3 2" xfId="29973" xr:uid="{00000000-0005-0000-0000-0000FC740000}"/>
    <cellStyle name="Normal 3 3 4 4 3 3 2 2" xfId="29974" xr:uid="{00000000-0005-0000-0000-0000FD740000}"/>
    <cellStyle name="Normal 3 3 4 4 3 3 2 2 2" xfId="29975" xr:uid="{00000000-0005-0000-0000-0000FE740000}"/>
    <cellStyle name="Normal 3 3 4 4 3 3 2 3" xfId="29976" xr:uid="{00000000-0005-0000-0000-0000FF740000}"/>
    <cellStyle name="Normal 3 3 4 4 3 3 3" xfId="29977" xr:uid="{00000000-0005-0000-0000-000000750000}"/>
    <cellStyle name="Normal 3 3 4 4 3 3 3 2" xfId="29978" xr:uid="{00000000-0005-0000-0000-000001750000}"/>
    <cellStyle name="Normal 3 3 4 4 3 3 4" xfId="29979" xr:uid="{00000000-0005-0000-0000-000002750000}"/>
    <cellStyle name="Normal 3 3 4 4 3 4" xfId="29980" xr:uid="{00000000-0005-0000-0000-000003750000}"/>
    <cellStyle name="Normal 3 3 4 4 3 4 2" xfId="29981" xr:uid="{00000000-0005-0000-0000-000004750000}"/>
    <cellStyle name="Normal 3 3 4 4 3 4 2 2" xfId="29982" xr:uid="{00000000-0005-0000-0000-000005750000}"/>
    <cellStyle name="Normal 3 3 4 4 3 4 2 2 2" xfId="29983" xr:uid="{00000000-0005-0000-0000-000006750000}"/>
    <cellStyle name="Normal 3 3 4 4 3 4 2 3" xfId="29984" xr:uid="{00000000-0005-0000-0000-000007750000}"/>
    <cellStyle name="Normal 3 3 4 4 3 4 3" xfId="29985" xr:uid="{00000000-0005-0000-0000-000008750000}"/>
    <cellStyle name="Normal 3 3 4 4 3 4 3 2" xfId="29986" xr:uid="{00000000-0005-0000-0000-000009750000}"/>
    <cellStyle name="Normal 3 3 4 4 3 4 4" xfId="29987" xr:uid="{00000000-0005-0000-0000-00000A750000}"/>
    <cellStyle name="Normal 3 3 4 4 3 5" xfId="29988" xr:uid="{00000000-0005-0000-0000-00000B750000}"/>
    <cellStyle name="Normal 3 3 4 4 3 5 2" xfId="29989" xr:uid="{00000000-0005-0000-0000-00000C750000}"/>
    <cellStyle name="Normal 3 3 4 4 3 5 2 2" xfId="29990" xr:uid="{00000000-0005-0000-0000-00000D750000}"/>
    <cellStyle name="Normal 3 3 4 4 3 5 3" xfId="29991" xr:uid="{00000000-0005-0000-0000-00000E750000}"/>
    <cellStyle name="Normal 3 3 4 4 3 6" xfId="29992" xr:uid="{00000000-0005-0000-0000-00000F750000}"/>
    <cellStyle name="Normal 3 3 4 4 3 6 2" xfId="29993" xr:uid="{00000000-0005-0000-0000-000010750000}"/>
    <cellStyle name="Normal 3 3 4 4 3 7" xfId="29994" xr:uid="{00000000-0005-0000-0000-000011750000}"/>
    <cellStyle name="Normal 3 3 4 4 3 7 2" xfId="29995" xr:uid="{00000000-0005-0000-0000-000012750000}"/>
    <cellStyle name="Normal 3 3 4 4 3 8" xfId="29996" xr:uid="{00000000-0005-0000-0000-000013750000}"/>
    <cellStyle name="Normal 3 3 4 4 4" xfId="29997" xr:uid="{00000000-0005-0000-0000-000014750000}"/>
    <cellStyle name="Normal 3 3 4 4 4 2" xfId="29998" xr:uid="{00000000-0005-0000-0000-000015750000}"/>
    <cellStyle name="Normal 3 3 4 4 4 2 2" xfId="29999" xr:uid="{00000000-0005-0000-0000-000016750000}"/>
    <cellStyle name="Normal 3 3 4 4 4 2 2 2" xfId="30000" xr:uid="{00000000-0005-0000-0000-000017750000}"/>
    <cellStyle name="Normal 3 3 4 4 4 2 2 2 2" xfId="30001" xr:uid="{00000000-0005-0000-0000-000018750000}"/>
    <cellStyle name="Normal 3 3 4 4 4 2 2 3" xfId="30002" xr:uid="{00000000-0005-0000-0000-000019750000}"/>
    <cellStyle name="Normal 3 3 4 4 4 2 3" xfId="30003" xr:uid="{00000000-0005-0000-0000-00001A750000}"/>
    <cellStyle name="Normal 3 3 4 4 4 2 3 2" xfId="30004" xr:uid="{00000000-0005-0000-0000-00001B750000}"/>
    <cellStyle name="Normal 3 3 4 4 4 2 4" xfId="30005" xr:uid="{00000000-0005-0000-0000-00001C750000}"/>
    <cellStyle name="Normal 3 3 4 4 4 3" xfId="30006" xr:uid="{00000000-0005-0000-0000-00001D750000}"/>
    <cellStyle name="Normal 3 3 4 4 4 3 2" xfId="30007" xr:uid="{00000000-0005-0000-0000-00001E750000}"/>
    <cellStyle name="Normal 3 3 4 4 4 3 2 2" xfId="30008" xr:uid="{00000000-0005-0000-0000-00001F750000}"/>
    <cellStyle name="Normal 3 3 4 4 4 3 3" xfId="30009" xr:uid="{00000000-0005-0000-0000-000020750000}"/>
    <cellStyle name="Normal 3 3 4 4 4 4" xfId="30010" xr:uid="{00000000-0005-0000-0000-000021750000}"/>
    <cellStyle name="Normal 3 3 4 4 4 4 2" xfId="30011" xr:uid="{00000000-0005-0000-0000-000022750000}"/>
    <cellStyle name="Normal 3 3 4 4 4 5" xfId="30012" xr:uid="{00000000-0005-0000-0000-000023750000}"/>
    <cellStyle name="Normal 3 3 4 4 5" xfId="30013" xr:uid="{00000000-0005-0000-0000-000024750000}"/>
    <cellStyle name="Normal 3 3 4 4 5 2" xfId="30014" xr:uid="{00000000-0005-0000-0000-000025750000}"/>
    <cellStyle name="Normal 3 3 4 4 5 2 2" xfId="30015" xr:uid="{00000000-0005-0000-0000-000026750000}"/>
    <cellStyle name="Normal 3 3 4 4 5 2 2 2" xfId="30016" xr:uid="{00000000-0005-0000-0000-000027750000}"/>
    <cellStyle name="Normal 3 3 4 4 5 2 3" xfId="30017" xr:uid="{00000000-0005-0000-0000-000028750000}"/>
    <cellStyle name="Normal 3 3 4 4 5 3" xfId="30018" xr:uid="{00000000-0005-0000-0000-000029750000}"/>
    <cellStyle name="Normal 3 3 4 4 5 3 2" xfId="30019" xr:uid="{00000000-0005-0000-0000-00002A750000}"/>
    <cellStyle name="Normal 3 3 4 4 5 4" xfId="30020" xr:uid="{00000000-0005-0000-0000-00002B750000}"/>
    <cellStyle name="Normal 3 3 4 4 6" xfId="30021" xr:uid="{00000000-0005-0000-0000-00002C750000}"/>
    <cellStyle name="Normal 3 3 4 4 6 2" xfId="30022" xr:uid="{00000000-0005-0000-0000-00002D750000}"/>
    <cellStyle name="Normal 3 3 4 4 6 2 2" xfId="30023" xr:uid="{00000000-0005-0000-0000-00002E750000}"/>
    <cellStyle name="Normal 3 3 4 4 6 2 2 2" xfId="30024" xr:uid="{00000000-0005-0000-0000-00002F750000}"/>
    <cellStyle name="Normal 3 3 4 4 6 2 3" xfId="30025" xr:uid="{00000000-0005-0000-0000-000030750000}"/>
    <cellStyle name="Normal 3 3 4 4 6 3" xfId="30026" xr:uid="{00000000-0005-0000-0000-000031750000}"/>
    <cellStyle name="Normal 3 3 4 4 6 3 2" xfId="30027" xr:uid="{00000000-0005-0000-0000-000032750000}"/>
    <cellStyle name="Normal 3 3 4 4 6 4" xfId="30028" xr:uid="{00000000-0005-0000-0000-000033750000}"/>
    <cellStyle name="Normal 3 3 4 4 7" xfId="30029" xr:uid="{00000000-0005-0000-0000-000034750000}"/>
    <cellStyle name="Normal 3 3 4 4 7 2" xfId="30030" xr:uid="{00000000-0005-0000-0000-000035750000}"/>
    <cellStyle name="Normal 3 3 4 4 7 2 2" xfId="30031" xr:uid="{00000000-0005-0000-0000-000036750000}"/>
    <cellStyle name="Normal 3 3 4 4 7 3" xfId="30032" xr:uid="{00000000-0005-0000-0000-000037750000}"/>
    <cellStyle name="Normal 3 3 4 4 8" xfId="30033" xr:uid="{00000000-0005-0000-0000-000038750000}"/>
    <cellStyle name="Normal 3 3 4 4 8 2" xfId="30034" xr:uid="{00000000-0005-0000-0000-000039750000}"/>
    <cellStyle name="Normal 3 3 4 4 9" xfId="30035" xr:uid="{00000000-0005-0000-0000-00003A750000}"/>
    <cellStyle name="Normal 3 3 4 4 9 2" xfId="30036" xr:uid="{00000000-0005-0000-0000-00003B750000}"/>
    <cellStyle name="Normal 3 3 4 5" xfId="30037" xr:uid="{00000000-0005-0000-0000-00003C750000}"/>
    <cellStyle name="Normal 3 3 4 5 2" xfId="30038" xr:uid="{00000000-0005-0000-0000-00003D750000}"/>
    <cellStyle name="Normal 3 3 4 5 2 2" xfId="30039" xr:uid="{00000000-0005-0000-0000-00003E750000}"/>
    <cellStyle name="Normal 3 3 4 5 2 2 2" xfId="30040" xr:uid="{00000000-0005-0000-0000-00003F750000}"/>
    <cellStyle name="Normal 3 3 4 5 2 2 2 2" xfId="30041" xr:uid="{00000000-0005-0000-0000-000040750000}"/>
    <cellStyle name="Normal 3 3 4 5 2 2 2 2 2" xfId="30042" xr:uid="{00000000-0005-0000-0000-000041750000}"/>
    <cellStyle name="Normal 3 3 4 5 2 2 2 2 2 2" xfId="30043" xr:uid="{00000000-0005-0000-0000-000042750000}"/>
    <cellStyle name="Normal 3 3 4 5 2 2 2 2 3" xfId="30044" xr:uid="{00000000-0005-0000-0000-000043750000}"/>
    <cellStyle name="Normal 3 3 4 5 2 2 2 3" xfId="30045" xr:uid="{00000000-0005-0000-0000-000044750000}"/>
    <cellStyle name="Normal 3 3 4 5 2 2 2 3 2" xfId="30046" xr:uid="{00000000-0005-0000-0000-000045750000}"/>
    <cellStyle name="Normal 3 3 4 5 2 2 2 4" xfId="30047" xr:uid="{00000000-0005-0000-0000-000046750000}"/>
    <cellStyle name="Normal 3 3 4 5 2 2 3" xfId="30048" xr:uid="{00000000-0005-0000-0000-000047750000}"/>
    <cellStyle name="Normal 3 3 4 5 2 2 3 2" xfId="30049" xr:uid="{00000000-0005-0000-0000-000048750000}"/>
    <cellStyle name="Normal 3 3 4 5 2 2 3 2 2" xfId="30050" xr:uid="{00000000-0005-0000-0000-000049750000}"/>
    <cellStyle name="Normal 3 3 4 5 2 2 3 3" xfId="30051" xr:uid="{00000000-0005-0000-0000-00004A750000}"/>
    <cellStyle name="Normal 3 3 4 5 2 2 4" xfId="30052" xr:uid="{00000000-0005-0000-0000-00004B750000}"/>
    <cellStyle name="Normal 3 3 4 5 2 2 4 2" xfId="30053" xr:uid="{00000000-0005-0000-0000-00004C750000}"/>
    <cellStyle name="Normal 3 3 4 5 2 2 5" xfId="30054" xr:uid="{00000000-0005-0000-0000-00004D750000}"/>
    <cellStyle name="Normal 3 3 4 5 2 3" xfId="30055" xr:uid="{00000000-0005-0000-0000-00004E750000}"/>
    <cellStyle name="Normal 3 3 4 5 2 3 2" xfId="30056" xr:uid="{00000000-0005-0000-0000-00004F750000}"/>
    <cellStyle name="Normal 3 3 4 5 2 3 2 2" xfId="30057" xr:uid="{00000000-0005-0000-0000-000050750000}"/>
    <cellStyle name="Normal 3 3 4 5 2 3 2 2 2" xfId="30058" xr:uid="{00000000-0005-0000-0000-000051750000}"/>
    <cellStyle name="Normal 3 3 4 5 2 3 2 3" xfId="30059" xr:uid="{00000000-0005-0000-0000-000052750000}"/>
    <cellStyle name="Normal 3 3 4 5 2 3 3" xfId="30060" xr:uid="{00000000-0005-0000-0000-000053750000}"/>
    <cellStyle name="Normal 3 3 4 5 2 3 3 2" xfId="30061" xr:uid="{00000000-0005-0000-0000-000054750000}"/>
    <cellStyle name="Normal 3 3 4 5 2 3 4" xfId="30062" xr:uid="{00000000-0005-0000-0000-000055750000}"/>
    <cellStyle name="Normal 3 3 4 5 2 4" xfId="30063" xr:uid="{00000000-0005-0000-0000-000056750000}"/>
    <cellStyle name="Normal 3 3 4 5 2 4 2" xfId="30064" xr:uid="{00000000-0005-0000-0000-000057750000}"/>
    <cellStyle name="Normal 3 3 4 5 2 4 2 2" xfId="30065" xr:uid="{00000000-0005-0000-0000-000058750000}"/>
    <cellStyle name="Normal 3 3 4 5 2 4 2 2 2" xfId="30066" xr:uid="{00000000-0005-0000-0000-000059750000}"/>
    <cellStyle name="Normal 3 3 4 5 2 4 2 3" xfId="30067" xr:uid="{00000000-0005-0000-0000-00005A750000}"/>
    <cellStyle name="Normal 3 3 4 5 2 4 3" xfId="30068" xr:uid="{00000000-0005-0000-0000-00005B750000}"/>
    <cellStyle name="Normal 3 3 4 5 2 4 3 2" xfId="30069" xr:uid="{00000000-0005-0000-0000-00005C750000}"/>
    <cellStyle name="Normal 3 3 4 5 2 4 4" xfId="30070" xr:uid="{00000000-0005-0000-0000-00005D750000}"/>
    <cellStyle name="Normal 3 3 4 5 2 5" xfId="30071" xr:uid="{00000000-0005-0000-0000-00005E750000}"/>
    <cellStyle name="Normal 3 3 4 5 2 5 2" xfId="30072" xr:uid="{00000000-0005-0000-0000-00005F750000}"/>
    <cellStyle name="Normal 3 3 4 5 2 5 2 2" xfId="30073" xr:uid="{00000000-0005-0000-0000-000060750000}"/>
    <cellStyle name="Normal 3 3 4 5 2 5 3" xfId="30074" xr:uid="{00000000-0005-0000-0000-000061750000}"/>
    <cellStyle name="Normal 3 3 4 5 2 6" xfId="30075" xr:uid="{00000000-0005-0000-0000-000062750000}"/>
    <cellStyle name="Normal 3 3 4 5 2 6 2" xfId="30076" xr:uid="{00000000-0005-0000-0000-000063750000}"/>
    <cellStyle name="Normal 3 3 4 5 2 7" xfId="30077" xr:uid="{00000000-0005-0000-0000-000064750000}"/>
    <cellStyle name="Normal 3 3 4 5 2 7 2" xfId="30078" xr:uid="{00000000-0005-0000-0000-000065750000}"/>
    <cellStyle name="Normal 3 3 4 5 2 8" xfId="30079" xr:uid="{00000000-0005-0000-0000-000066750000}"/>
    <cellStyle name="Normal 3 3 4 5 3" xfId="30080" xr:uid="{00000000-0005-0000-0000-000067750000}"/>
    <cellStyle name="Normal 3 3 4 5 3 2" xfId="30081" xr:uid="{00000000-0005-0000-0000-000068750000}"/>
    <cellStyle name="Normal 3 3 4 5 3 2 2" xfId="30082" xr:uid="{00000000-0005-0000-0000-000069750000}"/>
    <cellStyle name="Normal 3 3 4 5 3 2 2 2" xfId="30083" xr:uid="{00000000-0005-0000-0000-00006A750000}"/>
    <cellStyle name="Normal 3 3 4 5 3 2 2 2 2" xfId="30084" xr:uid="{00000000-0005-0000-0000-00006B750000}"/>
    <cellStyle name="Normal 3 3 4 5 3 2 2 3" xfId="30085" xr:uid="{00000000-0005-0000-0000-00006C750000}"/>
    <cellStyle name="Normal 3 3 4 5 3 2 3" xfId="30086" xr:uid="{00000000-0005-0000-0000-00006D750000}"/>
    <cellStyle name="Normal 3 3 4 5 3 2 3 2" xfId="30087" xr:uid="{00000000-0005-0000-0000-00006E750000}"/>
    <cellStyle name="Normal 3 3 4 5 3 2 4" xfId="30088" xr:uid="{00000000-0005-0000-0000-00006F750000}"/>
    <cellStyle name="Normal 3 3 4 5 3 3" xfId="30089" xr:uid="{00000000-0005-0000-0000-000070750000}"/>
    <cellStyle name="Normal 3 3 4 5 3 3 2" xfId="30090" xr:uid="{00000000-0005-0000-0000-000071750000}"/>
    <cellStyle name="Normal 3 3 4 5 3 3 2 2" xfId="30091" xr:uid="{00000000-0005-0000-0000-000072750000}"/>
    <cellStyle name="Normal 3 3 4 5 3 3 3" xfId="30092" xr:uid="{00000000-0005-0000-0000-000073750000}"/>
    <cellStyle name="Normal 3 3 4 5 3 4" xfId="30093" xr:uid="{00000000-0005-0000-0000-000074750000}"/>
    <cellStyle name="Normal 3 3 4 5 3 4 2" xfId="30094" xr:uid="{00000000-0005-0000-0000-000075750000}"/>
    <cellStyle name="Normal 3 3 4 5 3 5" xfId="30095" xr:uid="{00000000-0005-0000-0000-000076750000}"/>
    <cellStyle name="Normal 3 3 4 5 4" xfId="30096" xr:uid="{00000000-0005-0000-0000-000077750000}"/>
    <cellStyle name="Normal 3 3 4 5 4 2" xfId="30097" xr:uid="{00000000-0005-0000-0000-000078750000}"/>
    <cellStyle name="Normal 3 3 4 5 4 2 2" xfId="30098" xr:uid="{00000000-0005-0000-0000-000079750000}"/>
    <cellStyle name="Normal 3 3 4 5 4 2 2 2" xfId="30099" xr:uid="{00000000-0005-0000-0000-00007A750000}"/>
    <cellStyle name="Normal 3 3 4 5 4 2 3" xfId="30100" xr:uid="{00000000-0005-0000-0000-00007B750000}"/>
    <cellStyle name="Normal 3 3 4 5 4 3" xfId="30101" xr:uid="{00000000-0005-0000-0000-00007C750000}"/>
    <cellStyle name="Normal 3 3 4 5 4 3 2" xfId="30102" xr:uid="{00000000-0005-0000-0000-00007D750000}"/>
    <cellStyle name="Normal 3 3 4 5 4 4" xfId="30103" xr:uid="{00000000-0005-0000-0000-00007E750000}"/>
    <cellStyle name="Normal 3 3 4 5 5" xfId="30104" xr:uid="{00000000-0005-0000-0000-00007F750000}"/>
    <cellStyle name="Normal 3 3 4 5 5 2" xfId="30105" xr:uid="{00000000-0005-0000-0000-000080750000}"/>
    <cellStyle name="Normal 3 3 4 5 5 2 2" xfId="30106" xr:uid="{00000000-0005-0000-0000-000081750000}"/>
    <cellStyle name="Normal 3 3 4 5 5 2 2 2" xfId="30107" xr:uid="{00000000-0005-0000-0000-000082750000}"/>
    <cellStyle name="Normal 3 3 4 5 5 2 3" xfId="30108" xr:uid="{00000000-0005-0000-0000-000083750000}"/>
    <cellStyle name="Normal 3 3 4 5 5 3" xfId="30109" xr:uid="{00000000-0005-0000-0000-000084750000}"/>
    <cellStyle name="Normal 3 3 4 5 5 3 2" xfId="30110" xr:uid="{00000000-0005-0000-0000-000085750000}"/>
    <cellStyle name="Normal 3 3 4 5 5 4" xfId="30111" xr:uid="{00000000-0005-0000-0000-000086750000}"/>
    <cellStyle name="Normal 3 3 4 5 6" xfId="30112" xr:uid="{00000000-0005-0000-0000-000087750000}"/>
    <cellStyle name="Normal 3 3 4 5 6 2" xfId="30113" xr:uid="{00000000-0005-0000-0000-000088750000}"/>
    <cellStyle name="Normal 3 3 4 5 6 2 2" xfId="30114" xr:uid="{00000000-0005-0000-0000-000089750000}"/>
    <cellStyle name="Normal 3 3 4 5 6 3" xfId="30115" xr:uid="{00000000-0005-0000-0000-00008A750000}"/>
    <cellStyle name="Normal 3 3 4 5 7" xfId="30116" xr:uid="{00000000-0005-0000-0000-00008B750000}"/>
    <cellStyle name="Normal 3 3 4 5 7 2" xfId="30117" xr:uid="{00000000-0005-0000-0000-00008C750000}"/>
    <cellStyle name="Normal 3 3 4 5 8" xfId="30118" xr:uid="{00000000-0005-0000-0000-00008D750000}"/>
    <cellStyle name="Normal 3 3 4 5 8 2" xfId="30119" xr:uid="{00000000-0005-0000-0000-00008E750000}"/>
    <cellStyle name="Normal 3 3 4 5 9" xfId="30120" xr:uid="{00000000-0005-0000-0000-00008F750000}"/>
    <cellStyle name="Normal 3 3 4 6" xfId="30121" xr:uid="{00000000-0005-0000-0000-000090750000}"/>
    <cellStyle name="Normal 3 3 4 6 2" xfId="30122" xr:uid="{00000000-0005-0000-0000-000091750000}"/>
    <cellStyle name="Normal 3 3 4 6 2 2" xfId="30123" xr:uid="{00000000-0005-0000-0000-000092750000}"/>
    <cellStyle name="Normal 3 3 4 6 2 2 2" xfId="30124" xr:uid="{00000000-0005-0000-0000-000093750000}"/>
    <cellStyle name="Normal 3 3 4 6 2 2 2 2" xfId="30125" xr:uid="{00000000-0005-0000-0000-000094750000}"/>
    <cellStyle name="Normal 3 3 4 6 2 2 2 2 2" xfId="30126" xr:uid="{00000000-0005-0000-0000-000095750000}"/>
    <cellStyle name="Normal 3 3 4 6 2 2 2 3" xfId="30127" xr:uid="{00000000-0005-0000-0000-000096750000}"/>
    <cellStyle name="Normal 3 3 4 6 2 2 3" xfId="30128" xr:uid="{00000000-0005-0000-0000-000097750000}"/>
    <cellStyle name="Normal 3 3 4 6 2 2 3 2" xfId="30129" xr:uid="{00000000-0005-0000-0000-000098750000}"/>
    <cellStyle name="Normal 3 3 4 6 2 2 4" xfId="30130" xr:uid="{00000000-0005-0000-0000-000099750000}"/>
    <cellStyle name="Normal 3 3 4 6 2 3" xfId="30131" xr:uid="{00000000-0005-0000-0000-00009A750000}"/>
    <cellStyle name="Normal 3 3 4 6 2 3 2" xfId="30132" xr:uid="{00000000-0005-0000-0000-00009B750000}"/>
    <cellStyle name="Normal 3 3 4 6 2 3 2 2" xfId="30133" xr:uid="{00000000-0005-0000-0000-00009C750000}"/>
    <cellStyle name="Normal 3 3 4 6 2 3 3" xfId="30134" xr:uid="{00000000-0005-0000-0000-00009D750000}"/>
    <cellStyle name="Normal 3 3 4 6 2 4" xfId="30135" xr:uid="{00000000-0005-0000-0000-00009E750000}"/>
    <cellStyle name="Normal 3 3 4 6 2 4 2" xfId="30136" xr:uid="{00000000-0005-0000-0000-00009F750000}"/>
    <cellStyle name="Normal 3 3 4 6 2 5" xfId="30137" xr:uid="{00000000-0005-0000-0000-0000A0750000}"/>
    <cellStyle name="Normal 3 3 4 6 3" xfId="30138" xr:uid="{00000000-0005-0000-0000-0000A1750000}"/>
    <cellStyle name="Normal 3 3 4 6 3 2" xfId="30139" xr:uid="{00000000-0005-0000-0000-0000A2750000}"/>
    <cellStyle name="Normal 3 3 4 6 3 2 2" xfId="30140" xr:uid="{00000000-0005-0000-0000-0000A3750000}"/>
    <cellStyle name="Normal 3 3 4 6 3 2 2 2" xfId="30141" xr:uid="{00000000-0005-0000-0000-0000A4750000}"/>
    <cellStyle name="Normal 3 3 4 6 3 2 3" xfId="30142" xr:uid="{00000000-0005-0000-0000-0000A5750000}"/>
    <cellStyle name="Normal 3 3 4 6 3 3" xfId="30143" xr:uid="{00000000-0005-0000-0000-0000A6750000}"/>
    <cellStyle name="Normal 3 3 4 6 3 3 2" xfId="30144" xr:uid="{00000000-0005-0000-0000-0000A7750000}"/>
    <cellStyle name="Normal 3 3 4 6 3 4" xfId="30145" xr:uid="{00000000-0005-0000-0000-0000A8750000}"/>
    <cellStyle name="Normal 3 3 4 6 4" xfId="30146" xr:uid="{00000000-0005-0000-0000-0000A9750000}"/>
    <cellStyle name="Normal 3 3 4 6 4 2" xfId="30147" xr:uid="{00000000-0005-0000-0000-0000AA750000}"/>
    <cellStyle name="Normal 3 3 4 6 4 2 2" xfId="30148" xr:uid="{00000000-0005-0000-0000-0000AB750000}"/>
    <cellStyle name="Normal 3 3 4 6 4 2 2 2" xfId="30149" xr:uid="{00000000-0005-0000-0000-0000AC750000}"/>
    <cellStyle name="Normal 3 3 4 6 4 2 3" xfId="30150" xr:uid="{00000000-0005-0000-0000-0000AD750000}"/>
    <cellStyle name="Normal 3 3 4 6 4 3" xfId="30151" xr:uid="{00000000-0005-0000-0000-0000AE750000}"/>
    <cellStyle name="Normal 3 3 4 6 4 3 2" xfId="30152" xr:uid="{00000000-0005-0000-0000-0000AF750000}"/>
    <cellStyle name="Normal 3 3 4 6 4 4" xfId="30153" xr:uid="{00000000-0005-0000-0000-0000B0750000}"/>
    <cellStyle name="Normal 3 3 4 6 5" xfId="30154" xr:uid="{00000000-0005-0000-0000-0000B1750000}"/>
    <cellStyle name="Normal 3 3 4 6 5 2" xfId="30155" xr:uid="{00000000-0005-0000-0000-0000B2750000}"/>
    <cellStyle name="Normal 3 3 4 6 5 2 2" xfId="30156" xr:uid="{00000000-0005-0000-0000-0000B3750000}"/>
    <cellStyle name="Normal 3 3 4 6 5 3" xfId="30157" xr:uid="{00000000-0005-0000-0000-0000B4750000}"/>
    <cellStyle name="Normal 3 3 4 6 6" xfId="30158" xr:uid="{00000000-0005-0000-0000-0000B5750000}"/>
    <cellStyle name="Normal 3 3 4 6 6 2" xfId="30159" xr:uid="{00000000-0005-0000-0000-0000B6750000}"/>
    <cellStyle name="Normal 3 3 4 6 7" xfId="30160" xr:uid="{00000000-0005-0000-0000-0000B7750000}"/>
    <cellStyle name="Normal 3 3 4 6 7 2" xfId="30161" xr:uid="{00000000-0005-0000-0000-0000B8750000}"/>
    <cellStyle name="Normal 3 3 4 6 8" xfId="30162" xr:uid="{00000000-0005-0000-0000-0000B9750000}"/>
    <cellStyle name="Normal 3 3 4 7" xfId="30163" xr:uid="{00000000-0005-0000-0000-0000BA750000}"/>
    <cellStyle name="Normal 3 3 4 7 2" xfId="30164" xr:uid="{00000000-0005-0000-0000-0000BB750000}"/>
    <cellStyle name="Normal 3 3 4 7 2 2" xfId="30165" xr:uid="{00000000-0005-0000-0000-0000BC750000}"/>
    <cellStyle name="Normal 3 3 4 7 2 2 2" xfId="30166" xr:uid="{00000000-0005-0000-0000-0000BD750000}"/>
    <cellStyle name="Normal 3 3 4 7 2 2 2 2" xfId="30167" xr:uid="{00000000-0005-0000-0000-0000BE750000}"/>
    <cellStyle name="Normal 3 3 4 7 2 2 2 2 2" xfId="30168" xr:uid="{00000000-0005-0000-0000-0000BF750000}"/>
    <cellStyle name="Normal 3 3 4 7 2 2 2 3" xfId="30169" xr:uid="{00000000-0005-0000-0000-0000C0750000}"/>
    <cellStyle name="Normal 3 3 4 7 2 2 3" xfId="30170" xr:uid="{00000000-0005-0000-0000-0000C1750000}"/>
    <cellStyle name="Normal 3 3 4 7 2 2 3 2" xfId="30171" xr:uid="{00000000-0005-0000-0000-0000C2750000}"/>
    <cellStyle name="Normal 3 3 4 7 2 2 4" xfId="30172" xr:uid="{00000000-0005-0000-0000-0000C3750000}"/>
    <cellStyle name="Normal 3 3 4 7 2 3" xfId="30173" xr:uid="{00000000-0005-0000-0000-0000C4750000}"/>
    <cellStyle name="Normal 3 3 4 7 2 3 2" xfId="30174" xr:uid="{00000000-0005-0000-0000-0000C5750000}"/>
    <cellStyle name="Normal 3 3 4 7 2 3 2 2" xfId="30175" xr:uid="{00000000-0005-0000-0000-0000C6750000}"/>
    <cellStyle name="Normal 3 3 4 7 2 3 3" xfId="30176" xr:uid="{00000000-0005-0000-0000-0000C7750000}"/>
    <cellStyle name="Normal 3 3 4 7 2 4" xfId="30177" xr:uid="{00000000-0005-0000-0000-0000C8750000}"/>
    <cellStyle name="Normal 3 3 4 7 2 4 2" xfId="30178" xr:uid="{00000000-0005-0000-0000-0000C9750000}"/>
    <cellStyle name="Normal 3 3 4 7 2 5" xfId="30179" xr:uid="{00000000-0005-0000-0000-0000CA750000}"/>
    <cellStyle name="Normal 3 3 4 7 3" xfId="30180" xr:uid="{00000000-0005-0000-0000-0000CB750000}"/>
    <cellStyle name="Normal 3 3 4 7 3 2" xfId="30181" xr:uid="{00000000-0005-0000-0000-0000CC750000}"/>
    <cellStyle name="Normal 3 3 4 7 3 2 2" xfId="30182" xr:uid="{00000000-0005-0000-0000-0000CD750000}"/>
    <cellStyle name="Normal 3 3 4 7 3 2 2 2" xfId="30183" xr:uid="{00000000-0005-0000-0000-0000CE750000}"/>
    <cellStyle name="Normal 3 3 4 7 3 2 3" xfId="30184" xr:uid="{00000000-0005-0000-0000-0000CF750000}"/>
    <cellStyle name="Normal 3 3 4 7 3 3" xfId="30185" xr:uid="{00000000-0005-0000-0000-0000D0750000}"/>
    <cellStyle name="Normal 3 3 4 7 3 3 2" xfId="30186" xr:uid="{00000000-0005-0000-0000-0000D1750000}"/>
    <cellStyle name="Normal 3 3 4 7 3 4" xfId="30187" xr:uid="{00000000-0005-0000-0000-0000D2750000}"/>
    <cellStyle name="Normal 3 3 4 7 4" xfId="30188" xr:uid="{00000000-0005-0000-0000-0000D3750000}"/>
    <cellStyle name="Normal 3 3 4 7 4 2" xfId="30189" xr:uid="{00000000-0005-0000-0000-0000D4750000}"/>
    <cellStyle name="Normal 3 3 4 7 4 2 2" xfId="30190" xr:uid="{00000000-0005-0000-0000-0000D5750000}"/>
    <cellStyle name="Normal 3 3 4 7 4 3" xfId="30191" xr:uid="{00000000-0005-0000-0000-0000D6750000}"/>
    <cellStyle name="Normal 3 3 4 7 5" xfId="30192" xr:uid="{00000000-0005-0000-0000-0000D7750000}"/>
    <cellStyle name="Normal 3 3 4 7 5 2" xfId="30193" xr:uid="{00000000-0005-0000-0000-0000D8750000}"/>
    <cellStyle name="Normal 3 3 4 7 6" xfId="30194" xr:uid="{00000000-0005-0000-0000-0000D9750000}"/>
    <cellStyle name="Normal 3 3 4 8" xfId="30195" xr:uid="{00000000-0005-0000-0000-0000DA750000}"/>
    <cellStyle name="Normal 3 3 4 8 2" xfId="30196" xr:uid="{00000000-0005-0000-0000-0000DB750000}"/>
    <cellStyle name="Normal 3 3 4 8 2 2" xfId="30197" xr:uid="{00000000-0005-0000-0000-0000DC750000}"/>
    <cellStyle name="Normal 3 3 4 8 2 2 2" xfId="30198" xr:uid="{00000000-0005-0000-0000-0000DD750000}"/>
    <cellStyle name="Normal 3 3 4 8 2 2 2 2" xfId="30199" xr:uid="{00000000-0005-0000-0000-0000DE750000}"/>
    <cellStyle name="Normal 3 3 4 8 2 2 2 2 2" xfId="30200" xr:uid="{00000000-0005-0000-0000-0000DF750000}"/>
    <cellStyle name="Normal 3 3 4 8 2 2 2 3" xfId="30201" xr:uid="{00000000-0005-0000-0000-0000E0750000}"/>
    <cellStyle name="Normal 3 3 4 8 2 2 3" xfId="30202" xr:uid="{00000000-0005-0000-0000-0000E1750000}"/>
    <cellStyle name="Normal 3 3 4 8 2 2 3 2" xfId="30203" xr:uid="{00000000-0005-0000-0000-0000E2750000}"/>
    <cellStyle name="Normal 3 3 4 8 2 2 4" xfId="30204" xr:uid="{00000000-0005-0000-0000-0000E3750000}"/>
    <cellStyle name="Normal 3 3 4 8 2 3" xfId="30205" xr:uid="{00000000-0005-0000-0000-0000E4750000}"/>
    <cellStyle name="Normal 3 3 4 8 2 3 2" xfId="30206" xr:uid="{00000000-0005-0000-0000-0000E5750000}"/>
    <cellStyle name="Normal 3 3 4 8 2 3 2 2" xfId="30207" xr:uid="{00000000-0005-0000-0000-0000E6750000}"/>
    <cellStyle name="Normal 3 3 4 8 2 3 3" xfId="30208" xr:uid="{00000000-0005-0000-0000-0000E7750000}"/>
    <cellStyle name="Normal 3 3 4 8 2 4" xfId="30209" xr:uid="{00000000-0005-0000-0000-0000E8750000}"/>
    <cellStyle name="Normal 3 3 4 8 2 4 2" xfId="30210" xr:uid="{00000000-0005-0000-0000-0000E9750000}"/>
    <cellStyle name="Normal 3 3 4 8 2 5" xfId="30211" xr:uid="{00000000-0005-0000-0000-0000EA750000}"/>
    <cellStyle name="Normal 3 3 4 8 3" xfId="30212" xr:uid="{00000000-0005-0000-0000-0000EB750000}"/>
    <cellStyle name="Normal 3 3 4 8 3 2" xfId="30213" xr:uid="{00000000-0005-0000-0000-0000EC750000}"/>
    <cellStyle name="Normal 3 3 4 8 3 2 2" xfId="30214" xr:uid="{00000000-0005-0000-0000-0000ED750000}"/>
    <cellStyle name="Normal 3 3 4 8 3 2 2 2" xfId="30215" xr:uid="{00000000-0005-0000-0000-0000EE750000}"/>
    <cellStyle name="Normal 3 3 4 8 3 2 3" xfId="30216" xr:uid="{00000000-0005-0000-0000-0000EF750000}"/>
    <cellStyle name="Normal 3 3 4 8 3 3" xfId="30217" xr:uid="{00000000-0005-0000-0000-0000F0750000}"/>
    <cellStyle name="Normal 3 3 4 8 3 3 2" xfId="30218" xr:uid="{00000000-0005-0000-0000-0000F1750000}"/>
    <cellStyle name="Normal 3 3 4 8 3 4" xfId="30219" xr:uid="{00000000-0005-0000-0000-0000F2750000}"/>
    <cellStyle name="Normal 3 3 4 8 4" xfId="30220" xr:uid="{00000000-0005-0000-0000-0000F3750000}"/>
    <cellStyle name="Normal 3 3 4 8 4 2" xfId="30221" xr:uid="{00000000-0005-0000-0000-0000F4750000}"/>
    <cellStyle name="Normal 3 3 4 8 4 2 2" xfId="30222" xr:uid="{00000000-0005-0000-0000-0000F5750000}"/>
    <cellStyle name="Normal 3 3 4 8 4 3" xfId="30223" xr:uid="{00000000-0005-0000-0000-0000F6750000}"/>
    <cellStyle name="Normal 3 3 4 8 5" xfId="30224" xr:uid="{00000000-0005-0000-0000-0000F7750000}"/>
    <cellStyle name="Normal 3 3 4 8 5 2" xfId="30225" xr:uid="{00000000-0005-0000-0000-0000F8750000}"/>
    <cellStyle name="Normal 3 3 4 8 6" xfId="30226" xr:uid="{00000000-0005-0000-0000-0000F9750000}"/>
    <cellStyle name="Normal 3 3 4 9" xfId="30227" xr:uid="{00000000-0005-0000-0000-0000FA750000}"/>
    <cellStyle name="Normal 3 3 4 9 2" xfId="30228" xr:uid="{00000000-0005-0000-0000-0000FB750000}"/>
    <cellStyle name="Normal 3 3 4 9 2 2" xfId="30229" xr:uid="{00000000-0005-0000-0000-0000FC750000}"/>
    <cellStyle name="Normal 3 3 4 9 2 2 2" xfId="30230" xr:uid="{00000000-0005-0000-0000-0000FD750000}"/>
    <cellStyle name="Normal 3 3 4 9 2 2 2 2" xfId="30231" xr:uid="{00000000-0005-0000-0000-0000FE750000}"/>
    <cellStyle name="Normal 3 3 4 9 2 2 3" xfId="30232" xr:uid="{00000000-0005-0000-0000-0000FF750000}"/>
    <cellStyle name="Normal 3 3 4 9 2 3" xfId="30233" xr:uid="{00000000-0005-0000-0000-000000760000}"/>
    <cellStyle name="Normal 3 3 4 9 2 3 2" xfId="30234" xr:uid="{00000000-0005-0000-0000-000001760000}"/>
    <cellStyle name="Normal 3 3 4 9 2 4" xfId="30235" xr:uid="{00000000-0005-0000-0000-000002760000}"/>
    <cellStyle name="Normal 3 3 4 9 3" xfId="30236" xr:uid="{00000000-0005-0000-0000-000003760000}"/>
    <cellStyle name="Normal 3 3 4 9 3 2" xfId="30237" xr:uid="{00000000-0005-0000-0000-000004760000}"/>
    <cellStyle name="Normal 3 3 4 9 3 2 2" xfId="30238" xr:uid="{00000000-0005-0000-0000-000005760000}"/>
    <cellStyle name="Normal 3 3 4 9 3 3" xfId="30239" xr:uid="{00000000-0005-0000-0000-000006760000}"/>
    <cellStyle name="Normal 3 3 4 9 4" xfId="30240" xr:uid="{00000000-0005-0000-0000-000007760000}"/>
    <cellStyle name="Normal 3 3 4 9 4 2" xfId="30241" xr:uid="{00000000-0005-0000-0000-000008760000}"/>
    <cellStyle name="Normal 3 3 4 9 5" xfId="30242" xr:uid="{00000000-0005-0000-0000-000009760000}"/>
    <cellStyle name="Normal 3 3 4_T-straight with PEDs adjustor" xfId="30243" xr:uid="{00000000-0005-0000-0000-00000A760000}"/>
    <cellStyle name="Normal 3 3 5" xfId="30244" xr:uid="{00000000-0005-0000-0000-00000B760000}"/>
    <cellStyle name="Normal 3 3 5 10" xfId="30245" xr:uid="{00000000-0005-0000-0000-00000C760000}"/>
    <cellStyle name="Normal 3 3 5 11" xfId="30246" xr:uid="{00000000-0005-0000-0000-00000D760000}"/>
    <cellStyle name="Normal 3 3 5 2" xfId="30247" xr:uid="{00000000-0005-0000-0000-00000E760000}"/>
    <cellStyle name="Normal 3 3 5 2 10" xfId="30248" xr:uid="{00000000-0005-0000-0000-00000F760000}"/>
    <cellStyle name="Normal 3 3 5 2 2" xfId="30249" xr:uid="{00000000-0005-0000-0000-000010760000}"/>
    <cellStyle name="Normal 3 3 5 2 2 2" xfId="30250" xr:uid="{00000000-0005-0000-0000-000011760000}"/>
    <cellStyle name="Normal 3 3 5 2 2 2 2" xfId="30251" xr:uid="{00000000-0005-0000-0000-000012760000}"/>
    <cellStyle name="Normal 3 3 5 2 2 2 2 2" xfId="30252" xr:uid="{00000000-0005-0000-0000-000013760000}"/>
    <cellStyle name="Normal 3 3 5 2 2 2 2 2 2" xfId="30253" xr:uid="{00000000-0005-0000-0000-000014760000}"/>
    <cellStyle name="Normal 3 3 5 2 2 2 2 2 2 2" xfId="30254" xr:uid="{00000000-0005-0000-0000-000015760000}"/>
    <cellStyle name="Normal 3 3 5 2 2 2 2 2 3" xfId="30255" xr:uid="{00000000-0005-0000-0000-000016760000}"/>
    <cellStyle name="Normal 3 3 5 2 2 2 2 3" xfId="30256" xr:uid="{00000000-0005-0000-0000-000017760000}"/>
    <cellStyle name="Normal 3 3 5 2 2 2 2 3 2" xfId="30257" xr:uid="{00000000-0005-0000-0000-000018760000}"/>
    <cellStyle name="Normal 3 3 5 2 2 2 2 4" xfId="30258" xr:uid="{00000000-0005-0000-0000-000019760000}"/>
    <cellStyle name="Normal 3 3 5 2 2 2 3" xfId="30259" xr:uid="{00000000-0005-0000-0000-00001A760000}"/>
    <cellStyle name="Normal 3 3 5 2 2 2 3 2" xfId="30260" xr:uid="{00000000-0005-0000-0000-00001B760000}"/>
    <cellStyle name="Normal 3 3 5 2 2 2 3 2 2" xfId="30261" xr:uid="{00000000-0005-0000-0000-00001C760000}"/>
    <cellStyle name="Normal 3 3 5 2 2 2 3 3" xfId="30262" xr:uid="{00000000-0005-0000-0000-00001D760000}"/>
    <cellStyle name="Normal 3 3 5 2 2 2 4" xfId="30263" xr:uid="{00000000-0005-0000-0000-00001E760000}"/>
    <cellStyle name="Normal 3 3 5 2 2 2 4 2" xfId="30264" xr:uid="{00000000-0005-0000-0000-00001F760000}"/>
    <cellStyle name="Normal 3 3 5 2 2 2 5" xfId="30265" xr:uid="{00000000-0005-0000-0000-000020760000}"/>
    <cellStyle name="Normal 3 3 5 2 2 3" xfId="30266" xr:uid="{00000000-0005-0000-0000-000021760000}"/>
    <cellStyle name="Normal 3 3 5 2 2 3 2" xfId="30267" xr:uid="{00000000-0005-0000-0000-000022760000}"/>
    <cellStyle name="Normal 3 3 5 2 2 3 2 2" xfId="30268" xr:uid="{00000000-0005-0000-0000-000023760000}"/>
    <cellStyle name="Normal 3 3 5 2 2 3 2 2 2" xfId="30269" xr:uid="{00000000-0005-0000-0000-000024760000}"/>
    <cellStyle name="Normal 3 3 5 2 2 3 2 3" xfId="30270" xr:uid="{00000000-0005-0000-0000-000025760000}"/>
    <cellStyle name="Normal 3 3 5 2 2 3 3" xfId="30271" xr:uid="{00000000-0005-0000-0000-000026760000}"/>
    <cellStyle name="Normal 3 3 5 2 2 3 3 2" xfId="30272" xr:uid="{00000000-0005-0000-0000-000027760000}"/>
    <cellStyle name="Normal 3 3 5 2 2 3 4" xfId="30273" xr:uid="{00000000-0005-0000-0000-000028760000}"/>
    <cellStyle name="Normal 3 3 5 2 2 4" xfId="30274" xr:uid="{00000000-0005-0000-0000-000029760000}"/>
    <cellStyle name="Normal 3 3 5 2 2 4 2" xfId="30275" xr:uid="{00000000-0005-0000-0000-00002A760000}"/>
    <cellStyle name="Normal 3 3 5 2 2 4 2 2" xfId="30276" xr:uid="{00000000-0005-0000-0000-00002B760000}"/>
    <cellStyle name="Normal 3 3 5 2 2 4 2 2 2" xfId="30277" xr:uid="{00000000-0005-0000-0000-00002C760000}"/>
    <cellStyle name="Normal 3 3 5 2 2 4 2 3" xfId="30278" xr:uid="{00000000-0005-0000-0000-00002D760000}"/>
    <cellStyle name="Normal 3 3 5 2 2 4 3" xfId="30279" xr:uid="{00000000-0005-0000-0000-00002E760000}"/>
    <cellStyle name="Normal 3 3 5 2 2 4 3 2" xfId="30280" xr:uid="{00000000-0005-0000-0000-00002F760000}"/>
    <cellStyle name="Normal 3 3 5 2 2 4 4" xfId="30281" xr:uid="{00000000-0005-0000-0000-000030760000}"/>
    <cellStyle name="Normal 3 3 5 2 2 5" xfId="30282" xr:uid="{00000000-0005-0000-0000-000031760000}"/>
    <cellStyle name="Normal 3 3 5 2 2 5 2" xfId="30283" xr:uid="{00000000-0005-0000-0000-000032760000}"/>
    <cellStyle name="Normal 3 3 5 2 2 5 2 2" xfId="30284" xr:uid="{00000000-0005-0000-0000-000033760000}"/>
    <cellStyle name="Normal 3 3 5 2 2 5 3" xfId="30285" xr:uid="{00000000-0005-0000-0000-000034760000}"/>
    <cellStyle name="Normal 3 3 5 2 2 6" xfId="30286" xr:uid="{00000000-0005-0000-0000-000035760000}"/>
    <cellStyle name="Normal 3 3 5 2 2 6 2" xfId="30287" xr:uid="{00000000-0005-0000-0000-000036760000}"/>
    <cellStyle name="Normal 3 3 5 2 2 7" xfId="30288" xr:uid="{00000000-0005-0000-0000-000037760000}"/>
    <cellStyle name="Normal 3 3 5 2 2 7 2" xfId="30289" xr:uid="{00000000-0005-0000-0000-000038760000}"/>
    <cellStyle name="Normal 3 3 5 2 2 8" xfId="30290" xr:uid="{00000000-0005-0000-0000-000039760000}"/>
    <cellStyle name="Normal 3 3 5 2 3" xfId="30291" xr:uid="{00000000-0005-0000-0000-00003A760000}"/>
    <cellStyle name="Normal 3 3 5 2 3 2" xfId="30292" xr:uid="{00000000-0005-0000-0000-00003B760000}"/>
    <cellStyle name="Normal 3 3 5 2 3 2 2" xfId="30293" xr:uid="{00000000-0005-0000-0000-00003C760000}"/>
    <cellStyle name="Normal 3 3 5 2 3 2 2 2" xfId="30294" xr:uid="{00000000-0005-0000-0000-00003D760000}"/>
    <cellStyle name="Normal 3 3 5 2 3 2 2 2 2" xfId="30295" xr:uid="{00000000-0005-0000-0000-00003E760000}"/>
    <cellStyle name="Normal 3 3 5 2 3 2 2 3" xfId="30296" xr:uid="{00000000-0005-0000-0000-00003F760000}"/>
    <cellStyle name="Normal 3 3 5 2 3 2 3" xfId="30297" xr:uid="{00000000-0005-0000-0000-000040760000}"/>
    <cellStyle name="Normal 3 3 5 2 3 2 3 2" xfId="30298" xr:uid="{00000000-0005-0000-0000-000041760000}"/>
    <cellStyle name="Normal 3 3 5 2 3 2 4" xfId="30299" xr:uid="{00000000-0005-0000-0000-000042760000}"/>
    <cellStyle name="Normal 3 3 5 2 3 3" xfId="30300" xr:uid="{00000000-0005-0000-0000-000043760000}"/>
    <cellStyle name="Normal 3 3 5 2 3 3 2" xfId="30301" xr:uid="{00000000-0005-0000-0000-000044760000}"/>
    <cellStyle name="Normal 3 3 5 2 3 3 2 2" xfId="30302" xr:uid="{00000000-0005-0000-0000-000045760000}"/>
    <cellStyle name="Normal 3 3 5 2 3 3 3" xfId="30303" xr:uid="{00000000-0005-0000-0000-000046760000}"/>
    <cellStyle name="Normal 3 3 5 2 3 4" xfId="30304" xr:uid="{00000000-0005-0000-0000-000047760000}"/>
    <cellStyle name="Normal 3 3 5 2 3 4 2" xfId="30305" xr:uid="{00000000-0005-0000-0000-000048760000}"/>
    <cellStyle name="Normal 3 3 5 2 3 5" xfId="30306" xr:uid="{00000000-0005-0000-0000-000049760000}"/>
    <cellStyle name="Normal 3 3 5 2 4" xfId="30307" xr:uid="{00000000-0005-0000-0000-00004A760000}"/>
    <cellStyle name="Normal 3 3 5 2 4 2" xfId="30308" xr:uid="{00000000-0005-0000-0000-00004B760000}"/>
    <cellStyle name="Normal 3 3 5 2 4 2 2" xfId="30309" xr:uid="{00000000-0005-0000-0000-00004C760000}"/>
    <cellStyle name="Normal 3 3 5 2 4 2 2 2" xfId="30310" xr:uid="{00000000-0005-0000-0000-00004D760000}"/>
    <cellStyle name="Normal 3 3 5 2 4 2 3" xfId="30311" xr:uid="{00000000-0005-0000-0000-00004E760000}"/>
    <cellStyle name="Normal 3 3 5 2 4 3" xfId="30312" xr:uid="{00000000-0005-0000-0000-00004F760000}"/>
    <cellStyle name="Normal 3 3 5 2 4 3 2" xfId="30313" xr:uid="{00000000-0005-0000-0000-000050760000}"/>
    <cellStyle name="Normal 3 3 5 2 4 4" xfId="30314" xr:uid="{00000000-0005-0000-0000-000051760000}"/>
    <cellStyle name="Normal 3 3 5 2 5" xfId="30315" xr:uid="{00000000-0005-0000-0000-000052760000}"/>
    <cellStyle name="Normal 3 3 5 2 5 2" xfId="30316" xr:uid="{00000000-0005-0000-0000-000053760000}"/>
    <cellStyle name="Normal 3 3 5 2 5 2 2" xfId="30317" xr:uid="{00000000-0005-0000-0000-000054760000}"/>
    <cellStyle name="Normal 3 3 5 2 5 2 2 2" xfId="30318" xr:uid="{00000000-0005-0000-0000-000055760000}"/>
    <cellStyle name="Normal 3 3 5 2 5 2 3" xfId="30319" xr:uid="{00000000-0005-0000-0000-000056760000}"/>
    <cellStyle name="Normal 3 3 5 2 5 3" xfId="30320" xr:uid="{00000000-0005-0000-0000-000057760000}"/>
    <cellStyle name="Normal 3 3 5 2 5 3 2" xfId="30321" xr:uid="{00000000-0005-0000-0000-000058760000}"/>
    <cellStyle name="Normal 3 3 5 2 5 4" xfId="30322" xr:uid="{00000000-0005-0000-0000-000059760000}"/>
    <cellStyle name="Normal 3 3 5 2 6" xfId="30323" xr:uid="{00000000-0005-0000-0000-00005A760000}"/>
    <cellStyle name="Normal 3 3 5 2 6 2" xfId="30324" xr:uid="{00000000-0005-0000-0000-00005B760000}"/>
    <cellStyle name="Normal 3 3 5 2 6 2 2" xfId="30325" xr:uid="{00000000-0005-0000-0000-00005C760000}"/>
    <cellStyle name="Normal 3 3 5 2 6 3" xfId="30326" xr:uid="{00000000-0005-0000-0000-00005D760000}"/>
    <cellStyle name="Normal 3 3 5 2 7" xfId="30327" xr:uid="{00000000-0005-0000-0000-00005E760000}"/>
    <cellStyle name="Normal 3 3 5 2 7 2" xfId="30328" xr:uid="{00000000-0005-0000-0000-00005F760000}"/>
    <cellStyle name="Normal 3 3 5 2 8" xfId="30329" xr:uid="{00000000-0005-0000-0000-000060760000}"/>
    <cellStyle name="Normal 3 3 5 2 8 2" xfId="30330" xr:uid="{00000000-0005-0000-0000-000061760000}"/>
    <cellStyle name="Normal 3 3 5 2 9" xfId="30331" xr:uid="{00000000-0005-0000-0000-000062760000}"/>
    <cellStyle name="Normal 3 3 5 3" xfId="30332" xr:uid="{00000000-0005-0000-0000-000063760000}"/>
    <cellStyle name="Normal 3 3 5 3 2" xfId="30333" xr:uid="{00000000-0005-0000-0000-000064760000}"/>
    <cellStyle name="Normal 3 3 5 3 2 2" xfId="30334" xr:uid="{00000000-0005-0000-0000-000065760000}"/>
    <cellStyle name="Normal 3 3 5 3 2 2 2" xfId="30335" xr:uid="{00000000-0005-0000-0000-000066760000}"/>
    <cellStyle name="Normal 3 3 5 3 2 2 2 2" xfId="30336" xr:uid="{00000000-0005-0000-0000-000067760000}"/>
    <cellStyle name="Normal 3 3 5 3 2 2 2 2 2" xfId="30337" xr:uid="{00000000-0005-0000-0000-000068760000}"/>
    <cellStyle name="Normal 3 3 5 3 2 2 2 3" xfId="30338" xr:uid="{00000000-0005-0000-0000-000069760000}"/>
    <cellStyle name="Normal 3 3 5 3 2 2 3" xfId="30339" xr:uid="{00000000-0005-0000-0000-00006A760000}"/>
    <cellStyle name="Normal 3 3 5 3 2 2 3 2" xfId="30340" xr:uid="{00000000-0005-0000-0000-00006B760000}"/>
    <cellStyle name="Normal 3 3 5 3 2 2 4" xfId="30341" xr:uid="{00000000-0005-0000-0000-00006C760000}"/>
    <cellStyle name="Normal 3 3 5 3 2 3" xfId="30342" xr:uid="{00000000-0005-0000-0000-00006D760000}"/>
    <cellStyle name="Normal 3 3 5 3 2 3 2" xfId="30343" xr:uid="{00000000-0005-0000-0000-00006E760000}"/>
    <cellStyle name="Normal 3 3 5 3 2 3 2 2" xfId="30344" xr:uid="{00000000-0005-0000-0000-00006F760000}"/>
    <cellStyle name="Normal 3 3 5 3 2 3 3" xfId="30345" xr:uid="{00000000-0005-0000-0000-000070760000}"/>
    <cellStyle name="Normal 3 3 5 3 2 4" xfId="30346" xr:uid="{00000000-0005-0000-0000-000071760000}"/>
    <cellStyle name="Normal 3 3 5 3 2 4 2" xfId="30347" xr:uid="{00000000-0005-0000-0000-000072760000}"/>
    <cellStyle name="Normal 3 3 5 3 2 5" xfId="30348" xr:uid="{00000000-0005-0000-0000-000073760000}"/>
    <cellStyle name="Normal 3 3 5 3 3" xfId="30349" xr:uid="{00000000-0005-0000-0000-000074760000}"/>
    <cellStyle name="Normal 3 3 5 3 3 2" xfId="30350" xr:uid="{00000000-0005-0000-0000-000075760000}"/>
    <cellStyle name="Normal 3 3 5 3 3 2 2" xfId="30351" xr:uid="{00000000-0005-0000-0000-000076760000}"/>
    <cellStyle name="Normal 3 3 5 3 3 2 2 2" xfId="30352" xr:uid="{00000000-0005-0000-0000-000077760000}"/>
    <cellStyle name="Normal 3 3 5 3 3 2 3" xfId="30353" xr:uid="{00000000-0005-0000-0000-000078760000}"/>
    <cellStyle name="Normal 3 3 5 3 3 3" xfId="30354" xr:uid="{00000000-0005-0000-0000-000079760000}"/>
    <cellStyle name="Normal 3 3 5 3 3 3 2" xfId="30355" xr:uid="{00000000-0005-0000-0000-00007A760000}"/>
    <cellStyle name="Normal 3 3 5 3 3 4" xfId="30356" xr:uid="{00000000-0005-0000-0000-00007B760000}"/>
    <cellStyle name="Normal 3 3 5 3 4" xfId="30357" xr:uid="{00000000-0005-0000-0000-00007C760000}"/>
    <cellStyle name="Normal 3 3 5 3 4 2" xfId="30358" xr:uid="{00000000-0005-0000-0000-00007D760000}"/>
    <cellStyle name="Normal 3 3 5 3 4 2 2" xfId="30359" xr:uid="{00000000-0005-0000-0000-00007E760000}"/>
    <cellStyle name="Normal 3 3 5 3 4 2 2 2" xfId="30360" xr:uid="{00000000-0005-0000-0000-00007F760000}"/>
    <cellStyle name="Normal 3 3 5 3 4 2 3" xfId="30361" xr:uid="{00000000-0005-0000-0000-000080760000}"/>
    <cellStyle name="Normal 3 3 5 3 4 3" xfId="30362" xr:uid="{00000000-0005-0000-0000-000081760000}"/>
    <cellStyle name="Normal 3 3 5 3 4 3 2" xfId="30363" xr:uid="{00000000-0005-0000-0000-000082760000}"/>
    <cellStyle name="Normal 3 3 5 3 4 4" xfId="30364" xr:uid="{00000000-0005-0000-0000-000083760000}"/>
    <cellStyle name="Normal 3 3 5 3 5" xfId="30365" xr:uid="{00000000-0005-0000-0000-000084760000}"/>
    <cellStyle name="Normal 3 3 5 3 5 2" xfId="30366" xr:uid="{00000000-0005-0000-0000-000085760000}"/>
    <cellStyle name="Normal 3 3 5 3 5 2 2" xfId="30367" xr:uid="{00000000-0005-0000-0000-000086760000}"/>
    <cellStyle name="Normal 3 3 5 3 5 3" xfId="30368" xr:uid="{00000000-0005-0000-0000-000087760000}"/>
    <cellStyle name="Normal 3 3 5 3 6" xfId="30369" xr:uid="{00000000-0005-0000-0000-000088760000}"/>
    <cellStyle name="Normal 3 3 5 3 6 2" xfId="30370" xr:uid="{00000000-0005-0000-0000-000089760000}"/>
    <cellStyle name="Normal 3 3 5 3 7" xfId="30371" xr:uid="{00000000-0005-0000-0000-00008A760000}"/>
    <cellStyle name="Normal 3 3 5 3 7 2" xfId="30372" xr:uid="{00000000-0005-0000-0000-00008B760000}"/>
    <cellStyle name="Normal 3 3 5 3 8" xfId="30373" xr:uid="{00000000-0005-0000-0000-00008C760000}"/>
    <cellStyle name="Normal 3 3 5 4" xfId="30374" xr:uid="{00000000-0005-0000-0000-00008D760000}"/>
    <cellStyle name="Normal 3 3 5 4 2" xfId="30375" xr:uid="{00000000-0005-0000-0000-00008E760000}"/>
    <cellStyle name="Normal 3 3 5 4 2 2" xfId="30376" xr:uid="{00000000-0005-0000-0000-00008F760000}"/>
    <cellStyle name="Normal 3 3 5 4 2 2 2" xfId="30377" xr:uid="{00000000-0005-0000-0000-000090760000}"/>
    <cellStyle name="Normal 3 3 5 4 2 2 2 2" xfId="30378" xr:uid="{00000000-0005-0000-0000-000091760000}"/>
    <cellStyle name="Normal 3 3 5 4 2 2 3" xfId="30379" xr:uid="{00000000-0005-0000-0000-000092760000}"/>
    <cellStyle name="Normal 3 3 5 4 2 3" xfId="30380" xr:uid="{00000000-0005-0000-0000-000093760000}"/>
    <cellStyle name="Normal 3 3 5 4 2 3 2" xfId="30381" xr:uid="{00000000-0005-0000-0000-000094760000}"/>
    <cellStyle name="Normal 3 3 5 4 2 4" xfId="30382" xr:uid="{00000000-0005-0000-0000-000095760000}"/>
    <cellStyle name="Normal 3 3 5 4 3" xfId="30383" xr:uid="{00000000-0005-0000-0000-000096760000}"/>
    <cellStyle name="Normal 3 3 5 4 3 2" xfId="30384" xr:uid="{00000000-0005-0000-0000-000097760000}"/>
    <cellStyle name="Normal 3 3 5 4 3 2 2" xfId="30385" xr:uid="{00000000-0005-0000-0000-000098760000}"/>
    <cellStyle name="Normal 3 3 5 4 3 3" xfId="30386" xr:uid="{00000000-0005-0000-0000-000099760000}"/>
    <cellStyle name="Normal 3 3 5 4 4" xfId="30387" xr:uid="{00000000-0005-0000-0000-00009A760000}"/>
    <cellStyle name="Normal 3 3 5 4 4 2" xfId="30388" xr:uid="{00000000-0005-0000-0000-00009B760000}"/>
    <cellStyle name="Normal 3 3 5 4 5" xfId="30389" xr:uid="{00000000-0005-0000-0000-00009C760000}"/>
    <cellStyle name="Normal 3 3 5 5" xfId="30390" xr:uid="{00000000-0005-0000-0000-00009D760000}"/>
    <cellStyle name="Normal 3 3 5 5 2" xfId="30391" xr:uid="{00000000-0005-0000-0000-00009E760000}"/>
    <cellStyle name="Normal 3 3 5 5 2 2" xfId="30392" xr:uid="{00000000-0005-0000-0000-00009F760000}"/>
    <cellStyle name="Normal 3 3 5 5 2 2 2" xfId="30393" xr:uid="{00000000-0005-0000-0000-0000A0760000}"/>
    <cellStyle name="Normal 3 3 5 5 2 3" xfId="30394" xr:uid="{00000000-0005-0000-0000-0000A1760000}"/>
    <cellStyle name="Normal 3 3 5 5 3" xfId="30395" xr:uid="{00000000-0005-0000-0000-0000A2760000}"/>
    <cellStyle name="Normal 3 3 5 5 3 2" xfId="30396" xr:uid="{00000000-0005-0000-0000-0000A3760000}"/>
    <cellStyle name="Normal 3 3 5 5 4" xfId="30397" xr:uid="{00000000-0005-0000-0000-0000A4760000}"/>
    <cellStyle name="Normal 3 3 5 6" xfId="30398" xr:uid="{00000000-0005-0000-0000-0000A5760000}"/>
    <cellStyle name="Normal 3 3 5 6 2" xfId="30399" xr:uid="{00000000-0005-0000-0000-0000A6760000}"/>
    <cellStyle name="Normal 3 3 5 6 2 2" xfId="30400" xr:uid="{00000000-0005-0000-0000-0000A7760000}"/>
    <cellStyle name="Normal 3 3 5 6 2 2 2" xfId="30401" xr:uid="{00000000-0005-0000-0000-0000A8760000}"/>
    <cellStyle name="Normal 3 3 5 6 2 3" xfId="30402" xr:uid="{00000000-0005-0000-0000-0000A9760000}"/>
    <cellStyle name="Normal 3 3 5 6 3" xfId="30403" xr:uid="{00000000-0005-0000-0000-0000AA760000}"/>
    <cellStyle name="Normal 3 3 5 6 3 2" xfId="30404" xr:uid="{00000000-0005-0000-0000-0000AB760000}"/>
    <cellStyle name="Normal 3 3 5 6 4" xfId="30405" xr:uid="{00000000-0005-0000-0000-0000AC760000}"/>
    <cellStyle name="Normal 3 3 5 7" xfId="30406" xr:uid="{00000000-0005-0000-0000-0000AD760000}"/>
    <cellStyle name="Normal 3 3 5 7 2" xfId="30407" xr:uid="{00000000-0005-0000-0000-0000AE760000}"/>
    <cellStyle name="Normal 3 3 5 7 2 2" xfId="30408" xr:uid="{00000000-0005-0000-0000-0000AF760000}"/>
    <cellStyle name="Normal 3 3 5 7 3" xfId="30409" xr:uid="{00000000-0005-0000-0000-0000B0760000}"/>
    <cellStyle name="Normal 3 3 5 8" xfId="30410" xr:uid="{00000000-0005-0000-0000-0000B1760000}"/>
    <cellStyle name="Normal 3 3 5 8 2" xfId="30411" xr:uid="{00000000-0005-0000-0000-0000B2760000}"/>
    <cellStyle name="Normal 3 3 5 9" xfId="30412" xr:uid="{00000000-0005-0000-0000-0000B3760000}"/>
    <cellStyle name="Normal 3 3 5 9 2" xfId="30413" xr:uid="{00000000-0005-0000-0000-0000B4760000}"/>
    <cellStyle name="Normal 3 3 6" xfId="30414" xr:uid="{00000000-0005-0000-0000-0000B5760000}"/>
    <cellStyle name="Normal 3 3 6 10" xfId="30415" xr:uid="{00000000-0005-0000-0000-0000B6760000}"/>
    <cellStyle name="Normal 3 3 6 11" xfId="30416" xr:uid="{00000000-0005-0000-0000-0000B7760000}"/>
    <cellStyle name="Normal 3 3 6 2" xfId="30417" xr:uid="{00000000-0005-0000-0000-0000B8760000}"/>
    <cellStyle name="Normal 3 3 6 2 10" xfId="30418" xr:uid="{00000000-0005-0000-0000-0000B9760000}"/>
    <cellStyle name="Normal 3 3 6 2 2" xfId="30419" xr:uid="{00000000-0005-0000-0000-0000BA760000}"/>
    <cellStyle name="Normal 3 3 6 2 2 2" xfId="30420" xr:uid="{00000000-0005-0000-0000-0000BB760000}"/>
    <cellStyle name="Normal 3 3 6 2 2 2 2" xfId="30421" xr:uid="{00000000-0005-0000-0000-0000BC760000}"/>
    <cellStyle name="Normal 3 3 6 2 2 2 2 2" xfId="30422" xr:uid="{00000000-0005-0000-0000-0000BD760000}"/>
    <cellStyle name="Normal 3 3 6 2 2 2 2 2 2" xfId="30423" xr:uid="{00000000-0005-0000-0000-0000BE760000}"/>
    <cellStyle name="Normal 3 3 6 2 2 2 2 2 2 2" xfId="30424" xr:uid="{00000000-0005-0000-0000-0000BF760000}"/>
    <cellStyle name="Normal 3 3 6 2 2 2 2 2 3" xfId="30425" xr:uid="{00000000-0005-0000-0000-0000C0760000}"/>
    <cellStyle name="Normal 3 3 6 2 2 2 2 3" xfId="30426" xr:uid="{00000000-0005-0000-0000-0000C1760000}"/>
    <cellStyle name="Normal 3 3 6 2 2 2 2 3 2" xfId="30427" xr:uid="{00000000-0005-0000-0000-0000C2760000}"/>
    <cellStyle name="Normal 3 3 6 2 2 2 2 4" xfId="30428" xr:uid="{00000000-0005-0000-0000-0000C3760000}"/>
    <cellStyle name="Normal 3 3 6 2 2 2 3" xfId="30429" xr:uid="{00000000-0005-0000-0000-0000C4760000}"/>
    <cellStyle name="Normal 3 3 6 2 2 2 3 2" xfId="30430" xr:uid="{00000000-0005-0000-0000-0000C5760000}"/>
    <cellStyle name="Normal 3 3 6 2 2 2 3 2 2" xfId="30431" xr:uid="{00000000-0005-0000-0000-0000C6760000}"/>
    <cellStyle name="Normal 3 3 6 2 2 2 3 3" xfId="30432" xr:uid="{00000000-0005-0000-0000-0000C7760000}"/>
    <cellStyle name="Normal 3 3 6 2 2 2 4" xfId="30433" xr:uid="{00000000-0005-0000-0000-0000C8760000}"/>
    <cellStyle name="Normal 3 3 6 2 2 2 4 2" xfId="30434" xr:uid="{00000000-0005-0000-0000-0000C9760000}"/>
    <cellStyle name="Normal 3 3 6 2 2 2 5" xfId="30435" xr:uid="{00000000-0005-0000-0000-0000CA760000}"/>
    <cellStyle name="Normal 3 3 6 2 2 3" xfId="30436" xr:uid="{00000000-0005-0000-0000-0000CB760000}"/>
    <cellStyle name="Normal 3 3 6 2 2 3 2" xfId="30437" xr:uid="{00000000-0005-0000-0000-0000CC760000}"/>
    <cellStyle name="Normal 3 3 6 2 2 3 2 2" xfId="30438" xr:uid="{00000000-0005-0000-0000-0000CD760000}"/>
    <cellStyle name="Normal 3 3 6 2 2 3 2 2 2" xfId="30439" xr:uid="{00000000-0005-0000-0000-0000CE760000}"/>
    <cellStyle name="Normal 3 3 6 2 2 3 2 3" xfId="30440" xr:uid="{00000000-0005-0000-0000-0000CF760000}"/>
    <cellStyle name="Normal 3 3 6 2 2 3 3" xfId="30441" xr:uid="{00000000-0005-0000-0000-0000D0760000}"/>
    <cellStyle name="Normal 3 3 6 2 2 3 3 2" xfId="30442" xr:uid="{00000000-0005-0000-0000-0000D1760000}"/>
    <cellStyle name="Normal 3 3 6 2 2 3 4" xfId="30443" xr:uid="{00000000-0005-0000-0000-0000D2760000}"/>
    <cellStyle name="Normal 3 3 6 2 2 4" xfId="30444" xr:uid="{00000000-0005-0000-0000-0000D3760000}"/>
    <cellStyle name="Normal 3 3 6 2 2 4 2" xfId="30445" xr:uid="{00000000-0005-0000-0000-0000D4760000}"/>
    <cellStyle name="Normal 3 3 6 2 2 4 2 2" xfId="30446" xr:uid="{00000000-0005-0000-0000-0000D5760000}"/>
    <cellStyle name="Normal 3 3 6 2 2 4 2 2 2" xfId="30447" xr:uid="{00000000-0005-0000-0000-0000D6760000}"/>
    <cellStyle name="Normal 3 3 6 2 2 4 2 3" xfId="30448" xr:uid="{00000000-0005-0000-0000-0000D7760000}"/>
    <cellStyle name="Normal 3 3 6 2 2 4 3" xfId="30449" xr:uid="{00000000-0005-0000-0000-0000D8760000}"/>
    <cellStyle name="Normal 3 3 6 2 2 4 3 2" xfId="30450" xr:uid="{00000000-0005-0000-0000-0000D9760000}"/>
    <cellStyle name="Normal 3 3 6 2 2 4 4" xfId="30451" xr:uid="{00000000-0005-0000-0000-0000DA760000}"/>
    <cellStyle name="Normal 3 3 6 2 2 5" xfId="30452" xr:uid="{00000000-0005-0000-0000-0000DB760000}"/>
    <cellStyle name="Normal 3 3 6 2 2 5 2" xfId="30453" xr:uid="{00000000-0005-0000-0000-0000DC760000}"/>
    <cellStyle name="Normal 3 3 6 2 2 5 2 2" xfId="30454" xr:uid="{00000000-0005-0000-0000-0000DD760000}"/>
    <cellStyle name="Normal 3 3 6 2 2 5 3" xfId="30455" xr:uid="{00000000-0005-0000-0000-0000DE760000}"/>
    <cellStyle name="Normal 3 3 6 2 2 6" xfId="30456" xr:uid="{00000000-0005-0000-0000-0000DF760000}"/>
    <cellStyle name="Normal 3 3 6 2 2 6 2" xfId="30457" xr:uid="{00000000-0005-0000-0000-0000E0760000}"/>
    <cellStyle name="Normal 3 3 6 2 2 7" xfId="30458" xr:uid="{00000000-0005-0000-0000-0000E1760000}"/>
    <cellStyle name="Normal 3 3 6 2 2 7 2" xfId="30459" xr:uid="{00000000-0005-0000-0000-0000E2760000}"/>
    <cellStyle name="Normal 3 3 6 2 2 8" xfId="30460" xr:uid="{00000000-0005-0000-0000-0000E3760000}"/>
    <cellStyle name="Normal 3 3 6 2 3" xfId="30461" xr:uid="{00000000-0005-0000-0000-0000E4760000}"/>
    <cellStyle name="Normal 3 3 6 2 3 2" xfId="30462" xr:uid="{00000000-0005-0000-0000-0000E5760000}"/>
    <cellStyle name="Normal 3 3 6 2 3 2 2" xfId="30463" xr:uid="{00000000-0005-0000-0000-0000E6760000}"/>
    <cellStyle name="Normal 3 3 6 2 3 2 2 2" xfId="30464" xr:uid="{00000000-0005-0000-0000-0000E7760000}"/>
    <cellStyle name="Normal 3 3 6 2 3 2 2 2 2" xfId="30465" xr:uid="{00000000-0005-0000-0000-0000E8760000}"/>
    <cellStyle name="Normal 3 3 6 2 3 2 2 3" xfId="30466" xr:uid="{00000000-0005-0000-0000-0000E9760000}"/>
    <cellStyle name="Normal 3 3 6 2 3 2 3" xfId="30467" xr:uid="{00000000-0005-0000-0000-0000EA760000}"/>
    <cellStyle name="Normal 3 3 6 2 3 2 3 2" xfId="30468" xr:uid="{00000000-0005-0000-0000-0000EB760000}"/>
    <cellStyle name="Normal 3 3 6 2 3 2 4" xfId="30469" xr:uid="{00000000-0005-0000-0000-0000EC760000}"/>
    <cellStyle name="Normal 3 3 6 2 3 3" xfId="30470" xr:uid="{00000000-0005-0000-0000-0000ED760000}"/>
    <cellStyle name="Normal 3 3 6 2 3 3 2" xfId="30471" xr:uid="{00000000-0005-0000-0000-0000EE760000}"/>
    <cellStyle name="Normal 3 3 6 2 3 3 2 2" xfId="30472" xr:uid="{00000000-0005-0000-0000-0000EF760000}"/>
    <cellStyle name="Normal 3 3 6 2 3 3 3" xfId="30473" xr:uid="{00000000-0005-0000-0000-0000F0760000}"/>
    <cellStyle name="Normal 3 3 6 2 3 4" xfId="30474" xr:uid="{00000000-0005-0000-0000-0000F1760000}"/>
    <cellStyle name="Normal 3 3 6 2 3 4 2" xfId="30475" xr:uid="{00000000-0005-0000-0000-0000F2760000}"/>
    <cellStyle name="Normal 3 3 6 2 3 5" xfId="30476" xr:uid="{00000000-0005-0000-0000-0000F3760000}"/>
    <cellStyle name="Normal 3 3 6 2 4" xfId="30477" xr:uid="{00000000-0005-0000-0000-0000F4760000}"/>
    <cellStyle name="Normal 3 3 6 2 4 2" xfId="30478" xr:uid="{00000000-0005-0000-0000-0000F5760000}"/>
    <cellStyle name="Normal 3 3 6 2 4 2 2" xfId="30479" xr:uid="{00000000-0005-0000-0000-0000F6760000}"/>
    <cellStyle name="Normal 3 3 6 2 4 2 2 2" xfId="30480" xr:uid="{00000000-0005-0000-0000-0000F7760000}"/>
    <cellStyle name="Normal 3 3 6 2 4 2 3" xfId="30481" xr:uid="{00000000-0005-0000-0000-0000F8760000}"/>
    <cellStyle name="Normal 3 3 6 2 4 3" xfId="30482" xr:uid="{00000000-0005-0000-0000-0000F9760000}"/>
    <cellStyle name="Normal 3 3 6 2 4 3 2" xfId="30483" xr:uid="{00000000-0005-0000-0000-0000FA760000}"/>
    <cellStyle name="Normal 3 3 6 2 4 4" xfId="30484" xr:uid="{00000000-0005-0000-0000-0000FB760000}"/>
    <cellStyle name="Normal 3 3 6 2 5" xfId="30485" xr:uid="{00000000-0005-0000-0000-0000FC760000}"/>
    <cellStyle name="Normal 3 3 6 2 5 2" xfId="30486" xr:uid="{00000000-0005-0000-0000-0000FD760000}"/>
    <cellStyle name="Normal 3 3 6 2 5 2 2" xfId="30487" xr:uid="{00000000-0005-0000-0000-0000FE760000}"/>
    <cellStyle name="Normal 3 3 6 2 5 2 2 2" xfId="30488" xr:uid="{00000000-0005-0000-0000-0000FF760000}"/>
    <cellStyle name="Normal 3 3 6 2 5 2 3" xfId="30489" xr:uid="{00000000-0005-0000-0000-000000770000}"/>
    <cellStyle name="Normal 3 3 6 2 5 3" xfId="30490" xr:uid="{00000000-0005-0000-0000-000001770000}"/>
    <cellStyle name="Normal 3 3 6 2 5 3 2" xfId="30491" xr:uid="{00000000-0005-0000-0000-000002770000}"/>
    <cellStyle name="Normal 3 3 6 2 5 4" xfId="30492" xr:uid="{00000000-0005-0000-0000-000003770000}"/>
    <cellStyle name="Normal 3 3 6 2 6" xfId="30493" xr:uid="{00000000-0005-0000-0000-000004770000}"/>
    <cellStyle name="Normal 3 3 6 2 6 2" xfId="30494" xr:uid="{00000000-0005-0000-0000-000005770000}"/>
    <cellStyle name="Normal 3 3 6 2 6 2 2" xfId="30495" xr:uid="{00000000-0005-0000-0000-000006770000}"/>
    <cellStyle name="Normal 3 3 6 2 6 3" xfId="30496" xr:uid="{00000000-0005-0000-0000-000007770000}"/>
    <cellStyle name="Normal 3 3 6 2 7" xfId="30497" xr:uid="{00000000-0005-0000-0000-000008770000}"/>
    <cellStyle name="Normal 3 3 6 2 7 2" xfId="30498" xr:uid="{00000000-0005-0000-0000-000009770000}"/>
    <cellStyle name="Normal 3 3 6 2 8" xfId="30499" xr:uid="{00000000-0005-0000-0000-00000A770000}"/>
    <cellStyle name="Normal 3 3 6 2 8 2" xfId="30500" xr:uid="{00000000-0005-0000-0000-00000B770000}"/>
    <cellStyle name="Normal 3 3 6 2 9" xfId="30501" xr:uid="{00000000-0005-0000-0000-00000C770000}"/>
    <cellStyle name="Normal 3 3 6 3" xfId="30502" xr:uid="{00000000-0005-0000-0000-00000D770000}"/>
    <cellStyle name="Normal 3 3 6 3 2" xfId="30503" xr:uid="{00000000-0005-0000-0000-00000E770000}"/>
    <cellStyle name="Normal 3 3 6 3 2 2" xfId="30504" xr:uid="{00000000-0005-0000-0000-00000F770000}"/>
    <cellStyle name="Normal 3 3 6 3 2 2 2" xfId="30505" xr:uid="{00000000-0005-0000-0000-000010770000}"/>
    <cellStyle name="Normal 3 3 6 3 2 2 2 2" xfId="30506" xr:uid="{00000000-0005-0000-0000-000011770000}"/>
    <cellStyle name="Normal 3 3 6 3 2 2 2 2 2" xfId="30507" xr:uid="{00000000-0005-0000-0000-000012770000}"/>
    <cellStyle name="Normal 3 3 6 3 2 2 2 3" xfId="30508" xr:uid="{00000000-0005-0000-0000-000013770000}"/>
    <cellStyle name="Normal 3 3 6 3 2 2 3" xfId="30509" xr:uid="{00000000-0005-0000-0000-000014770000}"/>
    <cellStyle name="Normal 3 3 6 3 2 2 3 2" xfId="30510" xr:uid="{00000000-0005-0000-0000-000015770000}"/>
    <cellStyle name="Normal 3 3 6 3 2 2 4" xfId="30511" xr:uid="{00000000-0005-0000-0000-000016770000}"/>
    <cellStyle name="Normal 3 3 6 3 2 3" xfId="30512" xr:uid="{00000000-0005-0000-0000-000017770000}"/>
    <cellStyle name="Normal 3 3 6 3 2 3 2" xfId="30513" xr:uid="{00000000-0005-0000-0000-000018770000}"/>
    <cellStyle name="Normal 3 3 6 3 2 3 2 2" xfId="30514" xr:uid="{00000000-0005-0000-0000-000019770000}"/>
    <cellStyle name="Normal 3 3 6 3 2 3 3" xfId="30515" xr:uid="{00000000-0005-0000-0000-00001A770000}"/>
    <cellStyle name="Normal 3 3 6 3 2 4" xfId="30516" xr:uid="{00000000-0005-0000-0000-00001B770000}"/>
    <cellStyle name="Normal 3 3 6 3 2 4 2" xfId="30517" xr:uid="{00000000-0005-0000-0000-00001C770000}"/>
    <cellStyle name="Normal 3 3 6 3 2 5" xfId="30518" xr:uid="{00000000-0005-0000-0000-00001D770000}"/>
    <cellStyle name="Normal 3 3 6 3 3" xfId="30519" xr:uid="{00000000-0005-0000-0000-00001E770000}"/>
    <cellStyle name="Normal 3 3 6 3 3 2" xfId="30520" xr:uid="{00000000-0005-0000-0000-00001F770000}"/>
    <cellStyle name="Normal 3 3 6 3 3 2 2" xfId="30521" xr:uid="{00000000-0005-0000-0000-000020770000}"/>
    <cellStyle name="Normal 3 3 6 3 3 2 2 2" xfId="30522" xr:uid="{00000000-0005-0000-0000-000021770000}"/>
    <cellStyle name="Normal 3 3 6 3 3 2 3" xfId="30523" xr:uid="{00000000-0005-0000-0000-000022770000}"/>
    <cellStyle name="Normal 3 3 6 3 3 3" xfId="30524" xr:uid="{00000000-0005-0000-0000-000023770000}"/>
    <cellStyle name="Normal 3 3 6 3 3 3 2" xfId="30525" xr:uid="{00000000-0005-0000-0000-000024770000}"/>
    <cellStyle name="Normal 3 3 6 3 3 4" xfId="30526" xr:uid="{00000000-0005-0000-0000-000025770000}"/>
    <cellStyle name="Normal 3 3 6 3 4" xfId="30527" xr:uid="{00000000-0005-0000-0000-000026770000}"/>
    <cellStyle name="Normal 3 3 6 3 4 2" xfId="30528" xr:uid="{00000000-0005-0000-0000-000027770000}"/>
    <cellStyle name="Normal 3 3 6 3 4 2 2" xfId="30529" xr:uid="{00000000-0005-0000-0000-000028770000}"/>
    <cellStyle name="Normal 3 3 6 3 4 2 2 2" xfId="30530" xr:uid="{00000000-0005-0000-0000-000029770000}"/>
    <cellStyle name="Normal 3 3 6 3 4 2 3" xfId="30531" xr:uid="{00000000-0005-0000-0000-00002A770000}"/>
    <cellStyle name="Normal 3 3 6 3 4 3" xfId="30532" xr:uid="{00000000-0005-0000-0000-00002B770000}"/>
    <cellStyle name="Normal 3 3 6 3 4 3 2" xfId="30533" xr:uid="{00000000-0005-0000-0000-00002C770000}"/>
    <cellStyle name="Normal 3 3 6 3 4 4" xfId="30534" xr:uid="{00000000-0005-0000-0000-00002D770000}"/>
    <cellStyle name="Normal 3 3 6 3 5" xfId="30535" xr:uid="{00000000-0005-0000-0000-00002E770000}"/>
    <cellStyle name="Normal 3 3 6 3 5 2" xfId="30536" xr:uid="{00000000-0005-0000-0000-00002F770000}"/>
    <cellStyle name="Normal 3 3 6 3 5 2 2" xfId="30537" xr:uid="{00000000-0005-0000-0000-000030770000}"/>
    <cellStyle name="Normal 3 3 6 3 5 3" xfId="30538" xr:uid="{00000000-0005-0000-0000-000031770000}"/>
    <cellStyle name="Normal 3 3 6 3 6" xfId="30539" xr:uid="{00000000-0005-0000-0000-000032770000}"/>
    <cellStyle name="Normal 3 3 6 3 6 2" xfId="30540" xr:uid="{00000000-0005-0000-0000-000033770000}"/>
    <cellStyle name="Normal 3 3 6 3 7" xfId="30541" xr:uid="{00000000-0005-0000-0000-000034770000}"/>
    <cellStyle name="Normal 3 3 6 3 7 2" xfId="30542" xr:uid="{00000000-0005-0000-0000-000035770000}"/>
    <cellStyle name="Normal 3 3 6 3 8" xfId="30543" xr:uid="{00000000-0005-0000-0000-000036770000}"/>
    <cellStyle name="Normal 3 3 6 4" xfId="30544" xr:uid="{00000000-0005-0000-0000-000037770000}"/>
    <cellStyle name="Normal 3 3 6 4 2" xfId="30545" xr:uid="{00000000-0005-0000-0000-000038770000}"/>
    <cellStyle name="Normal 3 3 6 4 2 2" xfId="30546" xr:uid="{00000000-0005-0000-0000-000039770000}"/>
    <cellStyle name="Normal 3 3 6 4 2 2 2" xfId="30547" xr:uid="{00000000-0005-0000-0000-00003A770000}"/>
    <cellStyle name="Normal 3 3 6 4 2 2 2 2" xfId="30548" xr:uid="{00000000-0005-0000-0000-00003B770000}"/>
    <cellStyle name="Normal 3 3 6 4 2 2 3" xfId="30549" xr:uid="{00000000-0005-0000-0000-00003C770000}"/>
    <cellStyle name="Normal 3 3 6 4 2 3" xfId="30550" xr:uid="{00000000-0005-0000-0000-00003D770000}"/>
    <cellStyle name="Normal 3 3 6 4 2 3 2" xfId="30551" xr:uid="{00000000-0005-0000-0000-00003E770000}"/>
    <cellStyle name="Normal 3 3 6 4 2 4" xfId="30552" xr:uid="{00000000-0005-0000-0000-00003F770000}"/>
    <cellStyle name="Normal 3 3 6 4 3" xfId="30553" xr:uid="{00000000-0005-0000-0000-000040770000}"/>
    <cellStyle name="Normal 3 3 6 4 3 2" xfId="30554" xr:uid="{00000000-0005-0000-0000-000041770000}"/>
    <cellStyle name="Normal 3 3 6 4 3 2 2" xfId="30555" xr:uid="{00000000-0005-0000-0000-000042770000}"/>
    <cellStyle name="Normal 3 3 6 4 3 3" xfId="30556" xr:uid="{00000000-0005-0000-0000-000043770000}"/>
    <cellStyle name="Normal 3 3 6 4 4" xfId="30557" xr:uid="{00000000-0005-0000-0000-000044770000}"/>
    <cellStyle name="Normal 3 3 6 4 4 2" xfId="30558" xr:uid="{00000000-0005-0000-0000-000045770000}"/>
    <cellStyle name="Normal 3 3 6 4 5" xfId="30559" xr:uid="{00000000-0005-0000-0000-000046770000}"/>
    <cellStyle name="Normal 3 3 6 5" xfId="30560" xr:uid="{00000000-0005-0000-0000-000047770000}"/>
    <cellStyle name="Normal 3 3 6 5 2" xfId="30561" xr:uid="{00000000-0005-0000-0000-000048770000}"/>
    <cellStyle name="Normal 3 3 6 5 2 2" xfId="30562" xr:uid="{00000000-0005-0000-0000-000049770000}"/>
    <cellStyle name="Normal 3 3 6 5 2 2 2" xfId="30563" xr:uid="{00000000-0005-0000-0000-00004A770000}"/>
    <cellStyle name="Normal 3 3 6 5 2 3" xfId="30564" xr:uid="{00000000-0005-0000-0000-00004B770000}"/>
    <cellStyle name="Normal 3 3 6 5 3" xfId="30565" xr:uid="{00000000-0005-0000-0000-00004C770000}"/>
    <cellStyle name="Normal 3 3 6 5 3 2" xfId="30566" xr:uid="{00000000-0005-0000-0000-00004D770000}"/>
    <cellStyle name="Normal 3 3 6 5 4" xfId="30567" xr:uid="{00000000-0005-0000-0000-00004E770000}"/>
    <cellStyle name="Normal 3 3 6 6" xfId="30568" xr:uid="{00000000-0005-0000-0000-00004F770000}"/>
    <cellStyle name="Normal 3 3 6 6 2" xfId="30569" xr:uid="{00000000-0005-0000-0000-000050770000}"/>
    <cellStyle name="Normal 3 3 6 6 2 2" xfId="30570" xr:uid="{00000000-0005-0000-0000-000051770000}"/>
    <cellStyle name="Normal 3 3 6 6 2 2 2" xfId="30571" xr:uid="{00000000-0005-0000-0000-000052770000}"/>
    <cellStyle name="Normal 3 3 6 6 2 3" xfId="30572" xr:uid="{00000000-0005-0000-0000-000053770000}"/>
    <cellStyle name="Normal 3 3 6 6 3" xfId="30573" xr:uid="{00000000-0005-0000-0000-000054770000}"/>
    <cellStyle name="Normal 3 3 6 6 3 2" xfId="30574" xr:uid="{00000000-0005-0000-0000-000055770000}"/>
    <cellStyle name="Normal 3 3 6 6 4" xfId="30575" xr:uid="{00000000-0005-0000-0000-000056770000}"/>
    <cellStyle name="Normal 3 3 6 7" xfId="30576" xr:uid="{00000000-0005-0000-0000-000057770000}"/>
    <cellStyle name="Normal 3 3 6 7 2" xfId="30577" xr:uid="{00000000-0005-0000-0000-000058770000}"/>
    <cellStyle name="Normal 3 3 6 7 2 2" xfId="30578" xr:uid="{00000000-0005-0000-0000-000059770000}"/>
    <cellStyle name="Normal 3 3 6 7 3" xfId="30579" xr:uid="{00000000-0005-0000-0000-00005A770000}"/>
    <cellStyle name="Normal 3 3 6 8" xfId="30580" xr:uid="{00000000-0005-0000-0000-00005B770000}"/>
    <cellStyle name="Normal 3 3 6 8 2" xfId="30581" xr:uid="{00000000-0005-0000-0000-00005C770000}"/>
    <cellStyle name="Normal 3 3 6 9" xfId="30582" xr:uid="{00000000-0005-0000-0000-00005D770000}"/>
    <cellStyle name="Normal 3 3 6 9 2" xfId="30583" xr:uid="{00000000-0005-0000-0000-00005E770000}"/>
    <cellStyle name="Normal 3 3 7" xfId="30584" xr:uid="{00000000-0005-0000-0000-00005F770000}"/>
    <cellStyle name="Normal 3 3 7 10" xfId="30585" xr:uid="{00000000-0005-0000-0000-000060770000}"/>
    <cellStyle name="Normal 3 3 7 11" xfId="30586" xr:uid="{00000000-0005-0000-0000-000061770000}"/>
    <cellStyle name="Normal 3 3 7 2" xfId="30587" xr:uid="{00000000-0005-0000-0000-000062770000}"/>
    <cellStyle name="Normal 3 3 7 2 2" xfId="30588" xr:uid="{00000000-0005-0000-0000-000063770000}"/>
    <cellStyle name="Normal 3 3 7 2 2 2" xfId="30589" xr:uid="{00000000-0005-0000-0000-000064770000}"/>
    <cellStyle name="Normal 3 3 7 2 2 2 2" xfId="30590" xr:uid="{00000000-0005-0000-0000-000065770000}"/>
    <cellStyle name="Normal 3 3 7 2 2 2 2 2" xfId="30591" xr:uid="{00000000-0005-0000-0000-000066770000}"/>
    <cellStyle name="Normal 3 3 7 2 2 2 2 2 2" xfId="30592" xr:uid="{00000000-0005-0000-0000-000067770000}"/>
    <cellStyle name="Normal 3 3 7 2 2 2 2 2 2 2" xfId="30593" xr:uid="{00000000-0005-0000-0000-000068770000}"/>
    <cellStyle name="Normal 3 3 7 2 2 2 2 2 3" xfId="30594" xr:uid="{00000000-0005-0000-0000-000069770000}"/>
    <cellStyle name="Normal 3 3 7 2 2 2 2 3" xfId="30595" xr:uid="{00000000-0005-0000-0000-00006A770000}"/>
    <cellStyle name="Normal 3 3 7 2 2 2 2 3 2" xfId="30596" xr:uid="{00000000-0005-0000-0000-00006B770000}"/>
    <cellStyle name="Normal 3 3 7 2 2 2 2 4" xfId="30597" xr:uid="{00000000-0005-0000-0000-00006C770000}"/>
    <cellStyle name="Normal 3 3 7 2 2 2 3" xfId="30598" xr:uid="{00000000-0005-0000-0000-00006D770000}"/>
    <cellStyle name="Normal 3 3 7 2 2 2 3 2" xfId="30599" xr:uid="{00000000-0005-0000-0000-00006E770000}"/>
    <cellStyle name="Normal 3 3 7 2 2 2 3 2 2" xfId="30600" xr:uid="{00000000-0005-0000-0000-00006F770000}"/>
    <cellStyle name="Normal 3 3 7 2 2 2 3 3" xfId="30601" xr:uid="{00000000-0005-0000-0000-000070770000}"/>
    <cellStyle name="Normal 3 3 7 2 2 2 4" xfId="30602" xr:uid="{00000000-0005-0000-0000-000071770000}"/>
    <cellStyle name="Normal 3 3 7 2 2 2 4 2" xfId="30603" xr:uid="{00000000-0005-0000-0000-000072770000}"/>
    <cellStyle name="Normal 3 3 7 2 2 2 5" xfId="30604" xr:uid="{00000000-0005-0000-0000-000073770000}"/>
    <cellStyle name="Normal 3 3 7 2 2 3" xfId="30605" xr:uid="{00000000-0005-0000-0000-000074770000}"/>
    <cellStyle name="Normal 3 3 7 2 2 3 2" xfId="30606" xr:uid="{00000000-0005-0000-0000-000075770000}"/>
    <cellStyle name="Normal 3 3 7 2 2 3 2 2" xfId="30607" xr:uid="{00000000-0005-0000-0000-000076770000}"/>
    <cellStyle name="Normal 3 3 7 2 2 3 2 2 2" xfId="30608" xr:uid="{00000000-0005-0000-0000-000077770000}"/>
    <cellStyle name="Normal 3 3 7 2 2 3 2 3" xfId="30609" xr:uid="{00000000-0005-0000-0000-000078770000}"/>
    <cellStyle name="Normal 3 3 7 2 2 3 3" xfId="30610" xr:uid="{00000000-0005-0000-0000-000079770000}"/>
    <cellStyle name="Normal 3 3 7 2 2 3 3 2" xfId="30611" xr:uid="{00000000-0005-0000-0000-00007A770000}"/>
    <cellStyle name="Normal 3 3 7 2 2 3 4" xfId="30612" xr:uid="{00000000-0005-0000-0000-00007B770000}"/>
    <cellStyle name="Normal 3 3 7 2 2 4" xfId="30613" xr:uid="{00000000-0005-0000-0000-00007C770000}"/>
    <cellStyle name="Normal 3 3 7 2 2 4 2" xfId="30614" xr:uid="{00000000-0005-0000-0000-00007D770000}"/>
    <cellStyle name="Normal 3 3 7 2 2 4 2 2" xfId="30615" xr:uid="{00000000-0005-0000-0000-00007E770000}"/>
    <cellStyle name="Normal 3 3 7 2 2 4 2 2 2" xfId="30616" xr:uid="{00000000-0005-0000-0000-00007F770000}"/>
    <cellStyle name="Normal 3 3 7 2 2 4 2 3" xfId="30617" xr:uid="{00000000-0005-0000-0000-000080770000}"/>
    <cellStyle name="Normal 3 3 7 2 2 4 3" xfId="30618" xr:uid="{00000000-0005-0000-0000-000081770000}"/>
    <cellStyle name="Normal 3 3 7 2 2 4 3 2" xfId="30619" xr:uid="{00000000-0005-0000-0000-000082770000}"/>
    <cellStyle name="Normal 3 3 7 2 2 4 4" xfId="30620" xr:uid="{00000000-0005-0000-0000-000083770000}"/>
    <cellStyle name="Normal 3 3 7 2 2 5" xfId="30621" xr:uid="{00000000-0005-0000-0000-000084770000}"/>
    <cellStyle name="Normal 3 3 7 2 2 5 2" xfId="30622" xr:uid="{00000000-0005-0000-0000-000085770000}"/>
    <cellStyle name="Normal 3 3 7 2 2 5 2 2" xfId="30623" xr:uid="{00000000-0005-0000-0000-000086770000}"/>
    <cellStyle name="Normal 3 3 7 2 2 5 3" xfId="30624" xr:uid="{00000000-0005-0000-0000-000087770000}"/>
    <cellStyle name="Normal 3 3 7 2 2 6" xfId="30625" xr:uid="{00000000-0005-0000-0000-000088770000}"/>
    <cellStyle name="Normal 3 3 7 2 2 6 2" xfId="30626" xr:uid="{00000000-0005-0000-0000-000089770000}"/>
    <cellStyle name="Normal 3 3 7 2 2 7" xfId="30627" xr:uid="{00000000-0005-0000-0000-00008A770000}"/>
    <cellStyle name="Normal 3 3 7 2 2 7 2" xfId="30628" xr:uid="{00000000-0005-0000-0000-00008B770000}"/>
    <cellStyle name="Normal 3 3 7 2 2 8" xfId="30629" xr:uid="{00000000-0005-0000-0000-00008C770000}"/>
    <cellStyle name="Normal 3 3 7 2 3" xfId="30630" xr:uid="{00000000-0005-0000-0000-00008D770000}"/>
    <cellStyle name="Normal 3 3 7 2 3 2" xfId="30631" xr:uid="{00000000-0005-0000-0000-00008E770000}"/>
    <cellStyle name="Normal 3 3 7 2 3 2 2" xfId="30632" xr:uid="{00000000-0005-0000-0000-00008F770000}"/>
    <cellStyle name="Normal 3 3 7 2 3 2 2 2" xfId="30633" xr:uid="{00000000-0005-0000-0000-000090770000}"/>
    <cellStyle name="Normal 3 3 7 2 3 2 2 2 2" xfId="30634" xr:uid="{00000000-0005-0000-0000-000091770000}"/>
    <cellStyle name="Normal 3 3 7 2 3 2 2 3" xfId="30635" xr:uid="{00000000-0005-0000-0000-000092770000}"/>
    <cellStyle name="Normal 3 3 7 2 3 2 3" xfId="30636" xr:uid="{00000000-0005-0000-0000-000093770000}"/>
    <cellStyle name="Normal 3 3 7 2 3 2 3 2" xfId="30637" xr:uid="{00000000-0005-0000-0000-000094770000}"/>
    <cellStyle name="Normal 3 3 7 2 3 2 4" xfId="30638" xr:uid="{00000000-0005-0000-0000-000095770000}"/>
    <cellStyle name="Normal 3 3 7 2 3 3" xfId="30639" xr:uid="{00000000-0005-0000-0000-000096770000}"/>
    <cellStyle name="Normal 3 3 7 2 3 3 2" xfId="30640" xr:uid="{00000000-0005-0000-0000-000097770000}"/>
    <cellStyle name="Normal 3 3 7 2 3 3 2 2" xfId="30641" xr:uid="{00000000-0005-0000-0000-000098770000}"/>
    <cellStyle name="Normal 3 3 7 2 3 3 3" xfId="30642" xr:uid="{00000000-0005-0000-0000-000099770000}"/>
    <cellStyle name="Normal 3 3 7 2 3 4" xfId="30643" xr:uid="{00000000-0005-0000-0000-00009A770000}"/>
    <cellStyle name="Normal 3 3 7 2 3 4 2" xfId="30644" xr:uid="{00000000-0005-0000-0000-00009B770000}"/>
    <cellStyle name="Normal 3 3 7 2 3 5" xfId="30645" xr:uid="{00000000-0005-0000-0000-00009C770000}"/>
    <cellStyle name="Normal 3 3 7 2 4" xfId="30646" xr:uid="{00000000-0005-0000-0000-00009D770000}"/>
    <cellStyle name="Normal 3 3 7 2 4 2" xfId="30647" xr:uid="{00000000-0005-0000-0000-00009E770000}"/>
    <cellStyle name="Normal 3 3 7 2 4 2 2" xfId="30648" xr:uid="{00000000-0005-0000-0000-00009F770000}"/>
    <cellStyle name="Normal 3 3 7 2 4 2 2 2" xfId="30649" xr:uid="{00000000-0005-0000-0000-0000A0770000}"/>
    <cellStyle name="Normal 3 3 7 2 4 2 3" xfId="30650" xr:uid="{00000000-0005-0000-0000-0000A1770000}"/>
    <cellStyle name="Normal 3 3 7 2 4 3" xfId="30651" xr:uid="{00000000-0005-0000-0000-0000A2770000}"/>
    <cellStyle name="Normal 3 3 7 2 4 3 2" xfId="30652" xr:uid="{00000000-0005-0000-0000-0000A3770000}"/>
    <cellStyle name="Normal 3 3 7 2 4 4" xfId="30653" xr:uid="{00000000-0005-0000-0000-0000A4770000}"/>
    <cellStyle name="Normal 3 3 7 2 5" xfId="30654" xr:uid="{00000000-0005-0000-0000-0000A5770000}"/>
    <cellStyle name="Normal 3 3 7 2 5 2" xfId="30655" xr:uid="{00000000-0005-0000-0000-0000A6770000}"/>
    <cellStyle name="Normal 3 3 7 2 5 2 2" xfId="30656" xr:uid="{00000000-0005-0000-0000-0000A7770000}"/>
    <cellStyle name="Normal 3 3 7 2 5 2 2 2" xfId="30657" xr:uid="{00000000-0005-0000-0000-0000A8770000}"/>
    <cellStyle name="Normal 3 3 7 2 5 2 3" xfId="30658" xr:uid="{00000000-0005-0000-0000-0000A9770000}"/>
    <cellStyle name="Normal 3 3 7 2 5 3" xfId="30659" xr:uid="{00000000-0005-0000-0000-0000AA770000}"/>
    <cellStyle name="Normal 3 3 7 2 5 3 2" xfId="30660" xr:uid="{00000000-0005-0000-0000-0000AB770000}"/>
    <cellStyle name="Normal 3 3 7 2 5 4" xfId="30661" xr:uid="{00000000-0005-0000-0000-0000AC770000}"/>
    <cellStyle name="Normal 3 3 7 2 6" xfId="30662" xr:uid="{00000000-0005-0000-0000-0000AD770000}"/>
    <cellStyle name="Normal 3 3 7 2 6 2" xfId="30663" xr:uid="{00000000-0005-0000-0000-0000AE770000}"/>
    <cellStyle name="Normal 3 3 7 2 6 2 2" xfId="30664" xr:uid="{00000000-0005-0000-0000-0000AF770000}"/>
    <cellStyle name="Normal 3 3 7 2 6 3" xfId="30665" xr:uid="{00000000-0005-0000-0000-0000B0770000}"/>
    <cellStyle name="Normal 3 3 7 2 7" xfId="30666" xr:uid="{00000000-0005-0000-0000-0000B1770000}"/>
    <cellStyle name="Normal 3 3 7 2 7 2" xfId="30667" xr:uid="{00000000-0005-0000-0000-0000B2770000}"/>
    <cellStyle name="Normal 3 3 7 2 8" xfId="30668" xr:uid="{00000000-0005-0000-0000-0000B3770000}"/>
    <cellStyle name="Normal 3 3 7 2 8 2" xfId="30669" xr:uid="{00000000-0005-0000-0000-0000B4770000}"/>
    <cellStyle name="Normal 3 3 7 2 9" xfId="30670" xr:uid="{00000000-0005-0000-0000-0000B5770000}"/>
    <cellStyle name="Normal 3 3 7 3" xfId="30671" xr:uid="{00000000-0005-0000-0000-0000B6770000}"/>
    <cellStyle name="Normal 3 3 7 3 2" xfId="30672" xr:uid="{00000000-0005-0000-0000-0000B7770000}"/>
    <cellStyle name="Normal 3 3 7 3 2 2" xfId="30673" xr:uid="{00000000-0005-0000-0000-0000B8770000}"/>
    <cellStyle name="Normal 3 3 7 3 2 2 2" xfId="30674" xr:uid="{00000000-0005-0000-0000-0000B9770000}"/>
    <cellStyle name="Normal 3 3 7 3 2 2 2 2" xfId="30675" xr:uid="{00000000-0005-0000-0000-0000BA770000}"/>
    <cellStyle name="Normal 3 3 7 3 2 2 2 2 2" xfId="30676" xr:uid="{00000000-0005-0000-0000-0000BB770000}"/>
    <cellStyle name="Normal 3 3 7 3 2 2 2 3" xfId="30677" xr:uid="{00000000-0005-0000-0000-0000BC770000}"/>
    <cellStyle name="Normal 3 3 7 3 2 2 3" xfId="30678" xr:uid="{00000000-0005-0000-0000-0000BD770000}"/>
    <cellStyle name="Normal 3 3 7 3 2 2 3 2" xfId="30679" xr:uid="{00000000-0005-0000-0000-0000BE770000}"/>
    <cellStyle name="Normal 3 3 7 3 2 2 4" xfId="30680" xr:uid="{00000000-0005-0000-0000-0000BF770000}"/>
    <cellStyle name="Normal 3 3 7 3 2 3" xfId="30681" xr:uid="{00000000-0005-0000-0000-0000C0770000}"/>
    <cellStyle name="Normal 3 3 7 3 2 3 2" xfId="30682" xr:uid="{00000000-0005-0000-0000-0000C1770000}"/>
    <cellStyle name="Normal 3 3 7 3 2 3 2 2" xfId="30683" xr:uid="{00000000-0005-0000-0000-0000C2770000}"/>
    <cellStyle name="Normal 3 3 7 3 2 3 3" xfId="30684" xr:uid="{00000000-0005-0000-0000-0000C3770000}"/>
    <cellStyle name="Normal 3 3 7 3 2 4" xfId="30685" xr:uid="{00000000-0005-0000-0000-0000C4770000}"/>
    <cellStyle name="Normal 3 3 7 3 2 4 2" xfId="30686" xr:uid="{00000000-0005-0000-0000-0000C5770000}"/>
    <cellStyle name="Normal 3 3 7 3 2 5" xfId="30687" xr:uid="{00000000-0005-0000-0000-0000C6770000}"/>
    <cellStyle name="Normal 3 3 7 3 3" xfId="30688" xr:uid="{00000000-0005-0000-0000-0000C7770000}"/>
    <cellStyle name="Normal 3 3 7 3 3 2" xfId="30689" xr:uid="{00000000-0005-0000-0000-0000C8770000}"/>
    <cellStyle name="Normal 3 3 7 3 3 2 2" xfId="30690" xr:uid="{00000000-0005-0000-0000-0000C9770000}"/>
    <cellStyle name="Normal 3 3 7 3 3 2 2 2" xfId="30691" xr:uid="{00000000-0005-0000-0000-0000CA770000}"/>
    <cellStyle name="Normal 3 3 7 3 3 2 3" xfId="30692" xr:uid="{00000000-0005-0000-0000-0000CB770000}"/>
    <cellStyle name="Normal 3 3 7 3 3 3" xfId="30693" xr:uid="{00000000-0005-0000-0000-0000CC770000}"/>
    <cellStyle name="Normal 3 3 7 3 3 3 2" xfId="30694" xr:uid="{00000000-0005-0000-0000-0000CD770000}"/>
    <cellStyle name="Normal 3 3 7 3 3 4" xfId="30695" xr:uid="{00000000-0005-0000-0000-0000CE770000}"/>
    <cellStyle name="Normal 3 3 7 3 4" xfId="30696" xr:uid="{00000000-0005-0000-0000-0000CF770000}"/>
    <cellStyle name="Normal 3 3 7 3 4 2" xfId="30697" xr:uid="{00000000-0005-0000-0000-0000D0770000}"/>
    <cellStyle name="Normal 3 3 7 3 4 2 2" xfId="30698" xr:uid="{00000000-0005-0000-0000-0000D1770000}"/>
    <cellStyle name="Normal 3 3 7 3 4 2 2 2" xfId="30699" xr:uid="{00000000-0005-0000-0000-0000D2770000}"/>
    <cellStyle name="Normal 3 3 7 3 4 2 3" xfId="30700" xr:uid="{00000000-0005-0000-0000-0000D3770000}"/>
    <cellStyle name="Normal 3 3 7 3 4 3" xfId="30701" xr:uid="{00000000-0005-0000-0000-0000D4770000}"/>
    <cellStyle name="Normal 3 3 7 3 4 3 2" xfId="30702" xr:uid="{00000000-0005-0000-0000-0000D5770000}"/>
    <cellStyle name="Normal 3 3 7 3 4 4" xfId="30703" xr:uid="{00000000-0005-0000-0000-0000D6770000}"/>
    <cellStyle name="Normal 3 3 7 3 5" xfId="30704" xr:uid="{00000000-0005-0000-0000-0000D7770000}"/>
    <cellStyle name="Normal 3 3 7 3 5 2" xfId="30705" xr:uid="{00000000-0005-0000-0000-0000D8770000}"/>
    <cellStyle name="Normal 3 3 7 3 5 2 2" xfId="30706" xr:uid="{00000000-0005-0000-0000-0000D9770000}"/>
    <cellStyle name="Normal 3 3 7 3 5 3" xfId="30707" xr:uid="{00000000-0005-0000-0000-0000DA770000}"/>
    <cellStyle name="Normal 3 3 7 3 6" xfId="30708" xr:uid="{00000000-0005-0000-0000-0000DB770000}"/>
    <cellStyle name="Normal 3 3 7 3 6 2" xfId="30709" xr:uid="{00000000-0005-0000-0000-0000DC770000}"/>
    <cellStyle name="Normal 3 3 7 3 7" xfId="30710" xr:uid="{00000000-0005-0000-0000-0000DD770000}"/>
    <cellStyle name="Normal 3 3 7 3 7 2" xfId="30711" xr:uid="{00000000-0005-0000-0000-0000DE770000}"/>
    <cellStyle name="Normal 3 3 7 3 8" xfId="30712" xr:uid="{00000000-0005-0000-0000-0000DF770000}"/>
    <cellStyle name="Normal 3 3 7 4" xfId="30713" xr:uid="{00000000-0005-0000-0000-0000E0770000}"/>
    <cellStyle name="Normal 3 3 7 4 2" xfId="30714" xr:uid="{00000000-0005-0000-0000-0000E1770000}"/>
    <cellStyle name="Normal 3 3 7 4 2 2" xfId="30715" xr:uid="{00000000-0005-0000-0000-0000E2770000}"/>
    <cellStyle name="Normal 3 3 7 4 2 2 2" xfId="30716" xr:uid="{00000000-0005-0000-0000-0000E3770000}"/>
    <cellStyle name="Normal 3 3 7 4 2 2 2 2" xfId="30717" xr:uid="{00000000-0005-0000-0000-0000E4770000}"/>
    <cellStyle name="Normal 3 3 7 4 2 2 3" xfId="30718" xr:uid="{00000000-0005-0000-0000-0000E5770000}"/>
    <cellStyle name="Normal 3 3 7 4 2 3" xfId="30719" xr:uid="{00000000-0005-0000-0000-0000E6770000}"/>
    <cellStyle name="Normal 3 3 7 4 2 3 2" xfId="30720" xr:uid="{00000000-0005-0000-0000-0000E7770000}"/>
    <cellStyle name="Normal 3 3 7 4 2 4" xfId="30721" xr:uid="{00000000-0005-0000-0000-0000E8770000}"/>
    <cellStyle name="Normal 3 3 7 4 3" xfId="30722" xr:uid="{00000000-0005-0000-0000-0000E9770000}"/>
    <cellStyle name="Normal 3 3 7 4 3 2" xfId="30723" xr:uid="{00000000-0005-0000-0000-0000EA770000}"/>
    <cellStyle name="Normal 3 3 7 4 3 2 2" xfId="30724" xr:uid="{00000000-0005-0000-0000-0000EB770000}"/>
    <cellStyle name="Normal 3 3 7 4 3 3" xfId="30725" xr:uid="{00000000-0005-0000-0000-0000EC770000}"/>
    <cellStyle name="Normal 3 3 7 4 4" xfId="30726" xr:uid="{00000000-0005-0000-0000-0000ED770000}"/>
    <cellStyle name="Normal 3 3 7 4 4 2" xfId="30727" xr:uid="{00000000-0005-0000-0000-0000EE770000}"/>
    <cellStyle name="Normal 3 3 7 4 5" xfId="30728" xr:uid="{00000000-0005-0000-0000-0000EF770000}"/>
    <cellStyle name="Normal 3 3 7 5" xfId="30729" xr:uid="{00000000-0005-0000-0000-0000F0770000}"/>
    <cellStyle name="Normal 3 3 7 5 2" xfId="30730" xr:uid="{00000000-0005-0000-0000-0000F1770000}"/>
    <cellStyle name="Normal 3 3 7 5 2 2" xfId="30731" xr:uid="{00000000-0005-0000-0000-0000F2770000}"/>
    <cellStyle name="Normal 3 3 7 5 2 2 2" xfId="30732" xr:uid="{00000000-0005-0000-0000-0000F3770000}"/>
    <cellStyle name="Normal 3 3 7 5 2 3" xfId="30733" xr:uid="{00000000-0005-0000-0000-0000F4770000}"/>
    <cellStyle name="Normal 3 3 7 5 3" xfId="30734" xr:uid="{00000000-0005-0000-0000-0000F5770000}"/>
    <cellStyle name="Normal 3 3 7 5 3 2" xfId="30735" xr:uid="{00000000-0005-0000-0000-0000F6770000}"/>
    <cellStyle name="Normal 3 3 7 5 4" xfId="30736" xr:uid="{00000000-0005-0000-0000-0000F7770000}"/>
    <cellStyle name="Normal 3 3 7 6" xfId="30737" xr:uid="{00000000-0005-0000-0000-0000F8770000}"/>
    <cellStyle name="Normal 3 3 7 6 2" xfId="30738" xr:uid="{00000000-0005-0000-0000-0000F9770000}"/>
    <cellStyle name="Normal 3 3 7 6 2 2" xfId="30739" xr:uid="{00000000-0005-0000-0000-0000FA770000}"/>
    <cellStyle name="Normal 3 3 7 6 2 2 2" xfId="30740" xr:uid="{00000000-0005-0000-0000-0000FB770000}"/>
    <cellStyle name="Normal 3 3 7 6 2 3" xfId="30741" xr:uid="{00000000-0005-0000-0000-0000FC770000}"/>
    <cellStyle name="Normal 3 3 7 6 3" xfId="30742" xr:uid="{00000000-0005-0000-0000-0000FD770000}"/>
    <cellStyle name="Normal 3 3 7 6 3 2" xfId="30743" xr:uid="{00000000-0005-0000-0000-0000FE770000}"/>
    <cellStyle name="Normal 3 3 7 6 4" xfId="30744" xr:uid="{00000000-0005-0000-0000-0000FF770000}"/>
    <cellStyle name="Normal 3 3 7 7" xfId="30745" xr:uid="{00000000-0005-0000-0000-000000780000}"/>
    <cellStyle name="Normal 3 3 7 7 2" xfId="30746" xr:uid="{00000000-0005-0000-0000-000001780000}"/>
    <cellStyle name="Normal 3 3 7 7 2 2" xfId="30747" xr:uid="{00000000-0005-0000-0000-000002780000}"/>
    <cellStyle name="Normal 3 3 7 7 3" xfId="30748" xr:uid="{00000000-0005-0000-0000-000003780000}"/>
    <cellStyle name="Normal 3 3 7 8" xfId="30749" xr:uid="{00000000-0005-0000-0000-000004780000}"/>
    <cellStyle name="Normal 3 3 7 8 2" xfId="30750" xr:uid="{00000000-0005-0000-0000-000005780000}"/>
    <cellStyle name="Normal 3 3 7 9" xfId="30751" xr:uid="{00000000-0005-0000-0000-000006780000}"/>
    <cellStyle name="Normal 3 3 7 9 2" xfId="30752" xr:uid="{00000000-0005-0000-0000-000007780000}"/>
    <cellStyle name="Normal 3 3 8" xfId="30753" xr:uid="{00000000-0005-0000-0000-000008780000}"/>
    <cellStyle name="Normal 3 3 8 2" xfId="30754" xr:uid="{00000000-0005-0000-0000-000009780000}"/>
    <cellStyle name="Normal 3 3 8 2 2" xfId="30755" xr:uid="{00000000-0005-0000-0000-00000A780000}"/>
    <cellStyle name="Normal 3 3 8 2 2 2" xfId="30756" xr:uid="{00000000-0005-0000-0000-00000B780000}"/>
    <cellStyle name="Normal 3 3 8 2 2 2 2" xfId="30757" xr:uid="{00000000-0005-0000-0000-00000C780000}"/>
    <cellStyle name="Normal 3 3 8 2 2 2 2 2" xfId="30758" xr:uid="{00000000-0005-0000-0000-00000D780000}"/>
    <cellStyle name="Normal 3 3 8 2 2 2 2 2 2" xfId="30759" xr:uid="{00000000-0005-0000-0000-00000E780000}"/>
    <cellStyle name="Normal 3 3 8 2 2 2 2 3" xfId="30760" xr:uid="{00000000-0005-0000-0000-00000F780000}"/>
    <cellStyle name="Normal 3 3 8 2 2 2 3" xfId="30761" xr:uid="{00000000-0005-0000-0000-000010780000}"/>
    <cellStyle name="Normal 3 3 8 2 2 2 3 2" xfId="30762" xr:uid="{00000000-0005-0000-0000-000011780000}"/>
    <cellStyle name="Normal 3 3 8 2 2 2 4" xfId="30763" xr:uid="{00000000-0005-0000-0000-000012780000}"/>
    <cellStyle name="Normal 3 3 8 2 2 3" xfId="30764" xr:uid="{00000000-0005-0000-0000-000013780000}"/>
    <cellStyle name="Normal 3 3 8 2 2 3 2" xfId="30765" xr:uid="{00000000-0005-0000-0000-000014780000}"/>
    <cellStyle name="Normal 3 3 8 2 2 3 2 2" xfId="30766" xr:uid="{00000000-0005-0000-0000-000015780000}"/>
    <cellStyle name="Normal 3 3 8 2 2 3 3" xfId="30767" xr:uid="{00000000-0005-0000-0000-000016780000}"/>
    <cellStyle name="Normal 3 3 8 2 2 4" xfId="30768" xr:uid="{00000000-0005-0000-0000-000017780000}"/>
    <cellStyle name="Normal 3 3 8 2 2 4 2" xfId="30769" xr:uid="{00000000-0005-0000-0000-000018780000}"/>
    <cellStyle name="Normal 3 3 8 2 2 5" xfId="30770" xr:uid="{00000000-0005-0000-0000-000019780000}"/>
    <cellStyle name="Normal 3 3 8 2 3" xfId="30771" xr:uid="{00000000-0005-0000-0000-00001A780000}"/>
    <cellStyle name="Normal 3 3 8 2 3 2" xfId="30772" xr:uid="{00000000-0005-0000-0000-00001B780000}"/>
    <cellStyle name="Normal 3 3 8 2 3 2 2" xfId="30773" xr:uid="{00000000-0005-0000-0000-00001C780000}"/>
    <cellStyle name="Normal 3 3 8 2 3 2 2 2" xfId="30774" xr:uid="{00000000-0005-0000-0000-00001D780000}"/>
    <cellStyle name="Normal 3 3 8 2 3 2 3" xfId="30775" xr:uid="{00000000-0005-0000-0000-00001E780000}"/>
    <cellStyle name="Normal 3 3 8 2 3 3" xfId="30776" xr:uid="{00000000-0005-0000-0000-00001F780000}"/>
    <cellStyle name="Normal 3 3 8 2 3 3 2" xfId="30777" xr:uid="{00000000-0005-0000-0000-000020780000}"/>
    <cellStyle name="Normal 3 3 8 2 3 4" xfId="30778" xr:uid="{00000000-0005-0000-0000-000021780000}"/>
    <cellStyle name="Normal 3 3 8 2 4" xfId="30779" xr:uid="{00000000-0005-0000-0000-000022780000}"/>
    <cellStyle name="Normal 3 3 8 2 4 2" xfId="30780" xr:uid="{00000000-0005-0000-0000-000023780000}"/>
    <cellStyle name="Normal 3 3 8 2 4 2 2" xfId="30781" xr:uid="{00000000-0005-0000-0000-000024780000}"/>
    <cellStyle name="Normal 3 3 8 2 4 2 2 2" xfId="30782" xr:uid="{00000000-0005-0000-0000-000025780000}"/>
    <cellStyle name="Normal 3 3 8 2 4 2 3" xfId="30783" xr:uid="{00000000-0005-0000-0000-000026780000}"/>
    <cellStyle name="Normal 3 3 8 2 4 3" xfId="30784" xr:uid="{00000000-0005-0000-0000-000027780000}"/>
    <cellStyle name="Normal 3 3 8 2 4 3 2" xfId="30785" xr:uid="{00000000-0005-0000-0000-000028780000}"/>
    <cellStyle name="Normal 3 3 8 2 4 4" xfId="30786" xr:uid="{00000000-0005-0000-0000-000029780000}"/>
    <cellStyle name="Normal 3 3 8 2 5" xfId="30787" xr:uid="{00000000-0005-0000-0000-00002A780000}"/>
    <cellStyle name="Normal 3 3 8 2 5 2" xfId="30788" xr:uid="{00000000-0005-0000-0000-00002B780000}"/>
    <cellStyle name="Normal 3 3 8 2 5 2 2" xfId="30789" xr:uid="{00000000-0005-0000-0000-00002C780000}"/>
    <cellStyle name="Normal 3 3 8 2 5 3" xfId="30790" xr:uid="{00000000-0005-0000-0000-00002D780000}"/>
    <cellStyle name="Normal 3 3 8 2 6" xfId="30791" xr:uid="{00000000-0005-0000-0000-00002E780000}"/>
    <cellStyle name="Normal 3 3 8 2 6 2" xfId="30792" xr:uid="{00000000-0005-0000-0000-00002F780000}"/>
    <cellStyle name="Normal 3 3 8 2 7" xfId="30793" xr:uid="{00000000-0005-0000-0000-000030780000}"/>
    <cellStyle name="Normal 3 3 8 2 7 2" xfId="30794" xr:uid="{00000000-0005-0000-0000-000031780000}"/>
    <cellStyle name="Normal 3 3 8 2 8" xfId="30795" xr:uid="{00000000-0005-0000-0000-000032780000}"/>
    <cellStyle name="Normal 3 3 8 3" xfId="30796" xr:uid="{00000000-0005-0000-0000-000033780000}"/>
    <cellStyle name="Normal 3 3 8 3 2" xfId="30797" xr:uid="{00000000-0005-0000-0000-000034780000}"/>
    <cellStyle name="Normal 3 3 8 3 2 2" xfId="30798" xr:uid="{00000000-0005-0000-0000-000035780000}"/>
    <cellStyle name="Normal 3 3 8 3 2 2 2" xfId="30799" xr:uid="{00000000-0005-0000-0000-000036780000}"/>
    <cellStyle name="Normal 3 3 8 3 2 2 2 2" xfId="30800" xr:uid="{00000000-0005-0000-0000-000037780000}"/>
    <cellStyle name="Normal 3 3 8 3 2 2 3" xfId="30801" xr:uid="{00000000-0005-0000-0000-000038780000}"/>
    <cellStyle name="Normal 3 3 8 3 2 3" xfId="30802" xr:uid="{00000000-0005-0000-0000-000039780000}"/>
    <cellStyle name="Normal 3 3 8 3 2 3 2" xfId="30803" xr:uid="{00000000-0005-0000-0000-00003A780000}"/>
    <cellStyle name="Normal 3 3 8 3 2 4" xfId="30804" xr:uid="{00000000-0005-0000-0000-00003B780000}"/>
    <cellStyle name="Normal 3 3 8 3 3" xfId="30805" xr:uid="{00000000-0005-0000-0000-00003C780000}"/>
    <cellStyle name="Normal 3 3 8 3 3 2" xfId="30806" xr:uid="{00000000-0005-0000-0000-00003D780000}"/>
    <cellStyle name="Normal 3 3 8 3 3 2 2" xfId="30807" xr:uid="{00000000-0005-0000-0000-00003E780000}"/>
    <cellStyle name="Normal 3 3 8 3 3 3" xfId="30808" xr:uid="{00000000-0005-0000-0000-00003F780000}"/>
    <cellStyle name="Normal 3 3 8 3 4" xfId="30809" xr:uid="{00000000-0005-0000-0000-000040780000}"/>
    <cellStyle name="Normal 3 3 8 3 4 2" xfId="30810" xr:uid="{00000000-0005-0000-0000-000041780000}"/>
    <cellStyle name="Normal 3 3 8 3 5" xfId="30811" xr:uid="{00000000-0005-0000-0000-000042780000}"/>
    <cellStyle name="Normal 3 3 8 4" xfId="30812" xr:uid="{00000000-0005-0000-0000-000043780000}"/>
    <cellStyle name="Normal 3 3 8 4 2" xfId="30813" xr:uid="{00000000-0005-0000-0000-000044780000}"/>
    <cellStyle name="Normal 3 3 8 4 2 2" xfId="30814" xr:uid="{00000000-0005-0000-0000-000045780000}"/>
    <cellStyle name="Normal 3 3 8 4 2 2 2" xfId="30815" xr:uid="{00000000-0005-0000-0000-000046780000}"/>
    <cellStyle name="Normal 3 3 8 4 2 3" xfId="30816" xr:uid="{00000000-0005-0000-0000-000047780000}"/>
    <cellStyle name="Normal 3 3 8 4 3" xfId="30817" xr:uid="{00000000-0005-0000-0000-000048780000}"/>
    <cellStyle name="Normal 3 3 8 4 3 2" xfId="30818" xr:uid="{00000000-0005-0000-0000-000049780000}"/>
    <cellStyle name="Normal 3 3 8 4 4" xfId="30819" xr:uid="{00000000-0005-0000-0000-00004A780000}"/>
    <cellStyle name="Normal 3 3 8 5" xfId="30820" xr:uid="{00000000-0005-0000-0000-00004B780000}"/>
    <cellStyle name="Normal 3 3 8 5 2" xfId="30821" xr:uid="{00000000-0005-0000-0000-00004C780000}"/>
    <cellStyle name="Normal 3 3 8 5 2 2" xfId="30822" xr:uid="{00000000-0005-0000-0000-00004D780000}"/>
    <cellStyle name="Normal 3 3 8 5 2 2 2" xfId="30823" xr:uid="{00000000-0005-0000-0000-00004E780000}"/>
    <cellStyle name="Normal 3 3 8 5 2 3" xfId="30824" xr:uid="{00000000-0005-0000-0000-00004F780000}"/>
    <cellStyle name="Normal 3 3 8 5 3" xfId="30825" xr:uid="{00000000-0005-0000-0000-000050780000}"/>
    <cellStyle name="Normal 3 3 8 5 3 2" xfId="30826" xr:uid="{00000000-0005-0000-0000-000051780000}"/>
    <cellStyle name="Normal 3 3 8 5 4" xfId="30827" xr:uid="{00000000-0005-0000-0000-000052780000}"/>
    <cellStyle name="Normal 3 3 8 6" xfId="30828" xr:uid="{00000000-0005-0000-0000-000053780000}"/>
    <cellStyle name="Normal 3 3 8 6 2" xfId="30829" xr:uid="{00000000-0005-0000-0000-000054780000}"/>
    <cellStyle name="Normal 3 3 8 6 2 2" xfId="30830" xr:uid="{00000000-0005-0000-0000-000055780000}"/>
    <cellStyle name="Normal 3 3 8 6 3" xfId="30831" xr:uid="{00000000-0005-0000-0000-000056780000}"/>
    <cellStyle name="Normal 3 3 8 7" xfId="30832" xr:uid="{00000000-0005-0000-0000-000057780000}"/>
    <cellStyle name="Normal 3 3 8 7 2" xfId="30833" xr:uid="{00000000-0005-0000-0000-000058780000}"/>
    <cellStyle name="Normal 3 3 8 8" xfId="30834" xr:uid="{00000000-0005-0000-0000-000059780000}"/>
    <cellStyle name="Normal 3 3 8 8 2" xfId="30835" xr:uid="{00000000-0005-0000-0000-00005A780000}"/>
    <cellStyle name="Normal 3 3 8 9" xfId="30836" xr:uid="{00000000-0005-0000-0000-00005B780000}"/>
    <cellStyle name="Normal 3 3 9" xfId="30837" xr:uid="{00000000-0005-0000-0000-00005C780000}"/>
    <cellStyle name="Normal 3 3 9 2" xfId="30838" xr:uid="{00000000-0005-0000-0000-00005D780000}"/>
    <cellStyle name="Normal 3 3 9 2 2" xfId="30839" xr:uid="{00000000-0005-0000-0000-00005E780000}"/>
    <cellStyle name="Normal 3 3 9 2 2 2" xfId="30840" xr:uid="{00000000-0005-0000-0000-00005F780000}"/>
    <cellStyle name="Normal 3 3 9 2 2 2 2" xfId="30841" xr:uid="{00000000-0005-0000-0000-000060780000}"/>
    <cellStyle name="Normal 3 3 9 2 2 2 2 2" xfId="30842" xr:uid="{00000000-0005-0000-0000-000061780000}"/>
    <cellStyle name="Normal 3 3 9 2 2 2 3" xfId="30843" xr:uid="{00000000-0005-0000-0000-000062780000}"/>
    <cellStyle name="Normal 3 3 9 2 2 3" xfId="30844" xr:uid="{00000000-0005-0000-0000-000063780000}"/>
    <cellStyle name="Normal 3 3 9 2 2 3 2" xfId="30845" xr:uid="{00000000-0005-0000-0000-000064780000}"/>
    <cellStyle name="Normal 3 3 9 2 2 4" xfId="30846" xr:uid="{00000000-0005-0000-0000-000065780000}"/>
    <cellStyle name="Normal 3 3 9 2 3" xfId="30847" xr:uid="{00000000-0005-0000-0000-000066780000}"/>
    <cellStyle name="Normal 3 3 9 2 3 2" xfId="30848" xr:uid="{00000000-0005-0000-0000-000067780000}"/>
    <cellStyle name="Normal 3 3 9 2 3 2 2" xfId="30849" xr:uid="{00000000-0005-0000-0000-000068780000}"/>
    <cellStyle name="Normal 3 3 9 2 3 3" xfId="30850" xr:uid="{00000000-0005-0000-0000-000069780000}"/>
    <cellStyle name="Normal 3 3 9 2 4" xfId="30851" xr:uid="{00000000-0005-0000-0000-00006A780000}"/>
    <cellStyle name="Normal 3 3 9 2 4 2" xfId="30852" xr:uid="{00000000-0005-0000-0000-00006B780000}"/>
    <cellStyle name="Normal 3 3 9 2 5" xfId="30853" xr:uid="{00000000-0005-0000-0000-00006C780000}"/>
    <cellStyle name="Normal 3 3 9 3" xfId="30854" xr:uid="{00000000-0005-0000-0000-00006D780000}"/>
    <cellStyle name="Normal 3 3 9 3 2" xfId="30855" xr:uid="{00000000-0005-0000-0000-00006E780000}"/>
    <cellStyle name="Normal 3 3 9 3 2 2" xfId="30856" xr:uid="{00000000-0005-0000-0000-00006F780000}"/>
    <cellStyle name="Normal 3 3 9 3 2 2 2" xfId="30857" xr:uid="{00000000-0005-0000-0000-000070780000}"/>
    <cellStyle name="Normal 3 3 9 3 2 3" xfId="30858" xr:uid="{00000000-0005-0000-0000-000071780000}"/>
    <cellStyle name="Normal 3 3 9 3 3" xfId="30859" xr:uid="{00000000-0005-0000-0000-000072780000}"/>
    <cellStyle name="Normal 3 3 9 3 3 2" xfId="30860" xr:uid="{00000000-0005-0000-0000-000073780000}"/>
    <cellStyle name="Normal 3 3 9 3 4" xfId="30861" xr:uid="{00000000-0005-0000-0000-000074780000}"/>
    <cellStyle name="Normal 3 3 9 4" xfId="30862" xr:uid="{00000000-0005-0000-0000-000075780000}"/>
    <cellStyle name="Normal 3 3 9 4 2" xfId="30863" xr:uid="{00000000-0005-0000-0000-000076780000}"/>
    <cellStyle name="Normal 3 3 9 4 2 2" xfId="30864" xr:uid="{00000000-0005-0000-0000-000077780000}"/>
    <cellStyle name="Normal 3 3 9 4 2 2 2" xfId="30865" xr:uid="{00000000-0005-0000-0000-000078780000}"/>
    <cellStyle name="Normal 3 3 9 4 2 3" xfId="30866" xr:uid="{00000000-0005-0000-0000-000079780000}"/>
    <cellStyle name="Normal 3 3 9 4 3" xfId="30867" xr:uid="{00000000-0005-0000-0000-00007A780000}"/>
    <cellStyle name="Normal 3 3 9 4 3 2" xfId="30868" xr:uid="{00000000-0005-0000-0000-00007B780000}"/>
    <cellStyle name="Normal 3 3 9 4 4" xfId="30869" xr:uid="{00000000-0005-0000-0000-00007C780000}"/>
    <cellStyle name="Normal 3 3 9 5" xfId="30870" xr:uid="{00000000-0005-0000-0000-00007D780000}"/>
    <cellStyle name="Normal 3 3 9 5 2" xfId="30871" xr:uid="{00000000-0005-0000-0000-00007E780000}"/>
    <cellStyle name="Normal 3 3 9 5 2 2" xfId="30872" xr:uid="{00000000-0005-0000-0000-00007F780000}"/>
    <cellStyle name="Normal 3 3 9 5 3" xfId="30873" xr:uid="{00000000-0005-0000-0000-000080780000}"/>
    <cellStyle name="Normal 3 3 9 6" xfId="30874" xr:uid="{00000000-0005-0000-0000-000081780000}"/>
    <cellStyle name="Normal 3 3 9 6 2" xfId="30875" xr:uid="{00000000-0005-0000-0000-000082780000}"/>
    <cellStyle name="Normal 3 3 9 7" xfId="30876" xr:uid="{00000000-0005-0000-0000-000083780000}"/>
    <cellStyle name="Normal 3 3 9 7 2" xfId="30877" xr:uid="{00000000-0005-0000-0000-000084780000}"/>
    <cellStyle name="Normal 3 3 9 8" xfId="30878" xr:uid="{00000000-0005-0000-0000-000085780000}"/>
    <cellStyle name="Normal 3 3_Sheet1" xfId="30879" xr:uid="{00000000-0005-0000-0000-000086780000}"/>
    <cellStyle name="Normal 3 30" xfId="30880" xr:uid="{00000000-0005-0000-0000-000087780000}"/>
    <cellStyle name="Normal 3 31" xfId="30881" xr:uid="{00000000-0005-0000-0000-000088780000}"/>
    <cellStyle name="Normal 3 32" xfId="30882" xr:uid="{00000000-0005-0000-0000-000089780000}"/>
    <cellStyle name="Normal 3 33" xfId="30883" xr:uid="{00000000-0005-0000-0000-00008A780000}"/>
    <cellStyle name="Normal 3 34" xfId="30884" xr:uid="{00000000-0005-0000-0000-00008B780000}"/>
    <cellStyle name="Normal 3 35" xfId="64473" xr:uid="{00000000-0005-0000-0000-00008C780000}"/>
    <cellStyle name="Normal 3 4" xfId="33" xr:uid="{00000000-0005-0000-0000-00008D780000}"/>
    <cellStyle name="Normal 3 4 10" xfId="30885" xr:uid="{00000000-0005-0000-0000-00008E780000}"/>
    <cellStyle name="Normal 3 4 10 2" xfId="30886" xr:uid="{00000000-0005-0000-0000-00008F780000}"/>
    <cellStyle name="Normal 3 4 10 2 2" xfId="30887" xr:uid="{00000000-0005-0000-0000-000090780000}"/>
    <cellStyle name="Normal 3 4 10 2 2 2" xfId="30888" xr:uid="{00000000-0005-0000-0000-000091780000}"/>
    <cellStyle name="Normal 3 4 10 2 2 2 2" xfId="30889" xr:uid="{00000000-0005-0000-0000-000092780000}"/>
    <cellStyle name="Normal 3 4 10 2 2 2 2 2" xfId="30890" xr:uid="{00000000-0005-0000-0000-000093780000}"/>
    <cellStyle name="Normal 3 4 10 2 2 2 3" xfId="30891" xr:uid="{00000000-0005-0000-0000-000094780000}"/>
    <cellStyle name="Normal 3 4 10 2 2 3" xfId="30892" xr:uid="{00000000-0005-0000-0000-000095780000}"/>
    <cellStyle name="Normal 3 4 10 2 2 3 2" xfId="30893" xr:uid="{00000000-0005-0000-0000-000096780000}"/>
    <cellStyle name="Normal 3 4 10 2 2 4" xfId="30894" xr:uid="{00000000-0005-0000-0000-000097780000}"/>
    <cellStyle name="Normal 3 4 10 2 3" xfId="30895" xr:uid="{00000000-0005-0000-0000-000098780000}"/>
    <cellStyle name="Normal 3 4 10 2 3 2" xfId="30896" xr:uid="{00000000-0005-0000-0000-000099780000}"/>
    <cellStyle name="Normal 3 4 10 2 3 2 2" xfId="30897" xr:uid="{00000000-0005-0000-0000-00009A780000}"/>
    <cellStyle name="Normal 3 4 10 2 3 3" xfId="30898" xr:uid="{00000000-0005-0000-0000-00009B780000}"/>
    <cellStyle name="Normal 3 4 10 2 4" xfId="30899" xr:uid="{00000000-0005-0000-0000-00009C780000}"/>
    <cellStyle name="Normal 3 4 10 2 4 2" xfId="30900" xr:uid="{00000000-0005-0000-0000-00009D780000}"/>
    <cellStyle name="Normal 3 4 10 2 5" xfId="30901" xr:uid="{00000000-0005-0000-0000-00009E780000}"/>
    <cellStyle name="Normal 3 4 10 3" xfId="30902" xr:uid="{00000000-0005-0000-0000-00009F780000}"/>
    <cellStyle name="Normal 3 4 10 3 2" xfId="30903" xr:uid="{00000000-0005-0000-0000-0000A0780000}"/>
    <cellStyle name="Normal 3 4 10 3 2 2" xfId="30904" xr:uid="{00000000-0005-0000-0000-0000A1780000}"/>
    <cellStyle name="Normal 3 4 10 3 2 2 2" xfId="30905" xr:uid="{00000000-0005-0000-0000-0000A2780000}"/>
    <cellStyle name="Normal 3 4 10 3 2 3" xfId="30906" xr:uid="{00000000-0005-0000-0000-0000A3780000}"/>
    <cellStyle name="Normal 3 4 10 3 3" xfId="30907" xr:uid="{00000000-0005-0000-0000-0000A4780000}"/>
    <cellStyle name="Normal 3 4 10 3 3 2" xfId="30908" xr:uid="{00000000-0005-0000-0000-0000A5780000}"/>
    <cellStyle name="Normal 3 4 10 3 4" xfId="30909" xr:uid="{00000000-0005-0000-0000-0000A6780000}"/>
    <cellStyle name="Normal 3 4 10 4" xfId="30910" xr:uid="{00000000-0005-0000-0000-0000A7780000}"/>
    <cellStyle name="Normal 3 4 10 4 2" xfId="30911" xr:uid="{00000000-0005-0000-0000-0000A8780000}"/>
    <cellStyle name="Normal 3 4 10 4 2 2" xfId="30912" xr:uid="{00000000-0005-0000-0000-0000A9780000}"/>
    <cellStyle name="Normal 3 4 10 4 3" xfId="30913" xr:uid="{00000000-0005-0000-0000-0000AA780000}"/>
    <cellStyle name="Normal 3 4 10 5" xfId="30914" xr:uid="{00000000-0005-0000-0000-0000AB780000}"/>
    <cellStyle name="Normal 3 4 10 5 2" xfId="30915" xr:uid="{00000000-0005-0000-0000-0000AC780000}"/>
    <cellStyle name="Normal 3 4 10 6" xfId="30916" xr:uid="{00000000-0005-0000-0000-0000AD780000}"/>
    <cellStyle name="Normal 3 4 11" xfId="30917" xr:uid="{00000000-0005-0000-0000-0000AE780000}"/>
    <cellStyle name="Normal 3 4 11 2" xfId="30918" xr:uid="{00000000-0005-0000-0000-0000AF780000}"/>
    <cellStyle name="Normal 3 4 11 2 2" xfId="30919" xr:uid="{00000000-0005-0000-0000-0000B0780000}"/>
    <cellStyle name="Normal 3 4 11 2 2 2" xfId="30920" xr:uid="{00000000-0005-0000-0000-0000B1780000}"/>
    <cellStyle name="Normal 3 4 11 2 2 2 2" xfId="30921" xr:uid="{00000000-0005-0000-0000-0000B2780000}"/>
    <cellStyle name="Normal 3 4 11 2 2 2 2 2" xfId="30922" xr:uid="{00000000-0005-0000-0000-0000B3780000}"/>
    <cellStyle name="Normal 3 4 11 2 2 2 3" xfId="30923" xr:uid="{00000000-0005-0000-0000-0000B4780000}"/>
    <cellStyle name="Normal 3 4 11 2 2 3" xfId="30924" xr:uid="{00000000-0005-0000-0000-0000B5780000}"/>
    <cellStyle name="Normal 3 4 11 2 2 3 2" xfId="30925" xr:uid="{00000000-0005-0000-0000-0000B6780000}"/>
    <cellStyle name="Normal 3 4 11 2 2 4" xfId="30926" xr:uid="{00000000-0005-0000-0000-0000B7780000}"/>
    <cellStyle name="Normal 3 4 11 2 3" xfId="30927" xr:uid="{00000000-0005-0000-0000-0000B8780000}"/>
    <cellStyle name="Normal 3 4 11 2 3 2" xfId="30928" xr:uid="{00000000-0005-0000-0000-0000B9780000}"/>
    <cellStyle name="Normal 3 4 11 2 3 2 2" xfId="30929" xr:uid="{00000000-0005-0000-0000-0000BA780000}"/>
    <cellStyle name="Normal 3 4 11 2 3 3" xfId="30930" xr:uid="{00000000-0005-0000-0000-0000BB780000}"/>
    <cellStyle name="Normal 3 4 11 2 4" xfId="30931" xr:uid="{00000000-0005-0000-0000-0000BC780000}"/>
    <cellStyle name="Normal 3 4 11 2 4 2" xfId="30932" xr:uid="{00000000-0005-0000-0000-0000BD780000}"/>
    <cellStyle name="Normal 3 4 11 2 5" xfId="30933" xr:uid="{00000000-0005-0000-0000-0000BE780000}"/>
    <cellStyle name="Normal 3 4 11 3" xfId="30934" xr:uid="{00000000-0005-0000-0000-0000BF780000}"/>
    <cellStyle name="Normal 3 4 11 3 2" xfId="30935" xr:uid="{00000000-0005-0000-0000-0000C0780000}"/>
    <cellStyle name="Normal 3 4 11 3 2 2" xfId="30936" xr:uid="{00000000-0005-0000-0000-0000C1780000}"/>
    <cellStyle name="Normal 3 4 11 3 2 2 2" xfId="30937" xr:uid="{00000000-0005-0000-0000-0000C2780000}"/>
    <cellStyle name="Normal 3 4 11 3 2 3" xfId="30938" xr:uid="{00000000-0005-0000-0000-0000C3780000}"/>
    <cellStyle name="Normal 3 4 11 3 3" xfId="30939" xr:uid="{00000000-0005-0000-0000-0000C4780000}"/>
    <cellStyle name="Normal 3 4 11 3 3 2" xfId="30940" xr:uid="{00000000-0005-0000-0000-0000C5780000}"/>
    <cellStyle name="Normal 3 4 11 3 4" xfId="30941" xr:uid="{00000000-0005-0000-0000-0000C6780000}"/>
    <cellStyle name="Normal 3 4 11 4" xfId="30942" xr:uid="{00000000-0005-0000-0000-0000C7780000}"/>
    <cellStyle name="Normal 3 4 11 4 2" xfId="30943" xr:uid="{00000000-0005-0000-0000-0000C8780000}"/>
    <cellStyle name="Normal 3 4 11 4 2 2" xfId="30944" xr:uid="{00000000-0005-0000-0000-0000C9780000}"/>
    <cellStyle name="Normal 3 4 11 4 3" xfId="30945" xr:uid="{00000000-0005-0000-0000-0000CA780000}"/>
    <cellStyle name="Normal 3 4 11 5" xfId="30946" xr:uid="{00000000-0005-0000-0000-0000CB780000}"/>
    <cellStyle name="Normal 3 4 11 5 2" xfId="30947" xr:uid="{00000000-0005-0000-0000-0000CC780000}"/>
    <cellStyle name="Normal 3 4 11 6" xfId="30948" xr:uid="{00000000-0005-0000-0000-0000CD780000}"/>
    <cellStyle name="Normal 3 4 12" xfId="30949" xr:uid="{00000000-0005-0000-0000-0000CE780000}"/>
    <cellStyle name="Normal 3 4 12 2" xfId="30950" xr:uid="{00000000-0005-0000-0000-0000CF780000}"/>
    <cellStyle name="Normal 3 4 12 2 2" xfId="30951" xr:uid="{00000000-0005-0000-0000-0000D0780000}"/>
    <cellStyle name="Normal 3 4 12 2 2 2" xfId="30952" xr:uid="{00000000-0005-0000-0000-0000D1780000}"/>
    <cellStyle name="Normal 3 4 12 2 2 2 2" xfId="30953" xr:uid="{00000000-0005-0000-0000-0000D2780000}"/>
    <cellStyle name="Normal 3 4 12 2 2 3" xfId="30954" xr:uid="{00000000-0005-0000-0000-0000D3780000}"/>
    <cellStyle name="Normal 3 4 12 2 3" xfId="30955" xr:uid="{00000000-0005-0000-0000-0000D4780000}"/>
    <cellStyle name="Normal 3 4 12 2 3 2" xfId="30956" xr:uid="{00000000-0005-0000-0000-0000D5780000}"/>
    <cellStyle name="Normal 3 4 12 2 4" xfId="30957" xr:uid="{00000000-0005-0000-0000-0000D6780000}"/>
    <cellStyle name="Normal 3 4 12 3" xfId="30958" xr:uid="{00000000-0005-0000-0000-0000D7780000}"/>
    <cellStyle name="Normal 3 4 12 3 2" xfId="30959" xr:uid="{00000000-0005-0000-0000-0000D8780000}"/>
    <cellStyle name="Normal 3 4 12 3 2 2" xfId="30960" xr:uid="{00000000-0005-0000-0000-0000D9780000}"/>
    <cellStyle name="Normal 3 4 12 3 3" xfId="30961" xr:uid="{00000000-0005-0000-0000-0000DA780000}"/>
    <cellStyle name="Normal 3 4 12 4" xfId="30962" xr:uid="{00000000-0005-0000-0000-0000DB780000}"/>
    <cellStyle name="Normal 3 4 12 4 2" xfId="30963" xr:uid="{00000000-0005-0000-0000-0000DC780000}"/>
    <cellStyle name="Normal 3 4 12 5" xfId="30964" xr:uid="{00000000-0005-0000-0000-0000DD780000}"/>
    <cellStyle name="Normal 3 4 13" xfId="30965" xr:uid="{00000000-0005-0000-0000-0000DE780000}"/>
    <cellStyle name="Normal 3 4 13 2" xfId="30966" xr:uid="{00000000-0005-0000-0000-0000DF780000}"/>
    <cellStyle name="Normal 3 4 13 2 2" xfId="30967" xr:uid="{00000000-0005-0000-0000-0000E0780000}"/>
    <cellStyle name="Normal 3 4 13 2 2 2" xfId="30968" xr:uid="{00000000-0005-0000-0000-0000E1780000}"/>
    <cellStyle name="Normal 3 4 13 2 3" xfId="30969" xr:uid="{00000000-0005-0000-0000-0000E2780000}"/>
    <cellStyle name="Normal 3 4 13 3" xfId="30970" xr:uid="{00000000-0005-0000-0000-0000E3780000}"/>
    <cellStyle name="Normal 3 4 13 3 2" xfId="30971" xr:uid="{00000000-0005-0000-0000-0000E4780000}"/>
    <cellStyle name="Normal 3 4 13 4" xfId="30972" xr:uid="{00000000-0005-0000-0000-0000E5780000}"/>
    <cellStyle name="Normal 3 4 14" xfId="30973" xr:uid="{00000000-0005-0000-0000-0000E6780000}"/>
    <cellStyle name="Normal 3 4 14 2" xfId="30974" xr:uid="{00000000-0005-0000-0000-0000E7780000}"/>
    <cellStyle name="Normal 3 4 14 2 2" xfId="30975" xr:uid="{00000000-0005-0000-0000-0000E8780000}"/>
    <cellStyle name="Normal 3 4 14 2 2 2" xfId="30976" xr:uid="{00000000-0005-0000-0000-0000E9780000}"/>
    <cellStyle name="Normal 3 4 14 2 3" xfId="30977" xr:uid="{00000000-0005-0000-0000-0000EA780000}"/>
    <cellStyle name="Normal 3 4 14 3" xfId="30978" xr:uid="{00000000-0005-0000-0000-0000EB780000}"/>
    <cellStyle name="Normal 3 4 14 3 2" xfId="30979" xr:uid="{00000000-0005-0000-0000-0000EC780000}"/>
    <cellStyle name="Normal 3 4 14 4" xfId="30980" xr:uid="{00000000-0005-0000-0000-0000ED780000}"/>
    <cellStyle name="Normal 3 4 15" xfId="30981" xr:uid="{00000000-0005-0000-0000-0000EE780000}"/>
    <cellStyle name="Normal 3 4 15 2" xfId="30982" xr:uid="{00000000-0005-0000-0000-0000EF780000}"/>
    <cellStyle name="Normal 3 4 15 2 2" xfId="30983" xr:uid="{00000000-0005-0000-0000-0000F0780000}"/>
    <cellStyle name="Normal 3 4 15 2 2 2" xfId="30984" xr:uid="{00000000-0005-0000-0000-0000F1780000}"/>
    <cellStyle name="Normal 3 4 15 2 3" xfId="30985" xr:uid="{00000000-0005-0000-0000-0000F2780000}"/>
    <cellStyle name="Normal 3 4 15 3" xfId="30986" xr:uid="{00000000-0005-0000-0000-0000F3780000}"/>
    <cellStyle name="Normal 3 4 15 3 2" xfId="30987" xr:uid="{00000000-0005-0000-0000-0000F4780000}"/>
    <cellStyle name="Normal 3 4 15 4" xfId="30988" xr:uid="{00000000-0005-0000-0000-0000F5780000}"/>
    <cellStyle name="Normal 3 4 16" xfId="30989" xr:uid="{00000000-0005-0000-0000-0000F6780000}"/>
    <cellStyle name="Normal 3 4 16 2" xfId="30990" xr:uid="{00000000-0005-0000-0000-0000F7780000}"/>
    <cellStyle name="Normal 3 4 16 2 2" xfId="30991" xr:uid="{00000000-0005-0000-0000-0000F8780000}"/>
    <cellStyle name="Normal 3 4 16 3" xfId="30992" xr:uid="{00000000-0005-0000-0000-0000F9780000}"/>
    <cellStyle name="Normal 3 4 17" xfId="30993" xr:uid="{00000000-0005-0000-0000-0000FA780000}"/>
    <cellStyle name="Normal 3 4 17 2" xfId="30994" xr:uid="{00000000-0005-0000-0000-0000FB780000}"/>
    <cellStyle name="Normal 3 4 18" xfId="30995" xr:uid="{00000000-0005-0000-0000-0000FC780000}"/>
    <cellStyle name="Normal 3 4 18 2" xfId="30996" xr:uid="{00000000-0005-0000-0000-0000FD780000}"/>
    <cellStyle name="Normal 3 4 19" xfId="30997" xr:uid="{00000000-0005-0000-0000-0000FE780000}"/>
    <cellStyle name="Normal 3 4 2" xfId="50" xr:uid="{00000000-0005-0000-0000-0000FF780000}"/>
    <cellStyle name="Normal 3 4 2 10" xfId="30998" xr:uid="{00000000-0005-0000-0000-000000790000}"/>
    <cellStyle name="Normal 3 4 2 10 2" xfId="30999" xr:uid="{00000000-0005-0000-0000-000001790000}"/>
    <cellStyle name="Normal 3 4 2 10 2 2" xfId="31000" xr:uid="{00000000-0005-0000-0000-000002790000}"/>
    <cellStyle name="Normal 3 4 2 10 2 2 2" xfId="31001" xr:uid="{00000000-0005-0000-0000-000003790000}"/>
    <cellStyle name="Normal 3 4 2 10 2 2 2 2" xfId="31002" xr:uid="{00000000-0005-0000-0000-000004790000}"/>
    <cellStyle name="Normal 3 4 2 10 2 2 2 2 2" xfId="31003" xr:uid="{00000000-0005-0000-0000-000005790000}"/>
    <cellStyle name="Normal 3 4 2 10 2 2 2 3" xfId="31004" xr:uid="{00000000-0005-0000-0000-000006790000}"/>
    <cellStyle name="Normal 3 4 2 10 2 2 3" xfId="31005" xr:uid="{00000000-0005-0000-0000-000007790000}"/>
    <cellStyle name="Normal 3 4 2 10 2 2 3 2" xfId="31006" xr:uid="{00000000-0005-0000-0000-000008790000}"/>
    <cellStyle name="Normal 3 4 2 10 2 2 4" xfId="31007" xr:uid="{00000000-0005-0000-0000-000009790000}"/>
    <cellStyle name="Normal 3 4 2 10 2 3" xfId="31008" xr:uid="{00000000-0005-0000-0000-00000A790000}"/>
    <cellStyle name="Normal 3 4 2 10 2 3 2" xfId="31009" xr:uid="{00000000-0005-0000-0000-00000B790000}"/>
    <cellStyle name="Normal 3 4 2 10 2 3 2 2" xfId="31010" xr:uid="{00000000-0005-0000-0000-00000C790000}"/>
    <cellStyle name="Normal 3 4 2 10 2 3 3" xfId="31011" xr:uid="{00000000-0005-0000-0000-00000D790000}"/>
    <cellStyle name="Normal 3 4 2 10 2 4" xfId="31012" xr:uid="{00000000-0005-0000-0000-00000E790000}"/>
    <cellStyle name="Normal 3 4 2 10 2 4 2" xfId="31013" xr:uid="{00000000-0005-0000-0000-00000F790000}"/>
    <cellStyle name="Normal 3 4 2 10 2 5" xfId="31014" xr:uid="{00000000-0005-0000-0000-000010790000}"/>
    <cellStyle name="Normal 3 4 2 10 3" xfId="31015" xr:uid="{00000000-0005-0000-0000-000011790000}"/>
    <cellStyle name="Normal 3 4 2 10 3 2" xfId="31016" xr:uid="{00000000-0005-0000-0000-000012790000}"/>
    <cellStyle name="Normal 3 4 2 10 3 2 2" xfId="31017" xr:uid="{00000000-0005-0000-0000-000013790000}"/>
    <cellStyle name="Normal 3 4 2 10 3 2 2 2" xfId="31018" xr:uid="{00000000-0005-0000-0000-000014790000}"/>
    <cellStyle name="Normal 3 4 2 10 3 2 3" xfId="31019" xr:uid="{00000000-0005-0000-0000-000015790000}"/>
    <cellStyle name="Normal 3 4 2 10 3 3" xfId="31020" xr:uid="{00000000-0005-0000-0000-000016790000}"/>
    <cellStyle name="Normal 3 4 2 10 3 3 2" xfId="31021" xr:uid="{00000000-0005-0000-0000-000017790000}"/>
    <cellStyle name="Normal 3 4 2 10 3 4" xfId="31022" xr:uid="{00000000-0005-0000-0000-000018790000}"/>
    <cellStyle name="Normal 3 4 2 10 4" xfId="31023" xr:uid="{00000000-0005-0000-0000-000019790000}"/>
    <cellStyle name="Normal 3 4 2 10 4 2" xfId="31024" xr:uid="{00000000-0005-0000-0000-00001A790000}"/>
    <cellStyle name="Normal 3 4 2 10 4 2 2" xfId="31025" xr:uid="{00000000-0005-0000-0000-00001B790000}"/>
    <cellStyle name="Normal 3 4 2 10 4 3" xfId="31026" xr:uid="{00000000-0005-0000-0000-00001C790000}"/>
    <cellStyle name="Normal 3 4 2 10 5" xfId="31027" xr:uid="{00000000-0005-0000-0000-00001D790000}"/>
    <cellStyle name="Normal 3 4 2 10 5 2" xfId="31028" xr:uid="{00000000-0005-0000-0000-00001E790000}"/>
    <cellStyle name="Normal 3 4 2 10 6" xfId="31029" xr:uid="{00000000-0005-0000-0000-00001F790000}"/>
    <cellStyle name="Normal 3 4 2 11" xfId="31030" xr:uid="{00000000-0005-0000-0000-000020790000}"/>
    <cellStyle name="Normal 3 4 2 11 2" xfId="31031" xr:uid="{00000000-0005-0000-0000-000021790000}"/>
    <cellStyle name="Normal 3 4 2 11 2 2" xfId="31032" xr:uid="{00000000-0005-0000-0000-000022790000}"/>
    <cellStyle name="Normal 3 4 2 11 2 2 2" xfId="31033" xr:uid="{00000000-0005-0000-0000-000023790000}"/>
    <cellStyle name="Normal 3 4 2 11 2 2 2 2" xfId="31034" xr:uid="{00000000-0005-0000-0000-000024790000}"/>
    <cellStyle name="Normal 3 4 2 11 2 2 3" xfId="31035" xr:uid="{00000000-0005-0000-0000-000025790000}"/>
    <cellStyle name="Normal 3 4 2 11 2 3" xfId="31036" xr:uid="{00000000-0005-0000-0000-000026790000}"/>
    <cellStyle name="Normal 3 4 2 11 2 3 2" xfId="31037" xr:uid="{00000000-0005-0000-0000-000027790000}"/>
    <cellStyle name="Normal 3 4 2 11 2 4" xfId="31038" xr:uid="{00000000-0005-0000-0000-000028790000}"/>
    <cellStyle name="Normal 3 4 2 11 3" xfId="31039" xr:uid="{00000000-0005-0000-0000-000029790000}"/>
    <cellStyle name="Normal 3 4 2 11 3 2" xfId="31040" xr:uid="{00000000-0005-0000-0000-00002A790000}"/>
    <cellStyle name="Normal 3 4 2 11 3 2 2" xfId="31041" xr:uid="{00000000-0005-0000-0000-00002B790000}"/>
    <cellStyle name="Normal 3 4 2 11 3 3" xfId="31042" xr:uid="{00000000-0005-0000-0000-00002C790000}"/>
    <cellStyle name="Normal 3 4 2 11 4" xfId="31043" xr:uid="{00000000-0005-0000-0000-00002D790000}"/>
    <cellStyle name="Normal 3 4 2 11 4 2" xfId="31044" xr:uid="{00000000-0005-0000-0000-00002E790000}"/>
    <cellStyle name="Normal 3 4 2 11 5" xfId="31045" xr:uid="{00000000-0005-0000-0000-00002F790000}"/>
    <cellStyle name="Normal 3 4 2 12" xfId="31046" xr:uid="{00000000-0005-0000-0000-000030790000}"/>
    <cellStyle name="Normal 3 4 2 12 2" xfId="31047" xr:uid="{00000000-0005-0000-0000-000031790000}"/>
    <cellStyle name="Normal 3 4 2 12 2 2" xfId="31048" xr:uid="{00000000-0005-0000-0000-000032790000}"/>
    <cellStyle name="Normal 3 4 2 12 2 2 2" xfId="31049" xr:uid="{00000000-0005-0000-0000-000033790000}"/>
    <cellStyle name="Normal 3 4 2 12 2 3" xfId="31050" xr:uid="{00000000-0005-0000-0000-000034790000}"/>
    <cellStyle name="Normal 3 4 2 12 3" xfId="31051" xr:uid="{00000000-0005-0000-0000-000035790000}"/>
    <cellStyle name="Normal 3 4 2 12 3 2" xfId="31052" xr:uid="{00000000-0005-0000-0000-000036790000}"/>
    <cellStyle name="Normal 3 4 2 12 4" xfId="31053" xr:uid="{00000000-0005-0000-0000-000037790000}"/>
    <cellStyle name="Normal 3 4 2 13" xfId="31054" xr:uid="{00000000-0005-0000-0000-000038790000}"/>
    <cellStyle name="Normal 3 4 2 13 2" xfId="31055" xr:uid="{00000000-0005-0000-0000-000039790000}"/>
    <cellStyle name="Normal 3 4 2 13 2 2" xfId="31056" xr:uid="{00000000-0005-0000-0000-00003A790000}"/>
    <cellStyle name="Normal 3 4 2 13 2 2 2" xfId="31057" xr:uid="{00000000-0005-0000-0000-00003B790000}"/>
    <cellStyle name="Normal 3 4 2 13 2 3" xfId="31058" xr:uid="{00000000-0005-0000-0000-00003C790000}"/>
    <cellStyle name="Normal 3 4 2 13 3" xfId="31059" xr:uid="{00000000-0005-0000-0000-00003D790000}"/>
    <cellStyle name="Normal 3 4 2 13 3 2" xfId="31060" xr:uid="{00000000-0005-0000-0000-00003E790000}"/>
    <cellStyle name="Normal 3 4 2 13 4" xfId="31061" xr:uid="{00000000-0005-0000-0000-00003F790000}"/>
    <cellStyle name="Normal 3 4 2 14" xfId="31062" xr:uid="{00000000-0005-0000-0000-000040790000}"/>
    <cellStyle name="Normal 3 4 2 14 2" xfId="31063" xr:uid="{00000000-0005-0000-0000-000041790000}"/>
    <cellStyle name="Normal 3 4 2 14 2 2" xfId="31064" xr:uid="{00000000-0005-0000-0000-000042790000}"/>
    <cellStyle name="Normal 3 4 2 14 2 2 2" xfId="31065" xr:uid="{00000000-0005-0000-0000-000043790000}"/>
    <cellStyle name="Normal 3 4 2 14 2 3" xfId="31066" xr:uid="{00000000-0005-0000-0000-000044790000}"/>
    <cellStyle name="Normal 3 4 2 14 3" xfId="31067" xr:uid="{00000000-0005-0000-0000-000045790000}"/>
    <cellStyle name="Normal 3 4 2 14 3 2" xfId="31068" xr:uid="{00000000-0005-0000-0000-000046790000}"/>
    <cellStyle name="Normal 3 4 2 14 4" xfId="31069" xr:uid="{00000000-0005-0000-0000-000047790000}"/>
    <cellStyle name="Normal 3 4 2 15" xfId="31070" xr:uid="{00000000-0005-0000-0000-000048790000}"/>
    <cellStyle name="Normal 3 4 2 15 2" xfId="31071" xr:uid="{00000000-0005-0000-0000-000049790000}"/>
    <cellStyle name="Normal 3 4 2 15 2 2" xfId="31072" xr:uid="{00000000-0005-0000-0000-00004A790000}"/>
    <cellStyle name="Normal 3 4 2 15 3" xfId="31073" xr:uid="{00000000-0005-0000-0000-00004B790000}"/>
    <cellStyle name="Normal 3 4 2 16" xfId="31074" xr:uid="{00000000-0005-0000-0000-00004C790000}"/>
    <cellStyle name="Normal 3 4 2 16 2" xfId="31075" xr:uid="{00000000-0005-0000-0000-00004D790000}"/>
    <cellStyle name="Normal 3 4 2 17" xfId="31076" xr:uid="{00000000-0005-0000-0000-00004E790000}"/>
    <cellStyle name="Normal 3 4 2 17 2" xfId="31077" xr:uid="{00000000-0005-0000-0000-00004F790000}"/>
    <cellStyle name="Normal 3 4 2 18" xfId="31078" xr:uid="{00000000-0005-0000-0000-000050790000}"/>
    <cellStyle name="Normal 3 4 2 19" xfId="31079" xr:uid="{00000000-0005-0000-0000-000051790000}"/>
    <cellStyle name="Normal 3 4 2 2" xfId="31080" xr:uid="{00000000-0005-0000-0000-000052790000}"/>
    <cellStyle name="Normal 3 4 2 2 10" xfId="31081" xr:uid="{00000000-0005-0000-0000-000053790000}"/>
    <cellStyle name="Normal 3 4 2 2 10 2" xfId="31082" xr:uid="{00000000-0005-0000-0000-000054790000}"/>
    <cellStyle name="Normal 3 4 2 2 10 2 2" xfId="31083" xr:uid="{00000000-0005-0000-0000-000055790000}"/>
    <cellStyle name="Normal 3 4 2 2 10 2 2 2" xfId="31084" xr:uid="{00000000-0005-0000-0000-000056790000}"/>
    <cellStyle name="Normal 3 4 2 2 10 2 3" xfId="31085" xr:uid="{00000000-0005-0000-0000-000057790000}"/>
    <cellStyle name="Normal 3 4 2 2 10 3" xfId="31086" xr:uid="{00000000-0005-0000-0000-000058790000}"/>
    <cellStyle name="Normal 3 4 2 2 10 3 2" xfId="31087" xr:uid="{00000000-0005-0000-0000-000059790000}"/>
    <cellStyle name="Normal 3 4 2 2 10 4" xfId="31088" xr:uid="{00000000-0005-0000-0000-00005A790000}"/>
    <cellStyle name="Normal 3 4 2 2 11" xfId="31089" xr:uid="{00000000-0005-0000-0000-00005B790000}"/>
    <cellStyle name="Normal 3 4 2 2 11 2" xfId="31090" xr:uid="{00000000-0005-0000-0000-00005C790000}"/>
    <cellStyle name="Normal 3 4 2 2 11 2 2" xfId="31091" xr:uid="{00000000-0005-0000-0000-00005D790000}"/>
    <cellStyle name="Normal 3 4 2 2 11 2 2 2" xfId="31092" xr:uid="{00000000-0005-0000-0000-00005E790000}"/>
    <cellStyle name="Normal 3 4 2 2 11 2 3" xfId="31093" xr:uid="{00000000-0005-0000-0000-00005F790000}"/>
    <cellStyle name="Normal 3 4 2 2 11 3" xfId="31094" xr:uid="{00000000-0005-0000-0000-000060790000}"/>
    <cellStyle name="Normal 3 4 2 2 11 3 2" xfId="31095" xr:uid="{00000000-0005-0000-0000-000061790000}"/>
    <cellStyle name="Normal 3 4 2 2 11 4" xfId="31096" xr:uid="{00000000-0005-0000-0000-000062790000}"/>
    <cellStyle name="Normal 3 4 2 2 12" xfId="31097" xr:uid="{00000000-0005-0000-0000-000063790000}"/>
    <cellStyle name="Normal 3 4 2 2 12 2" xfId="31098" xr:uid="{00000000-0005-0000-0000-000064790000}"/>
    <cellStyle name="Normal 3 4 2 2 12 2 2" xfId="31099" xr:uid="{00000000-0005-0000-0000-000065790000}"/>
    <cellStyle name="Normal 3 4 2 2 12 2 2 2" xfId="31100" xr:uid="{00000000-0005-0000-0000-000066790000}"/>
    <cellStyle name="Normal 3 4 2 2 12 2 3" xfId="31101" xr:uid="{00000000-0005-0000-0000-000067790000}"/>
    <cellStyle name="Normal 3 4 2 2 12 3" xfId="31102" xr:uid="{00000000-0005-0000-0000-000068790000}"/>
    <cellStyle name="Normal 3 4 2 2 12 3 2" xfId="31103" xr:uid="{00000000-0005-0000-0000-000069790000}"/>
    <cellStyle name="Normal 3 4 2 2 12 4" xfId="31104" xr:uid="{00000000-0005-0000-0000-00006A790000}"/>
    <cellStyle name="Normal 3 4 2 2 13" xfId="31105" xr:uid="{00000000-0005-0000-0000-00006B790000}"/>
    <cellStyle name="Normal 3 4 2 2 13 2" xfId="31106" xr:uid="{00000000-0005-0000-0000-00006C790000}"/>
    <cellStyle name="Normal 3 4 2 2 13 2 2" xfId="31107" xr:uid="{00000000-0005-0000-0000-00006D790000}"/>
    <cellStyle name="Normal 3 4 2 2 13 3" xfId="31108" xr:uid="{00000000-0005-0000-0000-00006E790000}"/>
    <cellStyle name="Normal 3 4 2 2 14" xfId="31109" xr:uid="{00000000-0005-0000-0000-00006F790000}"/>
    <cellStyle name="Normal 3 4 2 2 14 2" xfId="31110" xr:uid="{00000000-0005-0000-0000-000070790000}"/>
    <cellStyle name="Normal 3 4 2 2 15" xfId="31111" xr:uid="{00000000-0005-0000-0000-000071790000}"/>
    <cellStyle name="Normal 3 4 2 2 15 2" xfId="31112" xr:uid="{00000000-0005-0000-0000-000072790000}"/>
    <cellStyle name="Normal 3 4 2 2 16" xfId="31113" xr:uid="{00000000-0005-0000-0000-000073790000}"/>
    <cellStyle name="Normal 3 4 2 2 17" xfId="31114" xr:uid="{00000000-0005-0000-0000-000074790000}"/>
    <cellStyle name="Normal 3 4 2 2 2" xfId="31115" xr:uid="{00000000-0005-0000-0000-000075790000}"/>
    <cellStyle name="Normal 3 4 2 2 2 10" xfId="31116" xr:uid="{00000000-0005-0000-0000-000076790000}"/>
    <cellStyle name="Normal 3 4 2 2 2 11" xfId="31117" xr:uid="{00000000-0005-0000-0000-000077790000}"/>
    <cellStyle name="Normal 3 4 2 2 2 2" xfId="31118" xr:uid="{00000000-0005-0000-0000-000078790000}"/>
    <cellStyle name="Normal 3 4 2 2 2 2 10" xfId="31119" xr:uid="{00000000-0005-0000-0000-000079790000}"/>
    <cellStyle name="Normal 3 4 2 2 2 2 2" xfId="31120" xr:uid="{00000000-0005-0000-0000-00007A790000}"/>
    <cellStyle name="Normal 3 4 2 2 2 2 2 2" xfId="31121" xr:uid="{00000000-0005-0000-0000-00007B790000}"/>
    <cellStyle name="Normal 3 4 2 2 2 2 2 2 2" xfId="31122" xr:uid="{00000000-0005-0000-0000-00007C790000}"/>
    <cellStyle name="Normal 3 4 2 2 2 2 2 2 2 2" xfId="31123" xr:uid="{00000000-0005-0000-0000-00007D790000}"/>
    <cellStyle name="Normal 3 4 2 2 2 2 2 2 2 2 2" xfId="31124" xr:uid="{00000000-0005-0000-0000-00007E790000}"/>
    <cellStyle name="Normal 3 4 2 2 2 2 2 2 2 2 2 2" xfId="31125" xr:uid="{00000000-0005-0000-0000-00007F790000}"/>
    <cellStyle name="Normal 3 4 2 2 2 2 2 2 2 2 3" xfId="31126" xr:uid="{00000000-0005-0000-0000-000080790000}"/>
    <cellStyle name="Normal 3 4 2 2 2 2 2 2 2 3" xfId="31127" xr:uid="{00000000-0005-0000-0000-000081790000}"/>
    <cellStyle name="Normal 3 4 2 2 2 2 2 2 2 3 2" xfId="31128" xr:uid="{00000000-0005-0000-0000-000082790000}"/>
    <cellStyle name="Normal 3 4 2 2 2 2 2 2 2 4" xfId="31129" xr:uid="{00000000-0005-0000-0000-000083790000}"/>
    <cellStyle name="Normal 3 4 2 2 2 2 2 2 3" xfId="31130" xr:uid="{00000000-0005-0000-0000-000084790000}"/>
    <cellStyle name="Normal 3 4 2 2 2 2 2 2 3 2" xfId="31131" xr:uid="{00000000-0005-0000-0000-000085790000}"/>
    <cellStyle name="Normal 3 4 2 2 2 2 2 2 3 2 2" xfId="31132" xr:uid="{00000000-0005-0000-0000-000086790000}"/>
    <cellStyle name="Normal 3 4 2 2 2 2 2 2 3 3" xfId="31133" xr:uid="{00000000-0005-0000-0000-000087790000}"/>
    <cellStyle name="Normal 3 4 2 2 2 2 2 2 4" xfId="31134" xr:uid="{00000000-0005-0000-0000-000088790000}"/>
    <cellStyle name="Normal 3 4 2 2 2 2 2 2 4 2" xfId="31135" xr:uid="{00000000-0005-0000-0000-000089790000}"/>
    <cellStyle name="Normal 3 4 2 2 2 2 2 2 5" xfId="31136" xr:uid="{00000000-0005-0000-0000-00008A790000}"/>
    <cellStyle name="Normal 3 4 2 2 2 2 2 3" xfId="31137" xr:uid="{00000000-0005-0000-0000-00008B790000}"/>
    <cellStyle name="Normal 3 4 2 2 2 2 2 3 2" xfId="31138" xr:uid="{00000000-0005-0000-0000-00008C790000}"/>
    <cellStyle name="Normal 3 4 2 2 2 2 2 3 2 2" xfId="31139" xr:uid="{00000000-0005-0000-0000-00008D790000}"/>
    <cellStyle name="Normal 3 4 2 2 2 2 2 3 2 2 2" xfId="31140" xr:uid="{00000000-0005-0000-0000-00008E790000}"/>
    <cellStyle name="Normal 3 4 2 2 2 2 2 3 2 3" xfId="31141" xr:uid="{00000000-0005-0000-0000-00008F790000}"/>
    <cellStyle name="Normal 3 4 2 2 2 2 2 3 3" xfId="31142" xr:uid="{00000000-0005-0000-0000-000090790000}"/>
    <cellStyle name="Normal 3 4 2 2 2 2 2 3 3 2" xfId="31143" xr:uid="{00000000-0005-0000-0000-000091790000}"/>
    <cellStyle name="Normal 3 4 2 2 2 2 2 3 4" xfId="31144" xr:uid="{00000000-0005-0000-0000-000092790000}"/>
    <cellStyle name="Normal 3 4 2 2 2 2 2 4" xfId="31145" xr:uid="{00000000-0005-0000-0000-000093790000}"/>
    <cellStyle name="Normal 3 4 2 2 2 2 2 4 2" xfId="31146" xr:uid="{00000000-0005-0000-0000-000094790000}"/>
    <cellStyle name="Normal 3 4 2 2 2 2 2 4 2 2" xfId="31147" xr:uid="{00000000-0005-0000-0000-000095790000}"/>
    <cellStyle name="Normal 3 4 2 2 2 2 2 4 2 2 2" xfId="31148" xr:uid="{00000000-0005-0000-0000-000096790000}"/>
    <cellStyle name="Normal 3 4 2 2 2 2 2 4 2 3" xfId="31149" xr:uid="{00000000-0005-0000-0000-000097790000}"/>
    <cellStyle name="Normal 3 4 2 2 2 2 2 4 3" xfId="31150" xr:uid="{00000000-0005-0000-0000-000098790000}"/>
    <cellStyle name="Normal 3 4 2 2 2 2 2 4 3 2" xfId="31151" xr:uid="{00000000-0005-0000-0000-000099790000}"/>
    <cellStyle name="Normal 3 4 2 2 2 2 2 4 4" xfId="31152" xr:uid="{00000000-0005-0000-0000-00009A790000}"/>
    <cellStyle name="Normal 3 4 2 2 2 2 2 5" xfId="31153" xr:uid="{00000000-0005-0000-0000-00009B790000}"/>
    <cellStyle name="Normal 3 4 2 2 2 2 2 5 2" xfId="31154" xr:uid="{00000000-0005-0000-0000-00009C790000}"/>
    <cellStyle name="Normal 3 4 2 2 2 2 2 5 2 2" xfId="31155" xr:uid="{00000000-0005-0000-0000-00009D790000}"/>
    <cellStyle name="Normal 3 4 2 2 2 2 2 5 3" xfId="31156" xr:uid="{00000000-0005-0000-0000-00009E790000}"/>
    <cellStyle name="Normal 3 4 2 2 2 2 2 6" xfId="31157" xr:uid="{00000000-0005-0000-0000-00009F790000}"/>
    <cellStyle name="Normal 3 4 2 2 2 2 2 6 2" xfId="31158" xr:uid="{00000000-0005-0000-0000-0000A0790000}"/>
    <cellStyle name="Normal 3 4 2 2 2 2 2 7" xfId="31159" xr:uid="{00000000-0005-0000-0000-0000A1790000}"/>
    <cellStyle name="Normal 3 4 2 2 2 2 2 7 2" xfId="31160" xr:uid="{00000000-0005-0000-0000-0000A2790000}"/>
    <cellStyle name="Normal 3 4 2 2 2 2 2 8" xfId="31161" xr:uid="{00000000-0005-0000-0000-0000A3790000}"/>
    <cellStyle name="Normal 3 4 2 2 2 2 3" xfId="31162" xr:uid="{00000000-0005-0000-0000-0000A4790000}"/>
    <cellStyle name="Normal 3 4 2 2 2 2 3 2" xfId="31163" xr:uid="{00000000-0005-0000-0000-0000A5790000}"/>
    <cellStyle name="Normal 3 4 2 2 2 2 3 2 2" xfId="31164" xr:uid="{00000000-0005-0000-0000-0000A6790000}"/>
    <cellStyle name="Normal 3 4 2 2 2 2 3 2 2 2" xfId="31165" xr:uid="{00000000-0005-0000-0000-0000A7790000}"/>
    <cellStyle name="Normal 3 4 2 2 2 2 3 2 2 2 2" xfId="31166" xr:uid="{00000000-0005-0000-0000-0000A8790000}"/>
    <cellStyle name="Normal 3 4 2 2 2 2 3 2 2 3" xfId="31167" xr:uid="{00000000-0005-0000-0000-0000A9790000}"/>
    <cellStyle name="Normal 3 4 2 2 2 2 3 2 3" xfId="31168" xr:uid="{00000000-0005-0000-0000-0000AA790000}"/>
    <cellStyle name="Normal 3 4 2 2 2 2 3 2 3 2" xfId="31169" xr:uid="{00000000-0005-0000-0000-0000AB790000}"/>
    <cellStyle name="Normal 3 4 2 2 2 2 3 2 4" xfId="31170" xr:uid="{00000000-0005-0000-0000-0000AC790000}"/>
    <cellStyle name="Normal 3 4 2 2 2 2 3 3" xfId="31171" xr:uid="{00000000-0005-0000-0000-0000AD790000}"/>
    <cellStyle name="Normal 3 4 2 2 2 2 3 3 2" xfId="31172" xr:uid="{00000000-0005-0000-0000-0000AE790000}"/>
    <cellStyle name="Normal 3 4 2 2 2 2 3 3 2 2" xfId="31173" xr:uid="{00000000-0005-0000-0000-0000AF790000}"/>
    <cellStyle name="Normal 3 4 2 2 2 2 3 3 3" xfId="31174" xr:uid="{00000000-0005-0000-0000-0000B0790000}"/>
    <cellStyle name="Normal 3 4 2 2 2 2 3 4" xfId="31175" xr:uid="{00000000-0005-0000-0000-0000B1790000}"/>
    <cellStyle name="Normal 3 4 2 2 2 2 3 4 2" xfId="31176" xr:uid="{00000000-0005-0000-0000-0000B2790000}"/>
    <cellStyle name="Normal 3 4 2 2 2 2 3 5" xfId="31177" xr:uid="{00000000-0005-0000-0000-0000B3790000}"/>
    <cellStyle name="Normal 3 4 2 2 2 2 4" xfId="31178" xr:uid="{00000000-0005-0000-0000-0000B4790000}"/>
    <cellStyle name="Normal 3 4 2 2 2 2 4 2" xfId="31179" xr:uid="{00000000-0005-0000-0000-0000B5790000}"/>
    <cellStyle name="Normal 3 4 2 2 2 2 4 2 2" xfId="31180" xr:uid="{00000000-0005-0000-0000-0000B6790000}"/>
    <cellStyle name="Normal 3 4 2 2 2 2 4 2 2 2" xfId="31181" xr:uid="{00000000-0005-0000-0000-0000B7790000}"/>
    <cellStyle name="Normal 3 4 2 2 2 2 4 2 3" xfId="31182" xr:uid="{00000000-0005-0000-0000-0000B8790000}"/>
    <cellStyle name="Normal 3 4 2 2 2 2 4 3" xfId="31183" xr:uid="{00000000-0005-0000-0000-0000B9790000}"/>
    <cellStyle name="Normal 3 4 2 2 2 2 4 3 2" xfId="31184" xr:uid="{00000000-0005-0000-0000-0000BA790000}"/>
    <cellStyle name="Normal 3 4 2 2 2 2 4 4" xfId="31185" xr:uid="{00000000-0005-0000-0000-0000BB790000}"/>
    <cellStyle name="Normal 3 4 2 2 2 2 5" xfId="31186" xr:uid="{00000000-0005-0000-0000-0000BC790000}"/>
    <cellStyle name="Normal 3 4 2 2 2 2 5 2" xfId="31187" xr:uid="{00000000-0005-0000-0000-0000BD790000}"/>
    <cellStyle name="Normal 3 4 2 2 2 2 5 2 2" xfId="31188" xr:uid="{00000000-0005-0000-0000-0000BE790000}"/>
    <cellStyle name="Normal 3 4 2 2 2 2 5 2 2 2" xfId="31189" xr:uid="{00000000-0005-0000-0000-0000BF790000}"/>
    <cellStyle name="Normal 3 4 2 2 2 2 5 2 3" xfId="31190" xr:uid="{00000000-0005-0000-0000-0000C0790000}"/>
    <cellStyle name="Normal 3 4 2 2 2 2 5 3" xfId="31191" xr:uid="{00000000-0005-0000-0000-0000C1790000}"/>
    <cellStyle name="Normal 3 4 2 2 2 2 5 3 2" xfId="31192" xr:uid="{00000000-0005-0000-0000-0000C2790000}"/>
    <cellStyle name="Normal 3 4 2 2 2 2 5 4" xfId="31193" xr:uid="{00000000-0005-0000-0000-0000C3790000}"/>
    <cellStyle name="Normal 3 4 2 2 2 2 6" xfId="31194" xr:uid="{00000000-0005-0000-0000-0000C4790000}"/>
    <cellStyle name="Normal 3 4 2 2 2 2 6 2" xfId="31195" xr:uid="{00000000-0005-0000-0000-0000C5790000}"/>
    <cellStyle name="Normal 3 4 2 2 2 2 6 2 2" xfId="31196" xr:uid="{00000000-0005-0000-0000-0000C6790000}"/>
    <cellStyle name="Normal 3 4 2 2 2 2 6 3" xfId="31197" xr:uid="{00000000-0005-0000-0000-0000C7790000}"/>
    <cellStyle name="Normal 3 4 2 2 2 2 7" xfId="31198" xr:uid="{00000000-0005-0000-0000-0000C8790000}"/>
    <cellStyle name="Normal 3 4 2 2 2 2 7 2" xfId="31199" xr:uid="{00000000-0005-0000-0000-0000C9790000}"/>
    <cellStyle name="Normal 3 4 2 2 2 2 8" xfId="31200" xr:uid="{00000000-0005-0000-0000-0000CA790000}"/>
    <cellStyle name="Normal 3 4 2 2 2 2 8 2" xfId="31201" xr:uid="{00000000-0005-0000-0000-0000CB790000}"/>
    <cellStyle name="Normal 3 4 2 2 2 2 9" xfId="31202" xr:uid="{00000000-0005-0000-0000-0000CC790000}"/>
    <cellStyle name="Normal 3 4 2 2 2 3" xfId="31203" xr:uid="{00000000-0005-0000-0000-0000CD790000}"/>
    <cellStyle name="Normal 3 4 2 2 2 3 2" xfId="31204" xr:uid="{00000000-0005-0000-0000-0000CE790000}"/>
    <cellStyle name="Normal 3 4 2 2 2 3 2 2" xfId="31205" xr:uid="{00000000-0005-0000-0000-0000CF790000}"/>
    <cellStyle name="Normal 3 4 2 2 2 3 2 2 2" xfId="31206" xr:uid="{00000000-0005-0000-0000-0000D0790000}"/>
    <cellStyle name="Normal 3 4 2 2 2 3 2 2 2 2" xfId="31207" xr:uid="{00000000-0005-0000-0000-0000D1790000}"/>
    <cellStyle name="Normal 3 4 2 2 2 3 2 2 2 2 2" xfId="31208" xr:uid="{00000000-0005-0000-0000-0000D2790000}"/>
    <cellStyle name="Normal 3 4 2 2 2 3 2 2 2 3" xfId="31209" xr:uid="{00000000-0005-0000-0000-0000D3790000}"/>
    <cellStyle name="Normal 3 4 2 2 2 3 2 2 3" xfId="31210" xr:uid="{00000000-0005-0000-0000-0000D4790000}"/>
    <cellStyle name="Normal 3 4 2 2 2 3 2 2 3 2" xfId="31211" xr:uid="{00000000-0005-0000-0000-0000D5790000}"/>
    <cellStyle name="Normal 3 4 2 2 2 3 2 2 4" xfId="31212" xr:uid="{00000000-0005-0000-0000-0000D6790000}"/>
    <cellStyle name="Normal 3 4 2 2 2 3 2 3" xfId="31213" xr:uid="{00000000-0005-0000-0000-0000D7790000}"/>
    <cellStyle name="Normal 3 4 2 2 2 3 2 3 2" xfId="31214" xr:uid="{00000000-0005-0000-0000-0000D8790000}"/>
    <cellStyle name="Normal 3 4 2 2 2 3 2 3 2 2" xfId="31215" xr:uid="{00000000-0005-0000-0000-0000D9790000}"/>
    <cellStyle name="Normal 3 4 2 2 2 3 2 3 3" xfId="31216" xr:uid="{00000000-0005-0000-0000-0000DA790000}"/>
    <cellStyle name="Normal 3 4 2 2 2 3 2 4" xfId="31217" xr:uid="{00000000-0005-0000-0000-0000DB790000}"/>
    <cellStyle name="Normal 3 4 2 2 2 3 2 4 2" xfId="31218" xr:uid="{00000000-0005-0000-0000-0000DC790000}"/>
    <cellStyle name="Normal 3 4 2 2 2 3 2 5" xfId="31219" xr:uid="{00000000-0005-0000-0000-0000DD790000}"/>
    <cellStyle name="Normal 3 4 2 2 2 3 3" xfId="31220" xr:uid="{00000000-0005-0000-0000-0000DE790000}"/>
    <cellStyle name="Normal 3 4 2 2 2 3 3 2" xfId="31221" xr:uid="{00000000-0005-0000-0000-0000DF790000}"/>
    <cellStyle name="Normal 3 4 2 2 2 3 3 2 2" xfId="31222" xr:uid="{00000000-0005-0000-0000-0000E0790000}"/>
    <cellStyle name="Normal 3 4 2 2 2 3 3 2 2 2" xfId="31223" xr:uid="{00000000-0005-0000-0000-0000E1790000}"/>
    <cellStyle name="Normal 3 4 2 2 2 3 3 2 3" xfId="31224" xr:uid="{00000000-0005-0000-0000-0000E2790000}"/>
    <cellStyle name="Normal 3 4 2 2 2 3 3 3" xfId="31225" xr:uid="{00000000-0005-0000-0000-0000E3790000}"/>
    <cellStyle name="Normal 3 4 2 2 2 3 3 3 2" xfId="31226" xr:uid="{00000000-0005-0000-0000-0000E4790000}"/>
    <cellStyle name="Normal 3 4 2 2 2 3 3 4" xfId="31227" xr:uid="{00000000-0005-0000-0000-0000E5790000}"/>
    <cellStyle name="Normal 3 4 2 2 2 3 4" xfId="31228" xr:uid="{00000000-0005-0000-0000-0000E6790000}"/>
    <cellStyle name="Normal 3 4 2 2 2 3 4 2" xfId="31229" xr:uid="{00000000-0005-0000-0000-0000E7790000}"/>
    <cellStyle name="Normal 3 4 2 2 2 3 4 2 2" xfId="31230" xr:uid="{00000000-0005-0000-0000-0000E8790000}"/>
    <cellStyle name="Normal 3 4 2 2 2 3 4 2 2 2" xfId="31231" xr:uid="{00000000-0005-0000-0000-0000E9790000}"/>
    <cellStyle name="Normal 3 4 2 2 2 3 4 2 3" xfId="31232" xr:uid="{00000000-0005-0000-0000-0000EA790000}"/>
    <cellStyle name="Normal 3 4 2 2 2 3 4 3" xfId="31233" xr:uid="{00000000-0005-0000-0000-0000EB790000}"/>
    <cellStyle name="Normal 3 4 2 2 2 3 4 3 2" xfId="31234" xr:uid="{00000000-0005-0000-0000-0000EC790000}"/>
    <cellStyle name="Normal 3 4 2 2 2 3 4 4" xfId="31235" xr:uid="{00000000-0005-0000-0000-0000ED790000}"/>
    <cellStyle name="Normal 3 4 2 2 2 3 5" xfId="31236" xr:uid="{00000000-0005-0000-0000-0000EE790000}"/>
    <cellStyle name="Normal 3 4 2 2 2 3 5 2" xfId="31237" xr:uid="{00000000-0005-0000-0000-0000EF790000}"/>
    <cellStyle name="Normal 3 4 2 2 2 3 5 2 2" xfId="31238" xr:uid="{00000000-0005-0000-0000-0000F0790000}"/>
    <cellStyle name="Normal 3 4 2 2 2 3 5 3" xfId="31239" xr:uid="{00000000-0005-0000-0000-0000F1790000}"/>
    <cellStyle name="Normal 3 4 2 2 2 3 6" xfId="31240" xr:uid="{00000000-0005-0000-0000-0000F2790000}"/>
    <cellStyle name="Normal 3 4 2 2 2 3 6 2" xfId="31241" xr:uid="{00000000-0005-0000-0000-0000F3790000}"/>
    <cellStyle name="Normal 3 4 2 2 2 3 7" xfId="31242" xr:uid="{00000000-0005-0000-0000-0000F4790000}"/>
    <cellStyle name="Normal 3 4 2 2 2 3 7 2" xfId="31243" xr:uid="{00000000-0005-0000-0000-0000F5790000}"/>
    <cellStyle name="Normal 3 4 2 2 2 3 8" xfId="31244" xr:uid="{00000000-0005-0000-0000-0000F6790000}"/>
    <cellStyle name="Normal 3 4 2 2 2 4" xfId="31245" xr:uid="{00000000-0005-0000-0000-0000F7790000}"/>
    <cellStyle name="Normal 3 4 2 2 2 4 2" xfId="31246" xr:uid="{00000000-0005-0000-0000-0000F8790000}"/>
    <cellStyle name="Normal 3 4 2 2 2 4 2 2" xfId="31247" xr:uid="{00000000-0005-0000-0000-0000F9790000}"/>
    <cellStyle name="Normal 3 4 2 2 2 4 2 2 2" xfId="31248" xr:uid="{00000000-0005-0000-0000-0000FA790000}"/>
    <cellStyle name="Normal 3 4 2 2 2 4 2 2 2 2" xfId="31249" xr:uid="{00000000-0005-0000-0000-0000FB790000}"/>
    <cellStyle name="Normal 3 4 2 2 2 4 2 2 3" xfId="31250" xr:uid="{00000000-0005-0000-0000-0000FC790000}"/>
    <cellStyle name="Normal 3 4 2 2 2 4 2 3" xfId="31251" xr:uid="{00000000-0005-0000-0000-0000FD790000}"/>
    <cellStyle name="Normal 3 4 2 2 2 4 2 3 2" xfId="31252" xr:uid="{00000000-0005-0000-0000-0000FE790000}"/>
    <cellStyle name="Normal 3 4 2 2 2 4 2 4" xfId="31253" xr:uid="{00000000-0005-0000-0000-0000FF790000}"/>
    <cellStyle name="Normal 3 4 2 2 2 4 3" xfId="31254" xr:uid="{00000000-0005-0000-0000-0000007A0000}"/>
    <cellStyle name="Normal 3 4 2 2 2 4 3 2" xfId="31255" xr:uid="{00000000-0005-0000-0000-0000017A0000}"/>
    <cellStyle name="Normal 3 4 2 2 2 4 3 2 2" xfId="31256" xr:uid="{00000000-0005-0000-0000-0000027A0000}"/>
    <cellStyle name="Normal 3 4 2 2 2 4 3 3" xfId="31257" xr:uid="{00000000-0005-0000-0000-0000037A0000}"/>
    <cellStyle name="Normal 3 4 2 2 2 4 4" xfId="31258" xr:uid="{00000000-0005-0000-0000-0000047A0000}"/>
    <cellStyle name="Normal 3 4 2 2 2 4 4 2" xfId="31259" xr:uid="{00000000-0005-0000-0000-0000057A0000}"/>
    <cellStyle name="Normal 3 4 2 2 2 4 5" xfId="31260" xr:uid="{00000000-0005-0000-0000-0000067A0000}"/>
    <cellStyle name="Normal 3 4 2 2 2 5" xfId="31261" xr:uid="{00000000-0005-0000-0000-0000077A0000}"/>
    <cellStyle name="Normal 3 4 2 2 2 5 2" xfId="31262" xr:uid="{00000000-0005-0000-0000-0000087A0000}"/>
    <cellStyle name="Normal 3 4 2 2 2 5 2 2" xfId="31263" xr:uid="{00000000-0005-0000-0000-0000097A0000}"/>
    <cellStyle name="Normal 3 4 2 2 2 5 2 2 2" xfId="31264" xr:uid="{00000000-0005-0000-0000-00000A7A0000}"/>
    <cellStyle name="Normal 3 4 2 2 2 5 2 3" xfId="31265" xr:uid="{00000000-0005-0000-0000-00000B7A0000}"/>
    <cellStyle name="Normal 3 4 2 2 2 5 3" xfId="31266" xr:uid="{00000000-0005-0000-0000-00000C7A0000}"/>
    <cellStyle name="Normal 3 4 2 2 2 5 3 2" xfId="31267" xr:uid="{00000000-0005-0000-0000-00000D7A0000}"/>
    <cellStyle name="Normal 3 4 2 2 2 5 4" xfId="31268" xr:uid="{00000000-0005-0000-0000-00000E7A0000}"/>
    <cellStyle name="Normal 3 4 2 2 2 6" xfId="31269" xr:uid="{00000000-0005-0000-0000-00000F7A0000}"/>
    <cellStyle name="Normal 3 4 2 2 2 6 2" xfId="31270" xr:uid="{00000000-0005-0000-0000-0000107A0000}"/>
    <cellStyle name="Normal 3 4 2 2 2 6 2 2" xfId="31271" xr:uid="{00000000-0005-0000-0000-0000117A0000}"/>
    <cellStyle name="Normal 3 4 2 2 2 6 2 2 2" xfId="31272" xr:uid="{00000000-0005-0000-0000-0000127A0000}"/>
    <cellStyle name="Normal 3 4 2 2 2 6 2 3" xfId="31273" xr:uid="{00000000-0005-0000-0000-0000137A0000}"/>
    <cellStyle name="Normal 3 4 2 2 2 6 3" xfId="31274" xr:uid="{00000000-0005-0000-0000-0000147A0000}"/>
    <cellStyle name="Normal 3 4 2 2 2 6 3 2" xfId="31275" xr:uid="{00000000-0005-0000-0000-0000157A0000}"/>
    <cellStyle name="Normal 3 4 2 2 2 6 4" xfId="31276" xr:uid="{00000000-0005-0000-0000-0000167A0000}"/>
    <cellStyle name="Normal 3 4 2 2 2 7" xfId="31277" xr:uid="{00000000-0005-0000-0000-0000177A0000}"/>
    <cellStyle name="Normal 3 4 2 2 2 7 2" xfId="31278" xr:uid="{00000000-0005-0000-0000-0000187A0000}"/>
    <cellStyle name="Normal 3 4 2 2 2 7 2 2" xfId="31279" xr:uid="{00000000-0005-0000-0000-0000197A0000}"/>
    <cellStyle name="Normal 3 4 2 2 2 7 3" xfId="31280" xr:uid="{00000000-0005-0000-0000-00001A7A0000}"/>
    <cellStyle name="Normal 3 4 2 2 2 8" xfId="31281" xr:uid="{00000000-0005-0000-0000-00001B7A0000}"/>
    <cellStyle name="Normal 3 4 2 2 2 8 2" xfId="31282" xr:uid="{00000000-0005-0000-0000-00001C7A0000}"/>
    <cellStyle name="Normal 3 4 2 2 2 9" xfId="31283" xr:uid="{00000000-0005-0000-0000-00001D7A0000}"/>
    <cellStyle name="Normal 3 4 2 2 2 9 2" xfId="31284" xr:uid="{00000000-0005-0000-0000-00001E7A0000}"/>
    <cellStyle name="Normal 3 4 2 2 3" xfId="31285" xr:uid="{00000000-0005-0000-0000-00001F7A0000}"/>
    <cellStyle name="Normal 3 4 2 2 3 10" xfId="31286" xr:uid="{00000000-0005-0000-0000-0000207A0000}"/>
    <cellStyle name="Normal 3 4 2 2 3 11" xfId="31287" xr:uid="{00000000-0005-0000-0000-0000217A0000}"/>
    <cellStyle name="Normal 3 4 2 2 3 2" xfId="31288" xr:uid="{00000000-0005-0000-0000-0000227A0000}"/>
    <cellStyle name="Normal 3 4 2 2 3 2 10" xfId="31289" xr:uid="{00000000-0005-0000-0000-0000237A0000}"/>
    <cellStyle name="Normal 3 4 2 2 3 2 2" xfId="31290" xr:uid="{00000000-0005-0000-0000-0000247A0000}"/>
    <cellStyle name="Normal 3 4 2 2 3 2 2 2" xfId="31291" xr:uid="{00000000-0005-0000-0000-0000257A0000}"/>
    <cellStyle name="Normal 3 4 2 2 3 2 2 2 2" xfId="31292" xr:uid="{00000000-0005-0000-0000-0000267A0000}"/>
    <cellStyle name="Normal 3 4 2 2 3 2 2 2 2 2" xfId="31293" xr:uid="{00000000-0005-0000-0000-0000277A0000}"/>
    <cellStyle name="Normal 3 4 2 2 3 2 2 2 2 2 2" xfId="31294" xr:uid="{00000000-0005-0000-0000-0000287A0000}"/>
    <cellStyle name="Normal 3 4 2 2 3 2 2 2 2 2 2 2" xfId="31295" xr:uid="{00000000-0005-0000-0000-0000297A0000}"/>
    <cellStyle name="Normal 3 4 2 2 3 2 2 2 2 2 3" xfId="31296" xr:uid="{00000000-0005-0000-0000-00002A7A0000}"/>
    <cellStyle name="Normal 3 4 2 2 3 2 2 2 2 3" xfId="31297" xr:uid="{00000000-0005-0000-0000-00002B7A0000}"/>
    <cellStyle name="Normal 3 4 2 2 3 2 2 2 2 3 2" xfId="31298" xr:uid="{00000000-0005-0000-0000-00002C7A0000}"/>
    <cellStyle name="Normal 3 4 2 2 3 2 2 2 2 4" xfId="31299" xr:uid="{00000000-0005-0000-0000-00002D7A0000}"/>
    <cellStyle name="Normal 3 4 2 2 3 2 2 2 3" xfId="31300" xr:uid="{00000000-0005-0000-0000-00002E7A0000}"/>
    <cellStyle name="Normal 3 4 2 2 3 2 2 2 3 2" xfId="31301" xr:uid="{00000000-0005-0000-0000-00002F7A0000}"/>
    <cellStyle name="Normal 3 4 2 2 3 2 2 2 3 2 2" xfId="31302" xr:uid="{00000000-0005-0000-0000-0000307A0000}"/>
    <cellStyle name="Normal 3 4 2 2 3 2 2 2 3 3" xfId="31303" xr:uid="{00000000-0005-0000-0000-0000317A0000}"/>
    <cellStyle name="Normal 3 4 2 2 3 2 2 2 4" xfId="31304" xr:uid="{00000000-0005-0000-0000-0000327A0000}"/>
    <cellStyle name="Normal 3 4 2 2 3 2 2 2 4 2" xfId="31305" xr:uid="{00000000-0005-0000-0000-0000337A0000}"/>
    <cellStyle name="Normal 3 4 2 2 3 2 2 2 5" xfId="31306" xr:uid="{00000000-0005-0000-0000-0000347A0000}"/>
    <cellStyle name="Normal 3 4 2 2 3 2 2 3" xfId="31307" xr:uid="{00000000-0005-0000-0000-0000357A0000}"/>
    <cellStyle name="Normal 3 4 2 2 3 2 2 3 2" xfId="31308" xr:uid="{00000000-0005-0000-0000-0000367A0000}"/>
    <cellStyle name="Normal 3 4 2 2 3 2 2 3 2 2" xfId="31309" xr:uid="{00000000-0005-0000-0000-0000377A0000}"/>
    <cellStyle name="Normal 3 4 2 2 3 2 2 3 2 2 2" xfId="31310" xr:uid="{00000000-0005-0000-0000-0000387A0000}"/>
    <cellStyle name="Normal 3 4 2 2 3 2 2 3 2 3" xfId="31311" xr:uid="{00000000-0005-0000-0000-0000397A0000}"/>
    <cellStyle name="Normal 3 4 2 2 3 2 2 3 3" xfId="31312" xr:uid="{00000000-0005-0000-0000-00003A7A0000}"/>
    <cellStyle name="Normal 3 4 2 2 3 2 2 3 3 2" xfId="31313" xr:uid="{00000000-0005-0000-0000-00003B7A0000}"/>
    <cellStyle name="Normal 3 4 2 2 3 2 2 3 4" xfId="31314" xr:uid="{00000000-0005-0000-0000-00003C7A0000}"/>
    <cellStyle name="Normal 3 4 2 2 3 2 2 4" xfId="31315" xr:uid="{00000000-0005-0000-0000-00003D7A0000}"/>
    <cellStyle name="Normal 3 4 2 2 3 2 2 4 2" xfId="31316" xr:uid="{00000000-0005-0000-0000-00003E7A0000}"/>
    <cellStyle name="Normal 3 4 2 2 3 2 2 4 2 2" xfId="31317" xr:uid="{00000000-0005-0000-0000-00003F7A0000}"/>
    <cellStyle name="Normal 3 4 2 2 3 2 2 4 2 2 2" xfId="31318" xr:uid="{00000000-0005-0000-0000-0000407A0000}"/>
    <cellStyle name="Normal 3 4 2 2 3 2 2 4 2 3" xfId="31319" xr:uid="{00000000-0005-0000-0000-0000417A0000}"/>
    <cellStyle name="Normal 3 4 2 2 3 2 2 4 3" xfId="31320" xr:uid="{00000000-0005-0000-0000-0000427A0000}"/>
    <cellStyle name="Normal 3 4 2 2 3 2 2 4 3 2" xfId="31321" xr:uid="{00000000-0005-0000-0000-0000437A0000}"/>
    <cellStyle name="Normal 3 4 2 2 3 2 2 4 4" xfId="31322" xr:uid="{00000000-0005-0000-0000-0000447A0000}"/>
    <cellStyle name="Normal 3 4 2 2 3 2 2 5" xfId="31323" xr:uid="{00000000-0005-0000-0000-0000457A0000}"/>
    <cellStyle name="Normal 3 4 2 2 3 2 2 5 2" xfId="31324" xr:uid="{00000000-0005-0000-0000-0000467A0000}"/>
    <cellStyle name="Normal 3 4 2 2 3 2 2 5 2 2" xfId="31325" xr:uid="{00000000-0005-0000-0000-0000477A0000}"/>
    <cellStyle name="Normal 3 4 2 2 3 2 2 5 3" xfId="31326" xr:uid="{00000000-0005-0000-0000-0000487A0000}"/>
    <cellStyle name="Normal 3 4 2 2 3 2 2 6" xfId="31327" xr:uid="{00000000-0005-0000-0000-0000497A0000}"/>
    <cellStyle name="Normal 3 4 2 2 3 2 2 6 2" xfId="31328" xr:uid="{00000000-0005-0000-0000-00004A7A0000}"/>
    <cellStyle name="Normal 3 4 2 2 3 2 2 7" xfId="31329" xr:uid="{00000000-0005-0000-0000-00004B7A0000}"/>
    <cellStyle name="Normal 3 4 2 2 3 2 2 7 2" xfId="31330" xr:uid="{00000000-0005-0000-0000-00004C7A0000}"/>
    <cellStyle name="Normal 3 4 2 2 3 2 2 8" xfId="31331" xr:uid="{00000000-0005-0000-0000-00004D7A0000}"/>
    <cellStyle name="Normal 3 4 2 2 3 2 3" xfId="31332" xr:uid="{00000000-0005-0000-0000-00004E7A0000}"/>
    <cellStyle name="Normal 3 4 2 2 3 2 3 2" xfId="31333" xr:uid="{00000000-0005-0000-0000-00004F7A0000}"/>
    <cellStyle name="Normal 3 4 2 2 3 2 3 2 2" xfId="31334" xr:uid="{00000000-0005-0000-0000-0000507A0000}"/>
    <cellStyle name="Normal 3 4 2 2 3 2 3 2 2 2" xfId="31335" xr:uid="{00000000-0005-0000-0000-0000517A0000}"/>
    <cellStyle name="Normal 3 4 2 2 3 2 3 2 2 2 2" xfId="31336" xr:uid="{00000000-0005-0000-0000-0000527A0000}"/>
    <cellStyle name="Normal 3 4 2 2 3 2 3 2 2 3" xfId="31337" xr:uid="{00000000-0005-0000-0000-0000537A0000}"/>
    <cellStyle name="Normal 3 4 2 2 3 2 3 2 3" xfId="31338" xr:uid="{00000000-0005-0000-0000-0000547A0000}"/>
    <cellStyle name="Normal 3 4 2 2 3 2 3 2 3 2" xfId="31339" xr:uid="{00000000-0005-0000-0000-0000557A0000}"/>
    <cellStyle name="Normal 3 4 2 2 3 2 3 2 4" xfId="31340" xr:uid="{00000000-0005-0000-0000-0000567A0000}"/>
    <cellStyle name="Normal 3 4 2 2 3 2 3 3" xfId="31341" xr:uid="{00000000-0005-0000-0000-0000577A0000}"/>
    <cellStyle name="Normal 3 4 2 2 3 2 3 3 2" xfId="31342" xr:uid="{00000000-0005-0000-0000-0000587A0000}"/>
    <cellStyle name="Normal 3 4 2 2 3 2 3 3 2 2" xfId="31343" xr:uid="{00000000-0005-0000-0000-0000597A0000}"/>
    <cellStyle name="Normal 3 4 2 2 3 2 3 3 3" xfId="31344" xr:uid="{00000000-0005-0000-0000-00005A7A0000}"/>
    <cellStyle name="Normal 3 4 2 2 3 2 3 4" xfId="31345" xr:uid="{00000000-0005-0000-0000-00005B7A0000}"/>
    <cellStyle name="Normal 3 4 2 2 3 2 3 4 2" xfId="31346" xr:uid="{00000000-0005-0000-0000-00005C7A0000}"/>
    <cellStyle name="Normal 3 4 2 2 3 2 3 5" xfId="31347" xr:uid="{00000000-0005-0000-0000-00005D7A0000}"/>
    <cellStyle name="Normal 3 4 2 2 3 2 4" xfId="31348" xr:uid="{00000000-0005-0000-0000-00005E7A0000}"/>
    <cellStyle name="Normal 3 4 2 2 3 2 4 2" xfId="31349" xr:uid="{00000000-0005-0000-0000-00005F7A0000}"/>
    <cellStyle name="Normal 3 4 2 2 3 2 4 2 2" xfId="31350" xr:uid="{00000000-0005-0000-0000-0000607A0000}"/>
    <cellStyle name="Normal 3 4 2 2 3 2 4 2 2 2" xfId="31351" xr:uid="{00000000-0005-0000-0000-0000617A0000}"/>
    <cellStyle name="Normal 3 4 2 2 3 2 4 2 3" xfId="31352" xr:uid="{00000000-0005-0000-0000-0000627A0000}"/>
    <cellStyle name="Normal 3 4 2 2 3 2 4 3" xfId="31353" xr:uid="{00000000-0005-0000-0000-0000637A0000}"/>
    <cellStyle name="Normal 3 4 2 2 3 2 4 3 2" xfId="31354" xr:uid="{00000000-0005-0000-0000-0000647A0000}"/>
    <cellStyle name="Normal 3 4 2 2 3 2 4 4" xfId="31355" xr:uid="{00000000-0005-0000-0000-0000657A0000}"/>
    <cellStyle name="Normal 3 4 2 2 3 2 5" xfId="31356" xr:uid="{00000000-0005-0000-0000-0000667A0000}"/>
    <cellStyle name="Normal 3 4 2 2 3 2 5 2" xfId="31357" xr:uid="{00000000-0005-0000-0000-0000677A0000}"/>
    <cellStyle name="Normal 3 4 2 2 3 2 5 2 2" xfId="31358" xr:uid="{00000000-0005-0000-0000-0000687A0000}"/>
    <cellStyle name="Normal 3 4 2 2 3 2 5 2 2 2" xfId="31359" xr:uid="{00000000-0005-0000-0000-0000697A0000}"/>
    <cellStyle name="Normal 3 4 2 2 3 2 5 2 3" xfId="31360" xr:uid="{00000000-0005-0000-0000-00006A7A0000}"/>
    <cellStyle name="Normal 3 4 2 2 3 2 5 3" xfId="31361" xr:uid="{00000000-0005-0000-0000-00006B7A0000}"/>
    <cellStyle name="Normal 3 4 2 2 3 2 5 3 2" xfId="31362" xr:uid="{00000000-0005-0000-0000-00006C7A0000}"/>
    <cellStyle name="Normal 3 4 2 2 3 2 5 4" xfId="31363" xr:uid="{00000000-0005-0000-0000-00006D7A0000}"/>
    <cellStyle name="Normal 3 4 2 2 3 2 6" xfId="31364" xr:uid="{00000000-0005-0000-0000-00006E7A0000}"/>
    <cellStyle name="Normal 3 4 2 2 3 2 6 2" xfId="31365" xr:uid="{00000000-0005-0000-0000-00006F7A0000}"/>
    <cellStyle name="Normal 3 4 2 2 3 2 6 2 2" xfId="31366" xr:uid="{00000000-0005-0000-0000-0000707A0000}"/>
    <cellStyle name="Normal 3 4 2 2 3 2 6 3" xfId="31367" xr:uid="{00000000-0005-0000-0000-0000717A0000}"/>
    <cellStyle name="Normal 3 4 2 2 3 2 7" xfId="31368" xr:uid="{00000000-0005-0000-0000-0000727A0000}"/>
    <cellStyle name="Normal 3 4 2 2 3 2 7 2" xfId="31369" xr:uid="{00000000-0005-0000-0000-0000737A0000}"/>
    <cellStyle name="Normal 3 4 2 2 3 2 8" xfId="31370" xr:uid="{00000000-0005-0000-0000-0000747A0000}"/>
    <cellStyle name="Normal 3 4 2 2 3 2 8 2" xfId="31371" xr:uid="{00000000-0005-0000-0000-0000757A0000}"/>
    <cellStyle name="Normal 3 4 2 2 3 2 9" xfId="31372" xr:uid="{00000000-0005-0000-0000-0000767A0000}"/>
    <cellStyle name="Normal 3 4 2 2 3 3" xfId="31373" xr:uid="{00000000-0005-0000-0000-0000777A0000}"/>
    <cellStyle name="Normal 3 4 2 2 3 3 2" xfId="31374" xr:uid="{00000000-0005-0000-0000-0000787A0000}"/>
    <cellStyle name="Normal 3 4 2 2 3 3 2 2" xfId="31375" xr:uid="{00000000-0005-0000-0000-0000797A0000}"/>
    <cellStyle name="Normal 3 4 2 2 3 3 2 2 2" xfId="31376" xr:uid="{00000000-0005-0000-0000-00007A7A0000}"/>
    <cellStyle name="Normal 3 4 2 2 3 3 2 2 2 2" xfId="31377" xr:uid="{00000000-0005-0000-0000-00007B7A0000}"/>
    <cellStyle name="Normal 3 4 2 2 3 3 2 2 2 2 2" xfId="31378" xr:uid="{00000000-0005-0000-0000-00007C7A0000}"/>
    <cellStyle name="Normal 3 4 2 2 3 3 2 2 2 3" xfId="31379" xr:uid="{00000000-0005-0000-0000-00007D7A0000}"/>
    <cellStyle name="Normal 3 4 2 2 3 3 2 2 3" xfId="31380" xr:uid="{00000000-0005-0000-0000-00007E7A0000}"/>
    <cellStyle name="Normal 3 4 2 2 3 3 2 2 3 2" xfId="31381" xr:uid="{00000000-0005-0000-0000-00007F7A0000}"/>
    <cellStyle name="Normal 3 4 2 2 3 3 2 2 4" xfId="31382" xr:uid="{00000000-0005-0000-0000-0000807A0000}"/>
    <cellStyle name="Normal 3 4 2 2 3 3 2 3" xfId="31383" xr:uid="{00000000-0005-0000-0000-0000817A0000}"/>
    <cellStyle name="Normal 3 4 2 2 3 3 2 3 2" xfId="31384" xr:uid="{00000000-0005-0000-0000-0000827A0000}"/>
    <cellStyle name="Normal 3 4 2 2 3 3 2 3 2 2" xfId="31385" xr:uid="{00000000-0005-0000-0000-0000837A0000}"/>
    <cellStyle name="Normal 3 4 2 2 3 3 2 3 3" xfId="31386" xr:uid="{00000000-0005-0000-0000-0000847A0000}"/>
    <cellStyle name="Normal 3 4 2 2 3 3 2 4" xfId="31387" xr:uid="{00000000-0005-0000-0000-0000857A0000}"/>
    <cellStyle name="Normal 3 4 2 2 3 3 2 4 2" xfId="31388" xr:uid="{00000000-0005-0000-0000-0000867A0000}"/>
    <cellStyle name="Normal 3 4 2 2 3 3 2 5" xfId="31389" xr:uid="{00000000-0005-0000-0000-0000877A0000}"/>
    <cellStyle name="Normal 3 4 2 2 3 3 3" xfId="31390" xr:uid="{00000000-0005-0000-0000-0000887A0000}"/>
    <cellStyle name="Normal 3 4 2 2 3 3 3 2" xfId="31391" xr:uid="{00000000-0005-0000-0000-0000897A0000}"/>
    <cellStyle name="Normal 3 4 2 2 3 3 3 2 2" xfId="31392" xr:uid="{00000000-0005-0000-0000-00008A7A0000}"/>
    <cellStyle name="Normal 3 4 2 2 3 3 3 2 2 2" xfId="31393" xr:uid="{00000000-0005-0000-0000-00008B7A0000}"/>
    <cellStyle name="Normal 3 4 2 2 3 3 3 2 3" xfId="31394" xr:uid="{00000000-0005-0000-0000-00008C7A0000}"/>
    <cellStyle name="Normal 3 4 2 2 3 3 3 3" xfId="31395" xr:uid="{00000000-0005-0000-0000-00008D7A0000}"/>
    <cellStyle name="Normal 3 4 2 2 3 3 3 3 2" xfId="31396" xr:uid="{00000000-0005-0000-0000-00008E7A0000}"/>
    <cellStyle name="Normal 3 4 2 2 3 3 3 4" xfId="31397" xr:uid="{00000000-0005-0000-0000-00008F7A0000}"/>
    <cellStyle name="Normal 3 4 2 2 3 3 4" xfId="31398" xr:uid="{00000000-0005-0000-0000-0000907A0000}"/>
    <cellStyle name="Normal 3 4 2 2 3 3 4 2" xfId="31399" xr:uid="{00000000-0005-0000-0000-0000917A0000}"/>
    <cellStyle name="Normal 3 4 2 2 3 3 4 2 2" xfId="31400" xr:uid="{00000000-0005-0000-0000-0000927A0000}"/>
    <cellStyle name="Normal 3 4 2 2 3 3 4 2 2 2" xfId="31401" xr:uid="{00000000-0005-0000-0000-0000937A0000}"/>
    <cellStyle name="Normal 3 4 2 2 3 3 4 2 3" xfId="31402" xr:uid="{00000000-0005-0000-0000-0000947A0000}"/>
    <cellStyle name="Normal 3 4 2 2 3 3 4 3" xfId="31403" xr:uid="{00000000-0005-0000-0000-0000957A0000}"/>
    <cellStyle name="Normal 3 4 2 2 3 3 4 3 2" xfId="31404" xr:uid="{00000000-0005-0000-0000-0000967A0000}"/>
    <cellStyle name="Normal 3 4 2 2 3 3 4 4" xfId="31405" xr:uid="{00000000-0005-0000-0000-0000977A0000}"/>
    <cellStyle name="Normal 3 4 2 2 3 3 5" xfId="31406" xr:uid="{00000000-0005-0000-0000-0000987A0000}"/>
    <cellStyle name="Normal 3 4 2 2 3 3 5 2" xfId="31407" xr:uid="{00000000-0005-0000-0000-0000997A0000}"/>
    <cellStyle name="Normal 3 4 2 2 3 3 5 2 2" xfId="31408" xr:uid="{00000000-0005-0000-0000-00009A7A0000}"/>
    <cellStyle name="Normal 3 4 2 2 3 3 5 3" xfId="31409" xr:uid="{00000000-0005-0000-0000-00009B7A0000}"/>
    <cellStyle name="Normal 3 4 2 2 3 3 6" xfId="31410" xr:uid="{00000000-0005-0000-0000-00009C7A0000}"/>
    <cellStyle name="Normal 3 4 2 2 3 3 6 2" xfId="31411" xr:uid="{00000000-0005-0000-0000-00009D7A0000}"/>
    <cellStyle name="Normal 3 4 2 2 3 3 7" xfId="31412" xr:uid="{00000000-0005-0000-0000-00009E7A0000}"/>
    <cellStyle name="Normal 3 4 2 2 3 3 7 2" xfId="31413" xr:uid="{00000000-0005-0000-0000-00009F7A0000}"/>
    <cellStyle name="Normal 3 4 2 2 3 3 8" xfId="31414" xr:uid="{00000000-0005-0000-0000-0000A07A0000}"/>
    <cellStyle name="Normal 3 4 2 2 3 4" xfId="31415" xr:uid="{00000000-0005-0000-0000-0000A17A0000}"/>
    <cellStyle name="Normal 3 4 2 2 3 4 2" xfId="31416" xr:uid="{00000000-0005-0000-0000-0000A27A0000}"/>
    <cellStyle name="Normal 3 4 2 2 3 4 2 2" xfId="31417" xr:uid="{00000000-0005-0000-0000-0000A37A0000}"/>
    <cellStyle name="Normal 3 4 2 2 3 4 2 2 2" xfId="31418" xr:uid="{00000000-0005-0000-0000-0000A47A0000}"/>
    <cellStyle name="Normal 3 4 2 2 3 4 2 2 2 2" xfId="31419" xr:uid="{00000000-0005-0000-0000-0000A57A0000}"/>
    <cellStyle name="Normal 3 4 2 2 3 4 2 2 3" xfId="31420" xr:uid="{00000000-0005-0000-0000-0000A67A0000}"/>
    <cellStyle name="Normal 3 4 2 2 3 4 2 3" xfId="31421" xr:uid="{00000000-0005-0000-0000-0000A77A0000}"/>
    <cellStyle name="Normal 3 4 2 2 3 4 2 3 2" xfId="31422" xr:uid="{00000000-0005-0000-0000-0000A87A0000}"/>
    <cellStyle name="Normal 3 4 2 2 3 4 2 4" xfId="31423" xr:uid="{00000000-0005-0000-0000-0000A97A0000}"/>
    <cellStyle name="Normal 3 4 2 2 3 4 3" xfId="31424" xr:uid="{00000000-0005-0000-0000-0000AA7A0000}"/>
    <cellStyle name="Normal 3 4 2 2 3 4 3 2" xfId="31425" xr:uid="{00000000-0005-0000-0000-0000AB7A0000}"/>
    <cellStyle name="Normal 3 4 2 2 3 4 3 2 2" xfId="31426" xr:uid="{00000000-0005-0000-0000-0000AC7A0000}"/>
    <cellStyle name="Normal 3 4 2 2 3 4 3 3" xfId="31427" xr:uid="{00000000-0005-0000-0000-0000AD7A0000}"/>
    <cellStyle name="Normal 3 4 2 2 3 4 4" xfId="31428" xr:uid="{00000000-0005-0000-0000-0000AE7A0000}"/>
    <cellStyle name="Normal 3 4 2 2 3 4 4 2" xfId="31429" xr:uid="{00000000-0005-0000-0000-0000AF7A0000}"/>
    <cellStyle name="Normal 3 4 2 2 3 4 5" xfId="31430" xr:uid="{00000000-0005-0000-0000-0000B07A0000}"/>
    <cellStyle name="Normal 3 4 2 2 3 5" xfId="31431" xr:uid="{00000000-0005-0000-0000-0000B17A0000}"/>
    <cellStyle name="Normal 3 4 2 2 3 5 2" xfId="31432" xr:uid="{00000000-0005-0000-0000-0000B27A0000}"/>
    <cellStyle name="Normal 3 4 2 2 3 5 2 2" xfId="31433" xr:uid="{00000000-0005-0000-0000-0000B37A0000}"/>
    <cellStyle name="Normal 3 4 2 2 3 5 2 2 2" xfId="31434" xr:uid="{00000000-0005-0000-0000-0000B47A0000}"/>
    <cellStyle name="Normal 3 4 2 2 3 5 2 3" xfId="31435" xr:uid="{00000000-0005-0000-0000-0000B57A0000}"/>
    <cellStyle name="Normal 3 4 2 2 3 5 3" xfId="31436" xr:uid="{00000000-0005-0000-0000-0000B67A0000}"/>
    <cellStyle name="Normal 3 4 2 2 3 5 3 2" xfId="31437" xr:uid="{00000000-0005-0000-0000-0000B77A0000}"/>
    <cellStyle name="Normal 3 4 2 2 3 5 4" xfId="31438" xr:uid="{00000000-0005-0000-0000-0000B87A0000}"/>
    <cellStyle name="Normal 3 4 2 2 3 6" xfId="31439" xr:uid="{00000000-0005-0000-0000-0000B97A0000}"/>
    <cellStyle name="Normal 3 4 2 2 3 6 2" xfId="31440" xr:uid="{00000000-0005-0000-0000-0000BA7A0000}"/>
    <cellStyle name="Normal 3 4 2 2 3 6 2 2" xfId="31441" xr:uid="{00000000-0005-0000-0000-0000BB7A0000}"/>
    <cellStyle name="Normal 3 4 2 2 3 6 2 2 2" xfId="31442" xr:uid="{00000000-0005-0000-0000-0000BC7A0000}"/>
    <cellStyle name="Normal 3 4 2 2 3 6 2 3" xfId="31443" xr:uid="{00000000-0005-0000-0000-0000BD7A0000}"/>
    <cellStyle name="Normal 3 4 2 2 3 6 3" xfId="31444" xr:uid="{00000000-0005-0000-0000-0000BE7A0000}"/>
    <cellStyle name="Normal 3 4 2 2 3 6 3 2" xfId="31445" xr:uid="{00000000-0005-0000-0000-0000BF7A0000}"/>
    <cellStyle name="Normal 3 4 2 2 3 6 4" xfId="31446" xr:uid="{00000000-0005-0000-0000-0000C07A0000}"/>
    <cellStyle name="Normal 3 4 2 2 3 7" xfId="31447" xr:uid="{00000000-0005-0000-0000-0000C17A0000}"/>
    <cellStyle name="Normal 3 4 2 2 3 7 2" xfId="31448" xr:uid="{00000000-0005-0000-0000-0000C27A0000}"/>
    <cellStyle name="Normal 3 4 2 2 3 7 2 2" xfId="31449" xr:uid="{00000000-0005-0000-0000-0000C37A0000}"/>
    <cellStyle name="Normal 3 4 2 2 3 7 3" xfId="31450" xr:uid="{00000000-0005-0000-0000-0000C47A0000}"/>
    <cellStyle name="Normal 3 4 2 2 3 8" xfId="31451" xr:uid="{00000000-0005-0000-0000-0000C57A0000}"/>
    <cellStyle name="Normal 3 4 2 2 3 8 2" xfId="31452" xr:uid="{00000000-0005-0000-0000-0000C67A0000}"/>
    <cellStyle name="Normal 3 4 2 2 3 9" xfId="31453" xr:uid="{00000000-0005-0000-0000-0000C77A0000}"/>
    <cellStyle name="Normal 3 4 2 2 3 9 2" xfId="31454" xr:uid="{00000000-0005-0000-0000-0000C87A0000}"/>
    <cellStyle name="Normal 3 4 2 2 4" xfId="31455" xr:uid="{00000000-0005-0000-0000-0000C97A0000}"/>
    <cellStyle name="Normal 3 4 2 2 4 10" xfId="31456" xr:uid="{00000000-0005-0000-0000-0000CA7A0000}"/>
    <cellStyle name="Normal 3 4 2 2 4 11" xfId="31457" xr:uid="{00000000-0005-0000-0000-0000CB7A0000}"/>
    <cellStyle name="Normal 3 4 2 2 4 2" xfId="31458" xr:uid="{00000000-0005-0000-0000-0000CC7A0000}"/>
    <cellStyle name="Normal 3 4 2 2 4 2 2" xfId="31459" xr:uid="{00000000-0005-0000-0000-0000CD7A0000}"/>
    <cellStyle name="Normal 3 4 2 2 4 2 2 2" xfId="31460" xr:uid="{00000000-0005-0000-0000-0000CE7A0000}"/>
    <cellStyle name="Normal 3 4 2 2 4 2 2 2 2" xfId="31461" xr:uid="{00000000-0005-0000-0000-0000CF7A0000}"/>
    <cellStyle name="Normal 3 4 2 2 4 2 2 2 2 2" xfId="31462" xr:uid="{00000000-0005-0000-0000-0000D07A0000}"/>
    <cellStyle name="Normal 3 4 2 2 4 2 2 2 2 2 2" xfId="31463" xr:uid="{00000000-0005-0000-0000-0000D17A0000}"/>
    <cellStyle name="Normal 3 4 2 2 4 2 2 2 2 2 2 2" xfId="31464" xr:uid="{00000000-0005-0000-0000-0000D27A0000}"/>
    <cellStyle name="Normal 3 4 2 2 4 2 2 2 2 2 3" xfId="31465" xr:uid="{00000000-0005-0000-0000-0000D37A0000}"/>
    <cellStyle name="Normal 3 4 2 2 4 2 2 2 2 3" xfId="31466" xr:uid="{00000000-0005-0000-0000-0000D47A0000}"/>
    <cellStyle name="Normal 3 4 2 2 4 2 2 2 2 3 2" xfId="31467" xr:uid="{00000000-0005-0000-0000-0000D57A0000}"/>
    <cellStyle name="Normal 3 4 2 2 4 2 2 2 2 4" xfId="31468" xr:uid="{00000000-0005-0000-0000-0000D67A0000}"/>
    <cellStyle name="Normal 3 4 2 2 4 2 2 2 3" xfId="31469" xr:uid="{00000000-0005-0000-0000-0000D77A0000}"/>
    <cellStyle name="Normal 3 4 2 2 4 2 2 2 3 2" xfId="31470" xr:uid="{00000000-0005-0000-0000-0000D87A0000}"/>
    <cellStyle name="Normal 3 4 2 2 4 2 2 2 3 2 2" xfId="31471" xr:uid="{00000000-0005-0000-0000-0000D97A0000}"/>
    <cellStyle name="Normal 3 4 2 2 4 2 2 2 3 3" xfId="31472" xr:uid="{00000000-0005-0000-0000-0000DA7A0000}"/>
    <cellStyle name="Normal 3 4 2 2 4 2 2 2 4" xfId="31473" xr:uid="{00000000-0005-0000-0000-0000DB7A0000}"/>
    <cellStyle name="Normal 3 4 2 2 4 2 2 2 4 2" xfId="31474" xr:uid="{00000000-0005-0000-0000-0000DC7A0000}"/>
    <cellStyle name="Normal 3 4 2 2 4 2 2 2 5" xfId="31475" xr:uid="{00000000-0005-0000-0000-0000DD7A0000}"/>
    <cellStyle name="Normal 3 4 2 2 4 2 2 3" xfId="31476" xr:uid="{00000000-0005-0000-0000-0000DE7A0000}"/>
    <cellStyle name="Normal 3 4 2 2 4 2 2 3 2" xfId="31477" xr:uid="{00000000-0005-0000-0000-0000DF7A0000}"/>
    <cellStyle name="Normal 3 4 2 2 4 2 2 3 2 2" xfId="31478" xr:uid="{00000000-0005-0000-0000-0000E07A0000}"/>
    <cellStyle name="Normal 3 4 2 2 4 2 2 3 2 2 2" xfId="31479" xr:uid="{00000000-0005-0000-0000-0000E17A0000}"/>
    <cellStyle name="Normal 3 4 2 2 4 2 2 3 2 3" xfId="31480" xr:uid="{00000000-0005-0000-0000-0000E27A0000}"/>
    <cellStyle name="Normal 3 4 2 2 4 2 2 3 3" xfId="31481" xr:uid="{00000000-0005-0000-0000-0000E37A0000}"/>
    <cellStyle name="Normal 3 4 2 2 4 2 2 3 3 2" xfId="31482" xr:uid="{00000000-0005-0000-0000-0000E47A0000}"/>
    <cellStyle name="Normal 3 4 2 2 4 2 2 3 4" xfId="31483" xr:uid="{00000000-0005-0000-0000-0000E57A0000}"/>
    <cellStyle name="Normal 3 4 2 2 4 2 2 4" xfId="31484" xr:uid="{00000000-0005-0000-0000-0000E67A0000}"/>
    <cellStyle name="Normal 3 4 2 2 4 2 2 4 2" xfId="31485" xr:uid="{00000000-0005-0000-0000-0000E77A0000}"/>
    <cellStyle name="Normal 3 4 2 2 4 2 2 4 2 2" xfId="31486" xr:uid="{00000000-0005-0000-0000-0000E87A0000}"/>
    <cellStyle name="Normal 3 4 2 2 4 2 2 4 2 2 2" xfId="31487" xr:uid="{00000000-0005-0000-0000-0000E97A0000}"/>
    <cellStyle name="Normal 3 4 2 2 4 2 2 4 2 3" xfId="31488" xr:uid="{00000000-0005-0000-0000-0000EA7A0000}"/>
    <cellStyle name="Normal 3 4 2 2 4 2 2 4 3" xfId="31489" xr:uid="{00000000-0005-0000-0000-0000EB7A0000}"/>
    <cellStyle name="Normal 3 4 2 2 4 2 2 4 3 2" xfId="31490" xr:uid="{00000000-0005-0000-0000-0000EC7A0000}"/>
    <cellStyle name="Normal 3 4 2 2 4 2 2 4 4" xfId="31491" xr:uid="{00000000-0005-0000-0000-0000ED7A0000}"/>
    <cellStyle name="Normal 3 4 2 2 4 2 2 5" xfId="31492" xr:uid="{00000000-0005-0000-0000-0000EE7A0000}"/>
    <cellStyle name="Normal 3 4 2 2 4 2 2 5 2" xfId="31493" xr:uid="{00000000-0005-0000-0000-0000EF7A0000}"/>
    <cellStyle name="Normal 3 4 2 2 4 2 2 5 2 2" xfId="31494" xr:uid="{00000000-0005-0000-0000-0000F07A0000}"/>
    <cellStyle name="Normal 3 4 2 2 4 2 2 5 3" xfId="31495" xr:uid="{00000000-0005-0000-0000-0000F17A0000}"/>
    <cellStyle name="Normal 3 4 2 2 4 2 2 6" xfId="31496" xr:uid="{00000000-0005-0000-0000-0000F27A0000}"/>
    <cellStyle name="Normal 3 4 2 2 4 2 2 6 2" xfId="31497" xr:uid="{00000000-0005-0000-0000-0000F37A0000}"/>
    <cellStyle name="Normal 3 4 2 2 4 2 2 7" xfId="31498" xr:uid="{00000000-0005-0000-0000-0000F47A0000}"/>
    <cellStyle name="Normal 3 4 2 2 4 2 2 7 2" xfId="31499" xr:uid="{00000000-0005-0000-0000-0000F57A0000}"/>
    <cellStyle name="Normal 3 4 2 2 4 2 2 8" xfId="31500" xr:uid="{00000000-0005-0000-0000-0000F67A0000}"/>
    <cellStyle name="Normal 3 4 2 2 4 2 3" xfId="31501" xr:uid="{00000000-0005-0000-0000-0000F77A0000}"/>
    <cellStyle name="Normal 3 4 2 2 4 2 3 2" xfId="31502" xr:uid="{00000000-0005-0000-0000-0000F87A0000}"/>
    <cellStyle name="Normal 3 4 2 2 4 2 3 2 2" xfId="31503" xr:uid="{00000000-0005-0000-0000-0000F97A0000}"/>
    <cellStyle name="Normal 3 4 2 2 4 2 3 2 2 2" xfId="31504" xr:uid="{00000000-0005-0000-0000-0000FA7A0000}"/>
    <cellStyle name="Normal 3 4 2 2 4 2 3 2 2 2 2" xfId="31505" xr:uid="{00000000-0005-0000-0000-0000FB7A0000}"/>
    <cellStyle name="Normal 3 4 2 2 4 2 3 2 2 3" xfId="31506" xr:uid="{00000000-0005-0000-0000-0000FC7A0000}"/>
    <cellStyle name="Normal 3 4 2 2 4 2 3 2 3" xfId="31507" xr:uid="{00000000-0005-0000-0000-0000FD7A0000}"/>
    <cellStyle name="Normal 3 4 2 2 4 2 3 2 3 2" xfId="31508" xr:uid="{00000000-0005-0000-0000-0000FE7A0000}"/>
    <cellStyle name="Normal 3 4 2 2 4 2 3 2 4" xfId="31509" xr:uid="{00000000-0005-0000-0000-0000FF7A0000}"/>
    <cellStyle name="Normal 3 4 2 2 4 2 3 3" xfId="31510" xr:uid="{00000000-0005-0000-0000-0000007B0000}"/>
    <cellStyle name="Normal 3 4 2 2 4 2 3 3 2" xfId="31511" xr:uid="{00000000-0005-0000-0000-0000017B0000}"/>
    <cellStyle name="Normal 3 4 2 2 4 2 3 3 2 2" xfId="31512" xr:uid="{00000000-0005-0000-0000-0000027B0000}"/>
    <cellStyle name="Normal 3 4 2 2 4 2 3 3 3" xfId="31513" xr:uid="{00000000-0005-0000-0000-0000037B0000}"/>
    <cellStyle name="Normal 3 4 2 2 4 2 3 4" xfId="31514" xr:uid="{00000000-0005-0000-0000-0000047B0000}"/>
    <cellStyle name="Normal 3 4 2 2 4 2 3 4 2" xfId="31515" xr:uid="{00000000-0005-0000-0000-0000057B0000}"/>
    <cellStyle name="Normal 3 4 2 2 4 2 3 5" xfId="31516" xr:uid="{00000000-0005-0000-0000-0000067B0000}"/>
    <cellStyle name="Normal 3 4 2 2 4 2 4" xfId="31517" xr:uid="{00000000-0005-0000-0000-0000077B0000}"/>
    <cellStyle name="Normal 3 4 2 2 4 2 4 2" xfId="31518" xr:uid="{00000000-0005-0000-0000-0000087B0000}"/>
    <cellStyle name="Normal 3 4 2 2 4 2 4 2 2" xfId="31519" xr:uid="{00000000-0005-0000-0000-0000097B0000}"/>
    <cellStyle name="Normal 3 4 2 2 4 2 4 2 2 2" xfId="31520" xr:uid="{00000000-0005-0000-0000-00000A7B0000}"/>
    <cellStyle name="Normal 3 4 2 2 4 2 4 2 3" xfId="31521" xr:uid="{00000000-0005-0000-0000-00000B7B0000}"/>
    <cellStyle name="Normal 3 4 2 2 4 2 4 3" xfId="31522" xr:uid="{00000000-0005-0000-0000-00000C7B0000}"/>
    <cellStyle name="Normal 3 4 2 2 4 2 4 3 2" xfId="31523" xr:uid="{00000000-0005-0000-0000-00000D7B0000}"/>
    <cellStyle name="Normal 3 4 2 2 4 2 4 4" xfId="31524" xr:uid="{00000000-0005-0000-0000-00000E7B0000}"/>
    <cellStyle name="Normal 3 4 2 2 4 2 5" xfId="31525" xr:uid="{00000000-0005-0000-0000-00000F7B0000}"/>
    <cellStyle name="Normal 3 4 2 2 4 2 5 2" xfId="31526" xr:uid="{00000000-0005-0000-0000-0000107B0000}"/>
    <cellStyle name="Normal 3 4 2 2 4 2 5 2 2" xfId="31527" xr:uid="{00000000-0005-0000-0000-0000117B0000}"/>
    <cellStyle name="Normal 3 4 2 2 4 2 5 2 2 2" xfId="31528" xr:uid="{00000000-0005-0000-0000-0000127B0000}"/>
    <cellStyle name="Normal 3 4 2 2 4 2 5 2 3" xfId="31529" xr:uid="{00000000-0005-0000-0000-0000137B0000}"/>
    <cellStyle name="Normal 3 4 2 2 4 2 5 3" xfId="31530" xr:uid="{00000000-0005-0000-0000-0000147B0000}"/>
    <cellStyle name="Normal 3 4 2 2 4 2 5 3 2" xfId="31531" xr:uid="{00000000-0005-0000-0000-0000157B0000}"/>
    <cellStyle name="Normal 3 4 2 2 4 2 5 4" xfId="31532" xr:uid="{00000000-0005-0000-0000-0000167B0000}"/>
    <cellStyle name="Normal 3 4 2 2 4 2 6" xfId="31533" xr:uid="{00000000-0005-0000-0000-0000177B0000}"/>
    <cellStyle name="Normal 3 4 2 2 4 2 6 2" xfId="31534" xr:uid="{00000000-0005-0000-0000-0000187B0000}"/>
    <cellStyle name="Normal 3 4 2 2 4 2 6 2 2" xfId="31535" xr:uid="{00000000-0005-0000-0000-0000197B0000}"/>
    <cellStyle name="Normal 3 4 2 2 4 2 6 3" xfId="31536" xr:uid="{00000000-0005-0000-0000-00001A7B0000}"/>
    <cellStyle name="Normal 3 4 2 2 4 2 7" xfId="31537" xr:uid="{00000000-0005-0000-0000-00001B7B0000}"/>
    <cellStyle name="Normal 3 4 2 2 4 2 7 2" xfId="31538" xr:uid="{00000000-0005-0000-0000-00001C7B0000}"/>
    <cellStyle name="Normal 3 4 2 2 4 2 8" xfId="31539" xr:uid="{00000000-0005-0000-0000-00001D7B0000}"/>
    <cellStyle name="Normal 3 4 2 2 4 2 8 2" xfId="31540" xr:uid="{00000000-0005-0000-0000-00001E7B0000}"/>
    <cellStyle name="Normal 3 4 2 2 4 2 9" xfId="31541" xr:uid="{00000000-0005-0000-0000-00001F7B0000}"/>
    <cellStyle name="Normal 3 4 2 2 4 3" xfId="31542" xr:uid="{00000000-0005-0000-0000-0000207B0000}"/>
    <cellStyle name="Normal 3 4 2 2 4 3 2" xfId="31543" xr:uid="{00000000-0005-0000-0000-0000217B0000}"/>
    <cellStyle name="Normal 3 4 2 2 4 3 2 2" xfId="31544" xr:uid="{00000000-0005-0000-0000-0000227B0000}"/>
    <cellStyle name="Normal 3 4 2 2 4 3 2 2 2" xfId="31545" xr:uid="{00000000-0005-0000-0000-0000237B0000}"/>
    <cellStyle name="Normal 3 4 2 2 4 3 2 2 2 2" xfId="31546" xr:uid="{00000000-0005-0000-0000-0000247B0000}"/>
    <cellStyle name="Normal 3 4 2 2 4 3 2 2 2 2 2" xfId="31547" xr:uid="{00000000-0005-0000-0000-0000257B0000}"/>
    <cellStyle name="Normal 3 4 2 2 4 3 2 2 2 3" xfId="31548" xr:uid="{00000000-0005-0000-0000-0000267B0000}"/>
    <cellStyle name="Normal 3 4 2 2 4 3 2 2 3" xfId="31549" xr:uid="{00000000-0005-0000-0000-0000277B0000}"/>
    <cellStyle name="Normal 3 4 2 2 4 3 2 2 3 2" xfId="31550" xr:uid="{00000000-0005-0000-0000-0000287B0000}"/>
    <cellStyle name="Normal 3 4 2 2 4 3 2 2 4" xfId="31551" xr:uid="{00000000-0005-0000-0000-0000297B0000}"/>
    <cellStyle name="Normal 3 4 2 2 4 3 2 3" xfId="31552" xr:uid="{00000000-0005-0000-0000-00002A7B0000}"/>
    <cellStyle name="Normal 3 4 2 2 4 3 2 3 2" xfId="31553" xr:uid="{00000000-0005-0000-0000-00002B7B0000}"/>
    <cellStyle name="Normal 3 4 2 2 4 3 2 3 2 2" xfId="31554" xr:uid="{00000000-0005-0000-0000-00002C7B0000}"/>
    <cellStyle name="Normal 3 4 2 2 4 3 2 3 3" xfId="31555" xr:uid="{00000000-0005-0000-0000-00002D7B0000}"/>
    <cellStyle name="Normal 3 4 2 2 4 3 2 4" xfId="31556" xr:uid="{00000000-0005-0000-0000-00002E7B0000}"/>
    <cellStyle name="Normal 3 4 2 2 4 3 2 4 2" xfId="31557" xr:uid="{00000000-0005-0000-0000-00002F7B0000}"/>
    <cellStyle name="Normal 3 4 2 2 4 3 2 5" xfId="31558" xr:uid="{00000000-0005-0000-0000-0000307B0000}"/>
    <cellStyle name="Normal 3 4 2 2 4 3 3" xfId="31559" xr:uid="{00000000-0005-0000-0000-0000317B0000}"/>
    <cellStyle name="Normal 3 4 2 2 4 3 3 2" xfId="31560" xr:uid="{00000000-0005-0000-0000-0000327B0000}"/>
    <cellStyle name="Normal 3 4 2 2 4 3 3 2 2" xfId="31561" xr:uid="{00000000-0005-0000-0000-0000337B0000}"/>
    <cellStyle name="Normal 3 4 2 2 4 3 3 2 2 2" xfId="31562" xr:uid="{00000000-0005-0000-0000-0000347B0000}"/>
    <cellStyle name="Normal 3 4 2 2 4 3 3 2 3" xfId="31563" xr:uid="{00000000-0005-0000-0000-0000357B0000}"/>
    <cellStyle name="Normal 3 4 2 2 4 3 3 3" xfId="31564" xr:uid="{00000000-0005-0000-0000-0000367B0000}"/>
    <cellStyle name="Normal 3 4 2 2 4 3 3 3 2" xfId="31565" xr:uid="{00000000-0005-0000-0000-0000377B0000}"/>
    <cellStyle name="Normal 3 4 2 2 4 3 3 4" xfId="31566" xr:uid="{00000000-0005-0000-0000-0000387B0000}"/>
    <cellStyle name="Normal 3 4 2 2 4 3 4" xfId="31567" xr:uid="{00000000-0005-0000-0000-0000397B0000}"/>
    <cellStyle name="Normal 3 4 2 2 4 3 4 2" xfId="31568" xr:uid="{00000000-0005-0000-0000-00003A7B0000}"/>
    <cellStyle name="Normal 3 4 2 2 4 3 4 2 2" xfId="31569" xr:uid="{00000000-0005-0000-0000-00003B7B0000}"/>
    <cellStyle name="Normal 3 4 2 2 4 3 4 2 2 2" xfId="31570" xr:uid="{00000000-0005-0000-0000-00003C7B0000}"/>
    <cellStyle name="Normal 3 4 2 2 4 3 4 2 3" xfId="31571" xr:uid="{00000000-0005-0000-0000-00003D7B0000}"/>
    <cellStyle name="Normal 3 4 2 2 4 3 4 3" xfId="31572" xr:uid="{00000000-0005-0000-0000-00003E7B0000}"/>
    <cellStyle name="Normal 3 4 2 2 4 3 4 3 2" xfId="31573" xr:uid="{00000000-0005-0000-0000-00003F7B0000}"/>
    <cellStyle name="Normal 3 4 2 2 4 3 4 4" xfId="31574" xr:uid="{00000000-0005-0000-0000-0000407B0000}"/>
    <cellStyle name="Normal 3 4 2 2 4 3 5" xfId="31575" xr:uid="{00000000-0005-0000-0000-0000417B0000}"/>
    <cellStyle name="Normal 3 4 2 2 4 3 5 2" xfId="31576" xr:uid="{00000000-0005-0000-0000-0000427B0000}"/>
    <cellStyle name="Normal 3 4 2 2 4 3 5 2 2" xfId="31577" xr:uid="{00000000-0005-0000-0000-0000437B0000}"/>
    <cellStyle name="Normal 3 4 2 2 4 3 5 3" xfId="31578" xr:uid="{00000000-0005-0000-0000-0000447B0000}"/>
    <cellStyle name="Normal 3 4 2 2 4 3 6" xfId="31579" xr:uid="{00000000-0005-0000-0000-0000457B0000}"/>
    <cellStyle name="Normal 3 4 2 2 4 3 6 2" xfId="31580" xr:uid="{00000000-0005-0000-0000-0000467B0000}"/>
    <cellStyle name="Normal 3 4 2 2 4 3 7" xfId="31581" xr:uid="{00000000-0005-0000-0000-0000477B0000}"/>
    <cellStyle name="Normal 3 4 2 2 4 3 7 2" xfId="31582" xr:uid="{00000000-0005-0000-0000-0000487B0000}"/>
    <cellStyle name="Normal 3 4 2 2 4 3 8" xfId="31583" xr:uid="{00000000-0005-0000-0000-0000497B0000}"/>
    <cellStyle name="Normal 3 4 2 2 4 4" xfId="31584" xr:uid="{00000000-0005-0000-0000-00004A7B0000}"/>
    <cellStyle name="Normal 3 4 2 2 4 4 2" xfId="31585" xr:uid="{00000000-0005-0000-0000-00004B7B0000}"/>
    <cellStyle name="Normal 3 4 2 2 4 4 2 2" xfId="31586" xr:uid="{00000000-0005-0000-0000-00004C7B0000}"/>
    <cellStyle name="Normal 3 4 2 2 4 4 2 2 2" xfId="31587" xr:uid="{00000000-0005-0000-0000-00004D7B0000}"/>
    <cellStyle name="Normal 3 4 2 2 4 4 2 2 2 2" xfId="31588" xr:uid="{00000000-0005-0000-0000-00004E7B0000}"/>
    <cellStyle name="Normal 3 4 2 2 4 4 2 2 3" xfId="31589" xr:uid="{00000000-0005-0000-0000-00004F7B0000}"/>
    <cellStyle name="Normal 3 4 2 2 4 4 2 3" xfId="31590" xr:uid="{00000000-0005-0000-0000-0000507B0000}"/>
    <cellStyle name="Normal 3 4 2 2 4 4 2 3 2" xfId="31591" xr:uid="{00000000-0005-0000-0000-0000517B0000}"/>
    <cellStyle name="Normal 3 4 2 2 4 4 2 4" xfId="31592" xr:uid="{00000000-0005-0000-0000-0000527B0000}"/>
    <cellStyle name="Normal 3 4 2 2 4 4 3" xfId="31593" xr:uid="{00000000-0005-0000-0000-0000537B0000}"/>
    <cellStyle name="Normal 3 4 2 2 4 4 3 2" xfId="31594" xr:uid="{00000000-0005-0000-0000-0000547B0000}"/>
    <cellStyle name="Normal 3 4 2 2 4 4 3 2 2" xfId="31595" xr:uid="{00000000-0005-0000-0000-0000557B0000}"/>
    <cellStyle name="Normal 3 4 2 2 4 4 3 3" xfId="31596" xr:uid="{00000000-0005-0000-0000-0000567B0000}"/>
    <cellStyle name="Normal 3 4 2 2 4 4 4" xfId="31597" xr:uid="{00000000-0005-0000-0000-0000577B0000}"/>
    <cellStyle name="Normal 3 4 2 2 4 4 4 2" xfId="31598" xr:uid="{00000000-0005-0000-0000-0000587B0000}"/>
    <cellStyle name="Normal 3 4 2 2 4 4 5" xfId="31599" xr:uid="{00000000-0005-0000-0000-0000597B0000}"/>
    <cellStyle name="Normal 3 4 2 2 4 5" xfId="31600" xr:uid="{00000000-0005-0000-0000-00005A7B0000}"/>
    <cellStyle name="Normal 3 4 2 2 4 5 2" xfId="31601" xr:uid="{00000000-0005-0000-0000-00005B7B0000}"/>
    <cellStyle name="Normal 3 4 2 2 4 5 2 2" xfId="31602" xr:uid="{00000000-0005-0000-0000-00005C7B0000}"/>
    <cellStyle name="Normal 3 4 2 2 4 5 2 2 2" xfId="31603" xr:uid="{00000000-0005-0000-0000-00005D7B0000}"/>
    <cellStyle name="Normal 3 4 2 2 4 5 2 3" xfId="31604" xr:uid="{00000000-0005-0000-0000-00005E7B0000}"/>
    <cellStyle name="Normal 3 4 2 2 4 5 3" xfId="31605" xr:uid="{00000000-0005-0000-0000-00005F7B0000}"/>
    <cellStyle name="Normal 3 4 2 2 4 5 3 2" xfId="31606" xr:uid="{00000000-0005-0000-0000-0000607B0000}"/>
    <cellStyle name="Normal 3 4 2 2 4 5 4" xfId="31607" xr:uid="{00000000-0005-0000-0000-0000617B0000}"/>
    <cellStyle name="Normal 3 4 2 2 4 6" xfId="31608" xr:uid="{00000000-0005-0000-0000-0000627B0000}"/>
    <cellStyle name="Normal 3 4 2 2 4 6 2" xfId="31609" xr:uid="{00000000-0005-0000-0000-0000637B0000}"/>
    <cellStyle name="Normal 3 4 2 2 4 6 2 2" xfId="31610" xr:uid="{00000000-0005-0000-0000-0000647B0000}"/>
    <cellStyle name="Normal 3 4 2 2 4 6 2 2 2" xfId="31611" xr:uid="{00000000-0005-0000-0000-0000657B0000}"/>
    <cellStyle name="Normal 3 4 2 2 4 6 2 3" xfId="31612" xr:uid="{00000000-0005-0000-0000-0000667B0000}"/>
    <cellStyle name="Normal 3 4 2 2 4 6 3" xfId="31613" xr:uid="{00000000-0005-0000-0000-0000677B0000}"/>
    <cellStyle name="Normal 3 4 2 2 4 6 3 2" xfId="31614" xr:uid="{00000000-0005-0000-0000-0000687B0000}"/>
    <cellStyle name="Normal 3 4 2 2 4 6 4" xfId="31615" xr:uid="{00000000-0005-0000-0000-0000697B0000}"/>
    <cellStyle name="Normal 3 4 2 2 4 7" xfId="31616" xr:uid="{00000000-0005-0000-0000-00006A7B0000}"/>
    <cellStyle name="Normal 3 4 2 2 4 7 2" xfId="31617" xr:uid="{00000000-0005-0000-0000-00006B7B0000}"/>
    <cellStyle name="Normal 3 4 2 2 4 7 2 2" xfId="31618" xr:uid="{00000000-0005-0000-0000-00006C7B0000}"/>
    <cellStyle name="Normal 3 4 2 2 4 7 3" xfId="31619" xr:uid="{00000000-0005-0000-0000-00006D7B0000}"/>
    <cellStyle name="Normal 3 4 2 2 4 8" xfId="31620" xr:uid="{00000000-0005-0000-0000-00006E7B0000}"/>
    <cellStyle name="Normal 3 4 2 2 4 8 2" xfId="31621" xr:uid="{00000000-0005-0000-0000-00006F7B0000}"/>
    <cellStyle name="Normal 3 4 2 2 4 9" xfId="31622" xr:uid="{00000000-0005-0000-0000-0000707B0000}"/>
    <cellStyle name="Normal 3 4 2 2 4 9 2" xfId="31623" xr:uid="{00000000-0005-0000-0000-0000717B0000}"/>
    <cellStyle name="Normal 3 4 2 2 5" xfId="31624" xr:uid="{00000000-0005-0000-0000-0000727B0000}"/>
    <cellStyle name="Normal 3 4 2 2 5 2" xfId="31625" xr:uid="{00000000-0005-0000-0000-0000737B0000}"/>
    <cellStyle name="Normal 3 4 2 2 5 2 2" xfId="31626" xr:uid="{00000000-0005-0000-0000-0000747B0000}"/>
    <cellStyle name="Normal 3 4 2 2 5 2 2 2" xfId="31627" xr:uid="{00000000-0005-0000-0000-0000757B0000}"/>
    <cellStyle name="Normal 3 4 2 2 5 2 2 2 2" xfId="31628" xr:uid="{00000000-0005-0000-0000-0000767B0000}"/>
    <cellStyle name="Normal 3 4 2 2 5 2 2 2 2 2" xfId="31629" xr:uid="{00000000-0005-0000-0000-0000777B0000}"/>
    <cellStyle name="Normal 3 4 2 2 5 2 2 2 2 2 2" xfId="31630" xr:uid="{00000000-0005-0000-0000-0000787B0000}"/>
    <cellStyle name="Normal 3 4 2 2 5 2 2 2 2 3" xfId="31631" xr:uid="{00000000-0005-0000-0000-0000797B0000}"/>
    <cellStyle name="Normal 3 4 2 2 5 2 2 2 3" xfId="31632" xr:uid="{00000000-0005-0000-0000-00007A7B0000}"/>
    <cellStyle name="Normal 3 4 2 2 5 2 2 2 3 2" xfId="31633" xr:uid="{00000000-0005-0000-0000-00007B7B0000}"/>
    <cellStyle name="Normal 3 4 2 2 5 2 2 2 4" xfId="31634" xr:uid="{00000000-0005-0000-0000-00007C7B0000}"/>
    <cellStyle name="Normal 3 4 2 2 5 2 2 3" xfId="31635" xr:uid="{00000000-0005-0000-0000-00007D7B0000}"/>
    <cellStyle name="Normal 3 4 2 2 5 2 2 3 2" xfId="31636" xr:uid="{00000000-0005-0000-0000-00007E7B0000}"/>
    <cellStyle name="Normal 3 4 2 2 5 2 2 3 2 2" xfId="31637" xr:uid="{00000000-0005-0000-0000-00007F7B0000}"/>
    <cellStyle name="Normal 3 4 2 2 5 2 2 3 3" xfId="31638" xr:uid="{00000000-0005-0000-0000-0000807B0000}"/>
    <cellStyle name="Normal 3 4 2 2 5 2 2 4" xfId="31639" xr:uid="{00000000-0005-0000-0000-0000817B0000}"/>
    <cellStyle name="Normal 3 4 2 2 5 2 2 4 2" xfId="31640" xr:uid="{00000000-0005-0000-0000-0000827B0000}"/>
    <cellStyle name="Normal 3 4 2 2 5 2 2 5" xfId="31641" xr:uid="{00000000-0005-0000-0000-0000837B0000}"/>
    <cellStyle name="Normal 3 4 2 2 5 2 3" xfId="31642" xr:uid="{00000000-0005-0000-0000-0000847B0000}"/>
    <cellStyle name="Normal 3 4 2 2 5 2 3 2" xfId="31643" xr:uid="{00000000-0005-0000-0000-0000857B0000}"/>
    <cellStyle name="Normal 3 4 2 2 5 2 3 2 2" xfId="31644" xr:uid="{00000000-0005-0000-0000-0000867B0000}"/>
    <cellStyle name="Normal 3 4 2 2 5 2 3 2 2 2" xfId="31645" xr:uid="{00000000-0005-0000-0000-0000877B0000}"/>
    <cellStyle name="Normal 3 4 2 2 5 2 3 2 3" xfId="31646" xr:uid="{00000000-0005-0000-0000-0000887B0000}"/>
    <cellStyle name="Normal 3 4 2 2 5 2 3 3" xfId="31647" xr:uid="{00000000-0005-0000-0000-0000897B0000}"/>
    <cellStyle name="Normal 3 4 2 2 5 2 3 3 2" xfId="31648" xr:uid="{00000000-0005-0000-0000-00008A7B0000}"/>
    <cellStyle name="Normal 3 4 2 2 5 2 3 4" xfId="31649" xr:uid="{00000000-0005-0000-0000-00008B7B0000}"/>
    <cellStyle name="Normal 3 4 2 2 5 2 4" xfId="31650" xr:uid="{00000000-0005-0000-0000-00008C7B0000}"/>
    <cellStyle name="Normal 3 4 2 2 5 2 4 2" xfId="31651" xr:uid="{00000000-0005-0000-0000-00008D7B0000}"/>
    <cellStyle name="Normal 3 4 2 2 5 2 4 2 2" xfId="31652" xr:uid="{00000000-0005-0000-0000-00008E7B0000}"/>
    <cellStyle name="Normal 3 4 2 2 5 2 4 2 2 2" xfId="31653" xr:uid="{00000000-0005-0000-0000-00008F7B0000}"/>
    <cellStyle name="Normal 3 4 2 2 5 2 4 2 3" xfId="31654" xr:uid="{00000000-0005-0000-0000-0000907B0000}"/>
    <cellStyle name="Normal 3 4 2 2 5 2 4 3" xfId="31655" xr:uid="{00000000-0005-0000-0000-0000917B0000}"/>
    <cellStyle name="Normal 3 4 2 2 5 2 4 3 2" xfId="31656" xr:uid="{00000000-0005-0000-0000-0000927B0000}"/>
    <cellStyle name="Normal 3 4 2 2 5 2 4 4" xfId="31657" xr:uid="{00000000-0005-0000-0000-0000937B0000}"/>
    <cellStyle name="Normal 3 4 2 2 5 2 5" xfId="31658" xr:uid="{00000000-0005-0000-0000-0000947B0000}"/>
    <cellStyle name="Normal 3 4 2 2 5 2 5 2" xfId="31659" xr:uid="{00000000-0005-0000-0000-0000957B0000}"/>
    <cellStyle name="Normal 3 4 2 2 5 2 5 2 2" xfId="31660" xr:uid="{00000000-0005-0000-0000-0000967B0000}"/>
    <cellStyle name="Normal 3 4 2 2 5 2 5 3" xfId="31661" xr:uid="{00000000-0005-0000-0000-0000977B0000}"/>
    <cellStyle name="Normal 3 4 2 2 5 2 6" xfId="31662" xr:uid="{00000000-0005-0000-0000-0000987B0000}"/>
    <cellStyle name="Normal 3 4 2 2 5 2 6 2" xfId="31663" xr:uid="{00000000-0005-0000-0000-0000997B0000}"/>
    <cellStyle name="Normal 3 4 2 2 5 2 7" xfId="31664" xr:uid="{00000000-0005-0000-0000-00009A7B0000}"/>
    <cellStyle name="Normal 3 4 2 2 5 2 7 2" xfId="31665" xr:uid="{00000000-0005-0000-0000-00009B7B0000}"/>
    <cellStyle name="Normal 3 4 2 2 5 2 8" xfId="31666" xr:uid="{00000000-0005-0000-0000-00009C7B0000}"/>
    <cellStyle name="Normal 3 4 2 2 5 3" xfId="31667" xr:uid="{00000000-0005-0000-0000-00009D7B0000}"/>
    <cellStyle name="Normal 3 4 2 2 5 3 2" xfId="31668" xr:uid="{00000000-0005-0000-0000-00009E7B0000}"/>
    <cellStyle name="Normal 3 4 2 2 5 3 2 2" xfId="31669" xr:uid="{00000000-0005-0000-0000-00009F7B0000}"/>
    <cellStyle name="Normal 3 4 2 2 5 3 2 2 2" xfId="31670" xr:uid="{00000000-0005-0000-0000-0000A07B0000}"/>
    <cellStyle name="Normal 3 4 2 2 5 3 2 2 2 2" xfId="31671" xr:uid="{00000000-0005-0000-0000-0000A17B0000}"/>
    <cellStyle name="Normal 3 4 2 2 5 3 2 2 3" xfId="31672" xr:uid="{00000000-0005-0000-0000-0000A27B0000}"/>
    <cellStyle name="Normal 3 4 2 2 5 3 2 3" xfId="31673" xr:uid="{00000000-0005-0000-0000-0000A37B0000}"/>
    <cellStyle name="Normal 3 4 2 2 5 3 2 3 2" xfId="31674" xr:uid="{00000000-0005-0000-0000-0000A47B0000}"/>
    <cellStyle name="Normal 3 4 2 2 5 3 2 4" xfId="31675" xr:uid="{00000000-0005-0000-0000-0000A57B0000}"/>
    <cellStyle name="Normal 3 4 2 2 5 3 3" xfId="31676" xr:uid="{00000000-0005-0000-0000-0000A67B0000}"/>
    <cellStyle name="Normal 3 4 2 2 5 3 3 2" xfId="31677" xr:uid="{00000000-0005-0000-0000-0000A77B0000}"/>
    <cellStyle name="Normal 3 4 2 2 5 3 3 2 2" xfId="31678" xr:uid="{00000000-0005-0000-0000-0000A87B0000}"/>
    <cellStyle name="Normal 3 4 2 2 5 3 3 3" xfId="31679" xr:uid="{00000000-0005-0000-0000-0000A97B0000}"/>
    <cellStyle name="Normal 3 4 2 2 5 3 4" xfId="31680" xr:uid="{00000000-0005-0000-0000-0000AA7B0000}"/>
    <cellStyle name="Normal 3 4 2 2 5 3 4 2" xfId="31681" xr:uid="{00000000-0005-0000-0000-0000AB7B0000}"/>
    <cellStyle name="Normal 3 4 2 2 5 3 5" xfId="31682" xr:uid="{00000000-0005-0000-0000-0000AC7B0000}"/>
    <cellStyle name="Normal 3 4 2 2 5 4" xfId="31683" xr:uid="{00000000-0005-0000-0000-0000AD7B0000}"/>
    <cellStyle name="Normal 3 4 2 2 5 4 2" xfId="31684" xr:uid="{00000000-0005-0000-0000-0000AE7B0000}"/>
    <cellStyle name="Normal 3 4 2 2 5 4 2 2" xfId="31685" xr:uid="{00000000-0005-0000-0000-0000AF7B0000}"/>
    <cellStyle name="Normal 3 4 2 2 5 4 2 2 2" xfId="31686" xr:uid="{00000000-0005-0000-0000-0000B07B0000}"/>
    <cellStyle name="Normal 3 4 2 2 5 4 2 3" xfId="31687" xr:uid="{00000000-0005-0000-0000-0000B17B0000}"/>
    <cellStyle name="Normal 3 4 2 2 5 4 3" xfId="31688" xr:uid="{00000000-0005-0000-0000-0000B27B0000}"/>
    <cellStyle name="Normal 3 4 2 2 5 4 3 2" xfId="31689" xr:uid="{00000000-0005-0000-0000-0000B37B0000}"/>
    <cellStyle name="Normal 3 4 2 2 5 4 4" xfId="31690" xr:uid="{00000000-0005-0000-0000-0000B47B0000}"/>
    <cellStyle name="Normal 3 4 2 2 5 5" xfId="31691" xr:uid="{00000000-0005-0000-0000-0000B57B0000}"/>
    <cellStyle name="Normal 3 4 2 2 5 5 2" xfId="31692" xr:uid="{00000000-0005-0000-0000-0000B67B0000}"/>
    <cellStyle name="Normal 3 4 2 2 5 5 2 2" xfId="31693" xr:uid="{00000000-0005-0000-0000-0000B77B0000}"/>
    <cellStyle name="Normal 3 4 2 2 5 5 2 2 2" xfId="31694" xr:uid="{00000000-0005-0000-0000-0000B87B0000}"/>
    <cellStyle name="Normal 3 4 2 2 5 5 2 3" xfId="31695" xr:uid="{00000000-0005-0000-0000-0000B97B0000}"/>
    <cellStyle name="Normal 3 4 2 2 5 5 3" xfId="31696" xr:uid="{00000000-0005-0000-0000-0000BA7B0000}"/>
    <cellStyle name="Normal 3 4 2 2 5 5 3 2" xfId="31697" xr:uid="{00000000-0005-0000-0000-0000BB7B0000}"/>
    <cellStyle name="Normal 3 4 2 2 5 5 4" xfId="31698" xr:uid="{00000000-0005-0000-0000-0000BC7B0000}"/>
    <cellStyle name="Normal 3 4 2 2 5 6" xfId="31699" xr:uid="{00000000-0005-0000-0000-0000BD7B0000}"/>
    <cellStyle name="Normal 3 4 2 2 5 6 2" xfId="31700" xr:uid="{00000000-0005-0000-0000-0000BE7B0000}"/>
    <cellStyle name="Normal 3 4 2 2 5 6 2 2" xfId="31701" xr:uid="{00000000-0005-0000-0000-0000BF7B0000}"/>
    <cellStyle name="Normal 3 4 2 2 5 6 3" xfId="31702" xr:uid="{00000000-0005-0000-0000-0000C07B0000}"/>
    <cellStyle name="Normal 3 4 2 2 5 7" xfId="31703" xr:uid="{00000000-0005-0000-0000-0000C17B0000}"/>
    <cellStyle name="Normal 3 4 2 2 5 7 2" xfId="31704" xr:uid="{00000000-0005-0000-0000-0000C27B0000}"/>
    <cellStyle name="Normal 3 4 2 2 5 8" xfId="31705" xr:uid="{00000000-0005-0000-0000-0000C37B0000}"/>
    <cellStyle name="Normal 3 4 2 2 5 8 2" xfId="31706" xr:uid="{00000000-0005-0000-0000-0000C47B0000}"/>
    <cellStyle name="Normal 3 4 2 2 5 9" xfId="31707" xr:uid="{00000000-0005-0000-0000-0000C57B0000}"/>
    <cellStyle name="Normal 3 4 2 2 6" xfId="31708" xr:uid="{00000000-0005-0000-0000-0000C67B0000}"/>
    <cellStyle name="Normal 3 4 2 2 6 2" xfId="31709" xr:uid="{00000000-0005-0000-0000-0000C77B0000}"/>
    <cellStyle name="Normal 3 4 2 2 6 2 2" xfId="31710" xr:uid="{00000000-0005-0000-0000-0000C87B0000}"/>
    <cellStyle name="Normal 3 4 2 2 6 2 2 2" xfId="31711" xr:uid="{00000000-0005-0000-0000-0000C97B0000}"/>
    <cellStyle name="Normal 3 4 2 2 6 2 2 2 2" xfId="31712" xr:uid="{00000000-0005-0000-0000-0000CA7B0000}"/>
    <cellStyle name="Normal 3 4 2 2 6 2 2 2 2 2" xfId="31713" xr:uid="{00000000-0005-0000-0000-0000CB7B0000}"/>
    <cellStyle name="Normal 3 4 2 2 6 2 2 2 3" xfId="31714" xr:uid="{00000000-0005-0000-0000-0000CC7B0000}"/>
    <cellStyle name="Normal 3 4 2 2 6 2 2 3" xfId="31715" xr:uid="{00000000-0005-0000-0000-0000CD7B0000}"/>
    <cellStyle name="Normal 3 4 2 2 6 2 2 3 2" xfId="31716" xr:uid="{00000000-0005-0000-0000-0000CE7B0000}"/>
    <cellStyle name="Normal 3 4 2 2 6 2 2 4" xfId="31717" xr:uid="{00000000-0005-0000-0000-0000CF7B0000}"/>
    <cellStyle name="Normal 3 4 2 2 6 2 3" xfId="31718" xr:uid="{00000000-0005-0000-0000-0000D07B0000}"/>
    <cellStyle name="Normal 3 4 2 2 6 2 3 2" xfId="31719" xr:uid="{00000000-0005-0000-0000-0000D17B0000}"/>
    <cellStyle name="Normal 3 4 2 2 6 2 3 2 2" xfId="31720" xr:uid="{00000000-0005-0000-0000-0000D27B0000}"/>
    <cellStyle name="Normal 3 4 2 2 6 2 3 3" xfId="31721" xr:uid="{00000000-0005-0000-0000-0000D37B0000}"/>
    <cellStyle name="Normal 3 4 2 2 6 2 4" xfId="31722" xr:uid="{00000000-0005-0000-0000-0000D47B0000}"/>
    <cellStyle name="Normal 3 4 2 2 6 2 4 2" xfId="31723" xr:uid="{00000000-0005-0000-0000-0000D57B0000}"/>
    <cellStyle name="Normal 3 4 2 2 6 2 5" xfId="31724" xr:uid="{00000000-0005-0000-0000-0000D67B0000}"/>
    <cellStyle name="Normal 3 4 2 2 6 3" xfId="31725" xr:uid="{00000000-0005-0000-0000-0000D77B0000}"/>
    <cellStyle name="Normal 3 4 2 2 6 3 2" xfId="31726" xr:uid="{00000000-0005-0000-0000-0000D87B0000}"/>
    <cellStyle name="Normal 3 4 2 2 6 3 2 2" xfId="31727" xr:uid="{00000000-0005-0000-0000-0000D97B0000}"/>
    <cellStyle name="Normal 3 4 2 2 6 3 2 2 2" xfId="31728" xr:uid="{00000000-0005-0000-0000-0000DA7B0000}"/>
    <cellStyle name="Normal 3 4 2 2 6 3 2 3" xfId="31729" xr:uid="{00000000-0005-0000-0000-0000DB7B0000}"/>
    <cellStyle name="Normal 3 4 2 2 6 3 3" xfId="31730" xr:uid="{00000000-0005-0000-0000-0000DC7B0000}"/>
    <cellStyle name="Normal 3 4 2 2 6 3 3 2" xfId="31731" xr:uid="{00000000-0005-0000-0000-0000DD7B0000}"/>
    <cellStyle name="Normal 3 4 2 2 6 3 4" xfId="31732" xr:uid="{00000000-0005-0000-0000-0000DE7B0000}"/>
    <cellStyle name="Normal 3 4 2 2 6 4" xfId="31733" xr:uid="{00000000-0005-0000-0000-0000DF7B0000}"/>
    <cellStyle name="Normal 3 4 2 2 6 4 2" xfId="31734" xr:uid="{00000000-0005-0000-0000-0000E07B0000}"/>
    <cellStyle name="Normal 3 4 2 2 6 4 2 2" xfId="31735" xr:uid="{00000000-0005-0000-0000-0000E17B0000}"/>
    <cellStyle name="Normal 3 4 2 2 6 4 2 2 2" xfId="31736" xr:uid="{00000000-0005-0000-0000-0000E27B0000}"/>
    <cellStyle name="Normal 3 4 2 2 6 4 2 3" xfId="31737" xr:uid="{00000000-0005-0000-0000-0000E37B0000}"/>
    <cellStyle name="Normal 3 4 2 2 6 4 3" xfId="31738" xr:uid="{00000000-0005-0000-0000-0000E47B0000}"/>
    <cellStyle name="Normal 3 4 2 2 6 4 3 2" xfId="31739" xr:uid="{00000000-0005-0000-0000-0000E57B0000}"/>
    <cellStyle name="Normal 3 4 2 2 6 4 4" xfId="31740" xr:uid="{00000000-0005-0000-0000-0000E67B0000}"/>
    <cellStyle name="Normal 3 4 2 2 6 5" xfId="31741" xr:uid="{00000000-0005-0000-0000-0000E77B0000}"/>
    <cellStyle name="Normal 3 4 2 2 6 5 2" xfId="31742" xr:uid="{00000000-0005-0000-0000-0000E87B0000}"/>
    <cellStyle name="Normal 3 4 2 2 6 5 2 2" xfId="31743" xr:uid="{00000000-0005-0000-0000-0000E97B0000}"/>
    <cellStyle name="Normal 3 4 2 2 6 5 3" xfId="31744" xr:uid="{00000000-0005-0000-0000-0000EA7B0000}"/>
    <cellStyle name="Normal 3 4 2 2 6 6" xfId="31745" xr:uid="{00000000-0005-0000-0000-0000EB7B0000}"/>
    <cellStyle name="Normal 3 4 2 2 6 6 2" xfId="31746" xr:uid="{00000000-0005-0000-0000-0000EC7B0000}"/>
    <cellStyle name="Normal 3 4 2 2 6 7" xfId="31747" xr:uid="{00000000-0005-0000-0000-0000ED7B0000}"/>
    <cellStyle name="Normal 3 4 2 2 6 7 2" xfId="31748" xr:uid="{00000000-0005-0000-0000-0000EE7B0000}"/>
    <cellStyle name="Normal 3 4 2 2 6 8" xfId="31749" xr:uid="{00000000-0005-0000-0000-0000EF7B0000}"/>
    <cellStyle name="Normal 3 4 2 2 7" xfId="31750" xr:uid="{00000000-0005-0000-0000-0000F07B0000}"/>
    <cellStyle name="Normal 3 4 2 2 7 2" xfId="31751" xr:uid="{00000000-0005-0000-0000-0000F17B0000}"/>
    <cellStyle name="Normal 3 4 2 2 7 2 2" xfId="31752" xr:uid="{00000000-0005-0000-0000-0000F27B0000}"/>
    <cellStyle name="Normal 3 4 2 2 7 2 2 2" xfId="31753" xr:uid="{00000000-0005-0000-0000-0000F37B0000}"/>
    <cellStyle name="Normal 3 4 2 2 7 2 2 2 2" xfId="31754" xr:uid="{00000000-0005-0000-0000-0000F47B0000}"/>
    <cellStyle name="Normal 3 4 2 2 7 2 2 2 2 2" xfId="31755" xr:uid="{00000000-0005-0000-0000-0000F57B0000}"/>
    <cellStyle name="Normal 3 4 2 2 7 2 2 2 3" xfId="31756" xr:uid="{00000000-0005-0000-0000-0000F67B0000}"/>
    <cellStyle name="Normal 3 4 2 2 7 2 2 3" xfId="31757" xr:uid="{00000000-0005-0000-0000-0000F77B0000}"/>
    <cellStyle name="Normal 3 4 2 2 7 2 2 3 2" xfId="31758" xr:uid="{00000000-0005-0000-0000-0000F87B0000}"/>
    <cellStyle name="Normal 3 4 2 2 7 2 2 4" xfId="31759" xr:uid="{00000000-0005-0000-0000-0000F97B0000}"/>
    <cellStyle name="Normal 3 4 2 2 7 2 3" xfId="31760" xr:uid="{00000000-0005-0000-0000-0000FA7B0000}"/>
    <cellStyle name="Normal 3 4 2 2 7 2 3 2" xfId="31761" xr:uid="{00000000-0005-0000-0000-0000FB7B0000}"/>
    <cellStyle name="Normal 3 4 2 2 7 2 3 2 2" xfId="31762" xr:uid="{00000000-0005-0000-0000-0000FC7B0000}"/>
    <cellStyle name="Normal 3 4 2 2 7 2 3 3" xfId="31763" xr:uid="{00000000-0005-0000-0000-0000FD7B0000}"/>
    <cellStyle name="Normal 3 4 2 2 7 2 4" xfId="31764" xr:uid="{00000000-0005-0000-0000-0000FE7B0000}"/>
    <cellStyle name="Normal 3 4 2 2 7 2 4 2" xfId="31765" xr:uid="{00000000-0005-0000-0000-0000FF7B0000}"/>
    <cellStyle name="Normal 3 4 2 2 7 2 5" xfId="31766" xr:uid="{00000000-0005-0000-0000-0000007C0000}"/>
    <cellStyle name="Normal 3 4 2 2 7 3" xfId="31767" xr:uid="{00000000-0005-0000-0000-0000017C0000}"/>
    <cellStyle name="Normal 3 4 2 2 7 3 2" xfId="31768" xr:uid="{00000000-0005-0000-0000-0000027C0000}"/>
    <cellStyle name="Normal 3 4 2 2 7 3 2 2" xfId="31769" xr:uid="{00000000-0005-0000-0000-0000037C0000}"/>
    <cellStyle name="Normal 3 4 2 2 7 3 2 2 2" xfId="31770" xr:uid="{00000000-0005-0000-0000-0000047C0000}"/>
    <cellStyle name="Normal 3 4 2 2 7 3 2 3" xfId="31771" xr:uid="{00000000-0005-0000-0000-0000057C0000}"/>
    <cellStyle name="Normal 3 4 2 2 7 3 3" xfId="31772" xr:uid="{00000000-0005-0000-0000-0000067C0000}"/>
    <cellStyle name="Normal 3 4 2 2 7 3 3 2" xfId="31773" xr:uid="{00000000-0005-0000-0000-0000077C0000}"/>
    <cellStyle name="Normal 3 4 2 2 7 3 4" xfId="31774" xr:uid="{00000000-0005-0000-0000-0000087C0000}"/>
    <cellStyle name="Normal 3 4 2 2 7 4" xfId="31775" xr:uid="{00000000-0005-0000-0000-0000097C0000}"/>
    <cellStyle name="Normal 3 4 2 2 7 4 2" xfId="31776" xr:uid="{00000000-0005-0000-0000-00000A7C0000}"/>
    <cellStyle name="Normal 3 4 2 2 7 4 2 2" xfId="31777" xr:uid="{00000000-0005-0000-0000-00000B7C0000}"/>
    <cellStyle name="Normal 3 4 2 2 7 4 3" xfId="31778" xr:uid="{00000000-0005-0000-0000-00000C7C0000}"/>
    <cellStyle name="Normal 3 4 2 2 7 5" xfId="31779" xr:uid="{00000000-0005-0000-0000-00000D7C0000}"/>
    <cellStyle name="Normal 3 4 2 2 7 5 2" xfId="31780" xr:uid="{00000000-0005-0000-0000-00000E7C0000}"/>
    <cellStyle name="Normal 3 4 2 2 7 6" xfId="31781" xr:uid="{00000000-0005-0000-0000-00000F7C0000}"/>
    <cellStyle name="Normal 3 4 2 2 8" xfId="31782" xr:uid="{00000000-0005-0000-0000-0000107C0000}"/>
    <cellStyle name="Normal 3 4 2 2 8 2" xfId="31783" xr:uid="{00000000-0005-0000-0000-0000117C0000}"/>
    <cellStyle name="Normal 3 4 2 2 8 2 2" xfId="31784" xr:uid="{00000000-0005-0000-0000-0000127C0000}"/>
    <cellStyle name="Normal 3 4 2 2 8 2 2 2" xfId="31785" xr:uid="{00000000-0005-0000-0000-0000137C0000}"/>
    <cellStyle name="Normal 3 4 2 2 8 2 2 2 2" xfId="31786" xr:uid="{00000000-0005-0000-0000-0000147C0000}"/>
    <cellStyle name="Normal 3 4 2 2 8 2 2 2 2 2" xfId="31787" xr:uid="{00000000-0005-0000-0000-0000157C0000}"/>
    <cellStyle name="Normal 3 4 2 2 8 2 2 2 3" xfId="31788" xr:uid="{00000000-0005-0000-0000-0000167C0000}"/>
    <cellStyle name="Normal 3 4 2 2 8 2 2 3" xfId="31789" xr:uid="{00000000-0005-0000-0000-0000177C0000}"/>
    <cellStyle name="Normal 3 4 2 2 8 2 2 3 2" xfId="31790" xr:uid="{00000000-0005-0000-0000-0000187C0000}"/>
    <cellStyle name="Normal 3 4 2 2 8 2 2 4" xfId="31791" xr:uid="{00000000-0005-0000-0000-0000197C0000}"/>
    <cellStyle name="Normal 3 4 2 2 8 2 3" xfId="31792" xr:uid="{00000000-0005-0000-0000-00001A7C0000}"/>
    <cellStyle name="Normal 3 4 2 2 8 2 3 2" xfId="31793" xr:uid="{00000000-0005-0000-0000-00001B7C0000}"/>
    <cellStyle name="Normal 3 4 2 2 8 2 3 2 2" xfId="31794" xr:uid="{00000000-0005-0000-0000-00001C7C0000}"/>
    <cellStyle name="Normal 3 4 2 2 8 2 3 3" xfId="31795" xr:uid="{00000000-0005-0000-0000-00001D7C0000}"/>
    <cellStyle name="Normal 3 4 2 2 8 2 4" xfId="31796" xr:uid="{00000000-0005-0000-0000-00001E7C0000}"/>
    <cellStyle name="Normal 3 4 2 2 8 2 4 2" xfId="31797" xr:uid="{00000000-0005-0000-0000-00001F7C0000}"/>
    <cellStyle name="Normal 3 4 2 2 8 2 5" xfId="31798" xr:uid="{00000000-0005-0000-0000-0000207C0000}"/>
    <cellStyle name="Normal 3 4 2 2 8 3" xfId="31799" xr:uid="{00000000-0005-0000-0000-0000217C0000}"/>
    <cellStyle name="Normal 3 4 2 2 8 3 2" xfId="31800" xr:uid="{00000000-0005-0000-0000-0000227C0000}"/>
    <cellStyle name="Normal 3 4 2 2 8 3 2 2" xfId="31801" xr:uid="{00000000-0005-0000-0000-0000237C0000}"/>
    <cellStyle name="Normal 3 4 2 2 8 3 2 2 2" xfId="31802" xr:uid="{00000000-0005-0000-0000-0000247C0000}"/>
    <cellStyle name="Normal 3 4 2 2 8 3 2 3" xfId="31803" xr:uid="{00000000-0005-0000-0000-0000257C0000}"/>
    <cellStyle name="Normal 3 4 2 2 8 3 3" xfId="31804" xr:uid="{00000000-0005-0000-0000-0000267C0000}"/>
    <cellStyle name="Normal 3 4 2 2 8 3 3 2" xfId="31805" xr:uid="{00000000-0005-0000-0000-0000277C0000}"/>
    <cellStyle name="Normal 3 4 2 2 8 3 4" xfId="31806" xr:uid="{00000000-0005-0000-0000-0000287C0000}"/>
    <cellStyle name="Normal 3 4 2 2 8 4" xfId="31807" xr:uid="{00000000-0005-0000-0000-0000297C0000}"/>
    <cellStyle name="Normal 3 4 2 2 8 4 2" xfId="31808" xr:uid="{00000000-0005-0000-0000-00002A7C0000}"/>
    <cellStyle name="Normal 3 4 2 2 8 4 2 2" xfId="31809" xr:uid="{00000000-0005-0000-0000-00002B7C0000}"/>
    <cellStyle name="Normal 3 4 2 2 8 4 3" xfId="31810" xr:uid="{00000000-0005-0000-0000-00002C7C0000}"/>
    <cellStyle name="Normal 3 4 2 2 8 5" xfId="31811" xr:uid="{00000000-0005-0000-0000-00002D7C0000}"/>
    <cellStyle name="Normal 3 4 2 2 8 5 2" xfId="31812" xr:uid="{00000000-0005-0000-0000-00002E7C0000}"/>
    <cellStyle name="Normal 3 4 2 2 8 6" xfId="31813" xr:uid="{00000000-0005-0000-0000-00002F7C0000}"/>
    <cellStyle name="Normal 3 4 2 2 9" xfId="31814" xr:uid="{00000000-0005-0000-0000-0000307C0000}"/>
    <cellStyle name="Normal 3 4 2 2 9 2" xfId="31815" xr:uid="{00000000-0005-0000-0000-0000317C0000}"/>
    <cellStyle name="Normal 3 4 2 2 9 2 2" xfId="31816" xr:uid="{00000000-0005-0000-0000-0000327C0000}"/>
    <cellStyle name="Normal 3 4 2 2 9 2 2 2" xfId="31817" xr:uid="{00000000-0005-0000-0000-0000337C0000}"/>
    <cellStyle name="Normal 3 4 2 2 9 2 2 2 2" xfId="31818" xr:uid="{00000000-0005-0000-0000-0000347C0000}"/>
    <cellStyle name="Normal 3 4 2 2 9 2 2 3" xfId="31819" xr:uid="{00000000-0005-0000-0000-0000357C0000}"/>
    <cellStyle name="Normal 3 4 2 2 9 2 3" xfId="31820" xr:uid="{00000000-0005-0000-0000-0000367C0000}"/>
    <cellStyle name="Normal 3 4 2 2 9 2 3 2" xfId="31821" xr:uid="{00000000-0005-0000-0000-0000377C0000}"/>
    <cellStyle name="Normal 3 4 2 2 9 2 4" xfId="31822" xr:uid="{00000000-0005-0000-0000-0000387C0000}"/>
    <cellStyle name="Normal 3 4 2 2 9 3" xfId="31823" xr:uid="{00000000-0005-0000-0000-0000397C0000}"/>
    <cellStyle name="Normal 3 4 2 2 9 3 2" xfId="31824" xr:uid="{00000000-0005-0000-0000-00003A7C0000}"/>
    <cellStyle name="Normal 3 4 2 2 9 3 2 2" xfId="31825" xr:uid="{00000000-0005-0000-0000-00003B7C0000}"/>
    <cellStyle name="Normal 3 4 2 2 9 3 3" xfId="31826" xr:uid="{00000000-0005-0000-0000-00003C7C0000}"/>
    <cellStyle name="Normal 3 4 2 2 9 4" xfId="31827" xr:uid="{00000000-0005-0000-0000-00003D7C0000}"/>
    <cellStyle name="Normal 3 4 2 2 9 4 2" xfId="31828" xr:uid="{00000000-0005-0000-0000-00003E7C0000}"/>
    <cellStyle name="Normal 3 4 2 2 9 5" xfId="31829" xr:uid="{00000000-0005-0000-0000-00003F7C0000}"/>
    <cellStyle name="Normal 3 4 2 2_T-straight with PEDs adjustor" xfId="31830" xr:uid="{00000000-0005-0000-0000-0000407C0000}"/>
    <cellStyle name="Normal 3 4 2 3" xfId="31831" xr:uid="{00000000-0005-0000-0000-0000417C0000}"/>
    <cellStyle name="Normal 3 4 2 3 10" xfId="31832" xr:uid="{00000000-0005-0000-0000-0000427C0000}"/>
    <cellStyle name="Normal 3 4 2 3 11" xfId="31833" xr:uid="{00000000-0005-0000-0000-0000437C0000}"/>
    <cellStyle name="Normal 3 4 2 3 2" xfId="31834" xr:uid="{00000000-0005-0000-0000-0000447C0000}"/>
    <cellStyle name="Normal 3 4 2 3 2 10" xfId="31835" xr:uid="{00000000-0005-0000-0000-0000457C0000}"/>
    <cellStyle name="Normal 3 4 2 3 2 2" xfId="31836" xr:uid="{00000000-0005-0000-0000-0000467C0000}"/>
    <cellStyle name="Normal 3 4 2 3 2 2 2" xfId="31837" xr:uid="{00000000-0005-0000-0000-0000477C0000}"/>
    <cellStyle name="Normal 3 4 2 3 2 2 2 2" xfId="31838" xr:uid="{00000000-0005-0000-0000-0000487C0000}"/>
    <cellStyle name="Normal 3 4 2 3 2 2 2 2 2" xfId="31839" xr:uid="{00000000-0005-0000-0000-0000497C0000}"/>
    <cellStyle name="Normal 3 4 2 3 2 2 2 2 2 2" xfId="31840" xr:uid="{00000000-0005-0000-0000-00004A7C0000}"/>
    <cellStyle name="Normal 3 4 2 3 2 2 2 2 2 2 2" xfId="31841" xr:uid="{00000000-0005-0000-0000-00004B7C0000}"/>
    <cellStyle name="Normal 3 4 2 3 2 2 2 2 2 3" xfId="31842" xr:uid="{00000000-0005-0000-0000-00004C7C0000}"/>
    <cellStyle name="Normal 3 4 2 3 2 2 2 2 3" xfId="31843" xr:uid="{00000000-0005-0000-0000-00004D7C0000}"/>
    <cellStyle name="Normal 3 4 2 3 2 2 2 2 3 2" xfId="31844" xr:uid="{00000000-0005-0000-0000-00004E7C0000}"/>
    <cellStyle name="Normal 3 4 2 3 2 2 2 2 4" xfId="31845" xr:uid="{00000000-0005-0000-0000-00004F7C0000}"/>
    <cellStyle name="Normal 3 4 2 3 2 2 2 3" xfId="31846" xr:uid="{00000000-0005-0000-0000-0000507C0000}"/>
    <cellStyle name="Normal 3 4 2 3 2 2 2 3 2" xfId="31847" xr:uid="{00000000-0005-0000-0000-0000517C0000}"/>
    <cellStyle name="Normal 3 4 2 3 2 2 2 3 2 2" xfId="31848" xr:uid="{00000000-0005-0000-0000-0000527C0000}"/>
    <cellStyle name="Normal 3 4 2 3 2 2 2 3 3" xfId="31849" xr:uid="{00000000-0005-0000-0000-0000537C0000}"/>
    <cellStyle name="Normal 3 4 2 3 2 2 2 4" xfId="31850" xr:uid="{00000000-0005-0000-0000-0000547C0000}"/>
    <cellStyle name="Normal 3 4 2 3 2 2 2 4 2" xfId="31851" xr:uid="{00000000-0005-0000-0000-0000557C0000}"/>
    <cellStyle name="Normal 3 4 2 3 2 2 2 5" xfId="31852" xr:uid="{00000000-0005-0000-0000-0000567C0000}"/>
    <cellStyle name="Normal 3 4 2 3 2 2 3" xfId="31853" xr:uid="{00000000-0005-0000-0000-0000577C0000}"/>
    <cellStyle name="Normal 3 4 2 3 2 2 3 2" xfId="31854" xr:uid="{00000000-0005-0000-0000-0000587C0000}"/>
    <cellStyle name="Normal 3 4 2 3 2 2 3 2 2" xfId="31855" xr:uid="{00000000-0005-0000-0000-0000597C0000}"/>
    <cellStyle name="Normal 3 4 2 3 2 2 3 2 2 2" xfId="31856" xr:uid="{00000000-0005-0000-0000-00005A7C0000}"/>
    <cellStyle name="Normal 3 4 2 3 2 2 3 2 3" xfId="31857" xr:uid="{00000000-0005-0000-0000-00005B7C0000}"/>
    <cellStyle name="Normal 3 4 2 3 2 2 3 3" xfId="31858" xr:uid="{00000000-0005-0000-0000-00005C7C0000}"/>
    <cellStyle name="Normal 3 4 2 3 2 2 3 3 2" xfId="31859" xr:uid="{00000000-0005-0000-0000-00005D7C0000}"/>
    <cellStyle name="Normal 3 4 2 3 2 2 3 4" xfId="31860" xr:uid="{00000000-0005-0000-0000-00005E7C0000}"/>
    <cellStyle name="Normal 3 4 2 3 2 2 4" xfId="31861" xr:uid="{00000000-0005-0000-0000-00005F7C0000}"/>
    <cellStyle name="Normal 3 4 2 3 2 2 4 2" xfId="31862" xr:uid="{00000000-0005-0000-0000-0000607C0000}"/>
    <cellStyle name="Normal 3 4 2 3 2 2 4 2 2" xfId="31863" xr:uid="{00000000-0005-0000-0000-0000617C0000}"/>
    <cellStyle name="Normal 3 4 2 3 2 2 4 2 2 2" xfId="31864" xr:uid="{00000000-0005-0000-0000-0000627C0000}"/>
    <cellStyle name="Normal 3 4 2 3 2 2 4 2 3" xfId="31865" xr:uid="{00000000-0005-0000-0000-0000637C0000}"/>
    <cellStyle name="Normal 3 4 2 3 2 2 4 3" xfId="31866" xr:uid="{00000000-0005-0000-0000-0000647C0000}"/>
    <cellStyle name="Normal 3 4 2 3 2 2 4 3 2" xfId="31867" xr:uid="{00000000-0005-0000-0000-0000657C0000}"/>
    <cellStyle name="Normal 3 4 2 3 2 2 4 4" xfId="31868" xr:uid="{00000000-0005-0000-0000-0000667C0000}"/>
    <cellStyle name="Normal 3 4 2 3 2 2 5" xfId="31869" xr:uid="{00000000-0005-0000-0000-0000677C0000}"/>
    <cellStyle name="Normal 3 4 2 3 2 2 5 2" xfId="31870" xr:uid="{00000000-0005-0000-0000-0000687C0000}"/>
    <cellStyle name="Normal 3 4 2 3 2 2 5 2 2" xfId="31871" xr:uid="{00000000-0005-0000-0000-0000697C0000}"/>
    <cellStyle name="Normal 3 4 2 3 2 2 5 3" xfId="31872" xr:uid="{00000000-0005-0000-0000-00006A7C0000}"/>
    <cellStyle name="Normal 3 4 2 3 2 2 6" xfId="31873" xr:uid="{00000000-0005-0000-0000-00006B7C0000}"/>
    <cellStyle name="Normal 3 4 2 3 2 2 6 2" xfId="31874" xr:uid="{00000000-0005-0000-0000-00006C7C0000}"/>
    <cellStyle name="Normal 3 4 2 3 2 2 7" xfId="31875" xr:uid="{00000000-0005-0000-0000-00006D7C0000}"/>
    <cellStyle name="Normal 3 4 2 3 2 2 7 2" xfId="31876" xr:uid="{00000000-0005-0000-0000-00006E7C0000}"/>
    <cellStyle name="Normal 3 4 2 3 2 2 8" xfId="31877" xr:uid="{00000000-0005-0000-0000-00006F7C0000}"/>
    <cellStyle name="Normal 3 4 2 3 2 3" xfId="31878" xr:uid="{00000000-0005-0000-0000-0000707C0000}"/>
    <cellStyle name="Normal 3 4 2 3 2 3 2" xfId="31879" xr:uid="{00000000-0005-0000-0000-0000717C0000}"/>
    <cellStyle name="Normal 3 4 2 3 2 3 2 2" xfId="31880" xr:uid="{00000000-0005-0000-0000-0000727C0000}"/>
    <cellStyle name="Normal 3 4 2 3 2 3 2 2 2" xfId="31881" xr:uid="{00000000-0005-0000-0000-0000737C0000}"/>
    <cellStyle name="Normal 3 4 2 3 2 3 2 2 2 2" xfId="31882" xr:uid="{00000000-0005-0000-0000-0000747C0000}"/>
    <cellStyle name="Normal 3 4 2 3 2 3 2 2 3" xfId="31883" xr:uid="{00000000-0005-0000-0000-0000757C0000}"/>
    <cellStyle name="Normal 3 4 2 3 2 3 2 3" xfId="31884" xr:uid="{00000000-0005-0000-0000-0000767C0000}"/>
    <cellStyle name="Normal 3 4 2 3 2 3 2 3 2" xfId="31885" xr:uid="{00000000-0005-0000-0000-0000777C0000}"/>
    <cellStyle name="Normal 3 4 2 3 2 3 2 4" xfId="31886" xr:uid="{00000000-0005-0000-0000-0000787C0000}"/>
    <cellStyle name="Normal 3 4 2 3 2 3 3" xfId="31887" xr:uid="{00000000-0005-0000-0000-0000797C0000}"/>
    <cellStyle name="Normal 3 4 2 3 2 3 3 2" xfId="31888" xr:uid="{00000000-0005-0000-0000-00007A7C0000}"/>
    <cellStyle name="Normal 3 4 2 3 2 3 3 2 2" xfId="31889" xr:uid="{00000000-0005-0000-0000-00007B7C0000}"/>
    <cellStyle name="Normal 3 4 2 3 2 3 3 3" xfId="31890" xr:uid="{00000000-0005-0000-0000-00007C7C0000}"/>
    <cellStyle name="Normal 3 4 2 3 2 3 4" xfId="31891" xr:uid="{00000000-0005-0000-0000-00007D7C0000}"/>
    <cellStyle name="Normal 3 4 2 3 2 3 4 2" xfId="31892" xr:uid="{00000000-0005-0000-0000-00007E7C0000}"/>
    <cellStyle name="Normal 3 4 2 3 2 3 5" xfId="31893" xr:uid="{00000000-0005-0000-0000-00007F7C0000}"/>
    <cellStyle name="Normal 3 4 2 3 2 4" xfId="31894" xr:uid="{00000000-0005-0000-0000-0000807C0000}"/>
    <cellStyle name="Normal 3 4 2 3 2 4 2" xfId="31895" xr:uid="{00000000-0005-0000-0000-0000817C0000}"/>
    <cellStyle name="Normal 3 4 2 3 2 4 2 2" xfId="31896" xr:uid="{00000000-0005-0000-0000-0000827C0000}"/>
    <cellStyle name="Normal 3 4 2 3 2 4 2 2 2" xfId="31897" xr:uid="{00000000-0005-0000-0000-0000837C0000}"/>
    <cellStyle name="Normal 3 4 2 3 2 4 2 3" xfId="31898" xr:uid="{00000000-0005-0000-0000-0000847C0000}"/>
    <cellStyle name="Normal 3 4 2 3 2 4 3" xfId="31899" xr:uid="{00000000-0005-0000-0000-0000857C0000}"/>
    <cellStyle name="Normal 3 4 2 3 2 4 3 2" xfId="31900" xr:uid="{00000000-0005-0000-0000-0000867C0000}"/>
    <cellStyle name="Normal 3 4 2 3 2 4 4" xfId="31901" xr:uid="{00000000-0005-0000-0000-0000877C0000}"/>
    <cellStyle name="Normal 3 4 2 3 2 5" xfId="31902" xr:uid="{00000000-0005-0000-0000-0000887C0000}"/>
    <cellStyle name="Normal 3 4 2 3 2 5 2" xfId="31903" xr:uid="{00000000-0005-0000-0000-0000897C0000}"/>
    <cellStyle name="Normal 3 4 2 3 2 5 2 2" xfId="31904" xr:uid="{00000000-0005-0000-0000-00008A7C0000}"/>
    <cellStyle name="Normal 3 4 2 3 2 5 2 2 2" xfId="31905" xr:uid="{00000000-0005-0000-0000-00008B7C0000}"/>
    <cellStyle name="Normal 3 4 2 3 2 5 2 3" xfId="31906" xr:uid="{00000000-0005-0000-0000-00008C7C0000}"/>
    <cellStyle name="Normal 3 4 2 3 2 5 3" xfId="31907" xr:uid="{00000000-0005-0000-0000-00008D7C0000}"/>
    <cellStyle name="Normal 3 4 2 3 2 5 3 2" xfId="31908" xr:uid="{00000000-0005-0000-0000-00008E7C0000}"/>
    <cellStyle name="Normal 3 4 2 3 2 5 4" xfId="31909" xr:uid="{00000000-0005-0000-0000-00008F7C0000}"/>
    <cellStyle name="Normal 3 4 2 3 2 6" xfId="31910" xr:uid="{00000000-0005-0000-0000-0000907C0000}"/>
    <cellStyle name="Normal 3 4 2 3 2 6 2" xfId="31911" xr:uid="{00000000-0005-0000-0000-0000917C0000}"/>
    <cellStyle name="Normal 3 4 2 3 2 6 2 2" xfId="31912" xr:uid="{00000000-0005-0000-0000-0000927C0000}"/>
    <cellStyle name="Normal 3 4 2 3 2 6 3" xfId="31913" xr:uid="{00000000-0005-0000-0000-0000937C0000}"/>
    <cellStyle name="Normal 3 4 2 3 2 7" xfId="31914" xr:uid="{00000000-0005-0000-0000-0000947C0000}"/>
    <cellStyle name="Normal 3 4 2 3 2 7 2" xfId="31915" xr:uid="{00000000-0005-0000-0000-0000957C0000}"/>
    <cellStyle name="Normal 3 4 2 3 2 8" xfId="31916" xr:uid="{00000000-0005-0000-0000-0000967C0000}"/>
    <cellStyle name="Normal 3 4 2 3 2 8 2" xfId="31917" xr:uid="{00000000-0005-0000-0000-0000977C0000}"/>
    <cellStyle name="Normal 3 4 2 3 2 9" xfId="31918" xr:uid="{00000000-0005-0000-0000-0000987C0000}"/>
    <cellStyle name="Normal 3 4 2 3 3" xfId="31919" xr:uid="{00000000-0005-0000-0000-0000997C0000}"/>
    <cellStyle name="Normal 3 4 2 3 3 2" xfId="31920" xr:uid="{00000000-0005-0000-0000-00009A7C0000}"/>
    <cellStyle name="Normal 3 4 2 3 3 2 2" xfId="31921" xr:uid="{00000000-0005-0000-0000-00009B7C0000}"/>
    <cellStyle name="Normal 3 4 2 3 3 2 2 2" xfId="31922" xr:uid="{00000000-0005-0000-0000-00009C7C0000}"/>
    <cellStyle name="Normal 3 4 2 3 3 2 2 2 2" xfId="31923" xr:uid="{00000000-0005-0000-0000-00009D7C0000}"/>
    <cellStyle name="Normal 3 4 2 3 3 2 2 2 2 2" xfId="31924" xr:uid="{00000000-0005-0000-0000-00009E7C0000}"/>
    <cellStyle name="Normal 3 4 2 3 3 2 2 2 3" xfId="31925" xr:uid="{00000000-0005-0000-0000-00009F7C0000}"/>
    <cellStyle name="Normal 3 4 2 3 3 2 2 3" xfId="31926" xr:uid="{00000000-0005-0000-0000-0000A07C0000}"/>
    <cellStyle name="Normal 3 4 2 3 3 2 2 3 2" xfId="31927" xr:uid="{00000000-0005-0000-0000-0000A17C0000}"/>
    <cellStyle name="Normal 3 4 2 3 3 2 2 4" xfId="31928" xr:uid="{00000000-0005-0000-0000-0000A27C0000}"/>
    <cellStyle name="Normal 3 4 2 3 3 2 3" xfId="31929" xr:uid="{00000000-0005-0000-0000-0000A37C0000}"/>
    <cellStyle name="Normal 3 4 2 3 3 2 3 2" xfId="31930" xr:uid="{00000000-0005-0000-0000-0000A47C0000}"/>
    <cellStyle name="Normal 3 4 2 3 3 2 3 2 2" xfId="31931" xr:uid="{00000000-0005-0000-0000-0000A57C0000}"/>
    <cellStyle name="Normal 3 4 2 3 3 2 3 3" xfId="31932" xr:uid="{00000000-0005-0000-0000-0000A67C0000}"/>
    <cellStyle name="Normal 3 4 2 3 3 2 4" xfId="31933" xr:uid="{00000000-0005-0000-0000-0000A77C0000}"/>
    <cellStyle name="Normal 3 4 2 3 3 2 4 2" xfId="31934" xr:uid="{00000000-0005-0000-0000-0000A87C0000}"/>
    <cellStyle name="Normal 3 4 2 3 3 2 5" xfId="31935" xr:uid="{00000000-0005-0000-0000-0000A97C0000}"/>
    <cellStyle name="Normal 3 4 2 3 3 3" xfId="31936" xr:uid="{00000000-0005-0000-0000-0000AA7C0000}"/>
    <cellStyle name="Normal 3 4 2 3 3 3 2" xfId="31937" xr:uid="{00000000-0005-0000-0000-0000AB7C0000}"/>
    <cellStyle name="Normal 3 4 2 3 3 3 2 2" xfId="31938" xr:uid="{00000000-0005-0000-0000-0000AC7C0000}"/>
    <cellStyle name="Normal 3 4 2 3 3 3 2 2 2" xfId="31939" xr:uid="{00000000-0005-0000-0000-0000AD7C0000}"/>
    <cellStyle name="Normal 3 4 2 3 3 3 2 3" xfId="31940" xr:uid="{00000000-0005-0000-0000-0000AE7C0000}"/>
    <cellStyle name="Normal 3 4 2 3 3 3 3" xfId="31941" xr:uid="{00000000-0005-0000-0000-0000AF7C0000}"/>
    <cellStyle name="Normal 3 4 2 3 3 3 3 2" xfId="31942" xr:uid="{00000000-0005-0000-0000-0000B07C0000}"/>
    <cellStyle name="Normal 3 4 2 3 3 3 4" xfId="31943" xr:uid="{00000000-0005-0000-0000-0000B17C0000}"/>
    <cellStyle name="Normal 3 4 2 3 3 4" xfId="31944" xr:uid="{00000000-0005-0000-0000-0000B27C0000}"/>
    <cellStyle name="Normal 3 4 2 3 3 4 2" xfId="31945" xr:uid="{00000000-0005-0000-0000-0000B37C0000}"/>
    <cellStyle name="Normal 3 4 2 3 3 4 2 2" xfId="31946" xr:uid="{00000000-0005-0000-0000-0000B47C0000}"/>
    <cellStyle name="Normal 3 4 2 3 3 4 2 2 2" xfId="31947" xr:uid="{00000000-0005-0000-0000-0000B57C0000}"/>
    <cellStyle name="Normal 3 4 2 3 3 4 2 3" xfId="31948" xr:uid="{00000000-0005-0000-0000-0000B67C0000}"/>
    <cellStyle name="Normal 3 4 2 3 3 4 3" xfId="31949" xr:uid="{00000000-0005-0000-0000-0000B77C0000}"/>
    <cellStyle name="Normal 3 4 2 3 3 4 3 2" xfId="31950" xr:uid="{00000000-0005-0000-0000-0000B87C0000}"/>
    <cellStyle name="Normal 3 4 2 3 3 4 4" xfId="31951" xr:uid="{00000000-0005-0000-0000-0000B97C0000}"/>
    <cellStyle name="Normal 3 4 2 3 3 5" xfId="31952" xr:uid="{00000000-0005-0000-0000-0000BA7C0000}"/>
    <cellStyle name="Normal 3 4 2 3 3 5 2" xfId="31953" xr:uid="{00000000-0005-0000-0000-0000BB7C0000}"/>
    <cellStyle name="Normal 3 4 2 3 3 5 2 2" xfId="31954" xr:uid="{00000000-0005-0000-0000-0000BC7C0000}"/>
    <cellStyle name="Normal 3 4 2 3 3 5 3" xfId="31955" xr:uid="{00000000-0005-0000-0000-0000BD7C0000}"/>
    <cellStyle name="Normal 3 4 2 3 3 6" xfId="31956" xr:uid="{00000000-0005-0000-0000-0000BE7C0000}"/>
    <cellStyle name="Normal 3 4 2 3 3 6 2" xfId="31957" xr:uid="{00000000-0005-0000-0000-0000BF7C0000}"/>
    <cellStyle name="Normal 3 4 2 3 3 7" xfId="31958" xr:uid="{00000000-0005-0000-0000-0000C07C0000}"/>
    <cellStyle name="Normal 3 4 2 3 3 7 2" xfId="31959" xr:uid="{00000000-0005-0000-0000-0000C17C0000}"/>
    <cellStyle name="Normal 3 4 2 3 3 8" xfId="31960" xr:uid="{00000000-0005-0000-0000-0000C27C0000}"/>
    <cellStyle name="Normal 3 4 2 3 4" xfId="31961" xr:uid="{00000000-0005-0000-0000-0000C37C0000}"/>
    <cellStyle name="Normal 3 4 2 3 4 2" xfId="31962" xr:uid="{00000000-0005-0000-0000-0000C47C0000}"/>
    <cellStyle name="Normal 3 4 2 3 4 2 2" xfId="31963" xr:uid="{00000000-0005-0000-0000-0000C57C0000}"/>
    <cellStyle name="Normal 3 4 2 3 4 2 2 2" xfId="31964" xr:uid="{00000000-0005-0000-0000-0000C67C0000}"/>
    <cellStyle name="Normal 3 4 2 3 4 2 2 2 2" xfId="31965" xr:uid="{00000000-0005-0000-0000-0000C77C0000}"/>
    <cellStyle name="Normal 3 4 2 3 4 2 2 3" xfId="31966" xr:uid="{00000000-0005-0000-0000-0000C87C0000}"/>
    <cellStyle name="Normal 3 4 2 3 4 2 3" xfId="31967" xr:uid="{00000000-0005-0000-0000-0000C97C0000}"/>
    <cellStyle name="Normal 3 4 2 3 4 2 3 2" xfId="31968" xr:uid="{00000000-0005-0000-0000-0000CA7C0000}"/>
    <cellStyle name="Normal 3 4 2 3 4 2 4" xfId="31969" xr:uid="{00000000-0005-0000-0000-0000CB7C0000}"/>
    <cellStyle name="Normal 3 4 2 3 4 3" xfId="31970" xr:uid="{00000000-0005-0000-0000-0000CC7C0000}"/>
    <cellStyle name="Normal 3 4 2 3 4 3 2" xfId="31971" xr:uid="{00000000-0005-0000-0000-0000CD7C0000}"/>
    <cellStyle name="Normal 3 4 2 3 4 3 2 2" xfId="31972" xr:uid="{00000000-0005-0000-0000-0000CE7C0000}"/>
    <cellStyle name="Normal 3 4 2 3 4 3 3" xfId="31973" xr:uid="{00000000-0005-0000-0000-0000CF7C0000}"/>
    <cellStyle name="Normal 3 4 2 3 4 4" xfId="31974" xr:uid="{00000000-0005-0000-0000-0000D07C0000}"/>
    <cellStyle name="Normal 3 4 2 3 4 4 2" xfId="31975" xr:uid="{00000000-0005-0000-0000-0000D17C0000}"/>
    <cellStyle name="Normal 3 4 2 3 4 5" xfId="31976" xr:uid="{00000000-0005-0000-0000-0000D27C0000}"/>
    <cellStyle name="Normal 3 4 2 3 5" xfId="31977" xr:uid="{00000000-0005-0000-0000-0000D37C0000}"/>
    <cellStyle name="Normal 3 4 2 3 5 2" xfId="31978" xr:uid="{00000000-0005-0000-0000-0000D47C0000}"/>
    <cellStyle name="Normal 3 4 2 3 5 2 2" xfId="31979" xr:uid="{00000000-0005-0000-0000-0000D57C0000}"/>
    <cellStyle name="Normal 3 4 2 3 5 2 2 2" xfId="31980" xr:uid="{00000000-0005-0000-0000-0000D67C0000}"/>
    <cellStyle name="Normal 3 4 2 3 5 2 3" xfId="31981" xr:uid="{00000000-0005-0000-0000-0000D77C0000}"/>
    <cellStyle name="Normal 3 4 2 3 5 3" xfId="31982" xr:uid="{00000000-0005-0000-0000-0000D87C0000}"/>
    <cellStyle name="Normal 3 4 2 3 5 3 2" xfId="31983" xr:uid="{00000000-0005-0000-0000-0000D97C0000}"/>
    <cellStyle name="Normal 3 4 2 3 5 4" xfId="31984" xr:uid="{00000000-0005-0000-0000-0000DA7C0000}"/>
    <cellStyle name="Normal 3 4 2 3 6" xfId="31985" xr:uid="{00000000-0005-0000-0000-0000DB7C0000}"/>
    <cellStyle name="Normal 3 4 2 3 6 2" xfId="31986" xr:uid="{00000000-0005-0000-0000-0000DC7C0000}"/>
    <cellStyle name="Normal 3 4 2 3 6 2 2" xfId="31987" xr:uid="{00000000-0005-0000-0000-0000DD7C0000}"/>
    <cellStyle name="Normal 3 4 2 3 6 2 2 2" xfId="31988" xr:uid="{00000000-0005-0000-0000-0000DE7C0000}"/>
    <cellStyle name="Normal 3 4 2 3 6 2 3" xfId="31989" xr:uid="{00000000-0005-0000-0000-0000DF7C0000}"/>
    <cellStyle name="Normal 3 4 2 3 6 3" xfId="31990" xr:uid="{00000000-0005-0000-0000-0000E07C0000}"/>
    <cellStyle name="Normal 3 4 2 3 6 3 2" xfId="31991" xr:uid="{00000000-0005-0000-0000-0000E17C0000}"/>
    <cellStyle name="Normal 3 4 2 3 6 4" xfId="31992" xr:uid="{00000000-0005-0000-0000-0000E27C0000}"/>
    <cellStyle name="Normal 3 4 2 3 7" xfId="31993" xr:uid="{00000000-0005-0000-0000-0000E37C0000}"/>
    <cellStyle name="Normal 3 4 2 3 7 2" xfId="31994" xr:uid="{00000000-0005-0000-0000-0000E47C0000}"/>
    <cellStyle name="Normal 3 4 2 3 7 2 2" xfId="31995" xr:uid="{00000000-0005-0000-0000-0000E57C0000}"/>
    <cellStyle name="Normal 3 4 2 3 7 3" xfId="31996" xr:uid="{00000000-0005-0000-0000-0000E67C0000}"/>
    <cellStyle name="Normal 3 4 2 3 8" xfId="31997" xr:uid="{00000000-0005-0000-0000-0000E77C0000}"/>
    <cellStyle name="Normal 3 4 2 3 8 2" xfId="31998" xr:uid="{00000000-0005-0000-0000-0000E87C0000}"/>
    <cellStyle name="Normal 3 4 2 3 9" xfId="31999" xr:uid="{00000000-0005-0000-0000-0000E97C0000}"/>
    <cellStyle name="Normal 3 4 2 3 9 2" xfId="32000" xr:uid="{00000000-0005-0000-0000-0000EA7C0000}"/>
    <cellStyle name="Normal 3 4 2 4" xfId="32001" xr:uid="{00000000-0005-0000-0000-0000EB7C0000}"/>
    <cellStyle name="Normal 3 4 2 4 10" xfId="32002" xr:uid="{00000000-0005-0000-0000-0000EC7C0000}"/>
    <cellStyle name="Normal 3 4 2 4 11" xfId="32003" xr:uid="{00000000-0005-0000-0000-0000ED7C0000}"/>
    <cellStyle name="Normal 3 4 2 4 2" xfId="32004" xr:uid="{00000000-0005-0000-0000-0000EE7C0000}"/>
    <cellStyle name="Normal 3 4 2 4 2 10" xfId="32005" xr:uid="{00000000-0005-0000-0000-0000EF7C0000}"/>
    <cellStyle name="Normal 3 4 2 4 2 2" xfId="32006" xr:uid="{00000000-0005-0000-0000-0000F07C0000}"/>
    <cellStyle name="Normal 3 4 2 4 2 2 2" xfId="32007" xr:uid="{00000000-0005-0000-0000-0000F17C0000}"/>
    <cellStyle name="Normal 3 4 2 4 2 2 2 2" xfId="32008" xr:uid="{00000000-0005-0000-0000-0000F27C0000}"/>
    <cellStyle name="Normal 3 4 2 4 2 2 2 2 2" xfId="32009" xr:uid="{00000000-0005-0000-0000-0000F37C0000}"/>
    <cellStyle name="Normal 3 4 2 4 2 2 2 2 2 2" xfId="32010" xr:uid="{00000000-0005-0000-0000-0000F47C0000}"/>
    <cellStyle name="Normal 3 4 2 4 2 2 2 2 2 2 2" xfId="32011" xr:uid="{00000000-0005-0000-0000-0000F57C0000}"/>
    <cellStyle name="Normal 3 4 2 4 2 2 2 2 2 3" xfId="32012" xr:uid="{00000000-0005-0000-0000-0000F67C0000}"/>
    <cellStyle name="Normal 3 4 2 4 2 2 2 2 3" xfId="32013" xr:uid="{00000000-0005-0000-0000-0000F77C0000}"/>
    <cellStyle name="Normal 3 4 2 4 2 2 2 2 3 2" xfId="32014" xr:uid="{00000000-0005-0000-0000-0000F87C0000}"/>
    <cellStyle name="Normal 3 4 2 4 2 2 2 2 4" xfId="32015" xr:uid="{00000000-0005-0000-0000-0000F97C0000}"/>
    <cellStyle name="Normal 3 4 2 4 2 2 2 3" xfId="32016" xr:uid="{00000000-0005-0000-0000-0000FA7C0000}"/>
    <cellStyle name="Normal 3 4 2 4 2 2 2 3 2" xfId="32017" xr:uid="{00000000-0005-0000-0000-0000FB7C0000}"/>
    <cellStyle name="Normal 3 4 2 4 2 2 2 3 2 2" xfId="32018" xr:uid="{00000000-0005-0000-0000-0000FC7C0000}"/>
    <cellStyle name="Normal 3 4 2 4 2 2 2 3 3" xfId="32019" xr:uid="{00000000-0005-0000-0000-0000FD7C0000}"/>
    <cellStyle name="Normal 3 4 2 4 2 2 2 4" xfId="32020" xr:uid="{00000000-0005-0000-0000-0000FE7C0000}"/>
    <cellStyle name="Normal 3 4 2 4 2 2 2 4 2" xfId="32021" xr:uid="{00000000-0005-0000-0000-0000FF7C0000}"/>
    <cellStyle name="Normal 3 4 2 4 2 2 2 5" xfId="32022" xr:uid="{00000000-0005-0000-0000-0000007D0000}"/>
    <cellStyle name="Normal 3 4 2 4 2 2 3" xfId="32023" xr:uid="{00000000-0005-0000-0000-0000017D0000}"/>
    <cellStyle name="Normal 3 4 2 4 2 2 3 2" xfId="32024" xr:uid="{00000000-0005-0000-0000-0000027D0000}"/>
    <cellStyle name="Normal 3 4 2 4 2 2 3 2 2" xfId="32025" xr:uid="{00000000-0005-0000-0000-0000037D0000}"/>
    <cellStyle name="Normal 3 4 2 4 2 2 3 2 2 2" xfId="32026" xr:uid="{00000000-0005-0000-0000-0000047D0000}"/>
    <cellStyle name="Normal 3 4 2 4 2 2 3 2 3" xfId="32027" xr:uid="{00000000-0005-0000-0000-0000057D0000}"/>
    <cellStyle name="Normal 3 4 2 4 2 2 3 3" xfId="32028" xr:uid="{00000000-0005-0000-0000-0000067D0000}"/>
    <cellStyle name="Normal 3 4 2 4 2 2 3 3 2" xfId="32029" xr:uid="{00000000-0005-0000-0000-0000077D0000}"/>
    <cellStyle name="Normal 3 4 2 4 2 2 3 4" xfId="32030" xr:uid="{00000000-0005-0000-0000-0000087D0000}"/>
    <cellStyle name="Normal 3 4 2 4 2 2 4" xfId="32031" xr:uid="{00000000-0005-0000-0000-0000097D0000}"/>
    <cellStyle name="Normal 3 4 2 4 2 2 4 2" xfId="32032" xr:uid="{00000000-0005-0000-0000-00000A7D0000}"/>
    <cellStyle name="Normal 3 4 2 4 2 2 4 2 2" xfId="32033" xr:uid="{00000000-0005-0000-0000-00000B7D0000}"/>
    <cellStyle name="Normal 3 4 2 4 2 2 4 2 2 2" xfId="32034" xr:uid="{00000000-0005-0000-0000-00000C7D0000}"/>
    <cellStyle name="Normal 3 4 2 4 2 2 4 2 3" xfId="32035" xr:uid="{00000000-0005-0000-0000-00000D7D0000}"/>
    <cellStyle name="Normal 3 4 2 4 2 2 4 3" xfId="32036" xr:uid="{00000000-0005-0000-0000-00000E7D0000}"/>
    <cellStyle name="Normal 3 4 2 4 2 2 4 3 2" xfId="32037" xr:uid="{00000000-0005-0000-0000-00000F7D0000}"/>
    <cellStyle name="Normal 3 4 2 4 2 2 4 4" xfId="32038" xr:uid="{00000000-0005-0000-0000-0000107D0000}"/>
    <cellStyle name="Normal 3 4 2 4 2 2 5" xfId="32039" xr:uid="{00000000-0005-0000-0000-0000117D0000}"/>
    <cellStyle name="Normal 3 4 2 4 2 2 5 2" xfId="32040" xr:uid="{00000000-0005-0000-0000-0000127D0000}"/>
    <cellStyle name="Normal 3 4 2 4 2 2 5 2 2" xfId="32041" xr:uid="{00000000-0005-0000-0000-0000137D0000}"/>
    <cellStyle name="Normal 3 4 2 4 2 2 5 3" xfId="32042" xr:uid="{00000000-0005-0000-0000-0000147D0000}"/>
    <cellStyle name="Normal 3 4 2 4 2 2 6" xfId="32043" xr:uid="{00000000-0005-0000-0000-0000157D0000}"/>
    <cellStyle name="Normal 3 4 2 4 2 2 6 2" xfId="32044" xr:uid="{00000000-0005-0000-0000-0000167D0000}"/>
    <cellStyle name="Normal 3 4 2 4 2 2 7" xfId="32045" xr:uid="{00000000-0005-0000-0000-0000177D0000}"/>
    <cellStyle name="Normal 3 4 2 4 2 2 7 2" xfId="32046" xr:uid="{00000000-0005-0000-0000-0000187D0000}"/>
    <cellStyle name="Normal 3 4 2 4 2 2 8" xfId="32047" xr:uid="{00000000-0005-0000-0000-0000197D0000}"/>
    <cellStyle name="Normal 3 4 2 4 2 3" xfId="32048" xr:uid="{00000000-0005-0000-0000-00001A7D0000}"/>
    <cellStyle name="Normal 3 4 2 4 2 3 2" xfId="32049" xr:uid="{00000000-0005-0000-0000-00001B7D0000}"/>
    <cellStyle name="Normal 3 4 2 4 2 3 2 2" xfId="32050" xr:uid="{00000000-0005-0000-0000-00001C7D0000}"/>
    <cellStyle name="Normal 3 4 2 4 2 3 2 2 2" xfId="32051" xr:uid="{00000000-0005-0000-0000-00001D7D0000}"/>
    <cellStyle name="Normal 3 4 2 4 2 3 2 2 2 2" xfId="32052" xr:uid="{00000000-0005-0000-0000-00001E7D0000}"/>
    <cellStyle name="Normal 3 4 2 4 2 3 2 2 3" xfId="32053" xr:uid="{00000000-0005-0000-0000-00001F7D0000}"/>
    <cellStyle name="Normal 3 4 2 4 2 3 2 3" xfId="32054" xr:uid="{00000000-0005-0000-0000-0000207D0000}"/>
    <cellStyle name="Normal 3 4 2 4 2 3 2 3 2" xfId="32055" xr:uid="{00000000-0005-0000-0000-0000217D0000}"/>
    <cellStyle name="Normal 3 4 2 4 2 3 2 4" xfId="32056" xr:uid="{00000000-0005-0000-0000-0000227D0000}"/>
    <cellStyle name="Normal 3 4 2 4 2 3 3" xfId="32057" xr:uid="{00000000-0005-0000-0000-0000237D0000}"/>
    <cellStyle name="Normal 3 4 2 4 2 3 3 2" xfId="32058" xr:uid="{00000000-0005-0000-0000-0000247D0000}"/>
    <cellStyle name="Normal 3 4 2 4 2 3 3 2 2" xfId="32059" xr:uid="{00000000-0005-0000-0000-0000257D0000}"/>
    <cellStyle name="Normal 3 4 2 4 2 3 3 3" xfId="32060" xr:uid="{00000000-0005-0000-0000-0000267D0000}"/>
    <cellStyle name="Normal 3 4 2 4 2 3 4" xfId="32061" xr:uid="{00000000-0005-0000-0000-0000277D0000}"/>
    <cellStyle name="Normal 3 4 2 4 2 3 4 2" xfId="32062" xr:uid="{00000000-0005-0000-0000-0000287D0000}"/>
    <cellStyle name="Normal 3 4 2 4 2 3 5" xfId="32063" xr:uid="{00000000-0005-0000-0000-0000297D0000}"/>
    <cellStyle name="Normal 3 4 2 4 2 4" xfId="32064" xr:uid="{00000000-0005-0000-0000-00002A7D0000}"/>
    <cellStyle name="Normal 3 4 2 4 2 4 2" xfId="32065" xr:uid="{00000000-0005-0000-0000-00002B7D0000}"/>
    <cellStyle name="Normal 3 4 2 4 2 4 2 2" xfId="32066" xr:uid="{00000000-0005-0000-0000-00002C7D0000}"/>
    <cellStyle name="Normal 3 4 2 4 2 4 2 2 2" xfId="32067" xr:uid="{00000000-0005-0000-0000-00002D7D0000}"/>
    <cellStyle name="Normal 3 4 2 4 2 4 2 3" xfId="32068" xr:uid="{00000000-0005-0000-0000-00002E7D0000}"/>
    <cellStyle name="Normal 3 4 2 4 2 4 3" xfId="32069" xr:uid="{00000000-0005-0000-0000-00002F7D0000}"/>
    <cellStyle name="Normal 3 4 2 4 2 4 3 2" xfId="32070" xr:uid="{00000000-0005-0000-0000-0000307D0000}"/>
    <cellStyle name="Normal 3 4 2 4 2 4 4" xfId="32071" xr:uid="{00000000-0005-0000-0000-0000317D0000}"/>
    <cellStyle name="Normal 3 4 2 4 2 5" xfId="32072" xr:uid="{00000000-0005-0000-0000-0000327D0000}"/>
    <cellStyle name="Normal 3 4 2 4 2 5 2" xfId="32073" xr:uid="{00000000-0005-0000-0000-0000337D0000}"/>
    <cellStyle name="Normal 3 4 2 4 2 5 2 2" xfId="32074" xr:uid="{00000000-0005-0000-0000-0000347D0000}"/>
    <cellStyle name="Normal 3 4 2 4 2 5 2 2 2" xfId="32075" xr:uid="{00000000-0005-0000-0000-0000357D0000}"/>
    <cellStyle name="Normal 3 4 2 4 2 5 2 3" xfId="32076" xr:uid="{00000000-0005-0000-0000-0000367D0000}"/>
    <cellStyle name="Normal 3 4 2 4 2 5 3" xfId="32077" xr:uid="{00000000-0005-0000-0000-0000377D0000}"/>
    <cellStyle name="Normal 3 4 2 4 2 5 3 2" xfId="32078" xr:uid="{00000000-0005-0000-0000-0000387D0000}"/>
    <cellStyle name="Normal 3 4 2 4 2 5 4" xfId="32079" xr:uid="{00000000-0005-0000-0000-0000397D0000}"/>
    <cellStyle name="Normal 3 4 2 4 2 6" xfId="32080" xr:uid="{00000000-0005-0000-0000-00003A7D0000}"/>
    <cellStyle name="Normal 3 4 2 4 2 6 2" xfId="32081" xr:uid="{00000000-0005-0000-0000-00003B7D0000}"/>
    <cellStyle name="Normal 3 4 2 4 2 6 2 2" xfId="32082" xr:uid="{00000000-0005-0000-0000-00003C7D0000}"/>
    <cellStyle name="Normal 3 4 2 4 2 6 3" xfId="32083" xr:uid="{00000000-0005-0000-0000-00003D7D0000}"/>
    <cellStyle name="Normal 3 4 2 4 2 7" xfId="32084" xr:uid="{00000000-0005-0000-0000-00003E7D0000}"/>
    <cellStyle name="Normal 3 4 2 4 2 7 2" xfId="32085" xr:uid="{00000000-0005-0000-0000-00003F7D0000}"/>
    <cellStyle name="Normal 3 4 2 4 2 8" xfId="32086" xr:uid="{00000000-0005-0000-0000-0000407D0000}"/>
    <cellStyle name="Normal 3 4 2 4 2 8 2" xfId="32087" xr:uid="{00000000-0005-0000-0000-0000417D0000}"/>
    <cellStyle name="Normal 3 4 2 4 2 9" xfId="32088" xr:uid="{00000000-0005-0000-0000-0000427D0000}"/>
    <cellStyle name="Normal 3 4 2 4 3" xfId="32089" xr:uid="{00000000-0005-0000-0000-0000437D0000}"/>
    <cellStyle name="Normal 3 4 2 4 3 2" xfId="32090" xr:uid="{00000000-0005-0000-0000-0000447D0000}"/>
    <cellStyle name="Normal 3 4 2 4 3 2 2" xfId="32091" xr:uid="{00000000-0005-0000-0000-0000457D0000}"/>
    <cellStyle name="Normal 3 4 2 4 3 2 2 2" xfId="32092" xr:uid="{00000000-0005-0000-0000-0000467D0000}"/>
    <cellStyle name="Normal 3 4 2 4 3 2 2 2 2" xfId="32093" xr:uid="{00000000-0005-0000-0000-0000477D0000}"/>
    <cellStyle name="Normal 3 4 2 4 3 2 2 2 2 2" xfId="32094" xr:uid="{00000000-0005-0000-0000-0000487D0000}"/>
    <cellStyle name="Normal 3 4 2 4 3 2 2 2 3" xfId="32095" xr:uid="{00000000-0005-0000-0000-0000497D0000}"/>
    <cellStyle name="Normal 3 4 2 4 3 2 2 3" xfId="32096" xr:uid="{00000000-0005-0000-0000-00004A7D0000}"/>
    <cellStyle name="Normal 3 4 2 4 3 2 2 3 2" xfId="32097" xr:uid="{00000000-0005-0000-0000-00004B7D0000}"/>
    <cellStyle name="Normal 3 4 2 4 3 2 2 4" xfId="32098" xr:uid="{00000000-0005-0000-0000-00004C7D0000}"/>
    <cellStyle name="Normal 3 4 2 4 3 2 3" xfId="32099" xr:uid="{00000000-0005-0000-0000-00004D7D0000}"/>
    <cellStyle name="Normal 3 4 2 4 3 2 3 2" xfId="32100" xr:uid="{00000000-0005-0000-0000-00004E7D0000}"/>
    <cellStyle name="Normal 3 4 2 4 3 2 3 2 2" xfId="32101" xr:uid="{00000000-0005-0000-0000-00004F7D0000}"/>
    <cellStyle name="Normal 3 4 2 4 3 2 3 3" xfId="32102" xr:uid="{00000000-0005-0000-0000-0000507D0000}"/>
    <cellStyle name="Normal 3 4 2 4 3 2 4" xfId="32103" xr:uid="{00000000-0005-0000-0000-0000517D0000}"/>
    <cellStyle name="Normal 3 4 2 4 3 2 4 2" xfId="32104" xr:uid="{00000000-0005-0000-0000-0000527D0000}"/>
    <cellStyle name="Normal 3 4 2 4 3 2 5" xfId="32105" xr:uid="{00000000-0005-0000-0000-0000537D0000}"/>
    <cellStyle name="Normal 3 4 2 4 3 3" xfId="32106" xr:uid="{00000000-0005-0000-0000-0000547D0000}"/>
    <cellStyle name="Normal 3 4 2 4 3 3 2" xfId="32107" xr:uid="{00000000-0005-0000-0000-0000557D0000}"/>
    <cellStyle name="Normal 3 4 2 4 3 3 2 2" xfId="32108" xr:uid="{00000000-0005-0000-0000-0000567D0000}"/>
    <cellStyle name="Normal 3 4 2 4 3 3 2 2 2" xfId="32109" xr:uid="{00000000-0005-0000-0000-0000577D0000}"/>
    <cellStyle name="Normal 3 4 2 4 3 3 2 3" xfId="32110" xr:uid="{00000000-0005-0000-0000-0000587D0000}"/>
    <cellStyle name="Normal 3 4 2 4 3 3 3" xfId="32111" xr:uid="{00000000-0005-0000-0000-0000597D0000}"/>
    <cellStyle name="Normal 3 4 2 4 3 3 3 2" xfId="32112" xr:uid="{00000000-0005-0000-0000-00005A7D0000}"/>
    <cellStyle name="Normal 3 4 2 4 3 3 4" xfId="32113" xr:uid="{00000000-0005-0000-0000-00005B7D0000}"/>
    <cellStyle name="Normal 3 4 2 4 3 4" xfId="32114" xr:uid="{00000000-0005-0000-0000-00005C7D0000}"/>
    <cellStyle name="Normal 3 4 2 4 3 4 2" xfId="32115" xr:uid="{00000000-0005-0000-0000-00005D7D0000}"/>
    <cellStyle name="Normal 3 4 2 4 3 4 2 2" xfId="32116" xr:uid="{00000000-0005-0000-0000-00005E7D0000}"/>
    <cellStyle name="Normal 3 4 2 4 3 4 2 2 2" xfId="32117" xr:uid="{00000000-0005-0000-0000-00005F7D0000}"/>
    <cellStyle name="Normal 3 4 2 4 3 4 2 3" xfId="32118" xr:uid="{00000000-0005-0000-0000-0000607D0000}"/>
    <cellStyle name="Normal 3 4 2 4 3 4 3" xfId="32119" xr:uid="{00000000-0005-0000-0000-0000617D0000}"/>
    <cellStyle name="Normal 3 4 2 4 3 4 3 2" xfId="32120" xr:uid="{00000000-0005-0000-0000-0000627D0000}"/>
    <cellStyle name="Normal 3 4 2 4 3 4 4" xfId="32121" xr:uid="{00000000-0005-0000-0000-0000637D0000}"/>
    <cellStyle name="Normal 3 4 2 4 3 5" xfId="32122" xr:uid="{00000000-0005-0000-0000-0000647D0000}"/>
    <cellStyle name="Normal 3 4 2 4 3 5 2" xfId="32123" xr:uid="{00000000-0005-0000-0000-0000657D0000}"/>
    <cellStyle name="Normal 3 4 2 4 3 5 2 2" xfId="32124" xr:uid="{00000000-0005-0000-0000-0000667D0000}"/>
    <cellStyle name="Normal 3 4 2 4 3 5 3" xfId="32125" xr:uid="{00000000-0005-0000-0000-0000677D0000}"/>
    <cellStyle name="Normal 3 4 2 4 3 6" xfId="32126" xr:uid="{00000000-0005-0000-0000-0000687D0000}"/>
    <cellStyle name="Normal 3 4 2 4 3 6 2" xfId="32127" xr:uid="{00000000-0005-0000-0000-0000697D0000}"/>
    <cellStyle name="Normal 3 4 2 4 3 7" xfId="32128" xr:uid="{00000000-0005-0000-0000-00006A7D0000}"/>
    <cellStyle name="Normal 3 4 2 4 3 7 2" xfId="32129" xr:uid="{00000000-0005-0000-0000-00006B7D0000}"/>
    <cellStyle name="Normal 3 4 2 4 3 8" xfId="32130" xr:uid="{00000000-0005-0000-0000-00006C7D0000}"/>
    <cellStyle name="Normal 3 4 2 4 4" xfId="32131" xr:uid="{00000000-0005-0000-0000-00006D7D0000}"/>
    <cellStyle name="Normal 3 4 2 4 4 2" xfId="32132" xr:uid="{00000000-0005-0000-0000-00006E7D0000}"/>
    <cellStyle name="Normal 3 4 2 4 4 2 2" xfId="32133" xr:uid="{00000000-0005-0000-0000-00006F7D0000}"/>
    <cellStyle name="Normal 3 4 2 4 4 2 2 2" xfId="32134" xr:uid="{00000000-0005-0000-0000-0000707D0000}"/>
    <cellStyle name="Normal 3 4 2 4 4 2 2 2 2" xfId="32135" xr:uid="{00000000-0005-0000-0000-0000717D0000}"/>
    <cellStyle name="Normal 3 4 2 4 4 2 2 3" xfId="32136" xr:uid="{00000000-0005-0000-0000-0000727D0000}"/>
    <cellStyle name="Normal 3 4 2 4 4 2 3" xfId="32137" xr:uid="{00000000-0005-0000-0000-0000737D0000}"/>
    <cellStyle name="Normal 3 4 2 4 4 2 3 2" xfId="32138" xr:uid="{00000000-0005-0000-0000-0000747D0000}"/>
    <cellStyle name="Normal 3 4 2 4 4 2 4" xfId="32139" xr:uid="{00000000-0005-0000-0000-0000757D0000}"/>
    <cellStyle name="Normal 3 4 2 4 4 3" xfId="32140" xr:uid="{00000000-0005-0000-0000-0000767D0000}"/>
    <cellStyle name="Normal 3 4 2 4 4 3 2" xfId="32141" xr:uid="{00000000-0005-0000-0000-0000777D0000}"/>
    <cellStyle name="Normal 3 4 2 4 4 3 2 2" xfId="32142" xr:uid="{00000000-0005-0000-0000-0000787D0000}"/>
    <cellStyle name="Normal 3 4 2 4 4 3 3" xfId="32143" xr:uid="{00000000-0005-0000-0000-0000797D0000}"/>
    <cellStyle name="Normal 3 4 2 4 4 4" xfId="32144" xr:uid="{00000000-0005-0000-0000-00007A7D0000}"/>
    <cellStyle name="Normal 3 4 2 4 4 4 2" xfId="32145" xr:uid="{00000000-0005-0000-0000-00007B7D0000}"/>
    <cellStyle name="Normal 3 4 2 4 4 5" xfId="32146" xr:uid="{00000000-0005-0000-0000-00007C7D0000}"/>
    <cellStyle name="Normal 3 4 2 4 5" xfId="32147" xr:uid="{00000000-0005-0000-0000-00007D7D0000}"/>
    <cellStyle name="Normal 3 4 2 4 5 2" xfId="32148" xr:uid="{00000000-0005-0000-0000-00007E7D0000}"/>
    <cellStyle name="Normal 3 4 2 4 5 2 2" xfId="32149" xr:uid="{00000000-0005-0000-0000-00007F7D0000}"/>
    <cellStyle name="Normal 3 4 2 4 5 2 2 2" xfId="32150" xr:uid="{00000000-0005-0000-0000-0000807D0000}"/>
    <cellStyle name="Normal 3 4 2 4 5 2 3" xfId="32151" xr:uid="{00000000-0005-0000-0000-0000817D0000}"/>
    <cellStyle name="Normal 3 4 2 4 5 3" xfId="32152" xr:uid="{00000000-0005-0000-0000-0000827D0000}"/>
    <cellStyle name="Normal 3 4 2 4 5 3 2" xfId="32153" xr:uid="{00000000-0005-0000-0000-0000837D0000}"/>
    <cellStyle name="Normal 3 4 2 4 5 4" xfId="32154" xr:uid="{00000000-0005-0000-0000-0000847D0000}"/>
    <cellStyle name="Normal 3 4 2 4 6" xfId="32155" xr:uid="{00000000-0005-0000-0000-0000857D0000}"/>
    <cellStyle name="Normal 3 4 2 4 6 2" xfId="32156" xr:uid="{00000000-0005-0000-0000-0000867D0000}"/>
    <cellStyle name="Normal 3 4 2 4 6 2 2" xfId="32157" xr:uid="{00000000-0005-0000-0000-0000877D0000}"/>
    <cellStyle name="Normal 3 4 2 4 6 2 2 2" xfId="32158" xr:uid="{00000000-0005-0000-0000-0000887D0000}"/>
    <cellStyle name="Normal 3 4 2 4 6 2 3" xfId="32159" xr:uid="{00000000-0005-0000-0000-0000897D0000}"/>
    <cellStyle name="Normal 3 4 2 4 6 3" xfId="32160" xr:uid="{00000000-0005-0000-0000-00008A7D0000}"/>
    <cellStyle name="Normal 3 4 2 4 6 3 2" xfId="32161" xr:uid="{00000000-0005-0000-0000-00008B7D0000}"/>
    <cellStyle name="Normal 3 4 2 4 6 4" xfId="32162" xr:uid="{00000000-0005-0000-0000-00008C7D0000}"/>
    <cellStyle name="Normal 3 4 2 4 7" xfId="32163" xr:uid="{00000000-0005-0000-0000-00008D7D0000}"/>
    <cellStyle name="Normal 3 4 2 4 7 2" xfId="32164" xr:uid="{00000000-0005-0000-0000-00008E7D0000}"/>
    <cellStyle name="Normal 3 4 2 4 7 2 2" xfId="32165" xr:uid="{00000000-0005-0000-0000-00008F7D0000}"/>
    <cellStyle name="Normal 3 4 2 4 7 3" xfId="32166" xr:uid="{00000000-0005-0000-0000-0000907D0000}"/>
    <cellStyle name="Normal 3 4 2 4 8" xfId="32167" xr:uid="{00000000-0005-0000-0000-0000917D0000}"/>
    <cellStyle name="Normal 3 4 2 4 8 2" xfId="32168" xr:uid="{00000000-0005-0000-0000-0000927D0000}"/>
    <cellStyle name="Normal 3 4 2 4 9" xfId="32169" xr:uid="{00000000-0005-0000-0000-0000937D0000}"/>
    <cellStyle name="Normal 3 4 2 4 9 2" xfId="32170" xr:uid="{00000000-0005-0000-0000-0000947D0000}"/>
    <cellStyle name="Normal 3 4 2 5" xfId="32171" xr:uid="{00000000-0005-0000-0000-0000957D0000}"/>
    <cellStyle name="Normal 3 4 2 5 10" xfId="32172" xr:uid="{00000000-0005-0000-0000-0000967D0000}"/>
    <cellStyle name="Normal 3 4 2 5 11" xfId="32173" xr:uid="{00000000-0005-0000-0000-0000977D0000}"/>
    <cellStyle name="Normal 3 4 2 5 2" xfId="32174" xr:uid="{00000000-0005-0000-0000-0000987D0000}"/>
    <cellStyle name="Normal 3 4 2 5 2 2" xfId="32175" xr:uid="{00000000-0005-0000-0000-0000997D0000}"/>
    <cellStyle name="Normal 3 4 2 5 2 2 2" xfId="32176" xr:uid="{00000000-0005-0000-0000-00009A7D0000}"/>
    <cellStyle name="Normal 3 4 2 5 2 2 2 2" xfId="32177" xr:uid="{00000000-0005-0000-0000-00009B7D0000}"/>
    <cellStyle name="Normal 3 4 2 5 2 2 2 2 2" xfId="32178" xr:uid="{00000000-0005-0000-0000-00009C7D0000}"/>
    <cellStyle name="Normal 3 4 2 5 2 2 2 2 2 2" xfId="32179" xr:uid="{00000000-0005-0000-0000-00009D7D0000}"/>
    <cellStyle name="Normal 3 4 2 5 2 2 2 2 2 2 2" xfId="32180" xr:uid="{00000000-0005-0000-0000-00009E7D0000}"/>
    <cellStyle name="Normal 3 4 2 5 2 2 2 2 2 3" xfId="32181" xr:uid="{00000000-0005-0000-0000-00009F7D0000}"/>
    <cellStyle name="Normal 3 4 2 5 2 2 2 2 3" xfId="32182" xr:uid="{00000000-0005-0000-0000-0000A07D0000}"/>
    <cellStyle name="Normal 3 4 2 5 2 2 2 2 3 2" xfId="32183" xr:uid="{00000000-0005-0000-0000-0000A17D0000}"/>
    <cellStyle name="Normal 3 4 2 5 2 2 2 2 4" xfId="32184" xr:uid="{00000000-0005-0000-0000-0000A27D0000}"/>
    <cellStyle name="Normal 3 4 2 5 2 2 2 3" xfId="32185" xr:uid="{00000000-0005-0000-0000-0000A37D0000}"/>
    <cellStyle name="Normal 3 4 2 5 2 2 2 3 2" xfId="32186" xr:uid="{00000000-0005-0000-0000-0000A47D0000}"/>
    <cellStyle name="Normal 3 4 2 5 2 2 2 3 2 2" xfId="32187" xr:uid="{00000000-0005-0000-0000-0000A57D0000}"/>
    <cellStyle name="Normal 3 4 2 5 2 2 2 3 3" xfId="32188" xr:uid="{00000000-0005-0000-0000-0000A67D0000}"/>
    <cellStyle name="Normal 3 4 2 5 2 2 2 4" xfId="32189" xr:uid="{00000000-0005-0000-0000-0000A77D0000}"/>
    <cellStyle name="Normal 3 4 2 5 2 2 2 4 2" xfId="32190" xr:uid="{00000000-0005-0000-0000-0000A87D0000}"/>
    <cellStyle name="Normal 3 4 2 5 2 2 2 5" xfId="32191" xr:uid="{00000000-0005-0000-0000-0000A97D0000}"/>
    <cellStyle name="Normal 3 4 2 5 2 2 3" xfId="32192" xr:uid="{00000000-0005-0000-0000-0000AA7D0000}"/>
    <cellStyle name="Normal 3 4 2 5 2 2 3 2" xfId="32193" xr:uid="{00000000-0005-0000-0000-0000AB7D0000}"/>
    <cellStyle name="Normal 3 4 2 5 2 2 3 2 2" xfId="32194" xr:uid="{00000000-0005-0000-0000-0000AC7D0000}"/>
    <cellStyle name="Normal 3 4 2 5 2 2 3 2 2 2" xfId="32195" xr:uid="{00000000-0005-0000-0000-0000AD7D0000}"/>
    <cellStyle name="Normal 3 4 2 5 2 2 3 2 3" xfId="32196" xr:uid="{00000000-0005-0000-0000-0000AE7D0000}"/>
    <cellStyle name="Normal 3 4 2 5 2 2 3 3" xfId="32197" xr:uid="{00000000-0005-0000-0000-0000AF7D0000}"/>
    <cellStyle name="Normal 3 4 2 5 2 2 3 3 2" xfId="32198" xr:uid="{00000000-0005-0000-0000-0000B07D0000}"/>
    <cellStyle name="Normal 3 4 2 5 2 2 3 4" xfId="32199" xr:uid="{00000000-0005-0000-0000-0000B17D0000}"/>
    <cellStyle name="Normal 3 4 2 5 2 2 4" xfId="32200" xr:uid="{00000000-0005-0000-0000-0000B27D0000}"/>
    <cellStyle name="Normal 3 4 2 5 2 2 4 2" xfId="32201" xr:uid="{00000000-0005-0000-0000-0000B37D0000}"/>
    <cellStyle name="Normal 3 4 2 5 2 2 4 2 2" xfId="32202" xr:uid="{00000000-0005-0000-0000-0000B47D0000}"/>
    <cellStyle name="Normal 3 4 2 5 2 2 4 2 2 2" xfId="32203" xr:uid="{00000000-0005-0000-0000-0000B57D0000}"/>
    <cellStyle name="Normal 3 4 2 5 2 2 4 2 3" xfId="32204" xr:uid="{00000000-0005-0000-0000-0000B67D0000}"/>
    <cellStyle name="Normal 3 4 2 5 2 2 4 3" xfId="32205" xr:uid="{00000000-0005-0000-0000-0000B77D0000}"/>
    <cellStyle name="Normal 3 4 2 5 2 2 4 3 2" xfId="32206" xr:uid="{00000000-0005-0000-0000-0000B87D0000}"/>
    <cellStyle name="Normal 3 4 2 5 2 2 4 4" xfId="32207" xr:uid="{00000000-0005-0000-0000-0000B97D0000}"/>
    <cellStyle name="Normal 3 4 2 5 2 2 5" xfId="32208" xr:uid="{00000000-0005-0000-0000-0000BA7D0000}"/>
    <cellStyle name="Normal 3 4 2 5 2 2 5 2" xfId="32209" xr:uid="{00000000-0005-0000-0000-0000BB7D0000}"/>
    <cellStyle name="Normal 3 4 2 5 2 2 5 2 2" xfId="32210" xr:uid="{00000000-0005-0000-0000-0000BC7D0000}"/>
    <cellStyle name="Normal 3 4 2 5 2 2 5 3" xfId="32211" xr:uid="{00000000-0005-0000-0000-0000BD7D0000}"/>
    <cellStyle name="Normal 3 4 2 5 2 2 6" xfId="32212" xr:uid="{00000000-0005-0000-0000-0000BE7D0000}"/>
    <cellStyle name="Normal 3 4 2 5 2 2 6 2" xfId="32213" xr:uid="{00000000-0005-0000-0000-0000BF7D0000}"/>
    <cellStyle name="Normal 3 4 2 5 2 2 7" xfId="32214" xr:uid="{00000000-0005-0000-0000-0000C07D0000}"/>
    <cellStyle name="Normal 3 4 2 5 2 2 7 2" xfId="32215" xr:uid="{00000000-0005-0000-0000-0000C17D0000}"/>
    <cellStyle name="Normal 3 4 2 5 2 2 8" xfId="32216" xr:uid="{00000000-0005-0000-0000-0000C27D0000}"/>
    <cellStyle name="Normal 3 4 2 5 2 3" xfId="32217" xr:uid="{00000000-0005-0000-0000-0000C37D0000}"/>
    <cellStyle name="Normal 3 4 2 5 2 3 2" xfId="32218" xr:uid="{00000000-0005-0000-0000-0000C47D0000}"/>
    <cellStyle name="Normal 3 4 2 5 2 3 2 2" xfId="32219" xr:uid="{00000000-0005-0000-0000-0000C57D0000}"/>
    <cellStyle name="Normal 3 4 2 5 2 3 2 2 2" xfId="32220" xr:uid="{00000000-0005-0000-0000-0000C67D0000}"/>
    <cellStyle name="Normal 3 4 2 5 2 3 2 2 2 2" xfId="32221" xr:uid="{00000000-0005-0000-0000-0000C77D0000}"/>
    <cellStyle name="Normal 3 4 2 5 2 3 2 2 3" xfId="32222" xr:uid="{00000000-0005-0000-0000-0000C87D0000}"/>
    <cellStyle name="Normal 3 4 2 5 2 3 2 3" xfId="32223" xr:uid="{00000000-0005-0000-0000-0000C97D0000}"/>
    <cellStyle name="Normal 3 4 2 5 2 3 2 3 2" xfId="32224" xr:uid="{00000000-0005-0000-0000-0000CA7D0000}"/>
    <cellStyle name="Normal 3 4 2 5 2 3 2 4" xfId="32225" xr:uid="{00000000-0005-0000-0000-0000CB7D0000}"/>
    <cellStyle name="Normal 3 4 2 5 2 3 3" xfId="32226" xr:uid="{00000000-0005-0000-0000-0000CC7D0000}"/>
    <cellStyle name="Normal 3 4 2 5 2 3 3 2" xfId="32227" xr:uid="{00000000-0005-0000-0000-0000CD7D0000}"/>
    <cellStyle name="Normal 3 4 2 5 2 3 3 2 2" xfId="32228" xr:uid="{00000000-0005-0000-0000-0000CE7D0000}"/>
    <cellStyle name="Normal 3 4 2 5 2 3 3 3" xfId="32229" xr:uid="{00000000-0005-0000-0000-0000CF7D0000}"/>
    <cellStyle name="Normal 3 4 2 5 2 3 4" xfId="32230" xr:uid="{00000000-0005-0000-0000-0000D07D0000}"/>
    <cellStyle name="Normal 3 4 2 5 2 3 4 2" xfId="32231" xr:uid="{00000000-0005-0000-0000-0000D17D0000}"/>
    <cellStyle name="Normal 3 4 2 5 2 3 5" xfId="32232" xr:uid="{00000000-0005-0000-0000-0000D27D0000}"/>
    <cellStyle name="Normal 3 4 2 5 2 4" xfId="32233" xr:uid="{00000000-0005-0000-0000-0000D37D0000}"/>
    <cellStyle name="Normal 3 4 2 5 2 4 2" xfId="32234" xr:uid="{00000000-0005-0000-0000-0000D47D0000}"/>
    <cellStyle name="Normal 3 4 2 5 2 4 2 2" xfId="32235" xr:uid="{00000000-0005-0000-0000-0000D57D0000}"/>
    <cellStyle name="Normal 3 4 2 5 2 4 2 2 2" xfId="32236" xr:uid="{00000000-0005-0000-0000-0000D67D0000}"/>
    <cellStyle name="Normal 3 4 2 5 2 4 2 3" xfId="32237" xr:uid="{00000000-0005-0000-0000-0000D77D0000}"/>
    <cellStyle name="Normal 3 4 2 5 2 4 3" xfId="32238" xr:uid="{00000000-0005-0000-0000-0000D87D0000}"/>
    <cellStyle name="Normal 3 4 2 5 2 4 3 2" xfId="32239" xr:uid="{00000000-0005-0000-0000-0000D97D0000}"/>
    <cellStyle name="Normal 3 4 2 5 2 4 4" xfId="32240" xr:uid="{00000000-0005-0000-0000-0000DA7D0000}"/>
    <cellStyle name="Normal 3 4 2 5 2 5" xfId="32241" xr:uid="{00000000-0005-0000-0000-0000DB7D0000}"/>
    <cellStyle name="Normal 3 4 2 5 2 5 2" xfId="32242" xr:uid="{00000000-0005-0000-0000-0000DC7D0000}"/>
    <cellStyle name="Normal 3 4 2 5 2 5 2 2" xfId="32243" xr:uid="{00000000-0005-0000-0000-0000DD7D0000}"/>
    <cellStyle name="Normal 3 4 2 5 2 5 2 2 2" xfId="32244" xr:uid="{00000000-0005-0000-0000-0000DE7D0000}"/>
    <cellStyle name="Normal 3 4 2 5 2 5 2 3" xfId="32245" xr:uid="{00000000-0005-0000-0000-0000DF7D0000}"/>
    <cellStyle name="Normal 3 4 2 5 2 5 3" xfId="32246" xr:uid="{00000000-0005-0000-0000-0000E07D0000}"/>
    <cellStyle name="Normal 3 4 2 5 2 5 3 2" xfId="32247" xr:uid="{00000000-0005-0000-0000-0000E17D0000}"/>
    <cellStyle name="Normal 3 4 2 5 2 5 4" xfId="32248" xr:uid="{00000000-0005-0000-0000-0000E27D0000}"/>
    <cellStyle name="Normal 3 4 2 5 2 6" xfId="32249" xr:uid="{00000000-0005-0000-0000-0000E37D0000}"/>
    <cellStyle name="Normal 3 4 2 5 2 6 2" xfId="32250" xr:uid="{00000000-0005-0000-0000-0000E47D0000}"/>
    <cellStyle name="Normal 3 4 2 5 2 6 2 2" xfId="32251" xr:uid="{00000000-0005-0000-0000-0000E57D0000}"/>
    <cellStyle name="Normal 3 4 2 5 2 6 3" xfId="32252" xr:uid="{00000000-0005-0000-0000-0000E67D0000}"/>
    <cellStyle name="Normal 3 4 2 5 2 7" xfId="32253" xr:uid="{00000000-0005-0000-0000-0000E77D0000}"/>
    <cellStyle name="Normal 3 4 2 5 2 7 2" xfId="32254" xr:uid="{00000000-0005-0000-0000-0000E87D0000}"/>
    <cellStyle name="Normal 3 4 2 5 2 8" xfId="32255" xr:uid="{00000000-0005-0000-0000-0000E97D0000}"/>
    <cellStyle name="Normal 3 4 2 5 2 8 2" xfId="32256" xr:uid="{00000000-0005-0000-0000-0000EA7D0000}"/>
    <cellStyle name="Normal 3 4 2 5 2 9" xfId="32257" xr:uid="{00000000-0005-0000-0000-0000EB7D0000}"/>
    <cellStyle name="Normal 3 4 2 5 3" xfId="32258" xr:uid="{00000000-0005-0000-0000-0000EC7D0000}"/>
    <cellStyle name="Normal 3 4 2 5 3 2" xfId="32259" xr:uid="{00000000-0005-0000-0000-0000ED7D0000}"/>
    <cellStyle name="Normal 3 4 2 5 3 2 2" xfId="32260" xr:uid="{00000000-0005-0000-0000-0000EE7D0000}"/>
    <cellStyle name="Normal 3 4 2 5 3 2 2 2" xfId="32261" xr:uid="{00000000-0005-0000-0000-0000EF7D0000}"/>
    <cellStyle name="Normal 3 4 2 5 3 2 2 2 2" xfId="32262" xr:uid="{00000000-0005-0000-0000-0000F07D0000}"/>
    <cellStyle name="Normal 3 4 2 5 3 2 2 2 2 2" xfId="32263" xr:uid="{00000000-0005-0000-0000-0000F17D0000}"/>
    <cellStyle name="Normal 3 4 2 5 3 2 2 2 3" xfId="32264" xr:uid="{00000000-0005-0000-0000-0000F27D0000}"/>
    <cellStyle name="Normal 3 4 2 5 3 2 2 3" xfId="32265" xr:uid="{00000000-0005-0000-0000-0000F37D0000}"/>
    <cellStyle name="Normal 3 4 2 5 3 2 2 3 2" xfId="32266" xr:uid="{00000000-0005-0000-0000-0000F47D0000}"/>
    <cellStyle name="Normal 3 4 2 5 3 2 2 4" xfId="32267" xr:uid="{00000000-0005-0000-0000-0000F57D0000}"/>
    <cellStyle name="Normal 3 4 2 5 3 2 3" xfId="32268" xr:uid="{00000000-0005-0000-0000-0000F67D0000}"/>
    <cellStyle name="Normal 3 4 2 5 3 2 3 2" xfId="32269" xr:uid="{00000000-0005-0000-0000-0000F77D0000}"/>
    <cellStyle name="Normal 3 4 2 5 3 2 3 2 2" xfId="32270" xr:uid="{00000000-0005-0000-0000-0000F87D0000}"/>
    <cellStyle name="Normal 3 4 2 5 3 2 3 3" xfId="32271" xr:uid="{00000000-0005-0000-0000-0000F97D0000}"/>
    <cellStyle name="Normal 3 4 2 5 3 2 4" xfId="32272" xr:uid="{00000000-0005-0000-0000-0000FA7D0000}"/>
    <cellStyle name="Normal 3 4 2 5 3 2 4 2" xfId="32273" xr:uid="{00000000-0005-0000-0000-0000FB7D0000}"/>
    <cellStyle name="Normal 3 4 2 5 3 2 5" xfId="32274" xr:uid="{00000000-0005-0000-0000-0000FC7D0000}"/>
    <cellStyle name="Normal 3 4 2 5 3 3" xfId="32275" xr:uid="{00000000-0005-0000-0000-0000FD7D0000}"/>
    <cellStyle name="Normal 3 4 2 5 3 3 2" xfId="32276" xr:uid="{00000000-0005-0000-0000-0000FE7D0000}"/>
    <cellStyle name="Normal 3 4 2 5 3 3 2 2" xfId="32277" xr:uid="{00000000-0005-0000-0000-0000FF7D0000}"/>
    <cellStyle name="Normal 3 4 2 5 3 3 2 2 2" xfId="32278" xr:uid="{00000000-0005-0000-0000-0000007E0000}"/>
    <cellStyle name="Normal 3 4 2 5 3 3 2 3" xfId="32279" xr:uid="{00000000-0005-0000-0000-0000017E0000}"/>
    <cellStyle name="Normal 3 4 2 5 3 3 3" xfId="32280" xr:uid="{00000000-0005-0000-0000-0000027E0000}"/>
    <cellStyle name="Normal 3 4 2 5 3 3 3 2" xfId="32281" xr:uid="{00000000-0005-0000-0000-0000037E0000}"/>
    <cellStyle name="Normal 3 4 2 5 3 3 4" xfId="32282" xr:uid="{00000000-0005-0000-0000-0000047E0000}"/>
    <cellStyle name="Normal 3 4 2 5 3 4" xfId="32283" xr:uid="{00000000-0005-0000-0000-0000057E0000}"/>
    <cellStyle name="Normal 3 4 2 5 3 4 2" xfId="32284" xr:uid="{00000000-0005-0000-0000-0000067E0000}"/>
    <cellStyle name="Normal 3 4 2 5 3 4 2 2" xfId="32285" xr:uid="{00000000-0005-0000-0000-0000077E0000}"/>
    <cellStyle name="Normal 3 4 2 5 3 4 2 2 2" xfId="32286" xr:uid="{00000000-0005-0000-0000-0000087E0000}"/>
    <cellStyle name="Normal 3 4 2 5 3 4 2 3" xfId="32287" xr:uid="{00000000-0005-0000-0000-0000097E0000}"/>
    <cellStyle name="Normal 3 4 2 5 3 4 3" xfId="32288" xr:uid="{00000000-0005-0000-0000-00000A7E0000}"/>
    <cellStyle name="Normal 3 4 2 5 3 4 3 2" xfId="32289" xr:uid="{00000000-0005-0000-0000-00000B7E0000}"/>
    <cellStyle name="Normal 3 4 2 5 3 4 4" xfId="32290" xr:uid="{00000000-0005-0000-0000-00000C7E0000}"/>
    <cellStyle name="Normal 3 4 2 5 3 5" xfId="32291" xr:uid="{00000000-0005-0000-0000-00000D7E0000}"/>
    <cellStyle name="Normal 3 4 2 5 3 5 2" xfId="32292" xr:uid="{00000000-0005-0000-0000-00000E7E0000}"/>
    <cellStyle name="Normal 3 4 2 5 3 5 2 2" xfId="32293" xr:uid="{00000000-0005-0000-0000-00000F7E0000}"/>
    <cellStyle name="Normal 3 4 2 5 3 5 3" xfId="32294" xr:uid="{00000000-0005-0000-0000-0000107E0000}"/>
    <cellStyle name="Normal 3 4 2 5 3 6" xfId="32295" xr:uid="{00000000-0005-0000-0000-0000117E0000}"/>
    <cellStyle name="Normal 3 4 2 5 3 6 2" xfId="32296" xr:uid="{00000000-0005-0000-0000-0000127E0000}"/>
    <cellStyle name="Normal 3 4 2 5 3 7" xfId="32297" xr:uid="{00000000-0005-0000-0000-0000137E0000}"/>
    <cellStyle name="Normal 3 4 2 5 3 7 2" xfId="32298" xr:uid="{00000000-0005-0000-0000-0000147E0000}"/>
    <cellStyle name="Normal 3 4 2 5 3 8" xfId="32299" xr:uid="{00000000-0005-0000-0000-0000157E0000}"/>
    <cellStyle name="Normal 3 4 2 5 4" xfId="32300" xr:uid="{00000000-0005-0000-0000-0000167E0000}"/>
    <cellStyle name="Normal 3 4 2 5 4 2" xfId="32301" xr:uid="{00000000-0005-0000-0000-0000177E0000}"/>
    <cellStyle name="Normal 3 4 2 5 4 2 2" xfId="32302" xr:uid="{00000000-0005-0000-0000-0000187E0000}"/>
    <cellStyle name="Normal 3 4 2 5 4 2 2 2" xfId="32303" xr:uid="{00000000-0005-0000-0000-0000197E0000}"/>
    <cellStyle name="Normal 3 4 2 5 4 2 2 2 2" xfId="32304" xr:uid="{00000000-0005-0000-0000-00001A7E0000}"/>
    <cellStyle name="Normal 3 4 2 5 4 2 2 3" xfId="32305" xr:uid="{00000000-0005-0000-0000-00001B7E0000}"/>
    <cellStyle name="Normal 3 4 2 5 4 2 3" xfId="32306" xr:uid="{00000000-0005-0000-0000-00001C7E0000}"/>
    <cellStyle name="Normal 3 4 2 5 4 2 3 2" xfId="32307" xr:uid="{00000000-0005-0000-0000-00001D7E0000}"/>
    <cellStyle name="Normal 3 4 2 5 4 2 4" xfId="32308" xr:uid="{00000000-0005-0000-0000-00001E7E0000}"/>
    <cellStyle name="Normal 3 4 2 5 4 3" xfId="32309" xr:uid="{00000000-0005-0000-0000-00001F7E0000}"/>
    <cellStyle name="Normal 3 4 2 5 4 3 2" xfId="32310" xr:uid="{00000000-0005-0000-0000-0000207E0000}"/>
    <cellStyle name="Normal 3 4 2 5 4 3 2 2" xfId="32311" xr:uid="{00000000-0005-0000-0000-0000217E0000}"/>
    <cellStyle name="Normal 3 4 2 5 4 3 3" xfId="32312" xr:uid="{00000000-0005-0000-0000-0000227E0000}"/>
    <cellStyle name="Normal 3 4 2 5 4 4" xfId="32313" xr:uid="{00000000-0005-0000-0000-0000237E0000}"/>
    <cellStyle name="Normal 3 4 2 5 4 4 2" xfId="32314" xr:uid="{00000000-0005-0000-0000-0000247E0000}"/>
    <cellStyle name="Normal 3 4 2 5 4 5" xfId="32315" xr:uid="{00000000-0005-0000-0000-0000257E0000}"/>
    <cellStyle name="Normal 3 4 2 5 5" xfId="32316" xr:uid="{00000000-0005-0000-0000-0000267E0000}"/>
    <cellStyle name="Normal 3 4 2 5 5 2" xfId="32317" xr:uid="{00000000-0005-0000-0000-0000277E0000}"/>
    <cellStyle name="Normal 3 4 2 5 5 2 2" xfId="32318" xr:uid="{00000000-0005-0000-0000-0000287E0000}"/>
    <cellStyle name="Normal 3 4 2 5 5 2 2 2" xfId="32319" xr:uid="{00000000-0005-0000-0000-0000297E0000}"/>
    <cellStyle name="Normal 3 4 2 5 5 2 3" xfId="32320" xr:uid="{00000000-0005-0000-0000-00002A7E0000}"/>
    <cellStyle name="Normal 3 4 2 5 5 3" xfId="32321" xr:uid="{00000000-0005-0000-0000-00002B7E0000}"/>
    <cellStyle name="Normal 3 4 2 5 5 3 2" xfId="32322" xr:uid="{00000000-0005-0000-0000-00002C7E0000}"/>
    <cellStyle name="Normal 3 4 2 5 5 4" xfId="32323" xr:uid="{00000000-0005-0000-0000-00002D7E0000}"/>
    <cellStyle name="Normal 3 4 2 5 6" xfId="32324" xr:uid="{00000000-0005-0000-0000-00002E7E0000}"/>
    <cellStyle name="Normal 3 4 2 5 6 2" xfId="32325" xr:uid="{00000000-0005-0000-0000-00002F7E0000}"/>
    <cellStyle name="Normal 3 4 2 5 6 2 2" xfId="32326" xr:uid="{00000000-0005-0000-0000-0000307E0000}"/>
    <cellStyle name="Normal 3 4 2 5 6 2 2 2" xfId="32327" xr:uid="{00000000-0005-0000-0000-0000317E0000}"/>
    <cellStyle name="Normal 3 4 2 5 6 2 3" xfId="32328" xr:uid="{00000000-0005-0000-0000-0000327E0000}"/>
    <cellStyle name="Normal 3 4 2 5 6 3" xfId="32329" xr:uid="{00000000-0005-0000-0000-0000337E0000}"/>
    <cellStyle name="Normal 3 4 2 5 6 3 2" xfId="32330" xr:uid="{00000000-0005-0000-0000-0000347E0000}"/>
    <cellStyle name="Normal 3 4 2 5 6 4" xfId="32331" xr:uid="{00000000-0005-0000-0000-0000357E0000}"/>
    <cellStyle name="Normal 3 4 2 5 7" xfId="32332" xr:uid="{00000000-0005-0000-0000-0000367E0000}"/>
    <cellStyle name="Normal 3 4 2 5 7 2" xfId="32333" xr:uid="{00000000-0005-0000-0000-0000377E0000}"/>
    <cellStyle name="Normal 3 4 2 5 7 2 2" xfId="32334" xr:uid="{00000000-0005-0000-0000-0000387E0000}"/>
    <cellStyle name="Normal 3 4 2 5 7 3" xfId="32335" xr:uid="{00000000-0005-0000-0000-0000397E0000}"/>
    <cellStyle name="Normal 3 4 2 5 8" xfId="32336" xr:uid="{00000000-0005-0000-0000-00003A7E0000}"/>
    <cellStyle name="Normal 3 4 2 5 8 2" xfId="32337" xr:uid="{00000000-0005-0000-0000-00003B7E0000}"/>
    <cellStyle name="Normal 3 4 2 5 9" xfId="32338" xr:uid="{00000000-0005-0000-0000-00003C7E0000}"/>
    <cellStyle name="Normal 3 4 2 5 9 2" xfId="32339" xr:uid="{00000000-0005-0000-0000-00003D7E0000}"/>
    <cellStyle name="Normal 3 4 2 6" xfId="32340" xr:uid="{00000000-0005-0000-0000-00003E7E0000}"/>
    <cellStyle name="Normal 3 4 2 6 2" xfId="32341" xr:uid="{00000000-0005-0000-0000-00003F7E0000}"/>
    <cellStyle name="Normal 3 4 2 6 2 2" xfId="32342" xr:uid="{00000000-0005-0000-0000-0000407E0000}"/>
    <cellStyle name="Normal 3 4 2 6 2 2 2" xfId="32343" xr:uid="{00000000-0005-0000-0000-0000417E0000}"/>
    <cellStyle name="Normal 3 4 2 6 2 2 2 2" xfId="32344" xr:uid="{00000000-0005-0000-0000-0000427E0000}"/>
    <cellStyle name="Normal 3 4 2 6 2 2 2 2 2" xfId="32345" xr:uid="{00000000-0005-0000-0000-0000437E0000}"/>
    <cellStyle name="Normal 3 4 2 6 2 2 2 2 2 2" xfId="32346" xr:uid="{00000000-0005-0000-0000-0000447E0000}"/>
    <cellStyle name="Normal 3 4 2 6 2 2 2 2 3" xfId="32347" xr:uid="{00000000-0005-0000-0000-0000457E0000}"/>
    <cellStyle name="Normal 3 4 2 6 2 2 2 3" xfId="32348" xr:uid="{00000000-0005-0000-0000-0000467E0000}"/>
    <cellStyle name="Normal 3 4 2 6 2 2 2 3 2" xfId="32349" xr:uid="{00000000-0005-0000-0000-0000477E0000}"/>
    <cellStyle name="Normal 3 4 2 6 2 2 2 4" xfId="32350" xr:uid="{00000000-0005-0000-0000-0000487E0000}"/>
    <cellStyle name="Normal 3 4 2 6 2 2 3" xfId="32351" xr:uid="{00000000-0005-0000-0000-0000497E0000}"/>
    <cellStyle name="Normal 3 4 2 6 2 2 3 2" xfId="32352" xr:uid="{00000000-0005-0000-0000-00004A7E0000}"/>
    <cellStyle name="Normal 3 4 2 6 2 2 3 2 2" xfId="32353" xr:uid="{00000000-0005-0000-0000-00004B7E0000}"/>
    <cellStyle name="Normal 3 4 2 6 2 2 3 3" xfId="32354" xr:uid="{00000000-0005-0000-0000-00004C7E0000}"/>
    <cellStyle name="Normal 3 4 2 6 2 2 4" xfId="32355" xr:uid="{00000000-0005-0000-0000-00004D7E0000}"/>
    <cellStyle name="Normal 3 4 2 6 2 2 4 2" xfId="32356" xr:uid="{00000000-0005-0000-0000-00004E7E0000}"/>
    <cellStyle name="Normal 3 4 2 6 2 2 5" xfId="32357" xr:uid="{00000000-0005-0000-0000-00004F7E0000}"/>
    <cellStyle name="Normal 3 4 2 6 2 3" xfId="32358" xr:uid="{00000000-0005-0000-0000-0000507E0000}"/>
    <cellStyle name="Normal 3 4 2 6 2 3 2" xfId="32359" xr:uid="{00000000-0005-0000-0000-0000517E0000}"/>
    <cellStyle name="Normal 3 4 2 6 2 3 2 2" xfId="32360" xr:uid="{00000000-0005-0000-0000-0000527E0000}"/>
    <cellStyle name="Normal 3 4 2 6 2 3 2 2 2" xfId="32361" xr:uid="{00000000-0005-0000-0000-0000537E0000}"/>
    <cellStyle name="Normal 3 4 2 6 2 3 2 3" xfId="32362" xr:uid="{00000000-0005-0000-0000-0000547E0000}"/>
    <cellStyle name="Normal 3 4 2 6 2 3 3" xfId="32363" xr:uid="{00000000-0005-0000-0000-0000557E0000}"/>
    <cellStyle name="Normal 3 4 2 6 2 3 3 2" xfId="32364" xr:uid="{00000000-0005-0000-0000-0000567E0000}"/>
    <cellStyle name="Normal 3 4 2 6 2 3 4" xfId="32365" xr:uid="{00000000-0005-0000-0000-0000577E0000}"/>
    <cellStyle name="Normal 3 4 2 6 2 4" xfId="32366" xr:uid="{00000000-0005-0000-0000-0000587E0000}"/>
    <cellStyle name="Normal 3 4 2 6 2 4 2" xfId="32367" xr:uid="{00000000-0005-0000-0000-0000597E0000}"/>
    <cellStyle name="Normal 3 4 2 6 2 4 2 2" xfId="32368" xr:uid="{00000000-0005-0000-0000-00005A7E0000}"/>
    <cellStyle name="Normal 3 4 2 6 2 4 2 2 2" xfId="32369" xr:uid="{00000000-0005-0000-0000-00005B7E0000}"/>
    <cellStyle name="Normal 3 4 2 6 2 4 2 3" xfId="32370" xr:uid="{00000000-0005-0000-0000-00005C7E0000}"/>
    <cellStyle name="Normal 3 4 2 6 2 4 3" xfId="32371" xr:uid="{00000000-0005-0000-0000-00005D7E0000}"/>
    <cellStyle name="Normal 3 4 2 6 2 4 3 2" xfId="32372" xr:uid="{00000000-0005-0000-0000-00005E7E0000}"/>
    <cellStyle name="Normal 3 4 2 6 2 4 4" xfId="32373" xr:uid="{00000000-0005-0000-0000-00005F7E0000}"/>
    <cellStyle name="Normal 3 4 2 6 2 5" xfId="32374" xr:uid="{00000000-0005-0000-0000-0000607E0000}"/>
    <cellStyle name="Normal 3 4 2 6 2 5 2" xfId="32375" xr:uid="{00000000-0005-0000-0000-0000617E0000}"/>
    <cellStyle name="Normal 3 4 2 6 2 5 2 2" xfId="32376" xr:uid="{00000000-0005-0000-0000-0000627E0000}"/>
    <cellStyle name="Normal 3 4 2 6 2 5 3" xfId="32377" xr:uid="{00000000-0005-0000-0000-0000637E0000}"/>
    <cellStyle name="Normal 3 4 2 6 2 6" xfId="32378" xr:uid="{00000000-0005-0000-0000-0000647E0000}"/>
    <cellStyle name="Normal 3 4 2 6 2 6 2" xfId="32379" xr:uid="{00000000-0005-0000-0000-0000657E0000}"/>
    <cellStyle name="Normal 3 4 2 6 2 7" xfId="32380" xr:uid="{00000000-0005-0000-0000-0000667E0000}"/>
    <cellStyle name="Normal 3 4 2 6 2 7 2" xfId="32381" xr:uid="{00000000-0005-0000-0000-0000677E0000}"/>
    <cellStyle name="Normal 3 4 2 6 2 8" xfId="32382" xr:uid="{00000000-0005-0000-0000-0000687E0000}"/>
    <cellStyle name="Normal 3 4 2 6 3" xfId="32383" xr:uid="{00000000-0005-0000-0000-0000697E0000}"/>
    <cellStyle name="Normal 3 4 2 6 3 2" xfId="32384" xr:uid="{00000000-0005-0000-0000-00006A7E0000}"/>
    <cellStyle name="Normal 3 4 2 6 3 2 2" xfId="32385" xr:uid="{00000000-0005-0000-0000-00006B7E0000}"/>
    <cellStyle name="Normal 3 4 2 6 3 2 2 2" xfId="32386" xr:uid="{00000000-0005-0000-0000-00006C7E0000}"/>
    <cellStyle name="Normal 3 4 2 6 3 2 2 2 2" xfId="32387" xr:uid="{00000000-0005-0000-0000-00006D7E0000}"/>
    <cellStyle name="Normal 3 4 2 6 3 2 2 3" xfId="32388" xr:uid="{00000000-0005-0000-0000-00006E7E0000}"/>
    <cellStyle name="Normal 3 4 2 6 3 2 3" xfId="32389" xr:uid="{00000000-0005-0000-0000-00006F7E0000}"/>
    <cellStyle name="Normal 3 4 2 6 3 2 3 2" xfId="32390" xr:uid="{00000000-0005-0000-0000-0000707E0000}"/>
    <cellStyle name="Normal 3 4 2 6 3 2 4" xfId="32391" xr:uid="{00000000-0005-0000-0000-0000717E0000}"/>
    <cellStyle name="Normal 3 4 2 6 3 3" xfId="32392" xr:uid="{00000000-0005-0000-0000-0000727E0000}"/>
    <cellStyle name="Normal 3 4 2 6 3 3 2" xfId="32393" xr:uid="{00000000-0005-0000-0000-0000737E0000}"/>
    <cellStyle name="Normal 3 4 2 6 3 3 2 2" xfId="32394" xr:uid="{00000000-0005-0000-0000-0000747E0000}"/>
    <cellStyle name="Normal 3 4 2 6 3 3 3" xfId="32395" xr:uid="{00000000-0005-0000-0000-0000757E0000}"/>
    <cellStyle name="Normal 3 4 2 6 3 4" xfId="32396" xr:uid="{00000000-0005-0000-0000-0000767E0000}"/>
    <cellStyle name="Normal 3 4 2 6 3 4 2" xfId="32397" xr:uid="{00000000-0005-0000-0000-0000777E0000}"/>
    <cellStyle name="Normal 3 4 2 6 3 5" xfId="32398" xr:uid="{00000000-0005-0000-0000-0000787E0000}"/>
    <cellStyle name="Normal 3 4 2 6 4" xfId="32399" xr:uid="{00000000-0005-0000-0000-0000797E0000}"/>
    <cellStyle name="Normal 3 4 2 6 4 2" xfId="32400" xr:uid="{00000000-0005-0000-0000-00007A7E0000}"/>
    <cellStyle name="Normal 3 4 2 6 4 2 2" xfId="32401" xr:uid="{00000000-0005-0000-0000-00007B7E0000}"/>
    <cellStyle name="Normal 3 4 2 6 4 2 2 2" xfId="32402" xr:uid="{00000000-0005-0000-0000-00007C7E0000}"/>
    <cellStyle name="Normal 3 4 2 6 4 2 3" xfId="32403" xr:uid="{00000000-0005-0000-0000-00007D7E0000}"/>
    <cellStyle name="Normal 3 4 2 6 4 3" xfId="32404" xr:uid="{00000000-0005-0000-0000-00007E7E0000}"/>
    <cellStyle name="Normal 3 4 2 6 4 3 2" xfId="32405" xr:uid="{00000000-0005-0000-0000-00007F7E0000}"/>
    <cellStyle name="Normal 3 4 2 6 4 4" xfId="32406" xr:uid="{00000000-0005-0000-0000-0000807E0000}"/>
    <cellStyle name="Normal 3 4 2 6 5" xfId="32407" xr:uid="{00000000-0005-0000-0000-0000817E0000}"/>
    <cellStyle name="Normal 3 4 2 6 5 2" xfId="32408" xr:uid="{00000000-0005-0000-0000-0000827E0000}"/>
    <cellStyle name="Normal 3 4 2 6 5 2 2" xfId="32409" xr:uid="{00000000-0005-0000-0000-0000837E0000}"/>
    <cellStyle name="Normal 3 4 2 6 5 2 2 2" xfId="32410" xr:uid="{00000000-0005-0000-0000-0000847E0000}"/>
    <cellStyle name="Normal 3 4 2 6 5 2 3" xfId="32411" xr:uid="{00000000-0005-0000-0000-0000857E0000}"/>
    <cellStyle name="Normal 3 4 2 6 5 3" xfId="32412" xr:uid="{00000000-0005-0000-0000-0000867E0000}"/>
    <cellStyle name="Normal 3 4 2 6 5 3 2" xfId="32413" xr:uid="{00000000-0005-0000-0000-0000877E0000}"/>
    <cellStyle name="Normal 3 4 2 6 5 4" xfId="32414" xr:uid="{00000000-0005-0000-0000-0000887E0000}"/>
    <cellStyle name="Normal 3 4 2 6 6" xfId="32415" xr:uid="{00000000-0005-0000-0000-0000897E0000}"/>
    <cellStyle name="Normal 3 4 2 6 6 2" xfId="32416" xr:uid="{00000000-0005-0000-0000-00008A7E0000}"/>
    <cellStyle name="Normal 3 4 2 6 6 2 2" xfId="32417" xr:uid="{00000000-0005-0000-0000-00008B7E0000}"/>
    <cellStyle name="Normal 3 4 2 6 6 3" xfId="32418" xr:uid="{00000000-0005-0000-0000-00008C7E0000}"/>
    <cellStyle name="Normal 3 4 2 6 7" xfId="32419" xr:uid="{00000000-0005-0000-0000-00008D7E0000}"/>
    <cellStyle name="Normal 3 4 2 6 7 2" xfId="32420" xr:uid="{00000000-0005-0000-0000-00008E7E0000}"/>
    <cellStyle name="Normal 3 4 2 6 8" xfId="32421" xr:uid="{00000000-0005-0000-0000-00008F7E0000}"/>
    <cellStyle name="Normal 3 4 2 6 8 2" xfId="32422" xr:uid="{00000000-0005-0000-0000-0000907E0000}"/>
    <cellStyle name="Normal 3 4 2 6 9" xfId="32423" xr:uid="{00000000-0005-0000-0000-0000917E0000}"/>
    <cellStyle name="Normal 3 4 2 7" xfId="32424" xr:uid="{00000000-0005-0000-0000-0000927E0000}"/>
    <cellStyle name="Normal 3 4 2 7 2" xfId="32425" xr:uid="{00000000-0005-0000-0000-0000937E0000}"/>
    <cellStyle name="Normal 3 4 2 7 2 2" xfId="32426" xr:uid="{00000000-0005-0000-0000-0000947E0000}"/>
    <cellStyle name="Normal 3 4 2 7 2 2 2" xfId="32427" xr:uid="{00000000-0005-0000-0000-0000957E0000}"/>
    <cellStyle name="Normal 3 4 2 7 2 2 2 2" xfId="32428" xr:uid="{00000000-0005-0000-0000-0000967E0000}"/>
    <cellStyle name="Normal 3 4 2 7 2 2 2 2 2" xfId="32429" xr:uid="{00000000-0005-0000-0000-0000977E0000}"/>
    <cellStyle name="Normal 3 4 2 7 2 2 2 3" xfId="32430" xr:uid="{00000000-0005-0000-0000-0000987E0000}"/>
    <cellStyle name="Normal 3 4 2 7 2 2 3" xfId="32431" xr:uid="{00000000-0005-0000-0000-0000997E0000}"/>
    <cellStyle name="Normal 3 4 2 7 2 2 3 2" xfId="32432" xr:uid="{00000000-0005-0000-0000-00009A7E0000}"/>
    <cellStyle name="Normal 3 4 2 7 2 2 4" xfId="32433" xr:uid="{00000000-0005-0000-0000-00009B7E0000}"/>
    <cellStyle name="Normal 3 4 2 7 2 3" xfId="32434" xr:uid="{00000000-0005-0000-0000-00009C7E0000}"/>
    <cellStyle name="Normal 3 4 2 7 2 3 2" xfId="32435" xr:uid="{00000000-0005-0000-0000-00009D7E0000}"/>
    <cellStyle name="Normal 3 4 2 7 2 3 2 2" xfId="32436" xr:uid="{00000000-0005-0000-0000-00009E7E0000}"/>
    <cellStyle name="Normal 3 4 2 7 2 3 3" xfId="32437" xr:uid="{00000000-0005-0000-0000-00009F7E0000}"/>
    <cellStyle name="Normal 3 4 2 7 2 4" xfId="32438" xr:uid="{00000000-0005-0000-0000-0000A07E0000}"/>
    <cellStyle name="Normal 3 4 2 7 2 4 2" xfId="32439" xr:uid="{00000000-0005-0000-0000-0000A17E0000}"/>
    <cellStyle name="Normal 3 4 2 7 2 5" xfId="32440" xr:uid="{00000000-0005-0000-0000-0000A27E0000}"/>
    <cellStyle name="Normal 3 4 2 7 3" xfId="32441" xr:uid="{00000000-0005-0000-0000-0000A37E0000}"/>
    <cellStyle name="Normal 3 4 2 7 3 2" xfId="32442" xr:uid="{00000000-0005-0000-0000-0000A47E0000}"/>
    <cellStyle name="Normal 3 4 2 7 3 2 2" xfId="32443" xr:uid="{00000000-0005-0000-0000-0000A57E0000}"/>
    <cellStyle name="Normal 3 4 2 7 3 2 2 2" xfId="32444" xr:uid="{00000000-0005-0000-0000-0000A67E0000}"/>
    <cellStyle name="Normal 3 4 2 7 3 2 3" xfId="32445" xr:uid="{00000000-0005-0000-0000-0000A77E0000}"/>
    <cellStyle name="Normal 3 4 2 7 3 3" xfId="32446" xr:uid="{00000000-0005-0000-0000-0000A87E0000}"/>
    <cellStyle name="Normal 3 4 2 7 3 3 2" xfId="32447" xr:uid="{00000000-0005-0000-0000-0000A97E0000}"/>
    <cellStyle name="Normal 3 4 2 7 3 4" xfId="32448" xr:uid="{00000000-0005-0000-0000-0000AA7E0000}"/>
    <cellStyle name="Normal 3 4 2 7 4" xfId="32449" xr:uid="{00000000-0005-0000-0000-0000AB7E0000}"/>
    <cellStyle name="Normal 3 4 2 7 4 2" xfId="32450" xr:uid="{00000000-0005-0000-0000-0000AC7E0000}"/>
    <cellStyle name="Normal 3 4 2 7 4 2 2" xfId="32451" xr:uid="{00000000-0005-0000-0000-0000AD7E0000}"/>
    <cellStyle name="Normal 3 4 2 7 4 2 2 2" xfId="32452" xr:uid="{00000000-0005-0000-0000-0000AE7E0000}"/>
    <cellStyle name="Normal 3 4 2 7 4 2 3" xfId="32453" xr:uid="{00000000-0005-0000-0000-0000AF7E0000}"/>
    <cellStyle name="Normal 3 4 2 7 4 3" xfId="32454" xr:uid="{00000000-0005-0000-0000-0000B07E0000}"/>
    <cellStyle name="Normal 3 4 2 7 4 3 2" xfId="32455" xr:uid="{00000000-0005-0000-0000-0000B17E0000}"/>
    <cellStyle name="Normal 3 4 2 7 4 4" xfId="32456" xr:uid="{00000000-0005-0000-0000-0000B27E0000}"/>
    <cellStyle name="Normal 3 4 2 7 5" xfId="32457" xr:uid="{00000000-0005-0000-0000-0000B37E0000}"/>
    <cellStyle name="Normal 3 4 2 7 5 2" xfId="32458" xr:uid="{00000000-0005-0000-0000-0000B47E0000}"/>
    <cellStyle name="Normal 3 4 2 7 5 2 2" xfId="32459" xr:uid="{00000000-0005-0000-0000-0000B57E0000}"/>
    <cellStyle name="Normal 3 4 2 7 5 3" xfId="32460" xr:uid="{00000000-0005-0000-0000-0000B67E0000}"/>
    <cellStyle name="Normal 3 4 2 7 6" xfId="32461" xr:uid="{00000000-0005-0000-0000-0000B77E0000}"/>
    <cellStyle name="Normal 3 4 2 7 6 2" xfId="32462" xr:uid="{00000000-0005-0000-0000-0000B87E0000}"/>
    <cellStyle name="Normal 3 4 2 7 7" xfId="32463" xr:uid="{00000000-0005-0000-0000-0000B97E0000}"/>
    <cellStyle name="Normal 3 4 2 7 7 2" xfId="32464" xr:uid="{00000000-0005-0000-0000-0000BA7E0000}"/>
    <cellStyle name="Normal 3 4 2 7 8" xfId="32465" xr:uid="{00000000-0005-0000-0000-0000BB7E0000}"/>
    <cellStyle name="Normal 3 4 2 8" xfId="32466" xr:uid="{00000000-0005-0000-0000-0000BC7E0000}"/>
    <cellStyle name="Normal 3 4 2 8 2" xfId="32467" xr:uid="{00000000-0005-0000-0000-0000BD7E0000}"/>
    <cellStyle name="Normal 3 4 2 8 2 2" xfId="32468" xr:uid="{00000000-0005-0000-0000-0000BE7E0000}"/>
    <cellStyle name="Normal 3 4 2 8 2 2 2" xfId="32469" xr:uid="{00000000-0005-0000-0000-0000BF7E0000}"/>
    <cellStyle name="Normal 3 4 2 8 2 2 2 2" xfId="32470" xr:uid="{00000000-0005-0000-0000-0000C07E0000}"/>
    <cellStyle name="Normal 3 4 2 8 2 2 2 2 2" xfId="32471" xr:uid="{00000000-0005-0000-0000-0000C17E0000}"/>
    <cellStyle name="Normal 3 4 2 8 2 2 2 3" xfId="32472" xr:uid="{00000000-0005-0000-0000-0000C27E0000}"/>
    <cellStyle name="Normal 3 4 2 8 2 2 3" xfId="32473" xr:uid="{00000000-0005-0000-0000-0000C37E0000}"/>
    <cellStyle name="Normal 3 4 2 8 2 2 3 2" xfId="32474" xr:uid="{00000000-0005-0000-0000-0000C47E0000}"/>
    <cellStyle name="Normal 3 4 2 8 2 2 4" xfId="32475" xr:uid="{00000000-0005-0000-0000-0000C57E0000}"/>
    <cellStyle name="Normal 3 4 2 8 2 3" xfId="32476" xr:uid="{00000000-0005-0000-0000-0000C67E0000}"/>
    <cellStyle name="Normal 3 4 2 8 2 3 2" xfId="32477" xr:uid="{00000000-0005-0000-0000-0000C77E0000}"/>
    <cellStyle name="Normal 3 4 2 8 2 3 2 2" xfId="32478" xr:uid="{00000000-0005-0000-0000-0000C87E0000}"/>
    <cellStyle name="Normal 3 4 2 8 2 3 3" xfId="32479" xr:uid="{00000000-0005-0000-0000-0000C97E0000}"/>
    <cellStyle name="Normal 3 4 2 8 2 4" xfId="32480" xr:uid="{00000000-0005-0000-0000-0000CA7E0000}"/>
    <cellStyle name="Normal 3 4 2 8 2 4 2" xfId="32481" xr:uid="{00000000-0005-0000-0000-0000CB7E0000}"/>
    <cellStyle name="Normal 3 4 2 8 2 5" xfId="32482" xr:uid="{00000000-0005-0000-0000-0000CC7E0000}"/>
    <cellStyle name="Normal 3 4 2 8 3" xfId="32483" xr:uid="{00000000-0005-0000-0000-0000CD7E0000}"/>
    <cellStyle name="Normal 3 4 2 8 3 2" xfId="32484" xr:uid="{00000000-0005-0000-0000-0000CE7E0000}"/>
    <cellStyle name="Normal 3 4 2 8 3 2 2" xfId="32485" xr:uid="{00000000-0005-0000-0000-0000CF7E0000}"/>
    <cellStyle name="Normal 3 4 2 8 3 2 2 2" xfId="32486" xr:uid="{00000000-0005-0000-0000-0000D07E0000}"/>
    <cellStyle name="Normal 3 4 2 8 3 2 3" xfId="32487" xr:uid="{00000000-0005-0000-0000-0000D17E0000}"/>
    <cellStyle name="Normal 3 4 2 8 3 3" xfId="32488" xr:uid="{00000000-0005-0000-0000-0000D27E0000}"/>
    <cellStyle name="Normal 3 4 2 8 3 3 2" xfId="32489" xr:uid="{00000000-0005-0000-0000-0000D37E0000}"/>
    <cellStyle name="Normal 3 4 2 8 3 4" xfId="32490" xr:uid="{00000000-0005-0000-0000-0000D47E0000}"/>
    <cellStyle name="Normal 3 4 2 8 4" xfId="32491" xr:uid="{00000000-0005-0000-0000-0000D57E0000}"/>
    <cellStyle name="Normal 3 4 2 8 4 2" xfId="32492" xr:uid="{00000000-0005-0000-0000-0000D67E0000}"/>
    <cellStyle name="Normal 3 4 2 8 4 2 2" xfId="32493" xr:uid="{00000000-0005-0000-0000-0000D77E0000}"/>
    <cellStyle name="Normal 3 4 2 8 4 2 2 2" xfId="32494" xr:uid="{00000000-0005-0000-0000-0000D87E0000}"/>
    <cellStyle name="Normal 3 4 2 8 4 2 3" xfId="32495" xr:uid="{00000000-0005-0000-0000-0000D97E0000}"/>
    <cellStyle name="Normal 3 4 2 8 4 3" xfId="32496" xr:uid="{00000000-0005-0000-0000-0000DA7E0000}"/>
    <cellStyle name="Normal 3 4 2 8 4 3 2" xfId="32497" xr:uid="{00000000-0005-0000-0000-0000DB7E0000}"/>
    <cellStyle name="Normal 3 4 2 8 4 4" xfId="32498" xr:uid="{00000000-0005-0000-0000-0000DC7E0000}"/>
    <cellStyle name="Normal 3 4 2 8 5" xfId="32499" xr:uid="{00000000-0005-0000-0000-0000DD7E0000}"/>
    <cellStyle name="Normal 3 4 2 8 5 2" xfId="32500" xr:uid="{00000000-0005-0000-0000-0000DE7E0000}"/>
    <cellStyle name="Normal 3 4 2 8 5 2 2" xfId="32501" xr:uid="{00000000-0005-0000-0000-0000DF7E0000}"/>
    <cellStyle name="Normal 3 4 2 8 5 3" xfId="32502" xr:uid="{00000000-0005-0000-0000-0000E07E0000}"/>
    <cellStyle name="Normal 3 4 2 8 6" xfId="32503" xr:uid="{00000000-0005-0000-0000-0000E17E0000}"/>
    <cellStyle name="Normal 3 4 2 8 6 2" xfId="32504" xr:uid="{00000000-0005-0000-0000-0000E27E0000}"/>
    <cellStyle name="Normal 3 4 2 8 7" xfId="32505" xr:uid="{00000000-0005-0000-0000-0000E37E0000}"/>
    <cellStyle name="Normal 3 4 2 8 7 2" xfId="32506" xr:uid="{00000000-0005-0000-0000-0000E47E0000}"/>
    <cellStyle name="Normal 3 4 2 8 8" xfId="32507" xr:uid="{00000000-0005-0000-0000-0000E57E0000}"/>
    <cellStyle name="Normal 3 4 2 9" xfId="32508" xr:uid="{00000000-0005-0000-0000-0000E67E0000}"/>
    <cellStyle name="Normal 3 4 2 9 2" xfId="32509" xr:uid="{00000000-0005-0000-0000-0000E77E0000}"/>
    <cellStyle name="Normal 3 4 2 9 2 2" xfId="32510" xr:uid="{00000000-0005-0000-0000-0000E87E0000}"/>
    <cellStyle name="Normal 3 4 2 9 2 2 2" xfId="32511" xr:uid="{00000000-0005-0000-0000-0000E97E0000}"/>
    <cellStyle name="Normal 3 4 2 9 2 2 2 2" xfId="32512" xr:uid="{00000000-0005-0000-0000-0000EA7E0000}"/>
    <cellStyle name="Normal 3 4 2 9 2 2 2 2 2" xfId="32513" xr:uid="{00000000-0005-0000-0000-0000EB7E0000}"/>
    <cellStyle name="Normal 3 4 2 9 2 2 2 3" xfId="32514" xr:uid="{00000000-0005-0000-0000-0000EC7E0000}"/>
    <cellStyle name="Normal 3 4 2 9 2 2 3" xfId="32515" xr:uid="{00000000-0005-0000-0000-0000ED7E0000}"/>
    <cellStyle name="Normal 3 4 2 9 2 2 3 2" xfId="32516" xr:uid="{00000000-0005-0000-0000-0000EE7E0000}"/>
    <cellStyle name="Normal 3 4 2 9 2 2 4" xfId="32517" xr:uid="{00000000-0005-0000-0000-0000EF7E0000}"/>
    <cellStyle name="Normal 3 4 2 9 2 3" xfId="32518" xr:uid="{00000000-0005-0000-0000-0000F07E0000}"/>
    <cellStyle name="Normal 3 4 2 9 2 3 2" xfId="32519" xr:uid="{00000000-0005-0000-0000-0000F17E0000}"/>
    <cellStyle name="Normal 3 4 2 9 2 3 2 2" xfId="32520" xr:uid="{00000000-0005-0000-0000-0000F27E0000}"/>
    <cellStyle name="Normal 3 4 2 9 2 3 3" xfId="32521" xr:uid="{00000000-0005-0000-0000-0000F37E0000}"/>
    <cellStyle name="Normal 3 4 2 9 2 4" xfId="32522" xr:uid="{00000000-0005-0000-0000-0000F47E0000}"/>
    <cellStyle name="Normal 3 4 2 9 2 4 2" xfId="32523" xr:uid="{00000000-0005-0000-0000-0000F57E0000}"/>
    <cellStyle name="Normal 3 4 2 9 2 5" xfId="32524" xr:uid="{00000000-0005-0000-0000-0000F67E0000}"/>
    <cellStyle name="Normal 3 4 2 9 3" xfId="32525" xr:uid="{00000000-0005-0000-0000-0000F77E0000}"/>
    <cellStyle name="Normal 3 4 2 9 3 2" xfId="32526" xr:uid="{00000000-0005-0000-0000-0000F87E0000}"/>
    <cellStyle name="Normal 3 4 2 9 3 2 2" xfId="32527" xr:uid="{00000000-0005-0000-0000-0000F97E0000}"/>
    <cellStyle name="Normal 3 4 2 9 3 2 2 2" xfId="32528" xr:uid="{00000000-0005-0000-0000-0000FA7E0000}"/>
    <cellStyle name="Normal 3 4 2 9 3 2 3" xfId="32529" xr:uid="{00000000-0005-0000-0000-0000FB7E0000}"/>
    <cellStyle name="Normal 3 4 2 9 3 3" xfId="32530" xr:uid="{00000000-0005-0000-0000-0000FC7E0000}"/>
    <cellStyle name="Normal 3 4 2 9 3 3 2" xfId="32531" xr:uid="{00000000-0005-0000-0000-0000FD7E0000}"/>
    <cellStyle name="Normal 3 4 2 9 3 4" xfId="32532" xr:uid="{00000000-0005-0000-0000-0000FE7E0000}"/>
    <cellStyle name="Normal 3 4 2 9 4" xfId="32533" xr:uid="{00000000-0005-0000-0000-0000FF7E0000}"/>
    <cellStyle name="Normal 3 4 2 9 4 2" xfId="32534" xr:uid="{00000000-0005-0000-0000-0000007F0000}"/>
    <cellStyle name="Normal 3 4 2 9 4 2 2" xfId="32535" xr:uid="{00000000-0005-0000-0000-0000017F0000}"/>
    <cellStyle name="Normal 3 4 2 9 4 3" xfId="32536" xr:uid="{00000000-0005-0000-0000-0000027F0000}"/>
    <cellStyle name="Normal 3 4 2 9 5" xfId="32537" xr:uid="{00000000-0005-0000-0000-0000037F0000}"/>
    <cellStyle name="Normal 3 4 2 9 5 2" xfId="32538" xr:uid="{00000000-0005-0000-0000-0000047F0000}"/>
    <cellStyle name="Normal 3 4 2 9 6" xfId="32539" xr:uid="{00000000-0005-0000-0000-0000057F0000}"/>
    <cellStyle name="Normal 3 4 2_T-straight with PEDs adjustor" xfId="32540" xr:uid="{00000000-0005-0000-0000-0000067F0000}"/>
    <cellStyle name="Normal 3 4 20" xfId="32541" xr:uid="{00000000-0005-0000-0000-0000077F0000}"/>
    <cellStyle name="Normal 3 4 3" xfId="32542" xr:uid="{00000000-0005-0000-0000-0000087F0000}"/>
    <cellStyle name="Normal 3 4 3 10" xfId="32543" xr:uid="{00000000-0005-0000-0000-0000097F0000}"/>
    <cellStyle name="Normal 3 4 3 10 2" xfId="32544" xr:uid="{00000000-0005-0000-0000-00000A7F0000}"/>
    <cellStyle name="Normal 3 4 3 10 2 2" xfId="32545" xr:uid="{00000000-0005-0000-0000-00000B7F0000}"/>
    <cellStyle name="Normal 3 4 3 10 2 2 2" xfId="32546" xr:uid="{00000000-0005-0000-0000-00000C7F0000}"/>
    <cellStyle name="Normal 3 4 3 10 2 3" xfId="32547" xr:uid="{00000000-0005-0000-0000-00000D7F0000}"/>
    <cellStyle name="Normal 3 4 3 10 3" xfId="32548" xr:uid="{00000000-0005-0000-0000-00000E7F0000}"/>
    <cellStyle name="Normal 3 4 3 10 3 2" xfId="32549" xr:uid="{00000000-0005-0000-0000-00000F7F0000}"/>
    <cellStyle name="Normal 3 4 3 10 4" xfId="32550" xr:uid="{00000000-0005-0000-0000-0000107F0000}"/>
    <cellStyle name="Normal 3 4 3 11" xfId="32551" xr:uid="{00000000-0005-0000-0000-0000117F0000}"/>
    <cellStyle name="Normal 3 4 3 11 2" xfId="32552" xr:uid="{00000000-0005-0000-0000-0000127F0000}"/>
    <cellStyle name="Normal 3 4 3 11 2 2" xfId="32553" xr:uid="{00000000-0005-0000-0000-0000137F0000}"/>
    <cellStyle name="Normal 3 4 3 11 2 2 2" xfId="32554" xr:uid="{00000000-0005-0000-0000-0000147F0000}"/>
    <cellStyle name="Normal 3 4 3 11 2 3" xfId="32555" xr:uid="{00000000-0005-0000-0000-0000157F0000}"/>
    <cellStyle name="Normal 3 4 3 11 3" xfId="32556" xr:uid="{00000000-0005-0000-0000-0000167F0000}"/>
    <cellStyle name="Normal 3 4 3 11 3 2" xfId="32557" xr:uid="{00000000-0005-0000-0000-0000177F0000}"/>
    <cellStyle name="Normal 3 4 3 11 4" xfId="32558" xr:uid="{00000000-0005-0000-0000-0000187F0000}"/>
    <cellStyle name="Normal 3 4 3 12" xfId="32559" xr:uid="{00000000-0005-0000-0000-0000197F0000}"/>
    <cellStyle name="Normal 3 4 3 12 2" xfId="32560" xr:uid="{00000000-0005-0000-0000-00001A7F0000}"/>
    <cellStyle name="Normal 3 4 3 12 2 2" xfId="32561" xr:uid="{00000000-0005-0000-0000-00001B7F0000}"/>
    <cellStyle name="Normal 3 4 3 12 2 2 2" xfId="32562" xr:uid="{00000000-0005-0000-0000-00001C7F0000}"/>
    <cellStyle name="Normal 3 4 3 12 2 3" xfId="32563" xr:uid="{00000000-0005-0000-0000-00001D7F0000}"/>
    <cellStyle name="Normal 3 4 3 12 3" xfId="32564" xr:uid="{00000000-0005-0000-0000-00001E7F0000}"/>
    <cellStyle name="Normal 3 4 3 12 3 2" xfId="32565" xr:uid="{00000000-0005-0000-0000-00001F7F0000}"/>
    <cellStyle name="Normal 3 4 3 12 4" xfId="32566" xr:uid="{00000000-0005-0000-0000-0000207F0000}"/>
    <cellStyle name="Normal 3 4 3 13" xfId="32567" xr:uid="{00000000-0005-0000-0000-0000217F0000}"/>
    <cellStyle name="Normal 3 4 3 13 2" xfId="32568" xr:uid="{00000000-0005-0000-0000-0000227F0000}"/>
    <cellStyle name="Normal 3 4 3 13 2 2" xfId="32569" xr:uid="{00000000-0005-0000-0000-0000237F0000}"/>
    <cellStyle name="Normal 3 4 3 13 3" xfId="32570" xr:uid="{00000000-0005-0000-0000-0000247F0000}"/>
    <cellStyle name="Normal 3 4 3 14" xfId="32571" xr:uid="{00000000-0005-0000-0000-0000257F0000}"/>
    <cellStyle name="Normal 3 4 3 14 2" xfId="32572" xr:uid="{00000000-0005-0000-0000-0000267F0000}"/>
    <cellStyle name="Normal 3 4 3 15" xfId="32573" xr:uid="{00000000-0005-0000-0000-0000277F0000}"/>
    <cellStyle name="Normal 3 4 3 15 2" xfId="32574" xr:uid="{00000000-0005-0000-0000-0000287F0000}"/>
    <cellStyle name="Normal 3 4 3 16" xfId="32575" xr:uid="{00000000-0005-0000-0000-0000297F0000}"/>
    <cellStyle name="Normal 3 4 3 17" xfId="32576" xr:uid="{00000000-0005-0000-0000-00002A7F0000}"/>
    <cellStyle name="Normal 3 4 3 2" xfId="32577" xr:uid="{00000000-0005-0000-0000-00002B7F0000}"/>
    <cellStyle name="Normal 3 4 3 2 10" xfId="32578" xr:uid="{00000000-0005-0000-0000-00002C7F0000}"/>
    <cellStyle name="Normal 3 4 3 2 11" xfId="32579" xr:uid="{00000000-0005-0000-0000-00002D7F0000}"/>
    <cellStyle name="Normal 3 4 3 2 2" xfId="32580" xr:uid="{00000000-0005-0000-0000-00002E7F0000}"/>
    <cellStyle name="Normal 3 4 3 2 2 10" xfId="32581" xr:uid="{00000000-0005-0000-0000-00002F7F0000}"/>
    <cellStyle name="Normal 3 4 3 2 2 2" xfId="32582" xr:uid="{00000000-0005-0000-0000-0000307F0000}"/>
    <cellStyle name="Normal 3 4 3 2 2 2 2" xfId="32583" xr:uid="{00000000-0005-0000-0000-0000317F0000}"/>
    <cellStyle name="Normal 3 4 3 2 2 2 2 2" xfId="32584" xr:uid="{00000000-0005-0000-0000-0000327F0000}"/>
    <cellStyle name="Normal 3 4 3 2 2 2 2 2 2" xfId="32585" xr:uid="{00000000-0005-0000-0000-0000337F0000}"/>
    <cellStyle name="Normal 3 4 3 2 2 2 2 2 2 2" xfId="32586" xr:uid="{00000000-0005-0000-0000-0000347F0000}"/>
    <cellStyle name="Normal 3 4 3 2 2 2 2 2 2 2 2" xfId="32587" xr:uid="{00000000-0005-0000-0000-0000357F0000}"/>
    <cellStyle name="Normal 3 4 3 2 2 2 2 2 2 3" xfId="32588" xr:uid="{00000000-0005-0000-0000-0000367F0000}"/>
    <cellStyle name="Normal 3 4 3 2 2 2 2 2 3" xfId="32589" xr:uid="{00000000-0005-0000-0000-0000377F0000}"/>
    <cellStyle name="Normal 3 4 3 2 2 2 2 2 3 2" xfId="32590" xr:uid="{00000000-0005-0000-0000-0000387F0000}"/>
    <cellStyle name="Normal 3 4 3 2 2 2 2 2 4" xfId="32591" xr:uid="{00000000-0005-0000-0000-0000397F0000}"/>
    <cellStyle name="Normal 3 4 3 2 2 2 2 3" xfId="32592" xr:uid="{00000000-0005-0000-0000-00003A7F0000}"/>
    <cellStyle name="Normal 3 4 3 2 2 2 2 3 2" xfId="32593" xr:uid="{00000000-0005-0000-0000-00003B7F0000}"/>
    <cellStyle name="Normal 3 4 3 2 2 2 2 3 2 2" xfId="32594" xr:uid="{00000000-0005-0000-0000-00003C7F0000}"/>
    <cellStyle name="Normal 3 4 3 2 2 2 2 3 3" xfId="32595" xr:uid="{00000000-0005-0000-0000-00003D7F0000}"/>
    <cellStyle name="Normal 3 4 3 2 2 2 2 4" xfId="32596" xr:uid="{00000000-0005-0000-0000-00003E7F0000}"/>
    <cellStyle name="Normal 3 4 3 2 2 2 2 4 2" xfId="32597" xr:uid="{00000000-0005-0000-0000-00003F7F0000}"/>
    <cellStyle name="Normal 3 4 3 2 2 2 2 5" xfId="32598" xr:uid="{00000000-0005-0000-0000-0000407F0000}"/>
    <cellStyle name="Normal 3 4 3 2 2 2 3" xfId="32599" xr:uid="{00000000-0005-0000-0000-0000417F0000}"/>
    <cellStyle name="Normal 3 4 3 2 2 2 3 2" xfId="32600" xr:uid="{00000000-0005-0000-0000-0000427F0000}"/>
    <cellStyle name="Normal 3 4 3 2 2 2 3 2 2" xfId="32601" xr:uid="{00000000-0005-0000-0000-0000437F0000}"/>
    <cellStyle name="Normal 3 4 3 2 2 2 3 2 2 2" xfId="32602" xr:uid="{00000000-0005-0000-0000-0000447F0000}"/>
    <cellStyle name="Normal 3 4 3 2 2 2 3 2 3" xfId="32603" xr:uid="{00000000-0005-0000-0000-0000457F0000}"/>
    <cellStyle name="Normal 3 4 3 2 2 2 3 3" xfId="32604" xr:uid="{00000000-0005-0000-0000-0000467F0000}"/>
    <cellStyle name="Normal 3 4 3 2 2 2 3 3 2" xfId="32605" xr:uid="{00000000-0005-0000-0000-0000477F0000}"/>
    <cellStyle name="Normal 3 4 3 2 2 2 3 4" xfId="32606" xr:uid="{00000000-0005-0000-0000-0000487F0000}"/>
    <cellStyle name="Normal 3 4 3 2 2 2 4" xfId="32607" xr:uid="{00000000-0005-0000-0000-0000497F0000}"/>
    <cellStyle name="Normal 3 4 3 2 2 2 4 2" xfId="32608" xr:uid="{00000000-0005-0000-0000-00004A7F0000}"/>
    <cellStyle name="Normal 3 4 3 2 2 2 4 2 2" xfId="32609" xr:uid="{00000000-0005-0000-0000-00004B7F0000}"/>
    <cellStyle name="Normal 3 4 3 2 2 2 4 2 2 2" xfId="32610" xr:uid="{00000000-0005-0000-0000-00004C7F0000}"/>
    <cellStyle name="Normal 3 4 3 2 2 2 4 2 3" xfId="32611" xr:uid="{00000000-0005-0000-0000-00004D7F0000}"/>
    <cellStyle name="Normal 3 4 3 2 2 2 4 3" xfId="32612" xr:uid="{00000000-0005-0000-0000-00004E7F0000}"/>
    <cellStyle name="Normal 3 4 3 2 2 2 4 3 2" xfId="32613" xr:uid="{00000000-0005-0000-0000-00004F7F0000}"/>
    <cellStyle name="Normal 3 4 3 2 2 2 4 4" xfId="32614" xr:uid="{00000000-0005-0000-0000-0000507F0000}"/>
    <cellStyle name="Normal 3 4 3 2 2 2 5" xfId="32615" xr:uid="{00000000-0005-0000-0000-0000517F0000}"/>
    <cellStyle name="Normal 3 4 3 2 2 2 5 2" xfId="32616" xr:uid="{00000000-0005-0000-0000-0000527F0000}"/>
    <cellStyle name="Normal 3 4 3 2 2 2 5 2 2" xfId="32617" xr:uid="{00000000-0005-0000-0000-0000537F0000}"/>
    <cellStyle name="Normal 3 4 3 2 2 2 5 3" xfId="32618" xr:uid="{00000000-0005-0000-0000-0000547F0000}"/>
    <cellStyle name="Normal 3 4 3 2 2 2 6" xfId="32619" xr:uid="{00000000-0005-0000-0000-0000557F0000}"/>
    <cellStyle name="Normal 3 4 3 2 2 2 6 2" xfId="32620" xr:uid="{00000000-0005-0000-0000-0000567F0000}"/>
    <cellStyle name="Normal 3 4 3 2 2 2 7" xfId="32621" xr:uid="{00000000-0005-0000-0000-0000577F0000}"/>
    <cellStyle name="Normal 3 4 3 2 2 2 7 2" xfId="32622" xr:uid="{00000000-0005-0000-0000-0000587F0000}"/>
    <cellStyle name="Normal 3 4 3 2 2 2 8" xfId="32623" xr:uid="{00000000-0005-0000-0000-0000597F0000}"/>
    <cellStyle name="Normal 3 4 3 2 2 3" xfId="32624" xr:uid="{00000000-0005-0000-0000-00005A7F0000}"/>
    <cellStyle name="Normal 3 4 3 2 2 3 2" xfId="32625" xr:uid="{00000000-0005-0000-0000-00005B7F0000}"/>
    <cellStyle name="Normal 3 4 3 2 2 3 2 2" xfId="32626" xr:uid="{00000000-0005-0000-0000-00005C7F0000}"/>
    <cellStyle name="Normal 3 4 3 2 2 3 2 2 2" xfId="32627" xr:uid="{00000000-0005-0000-0000-00005D7F0000}"/>
    <cellStyle name="Normal 3 4 3 2 2 3 2 2 2 2" xfId="32628" xr:uid="{00000000-0005-0000-0000-00005E7F0000}"/>
    <cellStyle name="Normal 3 4 3 2 2 3 2 2 3" xfId="32629" xr:uid="{00000000-0005-0000-0000-00005F7F0000}"/>
    <cellStyle name="Normal 3 4 3 2 2 3 2 3" xfId="32630" xr:uid="{00000000-0005-0000-0000-0000607F0000}"/>
    <cellStyle name="Normal 3 4 3 2 2 3 2 3 2" xfId="32631" xr:uid="{00000000-0005-0000-0000-0000617F0000}"/>
    <cellStyle name="Normal 3 4 3 2 2 3 2 4" xfId="32632" xr:uid="{00000000-0005-0000-0000-0000627F0000}"/>
    <cellStyle name="Normal 3 4 3 2 2 3 3" xfId="32633" xr:uid="{00000000-0005-0000-0000-0000637F0000}"/>
    <cellStyle name="Normal 3 4 3 2 2 3 3 2" xfId="32634" xr:uid="{00000000-0005-0000-0000-0000647F0000}"/>
    <cellStyle name="Normal 3 4 3 2 2 3 3 2 2" xfId="32635" xr:uid="{00000000-0005-0000-0000-0000657F0000}"/>
    <cellStyle name="Normal 3 4 3 2 2 3 3 3" xfId="32636" xr:uid="{00000000-0005-0000-0000-0000667F0000}"/>
    <cellStyle name="Normal 3 4 3 2 2 3 4" xfId="32637" xr:uid="{00000000-0005-0000-0000-0000677F0000}"/>
    <cellStyle name="Normal 3 4 3 2 2 3 4 2" xfId="32638" xr:uid="{00000000-0005-0000-0000-0000687F0000}"/>
    <cellStyle name="Normal 3 4 3 2 2 3 5" xfId="32639" xr:uid="{00000000-0005-0000-0000-0000697F0000}"/>
    <cellStyle name="Normal 3 4 3 2 2 4" xfId="32640" xr:uid="{00000000-0005-0000-0000-00006A7F0000}"/>
    <cellStyle name="Normal 3 4 3 2 2 4 2" xfId="32641" xr:uid="{00000000-0005-0000-0000-00006B7F0000}"/>
    <cellStyle name="Normal 3 4 3 2 2 4 2 2" xfId="32642" xr:uid="{00000000-0005-0000-0000-00006C7F0000}"/>
    <cellStyle name="Normal 3 4 3 2 2 4 2 2 2" xfId="32643" xr:uid="{00000000-0005-0000-0000-00006D7F0000}"/>
    <cellStyle name="Normal 3 4 3 2 2 4 2 3" xfId="32644" xr:uid="{00000000-0005-0000-0000-00006E7F0000}"/>
    <cellStyle name="Normal 3 4 3 2 2 4 3" xfId="32645" xr:uid="{00000000-0005-0000-0000-00006F7F0000}"/>
    <cellStyle name="Normal 3 4 3 2 2 4 3 2" xfId="32646" xr:uid="{00000000-0005-0000-0000-0000707F0000}"/>
    <cellStyle name="Normal 3 4 3 2 2 4 4" xfId="32647" xr:uid="{00000000-0005-0000-0000-0000717F0000}"/>
    <cellStyle name="Normal 3 4 3 2 2 5" xfId="32648" xr:uid="{00000000-0005-0000-0000-0000727F0000}"/>
    <cellStyle name="Normal 3 4 3 2 2 5 2" xfId="32649" xr:uid="{00000000-0005-0000-0000-0000737F0000}"/>
    <cellStyle name="Normal 3 4 3 2 2 5 2 2" xfId="32650" xr:uid="{00000000-0005-0000-0000-0000747F0000}"/>
    <cellStyle name="Normal 3 4 3 2 2 5 2 2 2" xfId="32651" xr:uid="{00000000-0005-0000-0000-0000757F0000}"/>
    <cellStyle name="Normal 3 4 3 2 2 5 2 3" xfId="32652" xr:uid="{00000000-0005-0000-0000-0000767F0000}"/>
    <cellStyle name="Normal 3 4 3 2 2 5 3" xfId="32653" xr:uid="{00000000-0005-0000-0000-0000777F0000}"/>
    <cellStyle name="Normal 3 4 3 2 2 5 3 2" xfId="32654" xr:uid="{00000000-0005-0000-0000-0000787F0000}"/>
    <cellStyle name="Normal 3 4 3 2 2 5 4" xfId="32655" xr:uid="{00000000-0005-0000-0000-0000797F0000}"/>
    <cellStyle name="Normal 3 4 3 2 2 6" xfId="32656" xr:uid="{00000000-0005-0000-0000-00007A7F0000}"/>
    <cellStyle name="Normal 3 4 3 2 2 6 2" xfId="32657" xr:uid="{00000000-0005-0000-0000-00007B7F0000}"/>
    <cellStyle name="Normal 3 4 3 2 2 6 2 2" xfId="32658" xr:uid="{00000000-0005-0000-0000-00007C7F0000}"/>
    <cellStyle name="Normal 3 4 3 2 2 6 3" xfId="32659" xr:uid="{00000000-0005-0000-0000-00007D7F0000}"/>
    <cellStyle name="Normal 3 4 3 2 2 7" xfId="32660" xr:uid="{00000000-0005-0000-0000-00007E7F0000}"/>
    <cellStyle name="Normal 3 4 3 2 2 7 2" xfId="32661" xr:uid="{00000000-0005-0000-0000-00007F7F0000}"/>
    <cellStyle name="Normal 3 4 3 2 2 8" xfId="32662" xr:uid="{00000000-0005-0000-0000-0000807F0000}"/>
    <cellStyle name="Normal 3 4 3 2 2 8 2" xfId="32663" xr:uid="{00000000-0005-0000-0000-0000817F0000}"/>
    <cellStyle name="Normal 3 4 3 2 2 9" xfId="32664" xr:uid="{00000000-0005-0000-0000-0000827F0000}"/>
    <cellStyle name="Normal 3 4 3 2 3" xfId="32665" xr:uid="{00000000-0005-0000-0000-0000837F0000}"/>
    <cellStyle name="Normal 3 4 3 2 3 2" xfId="32666" xr:uid="{00000000-0005-0000-0000-0000847F0000}"/>
    <cellStyle name="Normal 3 4 3 2 3 2 2" xfId="32667" xr:uid="{00000000-0005-0000-0000-0000857F0000}"/>
    <cellStyle name="Normal 3 4 3 2 3 2 2 2" xfId="32668" xr:uid="{00000000-0005-0000-0000-0000867F0000}"/>
    <cellStyle name="Normal 3 4 3 2 3 2 2 2 2" xfId="32669" xr:uid="{00000000-0005-0000-0000-0000877F0000}"/>
    <cellStyle name="Normal 3 4 3 2 3 2 2 2 2 2" xfId="32670" xr:uid="{00000000-0005-0000-0000-0000887F0000}"/>
    <cellStyle name="Normal 3 4 3 2 3 2 2 2 3" xfId="32671" xr:uid="{00000000-0005-0000-0000-0000897F0000}"/>
    <cellStyle name="Normal 3 4 3 2 3 2 2 3" xfId="32672" xr:uid="{00000000-0005-0000-0000-00008A7F0000}"/>
    <cellStyle name="Normal 3 4 3 2 3 2 2 3 2" xfId="32673" xr:uid="{00000000-0005-0000-0000-00008B7F0000}"/>
    <cellStyle name="Normal 3 4 3 2 3 2 2 4" xfId="32674" xr:uid="{00000000-0005-0000-0000-00008C7F0000}"/>
    <cellStyle name="Normal 3 4 3 2 3 2 3" xfId="32675" xr:uid="{00000000-0005-0000-0000-00008D7F0000}"/>
    <cellStyle name="Normal 3 4 3 2 3 2 3 2" xfId="32676" xr:uid="{00000000-0005-0000-0000-00008E7F0000}"/>
    <cellStyle name="Normal 3 4 3 2 3 2 3 2 2" xfId="32677" xr:uid="{00000000-0005-0000-0000-00008F7F0000}"/>
    <cellStyle name="Normal 3 4 3 2 3 2 3 3" xfId="32678" xr:uid="{00000000-0005-0000-0000-0000907F0000}"/>
    <cellStyle name="Normal 3 4 3 2 3 2 4" xfId="32679" xr:uid="{00000000-0005-0000-0000-0000917F0000}"/>
    <cellStyle name="Normal 3 4 3 2 3 2 4 2" xfId="32680" xr:uid="{00000000-0005-0000-0000-0000927F0000}"/>
    <cellStyle name="Normal 3 4 3 2 3 2 5" xfId="32681" xr:uid="{00000000-0005-0000-0000-0000937F0000}"/>
    <cellStyle name="Normal 3 4 3 2 3 3" xfId="32682" xr:uid="{00000000-0005-0000-0000-0000947F0000}"/>
    <cellStyle name="Normal 3 4 3 2 3 3 2" xfId="32683" xr:uid="{00000000-0005-0000-0000-0000957F0000}"/>
    <cellStyle name="Normal 3 4 3 2 3 3 2 2" xfId="32684" xr:uid="{00000000-0005-0000-0000-0000967F0000}"/>
    <cellStyle name="Normal 3 4 3 2 3 3 2 2 2" xfId="32685" xr:uid="{00000000-0005-0000-0000-0000977F0000}"/>
    <cellStyle name="Normal 3 4 3 2 3 3 2 3" xfId="32686" xr:uid="{00000000-0005-0000-0000-0000987F0000}"/>
    <cellStyle name="Normal 3 4 3 2 3 3 3" xfId="32687" xr:uid="{00000000-0005-0000-0000-0000997F0000}"/>
    <cellStyle name="Normal 3 4 3 2 3 3 3 2" xfId="32688" xr:uid="{00000000-0005-0000-0000-00009A7F0000}"/>
    <cellStyle name="Normal 3 4 3 2 3 3 4" xfId="32689" xr:uid="{00000000-0005-0000-0000-00009B7F0000}"/>
    <cellStyle name="Normal 3 4 3 2 3 4" xfId="32690" xr:uid="{00000000-0005-0000-0000-00009C7F0000}"/>
    <cellStyle name="Normal 3 4 3 2 3 4 2" xfId="32691" xr:uid="{00000000-0005-0000-0000-00009D7F0000}"/>
    <cellStyle name="Normal 3 4 3 2 3 4 2 2" xfId="32692" xr:uid="{00000000-0005-0000-0000-00009E7F0000}"/>
    <cellStyle name="Normal 3 4 3 2 3 4 2 2 2" xfId="32693" xr:uid="{00000000-0005-0000-0000-00009F7F0000}"/>
    <cellStyle name="Normal 3 4 3 2 3 4 2 3" xfId="32694" xr:uid="{00000000-0005-0000-0000-0000A07F0000}"/>
    <cellStyle name="Normal 3 4 3 2 3 4 3" xfId="32695" xr:uid="{00000000-0005-0000-0000-0000A17F0000}"/>
    <cellStyle name="Normal 3 4 3 2 3 4 3 2" xfId="32696" xr:uid="{00000000-0005-0000-0000-0000A27F0000}"/>
    <cellStyle name="Normal 3 4 3 2 3 4 4" xfId="32697" xr:uid="{00000000-0005-0000-0000-0000A37F0000}"/>
    <cellStyle name="Normal 3 4 3 2 3 5" xfId="32698" xr:uid="{00000000-0005-0000-0000-0000A47F0000}"/>
    <cellStyle name="Normal 3 4 3 2 3 5 2" xfId="32699" xr:uid="{00000000-0005-0000-0000-0000A57F0000}"/>
    <cellStyle name="Normal 3 4 3 2 3 5 2 2" xfId="32700" xr:uid="{00000000-0005-0000-0000-0000A67F0000}"/>
    <cellStyle name="Normal 3 4 3 2 3 5 3" xfId="32701" xr:uid="{00000000-0005-0000-0000-0000A77F0000}"/>
    <cellStyle name="Normal 3 4 3 2 3 6" xfId="32702" xr:uid="{00000000-0005-0000-0000-0000A87F0000}"/>
    <cellStyle name="Normal 3 4 3 2 3 6 2" xfId="32703" xr:uid="{00000000-0005-0000-0000-0000A97F0000}"/>
    <cellStyle name="Normal 3 4 3 2 3 7" xfId="32704" xr:uid="{00000000-0005-0000-0000-0000AA7F0000}"/>
    <cellStyle name="Normal 3 4 3 2 3 7 2" xfId="32705" xr:uid="{00000000-0005-0000-0000-0000AB7F0000}"/>
    <cellStyle name="Normal 3 4 3 2 3 8" xfId="32706" xr:uid="{00000000-0005-0000-0000-0000AC7F0000}"/>
    <cellStyle name="Normal 3 4 3 2 4" xfId="32707" xr:uid="{00000000-0005-0000-0000-0000AD7F0000}"/>
    <cellStyle name="Normal 3 4 3 2 4 2" xfId="32708" xr:uid="{00000000-0005-0000-0000-0000AE7F0000}"/>
    <cellStyle name="Normal 3 4 3 2 4 2 2" xfId="32709" xr:uid="{00000000-0005-0000-0000-0000AF7F0000}"/>
    <cellStyle name="Normal 3 4 3 2 4 2 2 2" xfId="32710" xr:uid="{00000000-0005-0000-0000-0000B07F0000}"/>
    <cellStyle name="Normal 3 4 3 2 4 2 2 2 2" xfId="32711" xr:uid="{00000000-0005-0000-0000-0000B17F0000}"/>
    <cellStyle name="Normal 3 4 3 2 4 2 2 3" xfId="32712" xr:uid="{00000000-0005-0000-0000-0000B27F0000}"/>
    <cellStyle name="Normal 3 4 3 2 4 2 3" xfId="32713" xr:uid="{00000000-0005-0000-0000-0000B37F0000}"/>
    <cellStyle name="Normal 3 4 3 2 4 2 3 2" xfId="32714" xr:uid="{00000000-0005-0000-0000-0000B47F0000}"/>
    <cellStyle name="Normal 3 4 3 2 4 2 4" xfId="32715" xr:uid="{00000000-0005-0000-0000-0000B57F0000}"/>
    <cellStyle name="Normal 3 4 3 2 4 3" xfId="32716" xr:uid="{00000000-0005-0000-0000-0000B67F0000}"/>
    <cellStyle name="Normal 3 4 3 2 4 3 2" xfId="32717" xr:uid="{00000000-0005-0000-0000-0000B77F0000}"/>
    <cellStyle name="Normal 3 4 3 2 4 3 2 2" xfId="32718" xr:uid="{00000000-0005-0000-0000-0000B87F0000}"/>
    <cellStyle name="Normal 3 4 3 2 4 3 3" xfId="32719" xr:uid="{00000000-0005-0000-0000-0000B97F0000}"/>
    <cellStyle name="Normal 3 4 3 2 4 4" xfId="32720" xr:uid="{00000000-0005-0000-0000-0000BA7F0000}"/>
    <cellStyle name="Normal 3 4 3 2 4 4 2" xfId="32721" xr:uid="{00000000-0005-0000-0000-0000BB7F0000}"/>
    <cellStyle name="Normal 3 4 3 2 4 5" xfId="32722" xr:uid="{00000000-0005-0000-0000-0000BC7F0000}"/>
    <cellStyle name="Normal 3 4 3 2 5" xfId="32723" xr:uid="{00000000-0005-0000-0000-0000BD7F0000}"/>
    <cellStyle name="Normal 3 4 3 2 5 2" xfId="32724" xr:uid="{00000000-0005-0000-0000-0000BE7F0000}"/>
    <cellStyle name="Normal 3 4 3 2 5 2 2" xfId="32725" xr:uid="{00000000-0005-0000-0000-0000BF7F0000}"/>
    <cellStyle name="Normal 3 4 3 2 5 2 2 2" xfId="32726" xr:uid="{00000000-0005-0000-0000-0000C07F0000}"/>
    <cellStyle name="Normal 3 4 3 2 5 2 3" xfId="32727" xr:uid="{00000000-0005-0000-0000-0000C17F0000}"/>
    <cellStyle name="Normal 3 4 3 2 5 3" xfId="32728" xr:uid="{00000000-0005-0000-0000-0000C27F0000}"/>
    <cellStyle name="Normal 3 4 3 2 5 3 2" xfId="32729" xr:uid="{00000000-0005-0000-0000-0000C37F0000}"/>
    <cellStyle name="Normal 3 4 3 2 5 4" xfId="32730" xr:uid="{00000000-0005-0000-0000-0000C47F0000}"/>
    <cellStyle name="Normal 3 4 3 2 6" xfId="32731" xr:uid="{00000000-0005-0000-0000-0000C57F0000}"/>
    <cellStyle name="Normal 3 4 3 2 6 2" xfId="32732" xr:uid="{00000000-0005-0000-0000-0000C67F0000}"/>
    <cellStyle name="Normal 3 4 3 2 6 2 2" xfId="32733" xr:uid="{00000000-0005-0000-0000-0000C77F0000}"/>
    <cellStyle name="Normal 3 4 3 2 6 2 2 2" xfId="32734" xr:uid="{00000000-0005-0000-0000-0000C87F0000}"/>
    <cellStyle name="Normal 3 4 3 2 6 2 3" xfId="32735" xr:uid="{00000000-0005-0000-0000-0000C97F0000}"/>
    <cellStyle name="Normal 3 4 3 2 6 3" xfId="32736" xr:uid="{00000000-0005-0000-0000-0000CA7F0000}"/>
    <cellStyle name="Normal 3 4 3 2 6 3 2" xfId="32737" xr:uid="{00000000-0005-0000-0000-0000CB7F0000}"/>
    <cellStyle name="Normal 3 4 3 2 6 4" xfId="32738" xr:uid="{00000000-0005-0000-0000-0000CC7F0000}"/>
    <cellStyle name="Normal 3 4 3 2 7" xfId="32739" xr:uid="{00000000-0005-0000-0000-0000CD7F0000}"/>
    <cellStyle name="Normal 3 4 3 2 7 2" xfId="32740" xr:uid="{00000000-0005-0000-0000-0000CE7F0000}"/>
    <cellStyle name="Normal 3 4 3 2 7 2 2" xfId="32741" xr:uid="{00000000-0005-0000-0000-0000CF7F0000}"/>
    <cellStyle name="Normal 3 4 3 2 7 3" xfId="32742" xr:uid="{00000000-0005-0000-0000-0000D07F0000}"/>
    <cellStyle name="Normal 3 4 3 2 8" xfId="32743" xr:uid="{00000000-0005-0000-0000-0000D17F0000}"/>
    <cellStyle name="Normal 3 4 3 2 8 2" xfId="32744" xr:uid="{00000000-0005-0000-0000-0000D27F0000}"/>
    <cellStyle name="Normal 3 4 3 2 9" xfId="32745" xr:uid="{00000000-0005-0000-0000-0000D37F0000}"/>
    <cellStyle name="Normal 3 4 3 2 9 2" xfId="32746" xr:uid="{00000000-0005-0000-0000-0000D47F0000}"/>
    <cellStyle name="Normal 3 4 3 3" xfId="32747" xr:uid="{00000000-0005-0000-0000-0000D57F0000}"/>
    <cellStyle name="Normal 3 4 3 3 10" xfId="32748" xr:uid="{00000000-0005-0000-0000-0000D67F0000}"/>
    <cellStyle name="Normal 3 4 3 3 11" xfId="32749" xr:uid="{00000000-0005-0000-0000-0000D77F0000}"/>
    <cellStyle name="Normal 3 4 3 3 2" xfId="32750" xr:uid="{00000000-0005-0000-0000-0000D87F0000}"/>
    <cellStyle name="Normal 3 4 3 3 2 10" xfId="32751" xr:uid="{00000000-0005-0000-0000-0000D97F0000}"/>
    <cellStyle name="Normal 3 4 3 3 2 2" xfId="32752" xr:uid="{00000000-0005-0000-0000-0000DA7F0000}"/>
    <cellStyle name="Normal 3 4 3 3 2 2 2" xfId="32753" xr:uid="{00000000-0005-0000-0000-0000DB7F0000}"/>
    <cellStyle name="Normal 3 4 3 3 2 2 2 2" xfId="32754" xr:uid="{00000000-0005-0000-0000-0000DC7F0000}"/>
    <cellStyle name="Normal 3 4 3 3 2 2 2 2 2" xfId="32755" xr:uid="{00000000-0005-0000-0000-0000DD7F0000}"/>
    <cellStyle name="Normal 3 4 3 3 2 2 2 2 2 2" xfId="32756" xr:uid="{00000000-0005-0000-0000-0000DE7F0000}"/>
    <cellStyle name="Normal 3 4 3 3 2 2 2 2 2 2 2" xfId="32757" xr:uid="{00000000-0005-0000-0000-0000DF7F0000}"/>
    <cellStyle name="Normal 3 4 3 3 2 2 2 2 2 3" xfId="32758" xr:uid="{00000000-0005-0000-0000-0000E07F0000}"/>
    <cellStyle name="Normal 3 4 3 3 2 2 2 2 3" xfId="32759" xr:uid="{00000000-0005-0000-0000-0000E17F0000}"/>
    <cellStyle name="Normal 3 4 3 3 2 2 2 2 3 2" xfId="32760" xr:uid="{00000000-0005-0000-0000-0000E27F0000}"/>
    <cellStyle name="Normal 3 4 3 3 2 2 2 2 4" xfId="32761" xr:uid="{00000000-0005-0000-0000-0000E37F0000}"/>
    <cellStyle name="Normal 3 4 3 3 2 2 2 3" xfId="32762" xr:uid="{00000000-0005-0000-0000-0000E47F0000}"/>
    <cellStyle name="Normal 3 4 3 3 2 2 2 3 2" xfId="32763" xr:uid="{00000000-0005-0000-0000-0000E57F0000}"/>
    <cellStyle name="Normal 3 4 3 3 2 2 2 3 2 2" xfId="32764" xr:uid="{00000000-0005-0000-0000-0000E67F0000}"/>
    <cellStyle name="Normal 3 4 3 3 2 2 2 3 3" xfId="32765" xr:uid="{00000000-0005-0000-0000-0000E77F0000}"/>
    <cellStyle name="Normal 3 4 3 3 2 2 2 4" xfId="32766" xr:uid="{00000000-0005-0000-0000-0000E87F0000}"/>
    <cellStyle name="Normal 3 4 3 3 2 2 2 4 2" xfId="32767" xr:uid="{00000000-0005-0000-0000-0000E97F0000}"/>
    <cellStyle name="Normal 3 4 3 3 2 2 2 5" xfId="32768" xr:uid="{00000000-0005-0000-0000-0000EA7F0000}"/>
    <cellStyle name="Normal 3 4 3 3 2 2 3" xfId="32769" xr:uid="{00000000-0005-0000-0000-0000EB7F0000}"/>
    <cellStyle name="Normal 3 4 3 3 2 2 3 2" xfId="32770" xr:uid="{00000000-0005-0000-0000-0000EC7F0000}"/>
    <cellStyle name="Normal 3 4 3 3 2 2 3 2 2" xfId="32771" xr:uid="{00000000-0005-0000-0000-0000ED7F0000}"/>
    <cellStyle name="Normal 3 4 3 3 2 2 3 2 2 2" xfId="32772" xr:uid="{00000000-0005-0000-0000-0000EE7F0000}"/>
    <cellStyle name="Normal 3 4 3 3 2 2 3 2 3" xfId="32773" xr:uid="{00000000-0005-0000-0000-0000EF7F0000}"/>
    <cellStyle name="Normal 3 4 3 3 2 2 3 3" xfId="32774" xr:uid="{00000000-0005-0000-0000-0000F07F0000}"/>
    <cellStyle name="Normal 3 4 3 3 2 2 3 3 2" xfId="32775" xr:uid="{00000000-0005-0000-0000-0000F17F0000}"/>
    <cellStyle name="Normal 3 4 3 3 2 2 3 4" xfId="32776" xr:uid="{00000000-0005-0000-0000-0000F27F0000}"/>
    <cellStyle name="Normal 3 4 3 3 2 2 4" xfId="32777" xr:uid="{00000000-0005-0000-0000-0000F37F0000}"/>
    <cellStyle name="Normal 3 4 3 3 2 2 4 2" xfId="32778" xr:uid="{00000000-0005-0000-0000-0000F47F0000}"/>
    <cellStyle name="Normal 3 4 3 3 2 2 4 2 2" xfId="32779" xr:uid="{00000000-0005-0000-0000-0000F57F0000}"/>
    <cellStyle name="Normal 3 4 3 3 2 2 4 2 2 2" xfId="32780" xr:uid="{00000000-0005-0000-0000-0000F67F0000}"/>
    <cellStyle name="Normal 3 4 3 3 2 2 4 2 3" xfId="32781" xr:uid="{00000000-0005-0000-0000-0000F77F0000}"/>
    <cellStyle name="Normal 3 4 3 3 2 2 4 3" xfId="32782" xr:uid="{00000000-0005-0000-0000-0000F87F0000}"/>
    <cellStyle name="Normal 3 4 3 3 2 2 4 3 2" xfId="32783" xr:uid="{00000000-0005-0000-0000-0000F97F0000}"/>
    <cellStyle name="Normal 3 4 3 3 2 2 4 4" xfId="32784" xr:uid="{00000000-0005-0000-0000-0000FA7F0000}"/>
    <cellStyle name="Normal 3 4 3 3 2 2 5" xfId="32785" xr:uid="{00000000-0005-0000-0000-0000FB7F0000}"/>
    <cellStyle name="Normal 3 4 3 3 2 2 5 2" xfId="32786" xr:uid="{00000000-0005-0000-0000-0000FC7F0000}"/>
    <cellStyle name="Normal 3 4 3 3 2 2 5 2 2" xfId="32787" xr:uid="{00000000-0005-0000-0000-0000FD7F0000}"/>
    <cellStyle name="Normal 3 4 3 3 2 2 5 3" xfId="32788" xr:uid="{00000000-0005-0000-0000-0000FE7F0000}"/>
    <cellStyle name="Normal 3 4 3 3 2 2 6" xfId="32789" xr:uid="{00000000-0005-0000-0000-0000FF7F0000}"/>
    <cellStyle name="Normal 3 4 3 3 2 2 6 2" xfId="32790" xr:uid="{00000000-0005-0000-0000-000000800000}"/>
    <cellStyle name="Normal 3 4 3 3 2 2 7" xfId="32791" xr:uid="{00000000-0005-0000-0000-000001800000}"/>
    <cellStyle name="Normal 3 4 3 3 2 2 7 2" xfId="32792" xr:uid="{00000000-0005-0000-0000-000002800000}"/>
    <cellStyle name="Normal 3 4 3 3 2 2 8" xfId="32793" xr:uid="{00000000-0005-0000-0000-000003800000}"/>
    <cellStyle name="Normal 3 4 3 3 2 3" xfId="32794" xr:uid="{00000000-0005-0000-0000-000004800000}"/>
    <cellStyle name="Normal 3 4 3 3 2 3 2" xfId="32795" xr:uid="{00000000-0005-0000-0000-000005800000}"/>
    <cellStyle name="Normal 3 4 3 3 2 3 2 2" xfId="32796" xr:uid="{00000000-0005-0000-0000-000006800000}"/>
    <cellStyle name="Normal 3 4 3 3 2 3 2 2 2" xfId="32797" xr:uid="{00000000-0005-0000-0000-000007800000}"/>
    <cellStyle name="Normal 3 4 3 3 2 3 2 2 2 2" xfId="32798" xr:uid="{00000000-0005-0000-0000-000008800000}"/>
    <cellStyle name="Normal 3 4 3 3 2 3 2 2 3" xfId="32799" xr:uid="{00000000-0005-0000-0000-000009800000}"/>
    <cellStyle name="Normal 3 4 3 3 2 3 2 3" xfId="32800" xr:uid="{00000000-0005-0000-0000-00000A800000}"/>
    <cellStyle name="Normal 3 4 3 3 2 3 2 3 2" xfId="32801" xr:uid="{00000000-0005-0000-0000-00000B800000}"/>
    <cellStyle name="Normal 3 4 3 3 2 3 2 4" xfId="32802" xr:uid="{00000000-0005-0000-0000-00000C800000}"/>
    <cellStyle name="Normal 3 4 3 3 2 3 3" xfId="32803" xr:uid="{00000000-0005-0000-0000-00000D800000}"/>
    <cellStyle name="Normal 3 4 3 3 2 3 3 2" xfId="32804" xr:uid="{00000000-0005-0000-0000-00000E800000}"/>
    <cellStyle name="Normal 3 4 3 3 2 3 3 2 2" xfId="32805" xr:uid="{00000000-0005-0000-0000-00000F800000}"/>
    <cellStyle name="Normal 3 4 3 3 2 3 3 3" xfId="32806" xr:uid="{00000000-0005-0000-0000-000010800000}"/>
    <cellStyle name="Normal 3 4 3 3 2 3 4" xfId="32807" xr:uid="{00000000-0005-0000-0000-000011800000}"/>
    <cellStyle name="Normal 3 4 3 3 2 3 4 2" xfId="32808" xr:uid="{00000000-0005-0000-0000-000012800000}"/>
    <cellStyle name="Normal 3 4 3 3 2 3 5" xfId="32809" xr:uid="{00000000-0005-0000-0000-000013800000}"/>
    <cellStyle name="Normal 3 4 3 3 2 4" xfId="32810" xr:uid="{00000000-0005-0000-0000-000014800000}"/>
    <cellStyle name="Normal 3 4 3 3 2 4 2" xfId="32811" xr:uid="{00000000-0005-0000-0000-000015800000}"/>
    <cellStyle name="Normal 3 4 3 3 2 4 2 2" xfId="32812" xr:uid="{00000000-0005-0000-0000-000016800000}"/>
    <cellStyle name="Normal 3 4 3 3 2 4 2 2 2" xfId="32813" xr:uid="{00000000-0005-0000-0000-000017800000}"/>
    <cellStyle name="Normal 3 4 3 3 2 4 2 3" xfId="32814" xr:uid="{00000000-0005-0000-0000-000018800000}"/>
    <cellStyle name="Normal 3 4 3 3 2 4 3" xfId="32815" xr:uid="{00000000-0005-0000-0000-000019800000}"/>
    <cellStyle name="Normal 3 4 3 3 2 4 3 2" xfId="32816" xr:uid="{00000000-0005-0000-0000-00001A800000}"/>
    <cellStyle name="Normal 3 4 3 3 2 4 4" xfId="32817" xr:uid="{00000000-0005-0000-0000-00001B800000}"/>
    <cellStyle name="Normal 3 4 3 3 2 5" xfId="32818" xr:uid="{00000000-0005-0000-0000-00001C800000}"/>
    <cellStyle name="Normal 3 4 3 3 2 5 2" xfId="32819" xr:uid="{00000000-0005-0000-0000-00001D800000}"/>
    <cellStyle name="Normal 3 4 3 3 2 5 2 2" xfId="32820" xr:uid="{00000000-0005-0000-0000-00001E800000}"/>
    <cellStyle name="Normal 3 4 3 3 2 5 2 2 2" xfId="32821" xr:uid="{00000000-0005-0000-0000-00001F800000}"/>
    <cellStyle name="Normal 3 4 3 3 2 5 2 3" xfId="32822" xr:uid="{00000000-0005-0000-0000-000020800000}"/>
    <cellStyle name="Normal 3 4 3 3 2 5 3" xfId="32823" xr:uid="{00000000-0005-0000-0000-000021800000}"/>
    <cellStyle name="Normal 3 4 3 3 2 5 3 2" xfId="32824" xr:uid="{00000000-0005-0000-0000-000022800000}"/>
    <cellStyle name="Normal 3 4 3 3 2 5 4" xfId="32825" xr:uid="{00000000-0005-0000-0000-000023800000}"/>
    <cellStyle name="Normal 3 4 3 3 2 6" xfId="32826" xr:uid="{00000000-0005-0000-0000-000024800000}"/>
    <cellStyle name="Normal 3 4 3 3 2 6 2" xfId="32827" xr:uid="{00000000-0005-0000-0000-000025800000}"/>
    <cellStyle name="Normal 3 4 3 3 2 6 2 2" xfId="32828" xr:uid="{00000000-0005-0000-0000-000026800000}"/>
    <cellStyle name="Normal 3 4 3 3 2 6 3" xfId="32829" xr:uid="{00000000-0005-0000-0000-000027800000}"/>
    <cellStyle name="Normal 3 4 3 3 2 7" xfId="32830" xr:uid="{00000000-0005-0000-0000-000028800000}"/>
    <cellStyle name="Normal 3 4 3 3 2 7 2" xfId="32831" xr:uid="{00000000-0005-0000-0000-000029800000}"/>
    <cellStyle name="Normal 3 4 3 3 2 8" xfId="32832" xr:uid="{00000000-0005-0000-0000-00002A800000}"/>
    <cellStyle name="Normal 3 4 3 3 2 8 2" xfId="32833" xr:uid="{00000000-0005-0000-0000-00002B800000}"/>
    <cellStyle name="Normal 3 4 3 3 2 9" xfId="32834" xr:uid="{00000000-0005-0000-0000-00002C800000}"/>
    <cellStyle name="Normal 3 4 3 3 3" xfId="32835" xr:uid="{00000000-0005-0000-0000-00002D800000}"/>
    <cellStyle name="Normal 3 4 3 3 3 2" xfId="32836" xr:uid="{00000000-0005-0000-0000-00002E800000}"/>
    <cellStyle name="Normal 3 4 3 3 3 2 2" xfId="32837" xr:uid="{00000000-0005-0000-0000-00002F800000}"/>
    <cellStyle name="Normal 3 4 3 3 3 2 2 2" xfId="32838" xr:uid="{00000000-0005-0000-0000-000030800000}"/>
    <cellStyle name="Normal 3 4 3 3 3 2 2 2 2" xfId="32839" xr:uid="{00000000-0005-0000-0000-000031800000}"/>
    <cellStyle name="Normal 3 4 3 3 3 2 2 2 2 2" xfId="32840" xr:uid="{00000000-0005-0000-0000-000032800000}"/>
    <cellStyle name="Normal 3 4 3 3 3 2 2 2 3" xfId="32841" xr:uid="{00000000-0005-0000-0000-000033800000}"/>
    <cellStyle name="Normal 3 4 3 3 3 2 2 3" xfId="32842" xr:uid="{00000000-0005-0000-0000-000034800000}"/>
    <cellStyle name="Normal 3 4 3 3 3 2 2 3 2" xfId="32843" xr:uid="{00000000-0005-0000-0000-000035800000}"/>
    <cellStyle name="Normal 3 4 3 3 3 2 2 4" xfId="32844" xr:uid="{00000000-0005-0000-0000-000036800000}"/>
    <cellStyle name="Normal 3 4 3 3 3 2 3" xfId="32845" xr:uid="{00000000-0005-0000-0000-000037800000}"/>
    <cellStyle name="Normal 3 4 3 3 3 2 3 2" xfId="32846" xr:uid="{00000000-0005-0000-0000-000038800000}"/>
    <cellStyle name="Normal 3 4 3 3 3 2 3 2 2" xfId="32847" xr:uid="{00000000-0005-0000-0000-000039800000}"/>
    <cellStyle name="Normal 3 4 3 3 3 2 3 3" xfId="32848" xr:uid="{00000000-0005-0000-0000-00003A800000}"/>
    <cellStyle name="Normal 3 4 3 3 3 2 4" xfId="32849" xr:uid="{00000000-0005-0000-0000-00003B800000}"/>
    <cellStyle name="Normal 3 4 3 3 3 2 4 2" xfId="32850" xr:uid="{00000000-0005-0000-0000-00003C800000}"/>
    <cellStyle name="Normal 3 4 3 3 3 2 5" xfId="32851" xr:uid="{00000000-0005-0000-0000-00003D800000}"/>
    <cellStyle name="Normal 3 4 3 3 3 3" xfId="32852" xr:uid="{00000000-0005-0000-0000-00003E800000}"/>
    <cellStyle name="Normal 3 4 3 3 3 3 2" xfId="32853" xr:uid="{00000000-0005-0000-0000-00003F800000}"/>
    <cellStyle name="Normal 3 4 3 3 3 3 2 2" xfId="32854" xr:uid="{00000000-0005-0000-0000-000040800000}"/>
    <cellStyle name="Normal 3 4 3 3 3 3 2 2 2" xfId="32855" xr:uid="{00000000-0005-0000-0000-000041800000}"/>
    <cellStyle name="Normal 3 4 3 3 3 3 2 3" xfId="32856" xr:uid="{00000000-0005-0000-0000-000042800000}"/>
    <cellStyle name="Normal 3 4 3 3 3 3 3" xfId="32857" xr:uid="{00000000-0005-0000-0000-000043800000}"/>
    <cellStyle name="Normal 3 4 3 3 3 3 3 2" xfId="32858" xr:uid="{00000000-0005-0000-0000-000044800000}"/>
    <cellStyle name="Normal 3 4 3 3 3 3 4" xfId="32859" xr:uid="{00000000-0005-0000-0000-000045800000}"/>
    <cellStyle name="Normal 3 4 3 3 3 4" xfId="32860" xr:uid="{00000000-0005-0000-0000-000046800000}"/>
    <cellStyle name="Normal 3 4 3 3 3 4 2" xfId="32861" xr:uid="{00000000-0005-0000-0000-000047800000}"/>
    <cellStyle name="Normal 3 4 3 3 3 4 2 2" xfId="32862" xr:uid="{00000000-0005-0000-0000-000048800000}"/>
    <cellStyle name="Normal 3 4 3 3 3 4 2 2 2" xfId="32863" xr:uid="{00000000-0005-0000-0000-000049800000}"/>
    <cellStyle name="Normal 3 4 3 3 3 4 2 3" xfId="32864" xr:uid="{00000000-0005-0000-0000-00004A800000}"/>
    <cellStyle name="Normal 3 4 3 3 3 4 3" xfId="32865" xr:uid="{00000000-0005-0000-0000-00004B800000}"/>
    <cellStyle name="Normal 3 4 3 3 3 4 3 2" xfId="32866" xr:uid="{00000000-0005-0000-0000-00004C800000}"/>
    <cellStyle name="Normal 3 4 3 3 3 4 4" xfId="32867" xr:uid="{00000000-0005-0000-0000-00004D800000}"/>
    <cellStyle name="Normal 3 4 3 3 3 5" xfId="32868" xr:uid="{00000000-0005-0000-0000-00004E800000}"/>
    <cellStyle name="Normal 3 4 3 3 3 5 2" xfId="32869" xr:uid="{00000000-0005-0000-0000-00004F800000}"/>
    <cellStyle name="Normal 3 4 3 3 3 5 2 2" xfId="32870" xr:uid="{00000000-0005-0000-0000-000050800000}"/>
    <cellStyle name="Normal 3 4 3 3 3 5 3" xfId="32871" xr:uid="{00000000-0005-0000-0000-000051800000}"/>
    <cellStyle name="Normal 3 4 3 3 3 6" xfId="32872" xr:uid="{00000000-0005-0000-0000-000052800000}"/>
    <cellStyle name="Normal 3 4 3 3 3 6 2" xfId="32873" xr:uid="{00000000-0005-0000-0000-000053800000}"/>
    <cellStyle name="Normal 3 4 3 3 3 7" xfId="32874" xr:uid="{00000000-0005-0000-0000-000054800000}"/>
    <cellStyle name="Normal 3 4 3 3 3 7 2" xfId="32875" xr:uid="{00000000-0005-0000-0000-000055800000}"/>
    <cellStyle name="Normal 3 4 3 3 3 8" xfId="32876" xr:uid="{00000000-0005-0000-0000-000056800000}"/>
    <cellStyle name="Normal 3 4 3 3 4" xfId="32877" xr:uid="{00000000-0005-0000-0000-000057800000}"/>
    <cellStyle name="Normal 3 4 3 3 4 2" xfId="32878" xr:uid="{00000000-0005-0000-0000-000058800000}"/>
    <cellStyle name="Normal 3 4 3 3 4 2 2" xfId="32879" xr:uid="{00000000-0005-0000-0000-000059800000}"/>
    <cellStyle name="Normal 3 4 3 3 4 2 2 2" xfId="32880" xr:uid="{00000000-0005-0000-0000-00005A800000}"/>
    <cellStyle name="Normal 3 4 3 3 4 2 2 2 2" xfId="32881" xr:uid="{00000000-0005-0000-0000-00005B800000}"/>
    <cellStyle name="Normal 3 4 3 3 4 2 2 3" xfId="32882" xr:uid="{00000000-0005-0000-0000-00005C800000}"/>
    <cellStyle name="Normal 3 4 3 3 4 2 3" xfId="32883" xr:uid="{00000000-0005-0000-0000-00005D800000}"/>
    <cellStyle name="Normal 3 4 3 3 4 2 3 2" xfId="32884" xr:uid="{00000000-0005-0000-0000-00005E800000}"/>
    <cellStyle name="Normal 3 4 3 3 4 2 4" xfId="32885" xr:uid="{00000000-0005-0000-0000-00005F800000}"/>
    <cellStyle name="Normal 3 4 3 3 4 3" xfId="32886" xr:uid="{00000000-0005-0000-0000-000060800000}"/>
    <cellStyle name="Normal 3 4 3 3 4 3 2" xfId="32887" xr:uid="{00000000-0005-0000-0000-000061800000}"/>
    <cellStyle name="Normal 3 4 3 3 4 3 2 2" xfId="32888" xr:uid="{00000000-0005-0000-0000-000062800000}"/>
    <cellStyle name="Normal 3 4 3 3 4 3 3" xfId="32889" xr:uid="{00000000-0005-0000-0000-000063800000}"/>
    <cellStyle name="Normal 3 4 3 3 4 4" xfId="32890" xr:uid="{00000000-0005-0000-0000-000064800000}"/>
    <cellStyle name="Normal 3 4 3 3 4 4 2" xfId="32891" xr:uid="{00000000-0005-0000-0000-000065800000}"/>
    <cellStyle name="Normal 3 4 3 3 4 5" xfId="32892" xr:uid="{00000000-0005-0000-0000-000066800000}"/>
    <cellStyle name="Normal 3 4 3 3 5" xfId="32893" xr:uid="{00000000-0005-0000-0000-000067800000}"/>
    <cellStyle name="Normal 3 4 3 3 5 2" xfId="32894" xr:uid="{00000000-0005-0000-0000-000068800000}"/>
    <cellStyle name="Normal 3 4 3 3 5 2 2" xfId="32895" xr:uid="{00000000-0005-0000-0000-000069800000}"/>
    <cellStyle name="Normal 3 4 3 3 5 2 2 2" xfId="32896" xr:uid="{00000000-0005-0000-0000-00006A800000}"/>
    <cellStyle name="Normal 3 4 3 3 5 2 3" xfId="32897" xr:uid="{00000000-0005-0000-0000-00006B800000}"/>
    <cellStyle name="Normal 3 4 3 3 5 3" xfId="32898" xr:uid="{00000000-0005-0000-0000-00006C800000}"/>
    <cellStyle name="Normal 3 4 3 3 5 3 2" xfId="32899" xr:uid="{00000000-0005-0000-0000-00006D800000}"/>
    <cellStyle name="Normal 3 4 3 3 5 4" xfId="32900" xr:uid="{00000000-0005-0000-0000-00006E800000}"/>
    <cellStyle name="Normal 3 4 3 3 6" xfId="32901" xr:uid="{00000000-0005-0000-0000-00006F800000}"/>
    <cellStyle name="Normal 3 4 3 3 6 2" xfId="32902" xr:uid="{00000000-0005-0000-0000-000070800000}"/>
    <cellStyle name="Normal 3 4 3 3 6 2 2" xfId="32903" xr:uid="{00000000-0005-0000-0000-000071800000}"/>
    <cellStyle name="Normal 3 4 3 3 6 2 2 2" xfId="32904" xr:uid="{00000000-0005-0000-0000-000072800000}"/>
    <cellStyle name="Normal 3 4 3 3 6 2 3" xfId="32905" xr:uid="{00000000-0005-0000-0000-000073800000}"/>
    <cellStyle name="Normal 3 4 3 3 6 3" xfId="32906" xr:uid="{00000000-0005-0000-0000-000074800000}"/>
    <cellStyle name="Normal 3 4 3 3 6 3 2" xfId="32907" xr:uid="{00000000-0005-0000-0000-000075800000}"/>
    <cellStyle name="Normal 3 4 3 3 6 4" xfId="32908" xr:uid="{00000000-0005-0000-0000-000076800000}"/>
    <cellStyle name="Normal 3 4 3 3 7" xfId="32909" xr:uid="{00000000-0005-0000-0000-000077800000}"/>
    <cellStyle name="Normal 3 4 3 3 7 2" xfId="32910" xr:uid="{00000000-0005-0000-0000-000078800000}"/>
    <cellStyle name="Normal 3 4 3 3 7 2 2" xfId="32911" xr:uid="{00000000-0005-0000-0000-000079800000}"/>
    <cellStyle name="Normal 3 4 3 3 7 3" xfId="32912" xr:uid="{00000000-0005-0000-0000-00007A800000}"/>
    <cellStyle name="Normal 3 4 3 3 8" xfId="32913" xr:uid="{00000000-0005-0000-0000-00007B800000}"/>
    <cellStyle name="Normal 3 4 3 3 8 2" xfId="32914" xr:uid="{00000000-0005-0000-0000-00007C800000}"/>
    <cellStyle name="Normal 3 4 3 3 9" xfId="32915" xr:uid="{00000000-0005-0000-0000-00007D800000}"/>
    <cellStyle name="Normal 3 4 3 3 9 2" xfId="32916" xr:uid="{00000000-0005-0000-0000-00007E800000}"/>
    <cellStyle name="Normal 3 4 3 4" xfId="32917" xr:uid="{00000000-0005-0000-0000-00007F800000}"/>
    <cellStyle name="Normal 3 4 3 4 10" xfId="32918" xr:uid="{00000000-0005-0000-0000-000080800000}"/>
    <cellStyle name="Normal 3 4 3 4 11" xfId="32919" xr:uid="{00000000-0005-0000-0000-000081800000}"/>
    <cellStyle name="Normal 3 4 3 4 2" xfId="32920" xr:uid="{00000000-0005-0000-0000-000082800000}"/>
    <cellStyle name="Normal 3 4 3 4 2 2" xfId="32921" xr:uid="{00000000-0005-0000-0000-000083800000}"/>
    <cellStyle name="Normal 3 4 3 4 2 2 2" xfId="32922" xr:uid="{00000000-0005-0000-0000-000084800000}"/>
    <cellStyle name="Normal 3 4 3 4 2 2 2 2" xfId="32923" xr:uid="{00000000-0005-0000-0000-000085800000}"/>
    <cellStyle name="Normal 3 4 3 4 2 2 2 2 2" xfId="32924" xr:uid="{00000000-0005-0000-0000-000086800000}"/>
    <cellStyle name="Normal 3 4 3 4 2 2 2 2 2 2" xfId="32925" xr:uid="{00000000-0005-0000-0000-000087800000}"/>
    <cellStyle name="Normal 3 4 3 4 2 2 2 2 2 2 2" xfId="32926" xr:uid="{00000000-0005-0000-0000-000088800000}"/>
    <cellStyle name="Normal 3 4 3 4 2 2 2 2 2 3" xfId="32927" xr:uid="{00000000-0005-0000-0000-000089800000}"/>
    <cellStyle name="Normal 3 4 3 4 2 2 2 2 3" xfId="32928" xr:uid="{00000000-0005-0000-0000-00008A800000}"/>
    <cellStyle name="Normal 3 4 3 4 2 2 2 2 3 2" xfId="32929" xr:uid="{00000000-0005-0000-0000-00008B800000}"/>
    <cellStyle name="Normal 3 4 3 4 2 2 2 2 4" xfId="32930" xr:uid="{00000000-0005-0000-0000-00008C800000}"/>
    <cellStyle name="Normal 3 4 3 4 2 2 2 3" xfId="32931" xr:uid="{00000000-0005-0000-0000-00008D800000}"/>
    <cellStyle name="Normal 3 4 3 4 2 2 2 3 2" xfId="32932" xr:uid="{00000000-0005-0000-0000-00008E800000}"/>
    <cellStyle name="Normal 3 4 3 4 2 2 2 3 2 2" xfId="32933" xr:uid="{00000000-0005-0000-0000-00008F800000}"/>
    <cellStyle name="Normal 3 4 3 4 2 2 2 3 3" xfId="32934" xr:uid="{00000000-0005-0000-0000-000090800000}"/>
    <cellStyle name="Normal 3 4 3 4 2 2 2 4" xfId="32935" xr:uid="{00000000-0005-0000-0000-000091800000}"/>
    <cellStyle name="Normal 3 4 3 4 2 2 2 4 2" xfId="32936" xr:uid="{00000000-0005-0000-0000-000092800000}"/>
    <cellStyle name="Normal 3 4 3 4 2 2 2 5" xfId="32937" xr:uid="{00000000-0005-0000-0000-000093800000}"/>
    <cellStyle name="Normal 3 4 3 4 2 2 3" xfId="32938" xr:uid="{00000000-0005-0000-0000-000094800000}"/>
    <cellStyle name="Normal 3 4 3 4 2 2 3 2" xfId="32939" xr:uid="{00000000-0005-0000-0000-000095800000}"/>
    <cellStyle name="Normal 3 4 3 4 2 2 3 2 2" xfId="32940" xr:uid="{00000000-0005-0000-0000-000096800000}"/>
    <cellStyle name="Normal 3 4 3 4 2 2 3 2 2 2" xfId="32941" xr:uid="{00000000-0005-0000-0000-000097800000}"/>
    <cellStyle name="Normal 3 4 3 4 2 2 3 2 3" xfId="32942" xr:uid="{00000000-0005-0000-0000-000098800000}"/>
    <cellStyle name="Normal 3 4 3 4 2 2 3 3" xfId="32943" xr:uid="{00000000-0005-0000-0000-000099800000}"/>
    <cellStyle name="Normal 3 4 3 4 2 2 3 3 2" xfId="32944" xr:uid="{00000000-0005-0000-0000-00009A800000}"/>
    <cellStyle name="Normal 3 4 3 4 2 2 3 4" xfId="32945" xr:uid="{00000000-0005-0000-0000-00009B800000}"/>
    <cellStyle name="Normal 3 4 3 4 2 2 4" xfId="32946" xr:uid="{00000000-0005-0000-0000-00009C800000}"/>
    <cellStyle name="Normal 3 4 3 4 2 2 4 2" xfId="32947" xr:uid="{00000000-0005-0000-0000-00009D800000}"/>
    <cellStyle name="Normal 3 4 3 4 2 2 4 2 2" xfId="32948" xr:uid="{00000000-0005-0000-0000-00009E800000}"/>
    <cellStyle name="Normal 3 4 3 4 2 2 4 2 2 2" xfId="32949" xr:uid="{00000000-0005-0000-0000-00009F800000}"/>
    <cellStyle name="Normal 3 4 3 4 2 2 4 2 3" xfId="32950" xr:uid="{00000000-0005-0000-0000-0000A0800000}"/>
    <cellStyle name="Normal 3 4 3 4 2 2 4 3" xfId="32951" xr:uid="{00000000-0005-0000-0000-0000A1800000}"/>
    <cellStyle name="Normal 3 4 3 4 2 2 4 3 2" xfId="32952" xr:uid="{00000000-0005-0000-0000-0000A2800000}"/>
    <cellStyle name="Normal 3 4 3 4 2 2 4 4" xfId="32953" xr:uid="{00000000-0005-0000-0000-0000A3800000}"/>
    <cellStyle name="Normal 3 4 3 4 2 2 5" xfId="32954" xr:uid="{00000000-0005-0000-0000-0000A4800000}"/>
    <cellStyle name="Normal 3 4 3 4 2 2 5 2" xfId="32955" xr:uid="{00000000-0005-0000-0000-0000A5800000}"/>
    <cellStyle name="Normal 3 4 3 4 2 2 5 2 2" xfId="32956" xr:uid="{00000000-0005-0000-0000-0000A6800000}"/>
    <cellStyle name="Normal 3 4 3 4 2 2 5 3" xfId="32957" xr:uid="{00000000-0005-0000-0000-0000A7800000}"/>
    <cellStyle name="Normal 3 4 3 4 2 2 6" xfId="32958" xr:uid="{00000000-0005-0000-0000-0000A8800000}"/>
    <cellStyle name="Normal 3 4 3 4 2 2 6 2" xfId="32959" xr:uid="{00000000-0005-0000-0000-0000A9800000}"/>
    <cellStyle name="Normal 3 4 3 4 2 2 7" xfId="32960" xr:uid="{00000000-0005-0000-0000-0000AA800000}"/>
    <cellStyle name="Normal 3 4 3 4 2 2 7 2" xfId="32961" xr:uid="{00000000-0005-0000-0000-0000AB800000}"/>
    <cellStyle name="Normal 3 4 3 4 2 2 8" xfId="32962" xr:uid="{00000000-0005-0000-0000-0000AC800000}"/>
    <cellStyle name="Normal 3 4 3 4 2 3" xfId="32963" xr:uid="{00000000-0005-0000-0000-0000AD800000}"/>
    <cellStyle name="Normal 3 4 3 4 2 3 2" xfId="32964" xr:uid="{00000000-0005-0000-0000-0000AE800000}"/>
    <cellStyle name="Normal 3 4 3 4 2 3 2 2" xfId="32965" xr:uid="{00000000-0005-0000-0000-0000AF800000}"/>
    <cellStyle name="Normal 3 4 3 4 2 3 2 2 2" xfId="32966" xr:uid="{00000000-0005-0000-0000-0000B0800000}"/>
    <cellStyle name="Normal 3 4 3 4 2 3 2 2 2 2" xfId="32967" xr:uid="{00000000-0005-0000-0000-0000B1800000}"/>
    <cellStyle name="Normal 3 4 3 4 2 3 2 2 3" xfId="32968" xr:uid="{00000000-0005-0000-0000-0000B2800000}"/>
    <cellStyle name="Normal 3 4 3 4 2 3 2 3" xfId="32969" xr:uid="{00000000-0005-0000-0000-0000B3800000}"/>
    <cellStyle name="Normal 3 4 3 4 2 3 2 3 2" xfId="32970" xr:uid="{00000000-0005-0000-0000-0000B4800000}"/>
    <cellStyle name="Normal 3 4 3 4 2 3 2 4" xfId="32971" xr:uid="{00000000-0005-0000-0000-0000B5800000}"/>
    <cellStyle name="Normal 3 4 3 4 2 3 3" xfId="32972" xr:uid="{00000000-0005-0000-0000-0000B6800000}"/>
    <cellStyle name="Normal 3 4 3 4 2 3 3 2" xfId="32973" xr:uid="{00000000-0005-0000-0000-0000B7800000}"/>
    <cellStyle name="Normal 3 4 3 4 2 3 3 2 2" xfId="32974" xr:uid="{00000000-0005-0000-0000-0000B8800000}"/>
    <cellStyle name="Normal 3 4 3 4 2 3 3 3" xfId="32975" xr:uid="{00000000-0005-0000-0000-0000B9800000}"/>
    <cellStyle name="Normal 3 4 3 4 2 3 4" xfId="32976" xr:uid="{00000000-0005-0000-0000-0000BA800000}"/>
    <cellStyle name="Normal 3 4 3 4 2 3 4 2" xfId="32977" xr:uid="{00000000-0005-0000-0000-0000BB800000}"/>
    <cellStyle name="Normal 3 4 3 4 2 3 5" xfId="32978" xr:uid="{00000000-0005-0000-0000-0000BC800000}"/>
    <cellStyle name="Normal 3 4 3 4 2 4" xfId="32979" xr:uid="{00000000-0005-0000-0000-0000BD800000}"/>
    <cellStyle name="Normal 3 4 3 4 2 4 2" xfId="32980" xr:uid="{00000000-0005-0000-0000-0000BE800000}"/>
    <cellStyle name="Normal 3 4 3 4 2 4 2 2" xfId="32981" xr:uid="{00000000-0005-0000-0000-0000BF800000}"/>
    <cellStyle name="Normal 3 4 3 4 2 4 2 2 2" xfId="32982" xr:uid="{00000000-0005-0000-0000-0000C0800000}"/>
    <cellStyle name="Normal 3 4 3 4 2 4 2 3" xfId="32983" xr:uid="{00000000-0005-0000-0000-0000C1800000}"/>
    <cellStyle name="Normal 3 4 3 4 2 4 3" xfId="32984" xr:uid="{00000000-0005-0000-0000-0000C2800000}"/>
    <cellStyle name="Normal 3 4 3 4 2 4 3 2" xfId="32985" xr:uid="{00000000-0005-0000-0000-0000C3800000}"/>
    <cellStyle name="Normal 3 4 3 4 2 4 4" xfId="32986" xr:uid="{00000000-0005-0000-0000-0000C4800000}"/>
    <cellStyle name="Normal 3 4 3 4 2 5" xfId="32987" xr:uid="{00000000-0005-0000-0000-0000C5800000}"/>
    <cellStyle name="Normal 3 4 3 4 2 5 2" xfId="32988" xr:uid="{00000000-0005-0000-0000-0000C6800000}"/>
    <cellStyle name="Normal 3 4 3 4 2 5 2 2" xfId="32989" xr:uid="{00000000-0005-0000-0000-0000C7800000}"/>
    <cellStyle name="Normal 3 4 3 4 2 5 2 2 2" xfId="32990" xr:uid="{00000000-0005-0000-0000-0000C8800000}"/>
    <cellStyle name="Normal 3 4 3 4 2 5 2 3" xfId="32991" xr:uid="{00000000-0005-0000-0000-0000C9800000}"/>
    <cellStyle name="Normal 3 4 3 4 2 5 3" xfId="32992" xr:uid="{00000000-0005-0000-0000-0000CA800000}"/>
    <cellStyle name="Normal 3 4 3 4 2 5 3 2" xfId="32993" xr:uid="{00000000-0005-0000-0000-0000CB800000}"/>
    <cellStyle name="Normal 3 4 3 4 2 5 4" xfId="32994" xr:uid="{00000000-0005-0000-0000-0000CC800000}"/>
    <cellStyle name="Normal 3 4 3 4 2 6" xfId="32995" xr:uid="{00000000-0005-0000-0000-0000CD800000}"/>
    <cellStyle name="Normal 3 4 3 4 2 6 2" xfId="32996" xr:uid="{00000000-0005-0000-0000-0000CE800000}"/>
    <cellStyle name="Normal 3 4 3 4 2 6 2 2" xfId="32997" xr:uid="{00000000-0005-0000-0000-0000CF800000}"/>
    <cellStyle name="Normal 3 4 3 4 2 6 3" xfId="32998" xr:uid="{00000000-0005-0000-0000-0000D0800000}"/>
    <cellStyle name="Normal 3 4 3 4 2 7" xfId="32999" xr:uid="{00000000-0005-0000-0000-0000D1800000}"/>
    <cellStyle name="Normal 3 4 3 4 2 7 2" xfId="33000" xr:uid="{00000000-0005-0000-0000-0000D2800000}"/>
    <cellStyle name="Normal 3 4 3 4 2 8" xfId="33001" xr:uid="{00000000-0005-0000-0000-0000D3800000}"/>
    <cellStyle name="Normal 3 4 3 4 2 8 2" xfId="33002" xr:uid="{00000000-0005-0000-0000-0000D4800000}"/>
    <cellStyle name="Normal 3 4 3 4 2 9" xfId="33003" xr:uid="{00000000-0005-0000-0000-0000D5800000}"/>
    <cellStyle name="Normal 3 4 3 4 3" xfId="33004" xr:uid="{00000000-0005-0000-0000-0000D6800000}"/>
    <cellStyle name="Normal 3 4 3 4 3 2" xfId="33005" xr:uid="{00000000-0005-0000-0000-0000D7800000}"/>
    <cellStyle name="Normal 3 4 3 4 3 2 2" xfId="33006" xr:uid="{00000000-0005-0000-0000-0000D8800000}"/>
    <cellStyle name="Normal 3 4 3 4 3 2 2 2" xfId="33007" xr:uid="{00000000-0005-0000-0000-0000D9800000}"/>
    <cellStyle name="Normal 3 4 3 4 3 2 2 2 2" xfId="33008" xr:uid="{00000000-0005-0000-0000-0000DA800000}"/>
    <cellStyle name="Normal 3 4 3 4 3 2 2 2 2 2" xfId="33009" xr:uid="{00000000-0005-0000-0000-0000DB800000}"/>
    <cellStyle name="Normal 3 4 3 4 3 2 2 2 3" xfId="33010" xr:uid="{00000000-0005-0000-0000-0000DC800000}"/>
    <cellStyle name="Normal 3 4 3 4 3 2 2 3" xfId="33011" xr:uid="{00000000-0005-0000-0000-0000DD800000}"/>
    <cellStyle name="Normal 3 4 3 4 3 2 2 3 2" xfId="33012" xr:uid="{00000000-0005-0000-0000-0000DE800000}"/>
    <cellStyle name="Normal 3 4 3 4 3 2 2 4" xfId="33013" xr:uid="{00000000-0005-0000-0000-0000DF800000}"/>
    <cellStyle name="Normal 3 4 3 4 3 2 3" xfId="33014" xr:uid="{00000000-0005-0000-0000-0000E0800000}"/>
    <cellStyle name="Normal 3 4 3 4 3 2 3 2" xfId="33015" xr:uid="{00000000-0005-0000-0000-0000E1800000}"/>
    <cellStyle name="Normal 3 4 3 4 3 2 3 2 2" xfId="33016" xr:uid="{00000000-0005-0000-0000-0000E2800000}"/>
    <cellStyle name="Normal 3 4 3 4 3 2 3 3" xfId="33017" xr:uid="{00000000-0005-0000-0000-0000E3800000}"/>
    <cellStyle name="Normal 3 4 3 4 3 2 4" xfId="33018" xr:uid="{00000000-0005-0000-0000-0000E4800000}"/>
    <cellStyle name="Normal 3 4 3 4 3 2 4 2" xfId="33019" xr:uid="{00000000-0005-0000-0000-0000E5800000}"/>
    <cellStyle name="Normal 3 4 3 4 3 2 5" xfId="33020" xr:uid="{00000000-0005-0000-0000-0000E6800000}"/>
    <cellStyle name="Normal 3 4 3 4 3 3" xfId="33021" xr:uid="{00000000-0005-0000-0000-0000E7800000}"/>
    <cellStyle name="Normal 3 4 3 4 3 3 2" xfId="33022" xr:uid="{00000000-0005-0000-0000-0000E8800000}"/>
    <cellStyle name="Normal 3 4 3 4 3 3 2 2" xfId="33023" xr:uid="{00000000-0005-0000-0000-0000E9800000}"/>
    <cellStyle name="Normal 3 4 3 4 3 3 2 2 2" xfId="33024" xr:uid="{00000000-0005-0000-0000-0000EA800000}"/>
    <cellStyle name="Normal 3 4 3 4 3 3 2 3" xfId="33025" xr:uid="{00000000-0005-0000-0000-0000EB800000}"/>
    <cellStyle name="Normal 3 4 3 4 3 3 3" xfId="33026" xr:uid="{00000000-0005-0000-0000-0000EC800000}"/>
    <cellStyle name="Normal 3 4 3 4 3 3 3 2" xfId="33027" xr:uid="{00000000-0005-0000-0000-0000ED800000}"/>
    <cellStyle name="Normal 3 4 3 4 3 3 4" xfId="33028" xr:uid="{00000000-0005-0000-0000-0000EE800000}"/>
    <cellStyle name="Normal 3 4 3 4 3 4" xfId="33029" xr:uid="{00000000-0005-0000-0000-0000EF800000}"/>
    <cellStyle name="Normal 3 4 3 4 3 4 2" xfId="33030" xr:uid="{00000000-0005-0000-0000-0000F0800000}"/>
    <cellStyle name="Normal 3 4 3 4 3 4 2 2" xfId="33031" xr:uid="{00000000-0005-0000-0000-0000F1800000}"/>
    <cellStyle name="Normal 3 4 3 4 3 4 2 2 2" xfId="33032" xr:uid="{00000000-0005-0000-0000-0000F2800000}"/>
    <cellStyle name="Normal 3 4 3 4 3 4 2 3" xfId="33033" xr:uid="{00000000-0005-0000-0000-0000F3800000}"/>
    <cellStyle name="Normal 3 4 3 4 3 4 3" xfId="33034" xr:uid="{00000000-0005-0000-0000-0000F4800000}"/>
    <cellStyle name="Normal 3 4 3 4 3 4 3 2" xfId="33035" xr:uid="{00000000-0005-0000-0000-0000F5800000}"/>
    <cellStyle name="Normal 3 4 3 4 3 4 4" xfId="33036" xr:uid="{00000000-0005-0000-0000-0000F6800000}"/>
    <cellStyle name="Normal 3 4 3 4 3 5" xfId="33037" xr:uid="{00000000-0005-0000-0000-0000F7800000}"/>
    <cellStyle name="Normal 3 4 3 4 3 5 2" xfId="33038" xr:uid="{00000000-0005-0000-0000-0000F8800000}"/>
    <cellStyle name="Normal 3 4 3 4 3 5 2 2" xfId="33039" xr:uid="{00000000-0005-0000-0000-0000F9800000}"/>
    <cellStyle name="Normal 3 4 3 4 3 5 3" xfId="33040" xr:uid="{00000000-0005-0000-0000-0000FA800000}"/>
    <cellStyle name="Normal 3 4 3 4 3 6" xfId="33041" xr:uid="{00000000-0005-0000-0000-0000FB800000}"/>
    <cellStyle name="Normal 3 4 3 4 3 6 2" xfId="33042" xr:uid="{00000000-0005-0000-0000-0000FC800000}"/>
    <cellStyle name="Normal 3 4 3 4 3 7" xfId="33043" xr:uid="{00000000-0005-0000-0000-0000FD800000}"/>
    <cellStyle name="Normal 3 4 3 4 3 7 2" xfId="33044" xr:uid="{00000000-0005-0000-0000-0000FE800000}"/>
    <cellStyle name="Normal 3 4 3 4 3 8" xfId="33045" xr:uid="{00000000-0005-0000-0000-0000FF800000}"/>
    <cellStyle name="Normal 3 4 3 4 4" xfId="33046" xr:uid="{00000000-0005-0000-0000-000000810000}"/>
    <cellStyle name="Normal 3 4 3 4 4 2" xfId="33047" xr:uid="{00000000-0005-0000-0000-000001810000}"/>
    <cellStyle name="Normal 3 4 3 4 4 2 2" xfId="33048" xr:uid="{00000000-0005-0000-0000-000002810000}"/>
    <cellStyle name="Normal 3 4 3 4 4 2 2 2" xfId="33049" xr:uid="{00000000-0005-0000-0000-000003810000}"/>
    <cellStyle name="Normal 3 4 3 4 4 2 2 2 2" xfId="33050" xr:uid="{00000000-0005-0000-0000-000004810000}"/>
    <cellStyle name="Normal 3 4 3 4 4 2 2 3" xfId="33051" xr:uid="{00000000-0005-0000-0000-000005810000}"/>
    <cellStyle name="Normal 3 4 3 4 4 2 3" xfId="33052" xr:uid="{00000000-0005-0000-0000-000006810000}"/>
    <cellStyle name="Normal 3 4 3 4 4 2 3 2" xfId="33053" xr:uid="{00000000-0005-0000-0000-000007810000}"/>
    <cellStyle name="Normal 3 4 3 4 4 2 4" xfId="33054" xr:uid="{00000000-0005-0000-0000-000008810000}"/>
    <cellStyle name="Normal 3 4 3 4 4 3" xfId="33055" xr:uid="{00000000-0005-0000-0000-000009810000}"/>
    <cellStyle name="Normal 3 4 3 4 4 3 2" xfId="33056" xr:uid="{00000000-0005-0000-0000-00000A810000}"/>
    <cellStyle name="Normal 3 4 3 4 4 3 2 2" xfId="33057" xr:uid="{00000000-0005-0000-0000-00000B810000}"/>
    <cellStyle name="Normal 3 4 3 4 4 3 3" xfId="33058" xr:uid="{00000000-0005-0000-0000-00000C810000}"/>
    <cellStyle name="Normal 3 4 3 4 4 4" xfId="33059" xr:uid="{00000000-0005-0000-0000-00000D810000}"/>
    <cellStyle name="Normal 3 4 3 4 4 4 2" xfId="33060" xr:uid="{00000000-0005-0000-0000-00000E810000}"/>
    <cellStyle name="Normal 3 4 3 4 4 5" xfId="33061" xr:uid="{00000000-0005-0000-0000-00000F810000}"/>
    <cellStyle name="Normal 3 4 3 4 5" xfId="33062" xr:uid="{00000000-0005-0000-0000-000010810000}"/>
    <cellStyle name="Normal 3 4 3 4 5 2" xfId="33063" xr:uid="{00000000-0005-0000-0000-000011810000}"/>
    <cellStyle name="Normal 3 4 3 4 5 2 2" xfId="33064" xr:uid="{00000000-0005-0000-0000-000012810000}"/>
    <cellStyle name="Normal 3 4 3 4 5 2 2 2" xfId="33065" xr:uid="{00000000-0005-0000-0000-000013810000}"/>
    <cellStyle name="Normal 3 4 3 4 5 2 3" xfId="33066" xr:uid="{00000000-0005-0000-0000-000014810000}"/>
    <cellStyle name="Normal 3 4 3 4 5 3" xfId="33067" xr:uid="{00000000-0005-0000-0000-000015810000}"/>
    <cellStyle name="Normal 3 4 3 4 5 3 2" xfId="33068" xr:uid="{00000000-0005-0000-0000-000016810000}"/>
    <cellStyle name="Normal 3 4 3 4 5 4" xfId="33069" xr:uid="{00000000-0005-0000-0000-000017810000}"/>
    <cellStyle name="Normal 3 4 3 4 6" xfId="33070" xr:uid="{00000000-0005-0000-0000-000018810000}"/>
    <cellStyle name="Normal 3 4 3 4 6 2" xfId="33071" xr:uid="{00000000-0005-0000-0000-000019810000}"/>
    <cellStyle name="Normal 3 4 3 4 6 2 2" xfId="33072" xr:uid="{00000000-0005-0000-0000-00001A810000}"/>
    <cellStyle name="Normal 3 4 3 4 6 2 2 2" xfId="33073" xr:uid="{00000000-0005-0000-0000-00001B810000}"/>
    <cellStyle name="Normal 3 4 3 4 6 2 3" xfId="33074" xr:uid="{00000000-0005-0000-0000-00001C810000}"/>
    <cellStyle name="Normal 3 4 3 4 6 3" xfId="33075" xr:uid="{00000000-0005-0000-0000-00001D810000}"/>
    <cellStyle name="Normal 3 4 3 4 6 3 2" xfId="33076" xr:uid="{00000000-0005-0000-0000-00001E810000}"/>
    <cellStyle name="Normal 3 4 3 4 6 4" xfId="33077" xr:uid="{00000000-0005-0000-0000-00001F810000}"/>
    <cellStyle name="Normal 3 4 3 4 7" xfId="33078" xr:uid="{00000000-0005-0000-0000-000020810000}"/>
    <cellStyle name="Normal 3 4 3 4 7 2" xfId="33079" xr:uid="{00000000-0005-0000-0000-000021810000}"/>
    <cellStyle name="Normal 3 4 3 4 7 2 2" xfId="33080" xr:uid="{00000000-0005-0000-0000-000022810000}"/>
    <cellStyle name="Normal 3 4 3 4 7 3" xfId="33081" xr:uid="{00000000-0005-0000-0000-000023810000}"/>
    <cellStyle name="Normal 3 4 3 4 8" xfId="33082" xr:uid="{00000000-0005-0000-0000-000024810000}"/>
    <cellStyle name="Normal 3 4 3 4 8 2" xfId="33083" xr:uid="{00000000-0005-0000-0000-000025810000}"/>
    <cellStyle name="Normal 3 4 3 4 9" xfId="33084" xr:uid="{00000000-0005-0000-0000-000026810000}"/>
    <cellStyle name="Normal 3 4 3 4 9 2" xfId="33085" xr:uid="{00000000-0005-0000-0000-000027810000}"/>
    <cellStyle name="Normal 3 4 3 5" xfId="33086" xr:uid="{00000000-0005-0000-0000-000028810000}"/>
    <cellStyle name="Normal 3 4 3 5 2" xfId="33087" xr:uid="{00000000-0005-0000-0000-000029810000}"/>
    <cellStyle name="Normal 3 4 3 5 2 2" xfId="33088" xr:uid="{00000000-0005-0000-0000-00002A810000}"/>
    <cellStyle name="Normal 3 4 3 5 2 2 2" xfId="33089" xr:uid="{00000000-0005-0000-0000-00002B810000}"/>
    <cellStyle name="Normal 3 4 3 5 2 2 2 2" xfId="33090" xr:uid="{00000000-0005-0000-0000-00002C810000}"/>
    <cellStyle name="Normal 3 4 3 5 2 2 2 2 2" xfId="33091" xr:uid="{00000000-0005-0000-0000-00002D810000}"/>
    <cellStyle name="Normal 3 4 3 5 2 2 2 2 2 2" xfId="33092" xr:uid="{00000000-0005-0000-0000-00002E810000}"/>
    <cellStyle name="Normal 3 4 3 5 2 2 2 2 3" xfId="33093" xr:uid="{00000000-0005-0000-0000-00002F810000}"/>
    <cellStyle name="Normal 3 4 3 5 2 2 2 3" xfId="33094" xr:uid="{00000000-0005-0000-0000-000030810000}"/>
    <cellStyle name="Normal 3 4 3 5 2 2 2 3 2" xfId="33095" xr:uid="{00000000-0005-0000-0000-000031810000}"/>
    <cellStyle name="Normal 3 4 3 5 2 2 2 4" xfId="33096" xr:uid="{00000000-0005-0000-0000-000032810000}"/>
    <cellStyle name="Normal 3 4 3 5 2 2 3" xfId="33097" xr:uid="{00000000-0005-0000-0000-000033810000}"/>
    <cellStyle name="Normal 3 4 3 5 2 2 3 2" xfId="33098" xr:uid="{00000000-0005-0000-0000-000034810000}"/>
    <cellStyle name="Normal 3 4 3 5 2 2 3 2 2" xfId="33099" xr:uid="{00000000-0005-0000-0000-000035810000}"/>
    <cellStyle name="Normal 3 4 3 5 2 2 3 3" xfId="33100" xr:uid="{00000000-0005-0000-0000-000036810000}"/>
    <cellStyle name="Normal 3 4 3 5 2 2 4" xfId="33101" xr:uid="{00000000-0005-0000-0000-000037810000}"/>
    <cellStyle name="Normal 3 4 3 5 2 2 4 2" xfId="33102" xr:uid="{00000000-0005-0000-0000-000038810000}"/>
    <cellStyle name="Normal 3 4 3 5 2 2 5" xfId="33103" xr:uid="{00000000-0005-0000-0000-000039810000}"/>
    <cellStyle name="Normal 3 4 3 5 2 3" xfId="33104" xr:uid="{00000000-0005-0000-0000-00003A810000}"/>
    <cellStyle name="Normal 3 4 3 5 2 3 2" xfId="33105" xr:uid="{00000000-0005-0000-0000-00003B810000}"/>
    <cellStyle name="Normal 3 4 3 5 2 3 2 2" xfId="33106" xr:uid="{00000000-0005-0000-0000-00003C810000}"/>
    <cellStyle name="Normal 3 4 3 5 2 3 2 2 2" xfId="33107" xr:uid="{00000000-0005-0000-0000-00003D810000}"/>
    <cellStyle name="Normal 3 4 3 5 2 3 2 3" xfId="33108" xr:uid="{00000000-0005-0000-0000-00003E810000}"/>
    <cellStyle name="Normal 3 4 3 5 2 3 3" xfId="33109" xr:uid="{00000000-0005-0000-0000-00003F810000}"/>
    <cellStyle name="Normal 3 4 3 5 2 3 3 2" xfId="33110" xr:uid="{00000000-0005-0000-0000-000040810000}"/>
    <cellStyle name="Normal 3 4 3 5 2 3 4" xfId="33111" xr:uid="{00000000-0005-0000-0000-000041810000}"/>
    <cellStyle name="Normal 3 4 3 5 2 4" xfId="33112" xr:uid="{00000000-0005-0000-0000-000042810000}"/>
    <cellStyle name="Normal 3 4 3 5 2 4 2" xfId="33113" xr:uid="{00000000-0005-0000-0000-000043810000}"/>
    <cellStyle name="Normal 3 4 3 5 2 4 2 2" xfId="33114" xr:uid="{00000000-0005-0000-0000-000044810000}"/>
    <cellStyle name="Normal 3 4 3 5 2 4 2 2 2" xfId="33115" xr:uid="{00000000-0005-0000-0000-000045810000}"/>
    <cellStyle name="Normal 3 4 3 5 2 4 2 3" xfId="33116" xr:uid="{00000000-0005-0000-0000-000046810000}"/>
    <cellStyle name="Normal 3 4 3 5 2 4 3" xfId="33117" xr:uid="{00000000-0005-0000-0000-000047810000}"/>
    <cellStyle name="Normal 3 4 3 5 2 4 3 2" xfId="33118" xr:uid="{00000000-0005-0000-0000-000048810000}"/>
    <cellStyle name="Normal 3 4 3 5 2 4 4" xfId="33119" xr:uid="{00000000-0005-0000-0000-000049810000}"/>
    <cellStyle name="Normal 3 4 3 5 2 5" xfId="33120" xr:uid="{00000000-0005-0000-0000-00004A810000}"/>
    <cellStyle name="Normal 3 4 3 5 2 5 2" xfId="33121" xr:uid="{00000000-0005-0000-0000-00004B810000}"/>
    <cellStyle name="Normal 3 4 3 5 2 5 2 2" xfId="33122" xr:uid="{00000000-0005-0000-0000-00004C810000}"/>
    <cellStyle name="Normal 3 4 3 5 2 5 3" xfId="33123" xr:uid="{00000000-0005-0000-0000-00004D810000}"/>
    <cellStyle name="Normal 3 4 3 5 2 6" xfId="33124" xr:uid="{00000000-0005-0000-0000-00004E810000}"/>
    <cellStyle name="Normal 3 4 3 5 2 6 2" xfId="33125" xr:uid="{00000000-0005-0000-0000-00004F810000}"/>
    <cellStyle name="Normal 3 4 3 5 2 7" xfId="33126" xr:uid="{00000000-0005-0000-0000-000050810000}"/>
    <cellStyle name="Normal 3 4 3 5 2 7 2" xfId="33127" xr:uid="{00000000-0005-0000-0000-000051810000}"/>
    <cellStyle name="Normal 3 4 3 5 2 8" xfId="33128" xr:uid="{00000000-0005-0000-0000-000052810000}"/>
    <cellStyle name="Normal 3 4 3 5 3" xfId="33129" xr:uid="{00000000-0005-0000-0000-000053810000}"/>
    <cellStyle name="Normal 3 4 3 5 3 2" xfId="33130" xr:uid="{00000000-0005-0000-0000-000054810000}"/>
    <cellStyle name="Normal 3 4 3 5 3 2 2" xfId="33131" xr:uid="{00000000-0005-0000-0000-000055810000}"/>
    <cellStyle name="Normal 3 4 3 5 3 2 2 2" xfId="33132" xr:uid="{00000000-0005-0000-0000-000056810000}"/>
    <cellStyle name="Normal 3 4 3 5 3 2 2 2 2" xfId="33133" xr:uid="{00000000-0005-0000-0000-000057810000}"/>
    <cellStyle name="Normal 3 4 3 5 3 2 2 3" xfId="33134" xr:uid="{00000000-0005-0000-0000-000058810000}"/>
    <cellStyle name="Normal 3 4 3 5 3 2 3" xfId="33135" xr:uid="{00000000-0005-0000-0000-000059810000}"/>
    <cellStyle name="Normal 3 4 3 5 3 2 3 2" xfId="33136" xr:uid="{00000000-0005-0000-0000-00005A810000}"/>
    <cellStyle name="Normal 3 4 3 5 3 2 4" xfId="33137" xr:uid="{00000000-0005-0000-0000-00005B810000}"/>
    <cellStyle name="Normal 3 4 3 5 3 3" xfId="33138" xr:uid="{00000000-0005-0000-0000-00005C810000}"/>
    <cellStyle name="Normal 3 4 3 5 3 3 2" xfId="33139" xr:uid="{00000000-0005-0000-0000-00005D810000}"/>
    <cellStyle name="Normal 3 4 3 5 3 3 2 2" xfId="33140" xr:uid="{00000000-0005-0000-0000-00005E810000}"/>
    <cellStyle name="Normal 3 4 3 5 3 3 3" xfId="33141" xr:uid="{00000000-0005-0000-0000-00005F810000}"/>
    <cellStyle name="Normal 3 4 3 5 3 4" xfId="33142" xr:uid="{00000000-0005-0000-0000-000060810000}"/>
    <cellStyle name="Normal 3 4 3 5 3 4 2" xfId="33143" xr:uid="{00000000-0005-0000-0000-000061810000}"/>
    <cellStyle name="Normal 3 4 3 5 3 5" xfId="33144" xr:uid="{00000000-0005-0000-0000-000062810000}"/>
    <cellStyle name="Normal 3 4 3 5 4" xfId="33145" xr:uid="{00000000-0005-0000-0000-000063810000}"/>
    <cellStyle name="Normal 3 4 3 5 4 2" xfId="33146" xr:uid="{00000000-0005-0000-0000-000064810000}"/>
    <cellStyle name="Normal 3 4 3 5 4 2 2" xfId="33147" xr:uid="{00000000-0005-0000-0000-000065810000}"/>
    <cellStyle name="Normal 3 4 3 5 4 2 2 2" xfId="33148" xr:uid="{00000000-0005-0000-0000-000066810000}"/>
    <cellStyle name="Normal 3 4 3 5 4 2 3" xfId="33149" xr:uid="{00000000-0005-0000-0000-000067810000}"/>
    <cellStyle name="Normal 3 4 3 5 4 3" xfId="33150" xr:uid="{00000000-0005-0000-0000-000068810000}"/>
    <cellStyle name="Normal 3 4 3 5 4 3 2" xfId="33151" xr:uid="{00000000-0005-0000-0000-000069810000}"/>
    <cellStyle name="Normal 3 4 3 5 4 4" xfId="33152" xr:uid="{00000000-0005-0000-0000-00006A810000}"/>
    <cellStyle name="Normal 3 4 3 5 5" xfId="33153" xr:uid="{00000000-0005-0000-0000-00006B810000}"/>
    <cellStyle name="Normal 3 4 3 5 5 2" xfId="33154" xr:uid="{00000000-0005-0000-0000-00006C810000}"/>
    <cellStyle name="Normal 3 4 3 5 5 2 2" xfId="33155" xr:uid="{00000000-0005-0000-0000-00006D810000}"/>
    <cellStyle name="Normal 3 4 3 5 5 2 2 2" xfId="33156" xr:uid="{00000000-0005-0000-0000-00006E810000}"/>
    <cellStyle name="Normal 3 4 3 5 5 2 3" xfId="33157" xr:uid="{00000000-0005-0000-0000-00006F810000}"/>
    <cellStyle name="Normal 3 4 3 5 5 3" xfId="33158" xr:uid="{00000000-0005-0000-0000-000070810000}"/>
    <cellStyle name="Normal 3 4 3 5 5 3 2" xfId="33159" xr:uid="{00000000-0005-0000-0000-000071810000}"/>
    <cellStyle name="Normal 3 4 3 5 5 4" xfId="33160" xr:uid="{00000000-0005-0000-0000-000072810000}"/>
    <cellStyle name="Normal 3 4 3 5 6" xfId="33161" xr:uid="{00000000-0005-0000-0000-000073810000}"/>
    <cellStyle name="Normal 3 4 3 5 6 2" xfId="33162" xr:uid="{00000000-0005-0000-0000-000074810000}"/>
    <cellStyle name="Normal 3 4 3 5 6 2 2" xfId="33163" xr:uid="{00000000-0005-0000-0000-000075810000}"/>
    <cellStyle name="Normal 3 4 3 5 6 3" xfId="33164" xr:uid="{00000000-0005-0000-0000-000076810000}"/>
    <cellStyle name="Normal 3 4 3 5 7" xfId="33165" xr:uid="{00000000-0005-0000-0000-000077810000}"/>
    <cellStyle name="Normal 3 4 3 5 7 2" xfId="33166" xr:uid="{00000000-0005-0000-0000-000078810000}"/>
    <cellStyle name="Normal 3 4 3 5 8" xfId="33167" xr:uid="{00000000-0005-0000-0000-000079810000}"/>
    <cellStyle name="Normal 3 4 3 5 8 2" xfId="33168" xr:uid="{00000000-0005-0000-0000-00007A810000}"/>
    <cellStyle name="Normal 3 4 3 5 9" xfId="33169" xr:uid="{00000000-0005-0000-0000-00007B810000}"/>
    <cellStyle name="Normal 3 4 3 6" xfId="33170" xr:uid="{00000000-0005-0000-0000-00007C810000}"/>
    <cellStyle name="Normal 3 4 3 6 2" xfId="33171" xr:uid="{00000000-0005-0000-0000-00007D810000}"/>
    <cellStyle name="Normal 3 4 3 6 2 2" xfId="33172" xr:uid="{00000000-0005-0000-0000-00007E810000}"/>
    <cellStyle name="Normal 3 4 3 6 2 2 2" xfId="33173" xr:uid="{00000000-0005-0000-0000-00007F810000}"/>
    <cellStyle name="Normal 3 4 3 6 2 2 2 2" xfId="33174" xr:uid="{00000000-0005-0000-0000-000080810000}"/>
    <cellStyle name="Normal 3 4 3 6 2 2 2 2 2" xfId="33175" xr:uid="{00000000-0005-0000-0000-000081810000}"/>
    <cellStyle name="Normal 3 4 3 6 2 2 2 3" xfId="33176" xr:uid="{00000000-0005-0000-0000-000082810000}"/>
    <cellStyle name="Normal 3 4 3 6 2 2 3" xfId="33177" xr:uid="{00000000-0005-0000-0000-000083810000}"/>
    <cellStyle name="Normal 3 4 3 6 2 2 3 2" xfId="33178" xr:uid="{00000000-0005-0000-0000-000084810000}"/>
    <cellStyle name="Normal 3 4 3 6 2 2 4" xfId="33179" xr:uid="{00000000-0005-0000-0000-000085810000}"/>
    <cellStyle name="Normal 3 4 3 6 2 3" xfId="33180" xr:uid="{00000000-0005-0000-0000-000086810000}"/>
    <cellStyle name="Normal 3 4 3 6 2 3 2" xfId="33181" xr:uid="{00000000-0005-0000-0000-000087810000}"/>
    <cellStyle name="Normal 3 4 3 6 2 3 2 2" xfId="33182" xr:uid="{00000000-0005-0000-0000-000088810000}"/>
    <cellStyle name="Normal 3 4 3 6 2 3 3" xfId="33183" xr:uid="{00000000-0005-0000-0000-000089810000}"/>
    <cellStyle name="Normal 3 4 3 6 2 4" xfId="33184" xr:uid="{00000000-0005-0000-0000-00008A810000}"/>
    <cellStyle name="Normal 3 4 3 6 2 4 2" xfId="33185" xr:uid="{00000000-0005-0000-0000-00008B810000}"/>
    <cellStyle name="Normal 3 4 3 6 2 5" xfId="33186" xr:uid="{00000000-0005-0000-0000-00008C810000}"/>
    <cellStyle name="Normal 3 4 3 6 3" xfId="33187" xr:uid="{00000000-0005-0000-0000-00008D810000}"/>
    <cellStyle name="Normal 3 4 3 6 3 2" xfId="33188" xr:uid="{00000000-0005-0000-0000-00008E810000}"/>
    <cellStyle name="Normal 3 4 3 6 3 2 2" xfId="33189" xr:uid="{00000000-0005-0000-0000-00008F810000}"/>
    <cellStyle name="Normal 3 4 3 6 3 2 2 2" xfId="33190" xr:uid="{00000000-0005-0000-0000-000090810000}"/>
    <cellStyle name="Normal 3 4 3 6 3 2 3" xfId="33191" xr:uid="{00000000-0005-0000-0000-000091810000}"/>
    <cellStyle name="Normal 3 4 3 6 3 3" xfId="33192" xr:uid="{00000000-0005-0000-0000-000092810000}"/>
    <cellStyle name="Normal 3 4 3 6 3 3 2" xfId="33193" xr:uid="{00000000-0005-0000-0000-000093810000}"/>
    <cellStyle name="Normal 3 4 3 6 3 4" xfId="33194" xr:uid="{00000000-0005-0000-0000-000094810000}"/>
    <cellStyle name="Normal 3 4 3 6 4" xfId="33195" xr:uid="{00000000-0005-0000-0000-000095810000}"/>
    <cellStyle name="Normal 3 4 3 6 4 2" xfId="33196" xr:uid="{00000000-0005-0000-0000-000096810000}"/>
    <cellStyle name="Normal 3 4 3 6 4 2 2" xfId="33197" xr:uid="{00000000-0005-0000-0000-000097810000}"/>
    <cellStyle name="Normal 3 4 3 6 4 2 2 2" xfId="33198" xr:uid="{00000000-0005-0000-0000-000098810000}"/>
    <cellStyle name="Normal 3 4 3 6 4 2 3" xfId="33199" xr:uid="{00000000-0005-0000-0000-000099810000}"/>
    <cellStyle name="Normal 3 4 3 6 4 3" xfId="33200" xr:uid="{00000000-0005-0000-0000-00009A810000}"/>
    <cellStyle name="Normal 3 4 3 6 4 3 2" xfId="33201" xr:uid="{00000000-0005-0000-0000-00009B810000}"/>
    <cellStyle name="Normal 3 4 3 6 4 4" xfId="33202" xr:uid="{00000000-0005-0000-0000-00009C810000}"/>
    <cellStyle name="Normal 3 4 3 6 5" xfId="33203" xr:uid="{00000000-0005-0000-0000-00009D810000}"/>
    <cellStyle name="Normal 3 4 3 6 5 2" xfId="33204" xr:uid="{00000000-0005-0000-0000-00009E810000}"/>
    <cellStyle name="Normal 3 4 3 6 5 2 2" xfId="33205" xr:uid="{00000000-0005-0000-0000-00009F810000}"/>
    <cellStyle name="Normal 3 4 3 6 5 3" xfId="33206" xr:uid="{00000000-0005-0000-0000-0000A0810000}"/>
    <cellStyle name="Normal 3 4 3 6 6" xfId="33207" xr:uid="{00000000-0005-0000-0000-0000A1810000}"/>
    <cellStyle name="Normal 3 4 3 6 6 2" xfId="33208" xr:uid="{00000000-0005-0000-0000-0000A2810000}"/>
    <cellStyle name="Normal 3 4 3 6 7" xfId="33209" xr:uid="{00000000-0005-0000-0000-0000A3810000}"/>
    <cellStyle name="Normal 3 4 3 6 7 2" xfId="33210" xr:uid="{00000000-0005-0000-0000-0000A4810000}"/>
    <cellStyle name="Normal 3 4 3 6 8" xfId="33211" xr:uid="{00000000-0005-0000-0000-0000A5810000}"/>
    <cellStyle name="Normal 3 4 3 7" xfId="33212" xr:uid="{00000000-0005-0000-0000-0000A6810000}"/>
    <cellStyle name="Normal 3 4 3 7 2" xfId="33213" xr:uid="{00000000-0005-0000-0000-0000A7810000}"/>
    <cellStyle name="Normal 3 4 3 7 2 2" xfId="33214" xr:uid="{00000000-0005-0000-0000-0000A8810000}"/>
    <cellStyle name="Normal 3 4 3 7 2 2 2" xfId="33215" xr:uid="{00000000-0005-0000-0000-0000A9810000}"/>
    <cellStyle name="Normal 3 4 3 7 2 2 2 2" xfId="33216" xr:uid="{00000000-0005-0000-0000-0000AA810000}"/>
    <cellStyle name="Normal 3 4 3 7 2 2 2 2 2" xfId="33217" xr:uid="{00000000-0005-0000-0000-0000AB810000}"/>
    <cellStyle name="Normal 3 4 3 7 2 2 2 3" xfId="33218" xr:uid="{00000000-0005-0000-0000-0000AC810000}"/>
    <cellStyle name="Normal 3 4 3 7 2 2 3" xfId="33219" xr:uid="{00000000-0005-0000-0000-0000AD810000}"/>
    <cellStyle name="Normal 3 4 3 7 2 2 3 2" xfId="33220" xr:uid="{00000000-0005-0000-0000-0000AE810000}"/>
    <cellStyle name="Normal 3 4 3 7 2 2 4" xfId="33221" xr:uid="{00000000-0005-0000-0000-0000AF810000}"/>
    <cellStyle name="Normal 3 4 3 7 2 3" xfId="33222" xr:uid="{00000000-0005-0000-0000-0000B0810000}"/>
    <cellStyle name="Normal 3 4 3 7 2 3 2" xfId="33223" xr:uid="{00000000-0005-0000-0000-0000B1810000}"/>
    <cellStyle name="Normal 3 4 3 7 2 3 2 2" xfId="33224" xr:uid="{00000000-0005-0000-0000-0000B2810000}"/>
    <cellStyle name="Normal 3 4 3 7 2 3 3" xfId="33225" xr:uid="{00000000-0005-0000-0000-0000B3810000}"/>
    <cellStyle name="Normal 3 4 3 7 2 4" xfId="33226" xr:uid="{00000000-0005-0000-0000-0000B4810000}"/>
    <cellStyle name="Normal 3 4 3 7 2 4 2" xfId="33227" xr:uid="{00000000-0005-0000-0000-0000B5810000}"/>
    <cellStyle name="Normal 3 4 3 7 2 5" xfId="33228" xr:uid="{00000000-0005-0000-0000-0000B6810000}"/>
    <cellStyle name="Normal 3 4 3 7 3" xfId="33229" xr:uid="{00000000-0005-0000-0000-0000B7810000}"/>
    <cellStyle name="Normal 3 4 3 7 3 2" xfId="33230" xr:uid="{00000000-0005-0000-0000-0000B8810000}"/>
    <cellStyle name="Normal 3 4 3 7 3 2 2" xfId="33231" xr:uid="{00000000-0005-0000-0000-0000B9810000}"/>
    <cellStyle name="Normal 3 4 3 7 3 2 2 2" xfId="33232" xr:uid="{00000000-0005-0000-0000-0000BA810000}"/>
    <cellStyle name="Normal 3 4 3 7 3 2 3" xfId="33233" xr:uid="{00000000-0005-0000-0000-0000BB810000}"/>
    <cellStyle name="Normal 3 4 3 7 3 3" xfId="33234" xr:uid="{00000000-0005-0000-0000-0000BC810000}"/>
    <cellStyle name="Normal 3 4 3 7 3 3 2" xfId="33235" xr:uid="{00000000-0005-0000-0000-0000BD810000}"/>
    <cellStyle name="Normal 3 4 3 7 3 4" xfId="33236" xr:uid="{00000000-0005-0000-0000-0000BE810000}"/>
    <cellStyle name="Normal 3 4 3 7 4" xfId="33237" xr:uid="{00000000-0005-0000-0000-0000BF810000}"/>
    <cellStyle name="Normal 3 4 3 7 4 2" xfId="33238" xr:uid="{00000000-0005-0000-0000-0000C0810000}"/>
    <cellStyle name="Normal 3 4 3 7 4 2 2" xfId="33239" xr:uid="{00000000-0005-0000-0000-0000C1810000}"/>
    <cellStyle name="Normal 3 4 3 7 4 3" xfId="33240" xr:uid="{00000000-0005-0000-0000-0000C2810000}"/>
    <cellStyle name="Normal 3 4 3 7 5" xfId="33241" xr:uid="{00000000-0005-0000-0000-0000C3810000}"/>
    <cellStyle name="Normal 3 4 3 7 5 2" xfId="33242" xr:uid="{00000000-0005-0000-0000-0000C4810000}"/>
    <cellStyle name="Normal 3 4 3 7 6" xfId="33243" xr:uid="{00000000-0005-0000-0000-0000C5810000}"/>
    <cellStyle name="Normal 3 4 3 8" xfId="33244" xr:uid="{00000000-0005-0000-0000-0000C6810000}"/>
    <cellStyle name="Normal 3 4 3 8 2" xfId="33245" xr:uid="{00000000-0005-0000-0000-0000C7810000}"/>
    <cellStyle name="Normal 3 4 3 8 2 2" xfId="33246" xr:uid="{00000000-0005-0000-0000-0000C8810000}"/>
    <cellStyle name="Normal 3 4 3 8 2 2 2" xfId="33247" xr:uid="{00000000-0005-0000-0000-0000C9810000}"/>
    <cellStyle name="Normal 3 4 3 8 2 2 2 2" xfId="33248" xr:uid="{00000000-0005-0000-0000-0000CA810000}"/>
    <cellStyle name="Normal 3 4 3 8 2 2 2 2 2" xfId="33249" xr:uid="{00000000-0005-0000-0000-0000CB810000}"/>
    <cellStyle name="Normal 3 4 3 8 2 2 2 3" xfId="33250" xr:uid="{00000000-0005-0000-0000-0000CC810000}"/>
    <cellStyle name="Normal 3 4 3 8 2 2 3" xfId="33251" xr:uid="{00000000-0005-0000-0000-0000CD810000}"/>
    <cellStyle name="Normal 3 4 3 8 2 2 3 2" xfId="33252" xr:uid="{00000000-0005-0000-0000-0000CE810000}"/>
    <cellStyle name="Normal 3 4 3 8 2 2 4" xfId="33253" xr:uid="{00000000-0005-0000-0000-0000CF810000}"/>
    <cellStyle name="Normal 3 4 3 8 2 3" xfId="33254" xr:uid="{00000000-0005-0000-0000-0000D0810000}"/>
    <cellStyle name="Normal 3 4 3 8 2 3 2" xfId="33255" xr:uid="{00000000-0005-0000-0000-0000D1810000}"/>
    <cellStyle name="Normal 3 4 3 8 2 3 2 2" xfId="33256" xr:uid="{00000000-0005-0000-0000-0000D2810000}"/>
    <cellStyle name="Normal 3 4 3 8 2 3 3" xfId="33257" xr:uid="{00000000-0005-0000-0000-0000D3810000}"/>
    <cellStyle name="Normal 3 4 3 8 2 4" xfId="33258" xr:uid="{00000000-0005-0000-0000-0000D4810000}"/>
    <cellStyle name="Normal 3 4 3 8 2 4 2" xfId="33259" xr:uid="{00000000-0005-0000-0000-0000D5810000}"/>
    <cellStyle name="Normal 3 4 3 8 2 5" xfId="33260" xr:uid="{00000000-0005-0000-0000-0000D6810000}"/>
    <cellStyle name="Normal 3 4 3 8 3" xfId="33261" xr:uid="{00000000-0005-0000-0000-0000D7810000}"/>
    <cellStyle name="Normal 3 4 3 8 3 2" xfId="33262" xr:uid="{00000000-0005-0000-0000-0000D8810000}"/>
    <cellStyle name="Normal 3 4 3 8 3 2 2" xfId="33263" xr:uid="{00000000-0005-0000-0000-0000D9810000}"/>
    <cellStyle name="Normal 3 4 3 8 3 2 2 2" xfId="33264" xr:uid="{00000000-0005-0000-0000-0000DA810000}"/>
    <cellStyle name="Normal 3 4 3 8 3 2 3" xfId="33265" xr:uid="{00000000-0005-0000-0000-0000DB810000}"/>
    <cellStyle name="Normal 3 4 3 8 3 3" xfId="33266" xr:uid="{00000000-0005-0000-0000-0000DC810000}"/>
    <cellStyle name="Normal 3 4 3 8 3 3 2" xfId="33267" xr:uid="{00000000-0005-0000-0000-0000DD810000}"/>
    <cellStyle name="Normal 3 4 3 8 3 4" xfId="33268" xr:uid="{00000000-0005-0000-0000-0000DE810000}"/>
    <cellStyle name="Normal 3 4 3 8 4" xfId="33269" xr:uid="{00000000-0005-0000-0000-0000DF810000}"/>
    <cellStyle name="Normal 3 4 3 8 4 2" xfId="33270" xr:uid="{00000000-0005-0000-0000-0000E0810000}"/>
    <cellStyle name="Normal 3 4 3 8 4 2 2" xfId="33271" xr:uid="{00000000-0005-0000-0000-0000E1810000}"/>
    <cellStyle name="Normal 3 4 3 8 4 3" xfId="33272" xr:uid="{00000000-0005-0000-0000-0000E2810000}"/>
    <cellStyle name="Normal 3 4 3 8 5" xfId="33273" xr:uid="{00000000-0005-0000-0000-0000E3810000}"/>
    <cellStyle name="Normal 3 4 3 8 5 2" xfId="33274" xr:uid="{00000000-0005-0000-0000-0000E4810000}"/>
    <cellStyle name="Normal 3 4 3 8 6" xfId="33275" xr:uid="{00000000-0005-0000-0000-0000E5810000}"/>
    <cellStyle name="Normal 3 4 3 9" xfId="33276" xr:uid="{00000000-0005-0000-0000-0000E6810000}"/>
    <cellStyle name="Normal 3 4 3 9 2" xfId="33277" xr:uid="{00000000-0005-0000-0000-0000E7810000}"/>
    <cellStyle name="Normal 3 4 3 9 2 2" xfId="33278" xr:uid="{00000000-0005-0000-0000-0000E8810000}"/>
    <cellStyle name="Normal 3 4 3 9 2 2 2" xfId="33279" xr:uid="{00000000-0005-0000-0000-0000E9810000}"/>
    <cellStyle name="Normal 3 4 3 9 2 2 2 2" xfId="33280" xr:uid="{00000000-0005-0000-0000-0000EA810000}"/>
    <cellStyle name="Normal 3 4 3 9 2 2 3" xfId="33281" xr:uid="{00000000-0005-0000-0000-0000EB810000}"/>
    <cellStyle name="Normal 3 4 3 9 2 3" xfId="33282" xr:uid="{00000000-0005-0000-0000-0000EC810000}"/>
    <cellStyle name="Normal 3 4 3 9 2 3 2" xfId="33283" xr:uid="{00000000-0005-0000-0000-0000ED810000}"/>
    <cellStyle name="Normal 3 4 3 9 2 4" xfId="33284" xr:uid="{00000000-0005-0000-0000-0000EE810000}"/>
    <cellStyle name="Normal 3 4 3 9 3" xfId="33285" xr:uid="{00000000-0005-0000-0000-0000EF810000}"/>
    <cellStyle name="Normal 3 4 3 9 3 2" xfId="33286" xr:uid="{00000000-0005-0000-0000-0000F0810000}"/>
    <cellStyle name="Normal 3 4 3 9 3 2 2" xfId="33287" xr:uid="{00000000-0005-0000-0000-0000F1810000}"/>
    <cellStyle name="Normal 3 4 3 9 3 3" xfId="33288" xr:uid="{00000000-0005-0000-0000-0000F2810000}"/>
    <cellStyle name="Normal 3 4 3 9 4" xfId="33289" xr:uid="{00000000-0005-0000-0000-0000F3810000}"/>
    <cellStyle name="Normal 3 4 3 9 4 2" xfId="33290" xr:uid="{00000000-0005-0000-0000-0000F4810000}"/>
    <cellStyle name="Normal 3 4 3 9 5" xfId="33291" xr:uid="{00000000-0005-0000-0000-0000F5810000}"/>
    <cellStyle name="Normal 3 4 3_T-straight with PEDs adjustor" xfId="33292" xr:uid="{00000000-0005-0000-0000-0000F6810000}"/>
    <cellStyle name="Normal 3 4 4" xfId="33293" xr:uid="{00000000-0005-0000-0000-0000F7810000}"/>
    <cellStyle name="Normal 3 4 4 10" xfId="33294" xr:uid="{00000000-0005-0000-0000-0000F8810000}"/>
    <cellStyle name="Normal 3 4 4 11" xfId="33295" xr:uid="{00000000-0005-0000-0000-0000F9810000}"/>
    <cellStyle name="Normal 3 4 4 2" xfId="33296" xr:uid="{00000000-0005-0000-0000-0000FA810000}"/>
    <cellStyle name="Normal 3 4 4 2 10" xfId="33297" xr:uid="{00000000-0005-0000-0000-0000FB810000}"/>
    <cellStyle name="Normal 3 4 4 2 2" xfId="33298" xr:uid="{00000000-0005-0000-0000-0000FC810000}"/>
    <cellStyle name="Normal 3 4 4 2 2 2" xfId="33299" xr:uid="{00000000-0005-0000-0000-0000FD810000}"/>
    <cellStyle name="Normal 3 4 4 2 2 2 2" xfId="33300" xr:uid="{00000000-0005-0000-0000-0000FE810000}"/>
    <cellStyle name="Normal 3 4 4 2 2 2 2 2" xfId="33301" xr:uid="{00000000-0005-0000-0000-0000FF810000}"/>
    <cellStyle name="Normal 3 4 4 2 2 2 2 2 2" xfId="33302" xr:uid="{00000000-0005-0000-0000-000000820000}"/>
    <cellStyle name="Normal 3 4 4 2 2 2 2 2 2 2" xfId="33303" xr:uid="{00000000-0005-0000-0000-000001820000}"/>
    <cellStyle name="Normal 3 4 4 2 2 2 2 2 3" xfId="33304" xr:uid="{00000000-0005-0000-0000-000002820000}"/>
    <cellStyle name="Normal 3 4 4 2 2 2 2 3" xfId="33305" xr:uid="{00000000-0005-0000-0000-000003820000}"/>
    <cellStyle name="Normal 3 4 4 2 2 2 2 3 2" xfId="33306" xr:uid="{00000000-0005-0000-0000-000004820000}"/>
    <cellStyle name="Normal 3 4 4 2 2 2 2 4" xfId="33307" xr:uid="{00000000-0005-0000-0000-000005820000}"/>
    <cellStyle name="Normal 3 4 4 2 2 2 3" xfId="33308" xr:uid="{00000000-0005-0000-0000-000006820000}"/>
    <cellStyle name="Normal 3 4 4 2 2 2 3 2" xfId="33309" xr:uid="{00000000-0005-0000-0000-000007820000}"/>
    <cellStyle name="Normal 3 4 4 2 2 2 3 2 2" xfId="33310" xr:uid="{00000000-0005-0000-0000-000008820000}"/>
    <cellStyle name="Normal 3 4 4 2 2 2 3 3" xfId="33311" xr:uid="{00000000-0005-0000-0000-000009820000}"/>
    <cellStyle name="Normal 3 4 4 2 2 2 4" xfId="33312" xr:uid="{00000000-0005-0000-0000-00000A820000}"/>
    <cellStyle name="Normal 3 4 4 2 2 2 4 2" xfId="33313" xr:uid="{00000000-0005-0000-0000-00000B820000}"/>
    <cellStyle name="Normal 3 4 4 2 2 2 5" xfId="33314" xr:uid="{00000000-0005-0000-0000-00000C820000}"/>
    <cellStyle name="Normal 3 4 4 2 2 3" xfId="33315" xr:uid="{00000000-0005-0000-0000-00000D820000}"/>
    <cellStyle name="Normal 3 4 4 2 2 3 2" xfId="33316" xr:uid="{00000000-0005-0000-0000-00000E820000}"/>
    <cellStyle name="Normal 3 4 4 2 2 3 2 2" xfId="33317" xr:uid="{00000000-0005-0000-0000-00000F820000}"/>
    <cellStyle name="Normal 3 4 4 2 2 3 2 2 2" xfId="33318" xr:uid="{00000000-0005-0000-0000-000010820000}"/>
    <cellStyle name="Normal 3 4 4 2 2 3 2 3" xfId="33319" xr:uid="{00000000-0005-0000-0000-000011820000}"/>
    <cellStyle name="Normal 3 4 4 2 2 3 3" xfId="33320" xr:uid="{00000000-0005-0000-0000-000012820000}"/>
    <cellStyle name="Normal 3 4 4 2 2 3 3 2" xfId="33321" xr:uid="{00000000-0005-0000-0000-000013820000}"/>
    <cellStyle name="Normal 3 4 4 2 2 3 4" xfId="33322" xr:uid="{00000000-0005-0000-0000-000014820000}"/>
    <cellStyle name="Normal 3 4 4 2 2 4" xfId="33323" xr:uid="{00000000-0005-0000-0000-000015820000}"/>
    <cellStyle name="Normal 3 4 4 2 2 4 2" xfId="33324" xr:uid="{00000000-0005-0000-0000-000016820000}"/>
    <cellStyle name="Normal 3 4 4 2 2 4 2 2" xfId="33325" xr:uid="{00000000-0005-0000-0000-000017820000}"/>
    <cellStyle name="Normal 3 4 4 2 2 4 2 2 2" xfId="33326" xr:uid="{00000000-0005-0000-0000-000018820000}"/>
    <cellStyle name="Normal 3 4 4 2 2 4 2 3" xfId="33327" xr:uid="{00000000-0005-0000-0000-000019820000}"/>
    <cellStyle name="Normal 3 4 4 2 2 4 3" xfId="33328" xr:uid="{00000000-0005-0000-0000-00001A820000}"/>
    <cellStyle name="Normal 3 4 4 2 2 4 3 2" xfId="33329" xr:uid="{00000000-0005-0000-0000-00001B820000}"/>
    <cellStyle name="Normal 3 4 4 2 2 4 4" xfId="33330" xr:uid="{00000000-0005-0000-0000-00001C820000}"/>
    <cellStyle name="Normal 3 4 4 2 2 5" xfId="33331" xr:uid="{00000000-0005-0000-0000-00001D820000}"/>
    <cellStyle name="Normal 3 4 4 2 2 5 2" xfId="33332" xr:uid="{00000000-0005-0000-0000-00001E820000}"/>
    <cellStyle name="Normal 3 4 4 2 2 5 2 2" xfId="33333" xr:uid="{00000000-0005-0000-0000-00001F820000}"/>
    <cellStyle name="Normal 3 4 4 2 2 5 3" xfId="33334" xr:uid="{00000000-0005-0000-0000-000020820000}"/>
    <cellStyle name="Normal 3 4 4 2 2 6" xfId="33335" xr:uid="{00000000-0005-0000-0000-000021820000}"/>
    <cellStyle name="Normal 3 4 4 2 2 6 2" xfId="33336" xr:uid="{00000000-0005-0000-0000-000022820000}"/>
    <cellStyle name="Normal 3 4 4 2 2 7" xfId="33337" xr:uid="{00000000-0005-0000-0000-000023820000}"/>
    <cellStyle name="Normal 3 4 4 2 2 7 2" xfId="33338" xr:uid="{00000000-0005-0000-0000-000024820000}"/>
    <cellStyle name="Normal 3 4 4 2 2 8" xfId="33339" xr:uid="{00000000-0005-0000-0000-000025820000}"/>
    <cellStyle name="Normal 3 4 4 2 3" xfId="33340" xr:uid="{00000000-0005-0000-0000-000026820000}"/>
    <cellStyle name="Normal 3 4 4 2 3 2" xfId="33341" xr:uid="{00000000-0005-0000-0000-000027820000}"/>
    <cellStyle name="Normal 3 4 4 2 3 2 2" xfId="33342" xr:uid="{00000000-0005-0000-0000-000028820000}"/>
    <cellStyle name="Normal 3 4 4 2 3 2 2 2" xfId="33343" xr:uid="{00000000-0005-0000-0000-000029820000}"/>
    <cellStyle name="Normal 3 4 4 2 3 2 2 2 2" xfId="33344" xr:uid="{00000000-0005-0000-0000-00002A820000}"/>
    <cellStyle name="Normal 3 4 4 2 3 2 2 3" xfId="33345" xr:uid="{00000000-0005-0000-0000-00002B820000}"/>
    <cellStyle name="Normal 3 4 4 2 3 2 3" xfId="33346" xr:uid="{00000000-0005-0000-0000-00002C820000}"/>
    <cellStyle name="Normal 3 4 4 2 3 2 3 2" xfId="33347" xr:uid="{00000000-0005-0000-0000-00002D820000}"/>
    <cellStyle name="Normal 3 4 4 2 3 2 4" xfId="33348" xr:uid="{00000000-0005-0000-0000-00002E820000}"/>
    <cellStyle name="Normal 3 4 4 2 3 3" xfId="33349" xr:uid="{00000000-0005-0000-0000-00002F820000}"/>
    <cellStyle name="Normal 3 4 4 2 3 3 2" xfId="33350" xr:uid="{00000000-0005-0000-0000-000030820000}"/>
    <cellStyle name="Normal 3 4 4 2 3 3 2 2" xfId="33351" xr:uid="{00000000-0005-0000-0000-000031820000}"/>
    <cellStyle name="Normal 3 4 4 2 3 3 3" xfId="33352" xr:uid="{00000000-0005-0000-0000-000032820000}"/>
    <cellStyle name="Normal 3 4 4 2 3 4" xfId="33353" xr:uid="{00000000-0005-0000-0000-000033820000}"/>
    <cellStyle name="Normal 3 4 4 2 3 4 2" xfId="33354" xr:uid="{00000000-0005-0000-0000-000034820000}"/>
    <cellStyle name="Normal 3 4 4 2 3 5" xfId="33355" xr:uid="{00000000-0005-0000-0000-000035820000}"/>
    <cellStyle name="Normal 3 4 4 2 4" xfId="33356" xr:uid="{00000000-0005-0000-0000-000036820000}"/>
    <cellStyle name="Normal 3 4 4 2 4 2" xfId="33357" xr:uid="{00000000-0005-0000-0000-000037820000}"/>
    <cellStyle name="Normal 3 4 4 2 4 2 2" xfId="33358" xr:uid="{00000000-0005-0000-0000-000038820000}"/>
    <cellStyle name="Normal 3 4 4 2 4 2 2 2" xfId="33359" xr:uid="{00000000-0005-0000-0000-000039820000}"/>
    <cellStyle name="Normal 3 4 4 2 4 2 3" xfId="33360" xr:uid="{00000000-0005-0000-0000-00003A820000}"/>
    <cellStyle name="Normal 3 4 4 2 4 3" xfId="33361" xr:uid="{00000000-0005-0000-0000-00003B820000}"/>
    <cellStyle name="Normal 3 4 4 2 4 3 2" xfId="33362" xr:uid="{00000000-0005-0000-0000-00003C820000}"/>
    <cellStyle name="Normal 3 4 4 2 4 4" xfId="33363" xr:uid="{00000000-0005-0000-0000-00003D820000}"/>
    <cellStyle name="Normal 3 4 4 2 5" xfId="33364" xr:uid="{00000000-0005-0000-0000-00003E820000}"/>
    <cellStyle name="Normal 3 4 4 2 5 2" xfId="33365" xr:uid="{00000000-0005-0000-0000-00003F820000}"/>
    <cellStyle name="Normal 3 4 4 2 5 2 2" xfId="33366" xr:uid="{00000000-0005-0000-0000-000040820000}"/>
    <cellStyle name="Normal 3 4 4 2 5 2 2 2" xfId="33367" xr:uid="{00000000-0005-0000-0000-000041820000}"/>
    <cellStyle name="Normal 3 4 4 2 5 2 3" xfId="33368" xr:uid="{00000000-0005-0000-0000-000042820000}"/>
    <cellStyle name="Normal 3 4 4 2 5 3" xfId="33369" xr:uid="{00000000-0005-0000-0000-000043820000}"/>
    <cellStyle name="Normal 3 4 4 2 5 3 2" xfId="33370" xr:uid="{00000000-0005-0000-0000-000044820000}"/>
    <cellStyle name="Normal 3 4 4 2 5 4" xfId="33371" xr:uid="{00000000-0005-0000-0000-000045820000}"/>
    <cellStyle name="Normal 3 4 4 2 6" xfId="33372" xr:uid="{00000000-0005-0000-0000-000046820000}"/>
    <cellStyle name="Normal 3 4 4 2 6 2" xfId="33373" xr:uid="{00000000-0005-0000-0000-000047820000}"/>
    <cellStyle name="Normal 3 4 4 2 6 2 2" xfId="33374" xr:uid="{00000000-0005-0000-0000-000048820000}"/>
    <cellStyle name="Normal 3 4 4 2 6 3" xfId="33375" xr:uid="{00000000-0005-0000-0000-000049820000}"/>
    <cellStyle name="Normal 3 4 4 2 7" xfId="33376" xr:uid="{00000000-0005-0000-0000-00004A820000}"/>
    <cellStyle name="Normal 3 4 4 2 7 2" xfId="33377" xr:uid="{00000000-0005-0000-0000-00004B820000}"/>
    <cellStyle name="Normal 3 4 4 2 8" xfId="33378" xr:uid="{00000000-0005-0000-0000-00004C820000}"/>
    <cellStyle name="Normal 3 4 4 2 8 2" xfId="33379" xr:uid="{00000000-0005-0000-0000-00004D820000}"/>
    <cellStyle name="Normal 3 4 4 2 9" xfId="33380" xr:uid="{00000000-0005-0000-0000-00004E820000}"/>
    <cellStyle name="Normal 3 4 4 3" xfId="33381" xr:uid="{00000000-0005-0000-0000-00004F820000}"/>
    <cellStyle name="Normal 3 4 4 3 2" xfId="33382" xr:uid="{00000000-0005-0000-0000-000050820000}"/>
    <cellStyle name="Normal 3 4 4 3 2 2" xfId="33383" xr:uid="{00000000-0005-0000-0000-000051820000}"/>
    <cellStyle name="Normal 3 4 4 3 2 2 2" xfId="33384" xr:uid="{00000000-0005-0000-0000-000052820000}"/>
    <cellStyle name="Normal 3 4 4 3 2 2 2 2" xfId="33385" xr:uid="{00000000-0005-0000-0000-000053820000}"/>
    <cellStyle name="Normal 3 4 4 3 2 2 2 2 2" xfId="33386" xr:uid="{00000000-0005-0000-0000-000054820000}"/>
    <cellStyle name="Normal 3 4 4 3 2 2 2 3" xfId="33387" xr:uid="{00000000-0005-0000-0000-000055820000}"/>
    <cellStyle name="Normal 3 4 4 3 2 2 3" xfId="33388" xr:uid="{00000000-0005-0000-0000-000056820000}"/>
    <cellStyle name="Normal 3 4 4 3 2 2 3 2" xfId="33389" xr:uid="{00000000-0005-0000-0000-000057820000}"/>
    <cellStyle name="Normal 3 4 4 3 2 2 4" xfId="33390" xr:uid="{00000000-0005-0000-0000-000058820000}"/>
    <cellStyle name="Normal 3 4 4 3 2 3" xfId="33391" xr:uid="{00000000-0005-0000-0000-000059820000}"/>
    <cellStyle name="Normal 3 4 4 3 2 3 2" xfId="33392" xr:uid="{00000000-0005-0000-0000-00005A820000}"/>
    <cellStyle name="Normal 3 4 4 3 2 3 2 2" xfId="33393" xr:uid="{00000000-0005-0000-0000-00005B820000}"/>
    <cellStyle name="Normal 3 4 4 3 2 3 3" xfId="33394" xr:uid="{00000000-0005-0000-0000-00005C820000}"/>
    <cellStyle name="Normal 3 4 4 3 2 4" xfId="33395" xr:uid="{00000000-0005-0000-0000-00005D820000}"/>
    <cellStyle name="Normal 3 4 4 3 2 4 2" xfId="33396" xr:uid="{00000000-0005-0000-0000-00005E820000}"/>
    <cellStyle name="Normal 3 4 4 3 2 5" xfId="33397" xr:uid="{00000000-0005-0000-0000-00005F820000}"/>
    <cellStyle name="Normal 3 4 4 3 3" xfId="33398" xr:uid="{00000000-0005-0000-0000-000060820000}"/>
    <cellStyle name="Normal 3 4 4 3 3 2" xfId="33399" xr:uid="{00000000-0005-0000-0000-000061820000}"/>
    <cellStyle name="Normal 3 4 4 3 3 2 2" xfId="33400" xr:uid="{00000000-0005-0000-0000-000062820000}"/>
    <cellStyle name="Normal 3 4 4 3 3 2 2 2" xfId="33401" xr:uid="{00000000-0005-0000-0000-000063820000}"/>
    <cellStyle name="Normal 3 4 4 3 3 2 3" xfId="33402" xr:uid="{00000000-0005-0000-0000-000064820000}"/>
    <cellStyle name="Normal 3 4 4 3 3 3" xfId="33403" xr:uid="{00000000-0005-0000-0000-000065820000}"/>
    <cellStyle name="Normal 3 4 4 3 3 3 2" xfId="33404" xr:uid="{00000000-0005-0000-0000-000066820000}"/>
    <cellStyle name="Normal 3 4 4 3 3 4" xfId="33405" xr:uid="{00000000-0005-0000-0000-000067820000}"/>
    <cellStyle name="Normal 3 4 4 3 4" xfId="33406" xr:uid="{00000000-0005-0000-0000-000068820000}"/>
    <cellStyle name="Normal 3 4 4 3 4 2" xfId="33407" xr:uid="{00000000-0005-0000-0000-000069820000}"/>
    <cellStyle name="Normal 3 4 4 3 4 2 2" xfId="33408" xr:uid="{00000000-0005-0000-0000-00006A820000}"/>
    <cellStyle name="Normal 3 4 4 3 4 2 2 2" xfId="33409" xr:uid="{00000000-0005-0000-0000-00006B820000}"/>
    <cellStyle name="Normal 3 4 4 3 4 2 3" xfId="33410" xr:uid="{00000000-0005-0000-0000-00006C820000}"/>
    <cellStyle name="Normal 3 4 4 3 4 3" xfId="33411" xr:uid="{00000000-0005-0000-0000-00006D820000}"/>
    <cellStyle name="Normal 3 4 4 3 4 3 2" xfId="33412" xr:uid="{00000000-0005-0000-0000-00006E820000}"/>
    <cellStyle name="Normal 3 4 4 3 4 4" xfId="33413" xr:uid="{00000000-0005-0000-0000-00006F820000}"/>
    <cellStyle name="Normal 3 4 4 3 5" xfId="33414" xr:uid="{00000000-0005-0000-0000-000070820000}"/>
    <cellStyle name="Normal 3 4 4 3 5 2" xfId="33415" xr:uid="{00000000-0005-0000-0000-000071820000}"/>
    <cellStyle name="Normal 3 4 4 3 5 2 2" xfId="33416" xr:uid="{00000000-0005-0000-0000-000072820000}"/>
    <cellStyle name="Normal 3 4 4 3 5 3" xfId="33417" xr:uid="{00000000-0005-0000-0000-000073820000}"/>
    <cellStyle name="Normal 3 4 4 3 6" xfId="33418" xr:uid="{00000000-0005-0000-0000-000074820000}"/>
    <cellStyle name="Normal 3 4 4 3 6 2" xfId="33419" xr:uid="{00000000-0005-0000-0000-000075820000}"/>
    <cellStyle name="Normal 3 4 4 3 7" xfId="33420" xr:uid="{00000000-0005-0000-0000-000076820000}"/>
    <cellStyle name="Normal 3 4 4 3 7 2" xfId="33421" xr:uid="{00000000-0005-0000-0000-000077820000}"/>
    <cellStyle name="Normal 3 4 4 3 8" xfId="33422" xr:uid="{00000000-0005-0000-0000-000078820000}"/>
    <cellStyle name="Normal 3 4 4 4" xfId="33423" xr:uid="{00000000-0005-0000-0000-000079820000}"/>
    <cellStyle name="Normal 3 4 4 4 2" xfId="33424" xr:uid="{00000000-0005-0000-0000-00007A820000}"/>
    <cellStyle name="Normal 3 4 4 4 2 2" xfId="33425" xr:uid="{00000000-0005-0000-0000-00007B820000}"/>
    <cellStyle name="Normal 3 4 4 4 2 2 2" xfId="33426" xr:uid="{00000000-0005-0000-0000-00007C820000}"/>
    <cellStyle name="Normal 3 4 4 4 2 2 2 2" xfId="33427" xr:uid="{00000000-0005-0000-0000-00007D820000}"/>
    <cellStyle name="Normal 3 4 4 4 2 2 3" xfId="33428" xr:uid="{00000000-0005-0000-0000-00007E820000}"/>
    <cellStyle name="Normal 3 4 4 4 2 3" xfId="33429" xr:uid="{00000000-0005-0000-0000-00007F820000}"/>
    <cellStyle name="Normal 3 4 4 4 2 3 2" xfId="33430" xr:uid="{00000000-0005-0000-0000-000080820000}"/>
    <cellStyle name="Normal 3 4 4 4 2 4" xfId="33431" xr:uid="{00000000-0005-0000-0000-000081820000}"/>
    <cellStyle name="Normal 3 4 4 4 3" xfId="33432" xr:uid="{00000000-0005-0000-0000-000082820000}"/>
    <cellStyle name="Normal 3 4 4 4 3 2" xfId="33433" xr:uid="{00000000-0005-0000-0000-000083820000}"/>
    <cellStyle name="Normal 3 4 4 4 3 2 2" xfId="33434" xr:uid="{00000000-0005-0000-0000-000084820000}"/>
    <cellStyle name="Normal 3 4 4 4 3 3" xfId="33435" xr:uid="{00000000-0005-0000-0000-000085820000}"/>
    <cellStyle name="Normal 3 4 4 4 4" xfId="33436" xr:uid="{00000000-0005-0000-0000-000086820000}"/>
    <cellStyle name="Normal 3 4 4 4 4 2" xfId="33437" xr:uid="{00000000-0005-0000-0000-000087820000}"/>
    <cellStyle name="Normal 3 4 4 4 5" xfId="33438" xr:uid="{00000000-0005-0000-0000-000088820000}"/>
    <cellStyle name="Normal 3 4 4 5" xfId="33439" xr:uid="{00000000-0005-0000-0000-000089820000}"/>
    <cellStyle name="Normal 3 4 4 5 2" xfId="33440" xr:uid="{00000000-0005-0000-0000-00008A820000}"/>
    <cellStyle name="Normal 3 4 4 5 2 2" xfId="33441" xr:uid="{00000000-0005-0000-0000-00008B820000}"/>
    <cellStyle name="Normal 3 4 4 5 2 2 2" xfId="33442" xr:uid="{00000000-0005-0000-0000-00008C820000}"/>
    <cellStyle name="Normal 3 4 4 5 2 3" xfId="33443" xr:uid="{00000000-0005-0000-0000-00008D820000}"/>
    <cellStyle name="Normal 3 4 4 5 3" xfId="33444" xr:uid="{00000000-0005-0000-0000-00008E820000}"/>
    <cellStyle name="Normal 3 4 4 5 3 2" xfId="33445" xr:uid="{00000000-0005-0000-0000-00008F820000}"/>
    <cellStyle name="Normal 3 4 4 5 4" xfId="33446" xr:uid="{00000000-0005-0000-0000-000090820000}"/>
    <cellStyle name="Normal 3 4 4 6" xfId="33447" xr:uid="{00000000-0005-0000-0000-000091820000}"/>
    <cellStyle name="Normal 3 4 4 6 2" xfId="33448" xr:uid="{00000000-0005-0000-0000-000092820000}"/>
    <cellStyle name="Normal 3 4 4 6 2 2" xfId="33449" xr:uid="{00000000-0005-0000-0000-000093820000}"/>
    <cellStyle name="Normal 3 4 4 6 2 2 2" xfId="33450" xr:uid="{00000000-0005-0000-0000-000094820000}"/>
    <cellStyle name="Normal 3 4 4 6 2 3" xfId="33451" xr:uid="{00000000-0005-0000-0000-000095820000}"/>
    <cellStyle name="Normal 3 4 4 6 3" xfId="33452" xr:uid="{00000000-0005-0000-0000-000096820000}"/>
    <cellStyle name="Normal 3 4 4 6 3 2" xfId="33453" xr:uid="{00000000-0005-0000-0000-000097820000}"/>
    <cellStyle name="Normal 3 4 4 6 4" xfId="33454" xr:uid="{00000000-0005-0000-0000-000098820000}"/>
    <cellStyle name="Normal 3 4 4 7" xfId="33455" xr:uid="{00000000-0005-0000-0000-000099820000}"/>
    <cellStyle name="Normal 3 4 4 7 2" xfId="33456" xr:uid="{00000000-0005-0000-0000-00009A820000}"/>
    <cellStyle name="Normal 3 4 4 7 2 2" xfId="33457" xr:uid="{00000000-0005-0000-0000-00009B820000}"/>
    <cellStyle name="Normal 3 4 4 7 3" xfId="33458" xr:uid="{00000000-0005-0000-0000-00009C820000}"/>
    <cellStyle name="Normal 3 4 4 8" xfId="33459" xr:uid="{00000000-0005-0000-0000-00009D820000}"/>
    <cellStyle name="Normal 3 4 4 8 2" xfId="33460" xr:uid="{00000000-0005-0000-0000-00009E820000}"/>
    <cellStyle name="Normal 3 4 4 9" xfId="33461" xr:uid="{00000000-0005-0000-0000-00009F820000}"/>
    <cellStyle name="Normal 3 4 4 9 2" xfId="33462" xr:uid="{00000000-0005-0000-0000-0000A0820000}"/>
    <cellStyle name="Normal 3 4 5" xfId="33463" xr:uid="{00000000-0005-0000-0000-0000A1820000}"/>
    <cellStyle name="Normal 3 4 5 10" xfId="33464" xr:uid="{00000000-0005-0000-0000-0000A2820000}"/>
    <cellStyle name="Normal 3 4 5 11" xfId="33465" xr:uid="{00000000-0005-0000-0000-0000A3820000}"/>
    <cellStyle name="Normal 3 4 5 2" xfId="33466" xr:uid="{00000000-0005-0000-0000-0000A4820000}"/>
    <cellStyle name="Normal 3 4 5 2 10" xfId="33467" xr:uid="{00000000-0005-0000-0000-0000A5820000}"/>
    <cellStyle name="Normal 3 4 5 2 2" xfId="33468" xr:uid="{00000000-0005-0000-0000-0000A6820000}"/>
    <cellStyle name="Normal 3 4 5 2 2 2" xfId="33469" xr:uid="{00000000-0005-0000-0000-0000A7820000}"/>
    <cellStyle name="Normal 3 4 5 2 2 2 2" xfId="33470" xr:uid="{00000000-0005-0000-0000-0000A8820000}"/>
    <cellStyle name="Normal 3 4 5 2 2 2 2 2" xfId="33471" xr:uid="{00000000-0005-0000-0000-0000A9820000}"/>
    <cellStyle name="Normal 3 4 5 2 2 2 2 2 2" xfId="33472" xr:uid="{00000000-0005-0000-0000-0000AA820000}"/>
    <cellStyle name="Normal 3 4 5 2 2 2 2 2 2 2" xfId="33473" xr:uid="{00000000-0005-0000-0000-0000AB820000}"/>
    <cellStyle name="Normal 3 4 5 2 2 2 2 2 3" xfId="33474" xr:uid="{00000000-0005-0000-0000-0000AC820000}"/>
    <cellStyle name="Normal 3 4 5 2 2 2 2 3" xfId="33475" xr:uid="{00000000-0005-0000-0000-0000AD820000}"/>
    <cellStyle name="Normal 3 4 5 2 2 2 2 3 2" xfId="33476" xr:uid="{00000000-0005-0000-0000-0000AE820000}"/>
    <cellStyle name="Normal 3 4 5 2 2 2 2 4" xfId="33477" xr:uid="{00000000-0005-0000-0000-0000AF820000}"/>
    <cellStyle name="Normal 3 4 5 2 2 2 3" xfId="33478" xr:uid="{00000000-0005-0000-0000-0000B0820000}"/>
    <cellStyle name="Normal 3 4 5 2 2 2 3 2" xfId="33479" xr:uid="{00000000-0005-0000-0000-0000B1820000}"/>
    <cellStyle name="Normal 3 4 5 2 2 2 3 2 2" xfId="33480" xr:uid="{00000000-0005-0000-0000-0000B2820000}"/>
    <cellStyle name="Normal 3 4 5 2 2 2 3 3" xfId="33481" xr:uid="{00000000-0005-0000-0000-0000B3820000}"/>
    <cellStyle name="Normal 3 4 5 2 2 2 4" xfId="33482" xr:uid="{00000000-0005-0000-0000-0000B4820000}"/>
    <cellStyle name="Normal 3 4 5 2 2 2 4 2" xfId="33483" xr:uid="{00000000-0005-0000-0000-0000B5820000}"/>
    <cellStyle name="Normal 3 4 5 2 2 2 5" xfId="33484" xr:uid="{00000000-0005-0000-0000-0000B6820000}"/>
    <cellStyle name="Normal 3 4 5 2 2 3" xfId="33485" xr:uid="{00000000-0005-0000-0000-0000B7820000}"/>
    <cellStyle name="Normal 3 4 5 2 2 3 2" xfId="33486" xr:uid="{00000000-0005-0000-0000-0000B8820000}"/>
    <cellStyle name="Normal 3 4 5 2 2 3 2 2" xfId="33487" xr:uid="{00000000-0005-0000-0000-0000B9820000}"/>
    <cellStyle name="Normal 3 4 5 2 2 3 2 2 2" xfId="33488" xr:uid="{00000000-0005-0000-0000-0000BA820000}"/>
    <cellStyle name="Normal 3 4 5 2 2 3 2 3" xfId="33489" xr:uid="{00000000-0005-0000-0000-0000BB820000}"/>
    <cellStyle name="Normal 3 4 5 2 2 3 3" xfId="33490" xr:uid="{00000000-0005-0000-0000-0000BC820000}"/>
    <cellStyle name="Normal 3 4 5 2 2 3 3 2" xfId="33491" xr:uid="{00000000-0005-0000-0000-0000BD820000}"/>
    <cellStyle name="Normal 3 4 5 2 2 3 4" xfId="33492" xr:uid="{00000000-0005-0000-0000-0000BE820000}"/>
    <cellStyle name="Normal 3 4 5 2 2 4" xfId="33493" xr:uid="{00000000-0005-0000-0000-0000BF820000}"/>
    <cellStyle name="Normal 3 4 5 2 2 4 2" xfId="33494" xr:uid="{00000000-0005-0000-0000-0000C0820000}"/>
    <cellStyle name="Normal 3 4 5 2 2 4 2 2" xfId="33495" xr:uid="{00000000-0005-0000-0000-0000C1820000}"/>
    <cellStyle name="Normal 3 4 5 2 2 4 2 2 2" xfId="33496" xr:uid="{00000000-0005-0000-0000-0000C2820000}"/>
    <cellStyle name="Normal 3 4 5 2 2 4 2 3" xfId="33497" xr:uid="{00000000-0005-0000-0000-0000C3820000}"/>
    <cellStyle name="Normal 3 4 5 2 2 4 3" xfId="33498" xr:uid="{00000000-0005-0000-0000-0000C4820000}"/>
    <cellStyle name="Normal 3 4 5 2 2 4 3 2" xfId="33499" xr:uid="{00000000-0005-0000-0000-0000C5820000}"/>
    <cellStyle name="Normal 3 4 5 2 2 4 4" xfId="33500" xr:uid="{00000000-0005-0000-0000-0000C6820000}"/>
    <cellStyle name="Normal 3 4 5 2 2 5" xfId="33501" xr:uid="{00000000-0005-0000-0000-0000C7820000}"/>
    <cellStyle name="Normal 3 4 5 2 2 5 2" xfId="33502" xr:uid="{00000000-0005-0000-0000-0000C8820000}"/>
    <cellStyle name="Normal 3 4 5 2 2 5 2 2" xfId="33503" xr:uid="{00000000-0005-0000-0000-0000C9820000}"/>
    <cellStyle name="Normal 3 4 5 2 2 5 3" xfId="33504" xr:uid="{00000000-0005-0000-0000-0000CA820000}"/>
    <cellStyle name="Normal 3 4 5 2 2 6" xfId="33505" xr:uid="{00000000-0005-0000-0000-0000CB820000}"/>
    <cellStyle name="Normal 3 4 5 2 2 6 2" xfId="33506" xr:uid="{00000000-0005-0000-0000-0000CC820000}"/>
    <cellStyle name="Normal 3 4 5 2 2 7" xfId="33507" xr:uid="{00000000-0005-0000-0000-0000CD820000}"/>
    <cellStyle name="Normal 3 4 5 2 2 7 2" xfId="33508" xr:uid="{00000000-0005-0000-0000-0000CE820000}"/>
    <cellStyle name="Normal 3 4 5 2 2 8" xfId="33509" xr:uid="{00000000-0005-0000-0000-0000CF820000}"/>
    <cellStyle name="Normal 3 4 5 2 3" xfId="33510" xr:uid="{00000000-0005-0000-0000-0000D0820000}"/>
    <cellStyle name="Normal 3 4 5 2 3 2" xfId="33511" xr:uid="{00000000-0005-0000-0000-0000D1820000}"/>
    <cellStyle name="Normal 3 4 5 2 3 2 2" xfId="33512" xr:uid="{00000000-0005-0000-0000-0000D2820000}"/>
    <cellStyle name="Normal 3 4 5 2 3 2 2 2" xfId="33513" xr:uid="{00000000-0005-0000-0000-0000D3820000}"/>
    <cellStyle name="Normal 3 4 5 2 3 2 2 2 2" xfId="33514" xr:uid="{00000000-0005-0000-0000-0000D4820000}"/>
    <cellStyle name="Normal 3 4 5 2 3 2 2 3" xfId="33515" xr:uid="{00000000-0005-0000-0000-0000D5820000}"/>
    <cellStyle name="Normal 3 4 5 2 3 2 3" xfId="33516" xr:uid="{00000000-0005-0000-0000-0000D6820000}"/>
    <cellStyle name="Normal 3 4 5 2 3 2 3 2" xfId="33517" xr:uid="{00000000-0005-0000-0000-0000D7820000}"/>
    <cellStyle name="Normal 3 4 5 2 3 2 4" xfId="33518" xr:uid="{00000000-0005-0000-0000-0000D8820000}"/>
    <cellStyle name="Normal 3 4 5 2 3 3" xfId="33519" xr:uid="{00000000-0005-0000-0000-0000D9820000}"/>
    <cellStyle name="Normal 3 4 5 2 3 3 2" xfId="33520" xr:uid="{00000000-0005-0000-0000-0000DA820000}"/>
    <cellStyle name="Normal 3 4 5 2 3 3 2 2" xfId="33521" xr:uid="{00000000-0005-0000-0000-0000DB820000}"/>
    <cellStyle name="Normal 3 4 5 2 3 3 3" xfId="33522" xr:uid="{00000000-0005-0000-0000-0000DC820000}"/>
    <cellStyle name="Normal 3 4 5 2 3 4" xfId="33523" xr:uid="{00000000-0005-0000-0000-0000DD820000}"/>
    <cellStyle name="Normal 3 4 5 2 3 4 2" xfId="33524" xr:uid="{00000000-0005-0000-0000-0000DE820000}"/>
    <cellStyle name="Normal 3 4 5 2 3 5" xfId="33525" xr:uid="{00000000-0005-0000-0000-0000DF820000}"/>
    <cellStyle name="Normal 3 4 5 2 4" xfId="33526" xr:uid="{00000000-0005-0000-0000-0000E0820000}"/>
    <cellStyle name="Normal 3 4 5 2 4 2" xfId="33527" xr:uid="{00000000-0005-0000-0000-0000E1820000}"/>
    <cellStyle name="Normal 3 4 5 2 4 2 2" xfId="33528" xr:uid="{00000000-0005-0000-0000-0000E2820000}"/>
    <cellStyle name="Normal 3 4 5 2 4 2 2 2" xfId="33529" xr:uid="{00000000-0005-0000-0000-0000E3820000}"/>
    <cellStyle name="Normal 3 4 5 2 4 2 3" xfId="33530" xr:uid="{00000000-0005-0000-0000-0000E4820000}"/>
    <cellStyle name="Normal 3 4 5 2 4 3" xfId="33531" xr:uid="{00000000-0005-0000-0000-0000E5820000}"/>
    <cellStyle name="Normal 3 4 5 2 4 3 2" xfId="33532" xr:uid="{00000000-0005-0000-0000-0000E6820000}"/>
    <cellStyle name="Normal 3 4 5 2 4 4" xfId="33533" xr:uid="{00000000-0005-0000-0000-0000E7820000}"/>
    <cellStyle name="Normal 3 4 5 2 5" xfId="33534" xr:uid="{00000000-0005-0000-0000-0000E8820000}"/>
    <cellStyle name="Normal 3 4 5 2 5 2" xfId="33535" xr:uid="{00000000-0005-0000-0000-0000E9820000}"/>
    <cellStyle name="Normal 3 4 5 2 5 2 2" xfId="33536" xr:uid="{00000000-0005-0000-0000-0000EA820000}"/>
    <cellStyle name="Normal 3 4 5 2 5 2 2 2" xfId="33537" xr:uid="{00000000-0005-0000-0000-0000EB820000}"/>
    <cellStyle name="Normal 3 4 5 2 5 2 3" xfId="33538" xr:uid="{00000000-0005-0000-0000-0000EC820000}"/>
    <cellStyle name="Normal 3 4 5 2 5 3" xfId="33539" xr:uid="{00000000-0005-0000-0000-0000ED820000}"/>
    <cellStyle name="Normal 3 4 5 2 5 3 2" xfId="33540" xr:uid="{00000000-0005-0000-0000-0000EE820000}"/>
    <cellStyle name="Normal 3 4 5 2 5 4" xfId="33541" xr:uid="{00000000-0005-0000-0000-0000EF820000}"/>
    <cellStyle name="Normal 3 4 5 2 6" xfId="33542" xr:uid="{00000000-0005-0000-0000-0000F0820000}"/>
    <cellStyle name="Normal 3 4 5 2 6 2" xfId="33543" xr:uid="{00000000-0005-0000-0000-0000F1820000}"/>
    <cellStyle name="Normal 3 4 5 2 6 2 2" xfId="33544" xr:uid="{00000000-0005-0000-0000-0000F2820000}"/>
    <cellStyle name="Normal 3 4 5 2 6 3" xfId="33545" xr:uid="{00000000-0005-0000-0000-0000F3820000}"/>
    <cellStyle name="Normal 3 4 5 2 7" xfId="33546" xr:uid="{00000000-0005-0000-0000-0000F4820000}"/>
    <cellStyle name="Normal 3 4 5 2 7 2" xfId="33547" xr:uid="{00000000-0005-0000-0000-0000F5820000}"/>
    <cellStyle name="Normal 3 4 5 2 8" xfId="33548" xr:uid="{00000000-0005-0000-0000-0000F6820000}"/>
    <cellStyle name="Normal 3 4 5 2 8 2" xfId="33549" xr:uid="{00000000-0005-0000-0000-0000F7820000}"/>
    <cellStyle name="Normal 3 4 5 2 9" xfId="33550" xr:uid="{00000000-0005-0000-0000-0000F8820000}"/>
    <cellStyle name="Normal 3 4 5 3" xfId="33551" xr:uid="{00000000-0005-0000-0000-0000F9820000}"/>
    <cellStyle name="Normal 3 4 5 3 2" xfId="33552" xr:uid="{00000000-0005-0000-0000-0000FA820000}"/>
    <cellStyle name="Normal 3 4 5 3 2 2" xfId="33553" xr:uid="{00000000-0005-0000-0000-0000FB820000}"/>
    <cellStyle name="Normal 3 4 5 3 2 2 2" xfId="33554" xr:uid="{00000000-0005-0000-0000-0000FC820000}"/>
    <cellStyle name="Normal 3 4 5 3 2 2 2 2" xfId="33555" xr:uid="{00000000-0005-0000-0000-0000FD820000}"/>
    <cellStyle name="Normal 3 4 5 3 2 2 2 2 2" xfId="33556" xr:uid="{00000000-0005-0000-0000-0000FE820000}"/>
    <cellStyle name="Normal 3 4 5 3 2 2 2 3" xfId="33557" xr:uid="{00000000-0005-0000-0000-0000FF820000}"/>
    <cellStyle name="Normal 3 4 5 3 2 2 3" xfId="33558" xr:uid="{00000000-0005-0000-0000-000000830000}"/>
    <cellStyle name="Normal 3 4 5 3 2 2 3 2" xfId="33559" xr:uid="{00000000-0005-0000-0000-000001830000}"/>
    <cellStyle name="Normal 3 4 5 3 2 2 4" xfId="33560" xr:uid="{00000000-0005-0000-0000-000002830000}"/>
    <cellStyle name="Normal 3 4 5 3 2 3" xfId="33561" xr:uid="{00000000-0005-0000-0000-000003830000}"/>
    <cellStyle name="Normal 3 4 5 3 2 3 2" xfId="33562" xr:uid="{00000000-0005-0000-0000-000004830000}"/>
    <cellStyle name="Normal 3 4 5 3 2 3 2 2" xfId="33563" xr:uid="{00000000-0005-0000-0000-000005830000}"/>
    <cellStyle name="Normal 3 4 5 3 2 3 3" xfId="33564" xr:uid="{00000000-0005-0000-0000-000006830000}"/>
    <cellStyle name="Normal 3 4 5 3 2 4" xfId="33565" xr:uid="{00000000-0005-0000-0000-000007830000}"/>
    <cellStyle name="Normal 3 4 5 3 2 4 2" xfId="33566" xr:uid="{00000000-0005-0000-0000-000008830000}"/>
    <cellStyle name="Normal 3 4 5 3 2 5" xfId="33567" xr:uid="{00000000-0005-0000-0000-000009830000}"/>
    <cellStyle name="Normal 3 4 5 3 3" xfId="33568" xr:uid="{00000000-0005-0000-0000-00000A830000}"/>
    <cellStyle name="Normal 3 4 5 3 3 2" xfId="33569" xr:uid="{00000000-0005-0000-0000-00000B830000}"/>
    <cellStyle name="Normal 3 4 5 3 3 2 2" xfId="33570" xr:uid="{00000000-0005-0000-0000-00000C830000}"/>
    <cellStyle name="Normal 3 4 5 3 3 2 2 2" xfId="33571" xr:uid="{00000000-0005-0000-0000-00000D830000}"/>
    <cellStyle name="Normal 3 4 5 3 3 2 3" xfId="33572" xr:uid="{00000000-0005-0000-0000-00000E830000}"/>
    <cellStyle name="Normal 3 4 5 3 3 3" xfId="33573" xr:uid="{00000000-0005-0000-0000-00000F830000}"/>
    <cellStyle name="Normal 3 4 5 3 3 3 2" xfId="33574" xr:uid="{00000000-0005-0000-0000-000010830000}"/>
    <cellStyle name="Normal 3 4 5 3 3 4" xfId="33575" xr:uid="{00000000-0005-0000-0000-000011830000}"/>
    <cellStyle name="Normal 3 4 5 3 4" xfId="33576" xr:uid="{00000000-0005-0000-0000-000012830000}"/>
    <cellStyle name="Normal 3 4 5 3 4 2" xfId="33577" xr:uid="{00000000-0005-0000-0000-000013830000}"/>
    <cellStyle name="Normal 3 4 5 3 4 2 2" xfId="33578" xr:uid="{00000000-0005-0000-0000-000014830000}"/>
    <cellStyle name="Normal 3 4 5 3 4 2 2 2" xfId="33579" xr:uid="{00000000-0005-0000-0000-000015830000}"/>
    <cellStyle name="Normal 3 4 5 3 4 2 3" xfId="33580" xr:uid="{00000000-0005-0000-0000-000016830000}"/>
    <cellStyle name="Normal 3 4 5 3 4 3" xfId="33581" xr:uid="{00000000-0005-0000-0000-000017830000}"/>
    <cellStyle name="Normal 3 4 5 3 4 3 2" xfId="33582" xr:uid="{00000000-0005-0000-0000-000018830000}"/>
    <cellStyle name="Normal 3 4 5 3 4 4" xfId="33583" xr:uid="{00000000-0005-0000-0000-000019830000}"/>
    <cellStyle name="Normal 3 4 5 3 5" xfId="33584" xr:uid="{00000000-0005-0000-0000-00001A830000}"/>
    <cellStyle name="Normal 3 4 5 3 5 2" xfId="33585" xr:uid="{00000000-0005-0000-0000-00001B830000}"/>
    <cellStyle name="Normal 3 4 5 3 5 2 2" xfId="33586" xr:uid="{00000000-0005-0000-0000-00001C830000}"/>
    <cellStyle name="Normal 3 4 5 3 5 3" xfId="33587" xr:uid="{00000000-0005-0000-0000-00001D830000}"/>
    <cellStyle name="Normal 3 4 5 3 6" xfId="33588" xr:uid="{00000000-0005-0000-0000-00001E830000}"/>
    <cellStyle name="Normal 3 4 5 3 6 2" xfId="33589" xr:uid="{00000000-0005-0000-0000-00001F830000}"/>
    <cellStyle name="Normal 3 4 5 3 7" xfId="33590" xr:uid="{00000000-0005-0000-0000-000020830000}"/>
    <cellStyle name="Normal 3 4 5 3 7 2" xfId="33591" xr:uid="{00000000-0005-0000-0000-000021830000}"/>
    <cellStyle name="Normal 3 4 5 3 8" xfId="33592" xr:uid="{00000000-0005-0000-0000-000022830000}"/>
    <cellStyle name="Normal 3 4 5 4" xfId="33593" xr:uid="{00000000-0005-0000-0000-000023830000}"/>
    <cellStyle name="Normal 3 4 5 4 2" xfId="33594" xr:uid="{00000000-0005-0000-0000-000024830000}"/>
    <cellStyle name="Normal 3 4 5 4 2 2" xfId="33595" xr:uid="{00000000-0005-0000-0000-000025830000}"/>
    <cellStyle name="Normal 3 4 5 4 2 2 2" xfId="33596" xr:uid="{00000000-0005-0000-0000-000026830000}"/>
    <cellStyle name="Normal 3 4 5 4 2 2 2 2" xfId="33597" xr:uid="{00000000-0005-0000-0000-000027830000}"/>
    <cellStyle name="Normal 3 4 5 4 2 2 3" xfId="33598" xr:uid="{00000000-0005-0000-0000-000028830000}"/>
    <cellStyle name="Normal 3 4 5 4 2 3" xfId="33599" xr:uid="{00000000-0005-0000-0000-000029830000}"/>
    <cellStyle name="Normal 3 4 5 4 2 3 2" xfId="33600" xr:uid="{00000000-0005-0000-0000-00002A830000}"/>
    <cellStyle name="Normal 3 4 5 4 2 4" xfId="33601" xr:uid="{00000000-0005-0000-0000-00002B830000}"/>
    <cellStyle name="Normal 3 4 5 4 3" xfId="33602" xr:uid="{00000000-0005-0000-0000-00002C830000}"/>
    <cellStyle name="Normal 3 4 5 4 3 2" xfId="33603" xr:uid="{00000000-0005-0000-0000-00002D830000}"/>
    <cellStyle name="Normal 3 4 5 4 3 2 2" xfId="33604" xr:uid="{00000000-0005-0000-0000-00002E830000}"/>
    <cellStyle name="Normal 3 4 5 4 3 3" xfId="33605" xr:uid="{00000000-0005-0000-0000-00002F830000}"/>
    <cellStyle name="Normal 3 4 5 4 4" xfId="33606" xr:uid="{00000000-0005-0000-0000-000030830000}"/>
    <cellStyle name="Normal 3 4 5 4 4 2" xfId="33607" xr:uid="{00000000-0005-0000-0000-000031830000}"/>
    <cellStyle name="Normal 3 4 5 4 5" xfId="33608" xr:uid="{00000000-0005-0000-0000-000032830000}"/>
    <cellStyle name="Normal 3 4 5 5" xfId="33609" xr:uid="{00000000-0005-0000-0000-000033830000}"/>
    <cellStyle name="Normal 3 4 5 5 2" xfId="33610" xr:uid="{00000000-0005-0000-0000-000034830000}"/>
    <cellStyle name="Normal 3 4 5 5 2 2" xfId="33611" xr:uid="{00000000-0005-0000-0000-000035830000}"/>
    <cellStyle name="Normal 3 4 5 5 2 2 2" xfId="33612" xr:uid="{00000000-0005-0000-0000-000036830000}"/>
    <cellStyle name="Normal 3 4 5 5 2 3" xfId="33613" xr:uid="{00000000-0005-0000-0000-000037830000}"/>
    <cellStyle name="Normal 3 4 5 5 3" xfId="33614" xr:uid="{00000000-0005-0000-0000-000038830000}"/>
    <cellStyle name="Normal 3 4 5 5 3 2" xfId="33615" xr:uid="{00000000-0005-0000-0000-000039830000}"/>
    <cellStyle name="Normal 3 4 5 5 4" xfId="33616" xr:uid="{00000000-0005-0000-0000-00003A830000}"/>
    <cellStyle name="Normal 3 4 5 6" xfId="33617" xr:uid="{00000000-0005-0000-0000-00003B830000}"/>
    <cellStyle name="Normal 3 4 5 6 2" xfId="33618" xr:uid="{00000000-0005-0000-0000-00003C830000}"/>
    <cellStyle name="Normal 3 4 5 6 2 2" xfId="33619" xr:uid="{00000000-0005-0000-0000-00003D830000}"/>
    <cellStyle name="Normal 3 4 5 6 2 2 2" xfId="33620" xr:uid="{00000000-0005-0000-0000-00003E830000}"/>
    <cellStyle name="Normal 3 4 5 6 2 3" xfId="33621" xr:uid="{00000000-0005-0000-0000-00003F830000}"/>
    <cellStyle name="Normal 3 4 5 6 3" xfId="33622" xr:uid="{00000000-0005-0000-0000-000040830000}"/>
    <cellStyle name="Normal 3 4 5 6 3 2" xfId="33623" xr:uid="{00000000-0005-0000-0000-000041830000}"/>
    <cellStyle name="Normal 3 4 5 6 4" xfId="33624" xr:uid="{00000000-0005-0000-0000-000042830000}"/>
    <cellStyle name="Normal 3 4 5 7" xfId="33625" xr:uid="{00000000-0005-0000-0000-000043830000}"/>
    <cellStyle name="Normal 3 4 5 7 2" xfId="33626" xr:uid="{00000000-0005-0000-0000-000044830000}"/>
    <cellStyle name="Normal 3 4 5 7 2 2" xfId="33627" xr:uid="{00000000-0005-0000-0000-000045830000}"/>
    <cellStyle name="Normal 3 4 5 7 3" xfId="33628" xr:uid="{00000000-0005-0000-0000-000046830000}"/>
    <cellStyle name="Normal 3 4 5 8" xfId="33629" xr:uid="{00000000-0005-0000-0000-000047830000}"/>
    <cellStyle name="Normal 3 4 5 8 2" xfId="33630" xr:uid="{00000000-0005-0000-0000-000048830000}"/>
    <cellStyle name="Normal 3 4 5 9" xfId="33631" xr:uid="{00000000-0005-0000-0000-000049830000}"/>
    <cellStyle name="Normal 3 4 5 9 2" xfId="33632" xr:uid="{00000000-0005-0000-0000-00004A830000}"/>
    <cellStyle name="Normal 3 4 6" xfId="33633" xr:uid="{00000000-0005-0000-0000-00004B830000}"/>
    <cellStyle name="Normal 3 4 6 10" xfId="33634" xr:uid="{00000000-0005-0000-0000-00004C830000}"/>
    <cellStyle name="Normal 3 4 6 11" xfId="33635" xr:uid="{00000000-0005-0000-0000-00004D830000}"/>
    <cellStyle name="Normal 3 4 6 2" xfId="33636" xr:uid="{00000000-0005-0000-0000-00004E830000}"/>
    <cellStyle name="Normal 3 4 6 2 2" xfId="33637" xr:uid="{00000000-0005-0000-0000-00004F830000}"/>
    <cellStyle name="Normal 3 4 6 2 2 2" xfId="33638" xr:uid="{00000000-0005-0000-0000-000050830000}"/>
    <cellStyle name="Normal 3 4 6 2 2 2 2" xfId="33639" xr:uid="{00000000-0005-0000-0000-000051830000}"/>
    <cellStyle name="Normal 3 4 6 2 2 2 2 2" xfId="33640" xr:uid="{00000000-0005-0000-0000-000052830000}"/>
    <cellStyle name="Normal 3 4 6 2 2 2 2 2 2" xfId="33641" xr:uid="{00000000-0005-0000-0000-000053830000}"/>
    <cellStyle name="Normal 3 4 6 2 2 2 2 2 2 2" xfId="33642" xr:uid="{00000000-0005-0000-0000-000054830000}"/>
    <cellStyle name="Normal 3 4 6 2 2 2 2 2 3" xfId="33643" xr:uid="{00000000-0005-0000-0000-000055830000}"/>
    <cellStyle name="Normal 3 4 6 2 2 2 2 3" xfId="33644" xr:uid="{00000000-0005-0000-0000-000056830000}"/>
    <cellStyle name="Normal 3 4 6 2 2 2 2 3 2" xfId="33645" xr:uid="{00000000-0005-0000-0000-000057830000}"/>
    <cellStyle name="Normal 3 4 6 2 2 2 2 4" xfId="33646" xr:uid="{00000000-0005-0000-0000-000058830000}"/>
    <cellStyle name="Normal 3 4 6 2 2 2 3" xfId="33647" xr:uid="{00000000-0005-0000-0000-000059830000}"/>
    <cellStyle name="Normal 3 4 6 2 2 2 3 2" xfId="33648" xr:uid="{00000000-0005-0000-0000-00005A830000}"/>
    <cellStyle name="Normal 3 4 6 2 2 2 3 2 2" xfId="33649" xr:uid="{00000000-0005-0000-0000-00005B830000}"/>
    <cellStyle name="Normal 3 4 6 2 2 2 3 3" xfId="33650" xr:uid="{00000000-0005-0000-0000-00005C830000}"/>
    <cellStyle name="Normal 3 4 6 2 2 2 4" xfId="33651" xr:uid="{00000000-0005-0000-0000-00005D830000}"/>
    <cellStyle name="Normal 3 4 6 2 2 2 4 2" xfId="33652" xr:uid="{00000000-0005-0000-0000-00005E830000}"/>
    <cellStyle name="Normal 3 4 6 2 2 2 5" xfId="33653" xr:uid="{00000000-0005-0000-0000-00005F830000}"/>
    <cellStyle name="Normal 3 4 6 2 2 3" xfId="33654" xr:uid="{00000000-0005-0000-0000-000060830000}"/>
    <cellStyle name="Normal 3 4 6 2 2 3 2" xfId="33655" xr:uid="{00000000-0005-0000-0000-000061830000}"/>
    <cellStyle name="Normal 3 4 6 2 2 3 2 2" xfId="33656" xr:uid="{00000000-0005-0000-0000-000062830000}"/>
    <cellStyle name="Normal 3 4 6 2 2 3 2 2 2" xfId="33657" xr:uid="{00000000-0005-0000-0000-000063830000}"/>
    <cellStyle name="Normal 3 4 6 2 2 3 2 3" xfId="33658" xr:uid="{00000000-0005-0000-0000-000064830000}"/>
    <cellStyle name="Normal 3 4 6 2 2 3 3" xfId="33659" xr:uid="{00000000-0005-0000-0000-000065830000}"/>
    <cellStyle name="Normal 3 4 6 2 2 3 3 2" xfId="33660" xr:uid="{00000000-0005-0000-0000-000066830000}"/>
    <cellStyle name="Normal 3 4 6 2 2 3 4" xfId="33661" xr:uid="{00000000-0005-0000-0000-000067830000}"/>
    <cellStyle name="Normal 3 4 6 2 2 4" xfId="33662" xr:uid="{00000000-0005-0000-0000-000068830000}"/>
    <cellStyle name="Normal 3 4 6 2 2 4 2" xfId="33663" xr:uid="{00000000-0005-0000-0000-000069830000}"/>
    <cellStyle name="Normal 3 4 6 2 2 4 2 2" xfId="33664" xr:uid="{00000000-0005-0000-0000-00006A830000}"/>
    <cellStyle name="Normal 3 4 6 2 2 4 2 2 2" xfId="33665" xr:uid="{00000000-0005-0000-0000-00006B830000}"/>
    <cellStyle name="Normal 3 4 6 2 2 4 2 3" xfId="33666" xr:uid="{00000000-0005-0000-0000-00006C830000}"/>
    <cellStyle name="Normal 3 4 6 2 2 4 3" xfId="33667" xr:uid="{00000000-0005-0000-0000-00006D830000}"/>
    <cellStyle name="Normal 3 4 6 2 2 4 3 2" xfId="33668" xr:uid="{00000000-0005-0000-0000-00006E830000}"/>
    <cellStyle name="Normal 3 4 6 2 2 4 4" xfId="33669" xr:uid="{00000000-0005-0000-0000-00006F830000}"/>
    <cellStyle name="Normal 3 4 6 2 2 5" xfId="33670" xr:uid="{00000000-0005-0000-0000-000070830000}"/>
    <cellStyle name="Normal 3 4 6 2 2 5 2" xfId="33671" xr:uid="{00000000-0005-0000-0000-000071830000}"/>
    <cellStyle name="Normal 3 4 6 2 2 5 2 2" xfId="33672" xr:uid="{00000000-0005-0000-0000-000072830000}"/>
    <cellStyle name="Normal 3 4 6 2 2 5 3" xfId="33673" xr:uid="{00000000-0005-0000-0000-000073830000}"/>
    <cellStyle name="Normal 3 4 6 2 2 6" xfId="33674" xr:uid="{00000000-0005-0000-0000-000074830000}"/>
    <cellStyle name="Normal 3 4 6 2 2 6 2" xfId="33675" xr:uid="{00000000-0005-0000-0000-000075830000}"/>
    <cellStyle name="Normal 3 4 6 2 2 7" xfId="33676" xr:uid="{00000000-0005-0000-0000-000076830000}"/>
    <cellStyle name="Normal 3 4 6 2 2 7 2" xfId="33677" xr:uid="{00000000-0005-0000-0000-000077830000}"/>
    <cellStyle name="Normal 3 4 6 2 2 8" xfId="33678" xr:uid="{00000000-0005-0000-0000-000078830000}"/>
    <cellStyle name="Normal 3 4 6 2 3" xfId="33679" xr:uid="{00000000-0005-0000-0000-000079830000}"/>
    <cellStyle name="Normal 3 4 6 2 3 2" xfId="33680" xr:uid="{00000000-0005-0000-0000-00007A830000}"/>
    <cellStyle name="Normal 3 4 6 2 3 2 2" xfId="33681" xr:uid="{00000000-0005-0000-0000-00007B830000}"/>
    <cellStyle name="Normal 3 4 6 2 3 2 2 2" xfId="33682" xr:uid="{00000000-0005-0000-0000-00007C830000}"/>
    <cellStyle name="Normal 3 4 6 2 3 2 2 2 2" xfId="33683" xr:uid="{00000000-0005-0000-0000-00007D830000}"/>
    <cellStyle name="Normal 3 4 6 2 3 2 2 3" xfId="33684" xr:uid="{00000000-0005-0000-0000-00007E830000}"/>
    <cellStyle name="Normal 3 4 6 2 3 2 3" xfId="33685" xr:uid="{00000000-0005-0000-0000-00007F830000}"/>
    <cellStyle name="Normal 3 4 6 2 3 2 3 2" xfId="33686" xr:uid="{00000000-0005-0000-0000-000080830000}"/>
    <cellStyle name="Normal 3 4 6 2 3 2 4" xfId="33687" xr:uid="{00000000-0005-0000-0000-000081830000}"/>
    <cellStyle name="Normal 3 4 6 2 3 3" xfId="33688" xr:uid="{00000000-0005-0000-0000-000082830000}"/>
    <cellStyle name="Normal 3 4 6 2 3 3 2" xfId="33689" xr:uid="{00000000-0005-0000-0000-000083830000}"/>
    <cellStyle name="Normal 3 4 6 2 3 3 2 2" xfId="33690" xr:uid="{00000000-0005-0000-0000-000084830000}"/>
    <cellStyle name="Normal 3 4 6 2 3 3 3" xfId="33691" xr:uid="{00000000-0005-0000-0000-000085830000}"/>
    <cellStyle name="Normal 3 4 6 2 3 4" xfId="33692" xr:uid="{00000000-0005-0000-0000-000086830000}"/>
    <cellStyle name="Normal 3 4 6 2 3 4 2" xfId="33693" xr:uid="{00000000-0005-0000-0000-000087830000}"/>
    <cellStyle name="Normal 3 4 6 2 3 5" xfId="33694" xr:uid="{00000000-0005-0000-0000-000088830000}"/>
    <cellStyle name="Normal 3 4 6 2 4" xfId="33695" xr:uid="{00000000-0005-0000-0000-000089830000}"/>
    <cellStyle name="Normal 3 4 6 2 4 2" xfId="33696" xr:uid="{00000000-0005-0000-0000-00008A830000}"/>
    <cellStyle name="Normal 3 4 6 2 4 2 2" xfId="33697" xr:uid="{00000000-0005-0000-0000-00008B830000}"/>
    <cellStyle name="Normal 3 4 6 2 4 2 2 2" xfId="33698" xr:uid="{00000000-0005-0000-0000-00008C830000}"/>
    <cellStyle name="Normal 3 4 6 2 4 2 3" xfId="33699" xr:uid="{00000000-0005-0000-0000-00008D830000}"/>
    <cellStyle name="Normal 3 4 6 2 4 3" xfId="33700" xr:uid="{00000000-0005-0000-0000-00008E830000}"/>
    <cellStyle name="Normal 3 4 6 2 4 3 2" xfId="33701" xr:uid="{00000000-0005-0000-0000-00008F830000}"/>
    <cellStyle name="Normal 3 4 6 2 4 4" xfId="33702" xr:uid="{00000000-0005-0000-0000-000090830000}"/>
    <cellStyle name="Normal 3 4 6 2 5" xfId="33703" xr:uid="{00000000-0005-0000-0000-000091830000}"/>
    <cellStyle name="Normal 3 4 6 2 5 2" xfId="33704" xr:uid="{00000000-0005-0000-0000-000092830000}"/>
    <cellStyle name="Normal 3 4 6 2 5 2 2" xfId="33705" xr:uid="{00000000-0005-0000-0000-000093830000}"/>
    <cellStyle name="Normal 3 4 6 2 5 2 2 2" xfId="33706" xr:uid="{00000000-0005-0000-0000-000094830000}"/>
    <cellStyle name="Normal 3 4 6 2 5 2 3" xfId="33707" xr:uid="{00000000-0005-0000-0000-000095830000}"/>
    <cellStyle name="Normal 3 4 6 2 5 3" xfId="33708" xr:uid="{00000000-0005-0000-0000-000096830000}"/>
    <cellStyle name="Normal 3 4 6 2 5 3 2" xfId="33709" xr:uid="{00000000-0005-0000-0000-000097830000}"/>
    <cellStyle name="Normal 3 4 6 2 5 4" xfId="33710" xr:uid="{00000000-0005-0000-0000-000098830000}"/>
    <cellStyle name="Normal 3 4 6 2 6" xfId="33711" xr:uid="{00000000-0005-0000-0000-000099830000}"/>
    <cellStyle name="Normal 3 4 6 2 6 2" xfId="33712" xr:uid="{00000000-0005-0000-0000-00009A830000}"/>
    <cellStyle name="Normal 3 4 6 2 6 2 2" xfId="33713" xr:uid="{00000000-0005-0000-0000-00009B830000}"/>
    <cellStyle name="Normal 3 4 6 2 6 3" xfId="33714" xr:uid="{00000000-0005-0000-0000-00009C830000}"/>
    <cellStyle name="Normal 3 4 6 2 7" xfId="33715" xr:uid="{00000000-0005-0000-0000-00009D830000}"/>
    <cellStyle name="Normal 3 4 6 2 7 2" xfId="33716" xr:uid="{00000000-0005-0000-0000-00009E830000}"/>
    <cellStyle name="Normal 3 4 6 2 8" xfId="33717" xr:uid="{00000000-0005-0000-0000-00009F830000}"/>
    <cellStyle name="Normal 3 4 6 2 8 2" xfId="33718" xr:uid="{00000000-0005-0000-0000-0000A0830000}"/>
    <cellStyle name="Normal 3 4 6 2 9" xfId="33719" xr:uid="{00000000-0005-0000-0000-0000A1830000}"/>
    <cellStyle name="Normal 3 4 6 3" xfId="33720" xr:uid="{00000000-0005-0000-0000-0000A2830000}"/>
    <cellStyle name="Normal 3 4 6 3 2" xfId="33721" xr:uid="{00000000-0005-0000-0000-0000A3830000}"/>
    <cellStyle name="Normal 3 4 6 3 2 2" xfId="33722" xr:uid="{00000000-0005-0000-0000-0000A4830000}"/>
    <cellStyle name="Normal 3 4 6 3 2 2 2" xfId="33723" xr:uid="{00000000-0005-0000-0000-0000A5830000}"/>
    <cellStyle name="Normal 3 4 6 3 2 2 2 2" xfId="33724" xr:uid="{00000000-0005-0000-0000-0000A6830000}"/>
    <cellStyle name="Normal 3 4 6 3 2 2 2 2 2" xfId="33725" xr:uid="{00000000-0005-0000-0000-0000A7830000}"/>
    <cellStyle name="Normal 3 4 6 3 2 2 2 3" xfId="33726" xr:uid="{00000000-0005-0000-0000-0000A8830000}"/>
    <cellStyle name="Normal 3 4 6 3 2 2 3" xfId="33727" xr:uid="{00000000-0005-0000-0000-0000A9830000}"/>
    <cellStyle name="Normal 3 4 6 3 2 2 3 2" xfId="33728" xr:uid="{00000000-0005-0000-0000-0000AA830000}"/>
    <cellStyle name="Normal 3 4 6 3 2 2 4" xfId="33729" xr:uid="{00000000-0005-0000-0000-0000AB830000}"/>
    <cellStyle name="Normal 3 4 6 3 2 3" xfId="33730" xr:uid="{00000000-0005-0000-0000-0000AC830000}"/>
    <cellStyle name="Normal 3 4 6 3 2 3 2" xfId="33731" xr:uid="{00000000-0005-0000-0000-0000AD830000}"/>
    <cellStyle name="Normal 3 4 6 3 2 3 2 2" xfId="33732" xr:uid="{00000000-0005-0000-0000-0000AE830000}"/>
    <cellStyle name="Normal 3 4 6 3 2 3 3" xfId="33733" xr:uid="{00000000-0005-0000-0000-0000AF830000}"/>
    <cellStyle name="Normal 3 4 6 3 2 4" xfId="33734" xr:uid="{00000000-0005-0000-0000-0000B0830000}"/>
    <cellStyle name="Normal 3 4 6 3 2 4 2" xfId="33735" xr:uid="{00000000-0005-0000-0000-0000B1830000}"/>
    <cellStyle name="Normal 3 4 6 3 2 5" xfId="33736" xr:uid="{00000000-0005-0000-0000-0000B2830000}"/>
    <cellStyle name="Normal 3 4 6 3 3" xfId="33737" xr:uid="{00000000-0005-0000-0000-0000B3830000}"/>
    <cellStyle name="Normal 3 4 6 3 3 2" xfId="33738" xr:uid="{00000000-0005-0000-0000-0000B4830000}"/>
    <cellStyle name="Normal 3 4 6 3 3 2 2" xfId="33739" xr:uid="{00000000-0005-0000-0000-0000B5830000}"/>
    <cellStyle name="Normal 3 4 6 3 3 2 2 2" xfId="33740" xr:uid="{00000000-0005-0000-0000-0000B6830000}"/>
    <cellStyle name="Normal 3 4 6 3 3 2 3" xfId="33741" xr:uid="{00000000-0005-0000-0000-0000B7830000}"/>
    <cellStyle name="Normal 3 4 6 3 3 3" xfId="33742" xr:uid="{00000000-0005-0000-0000-0000B8830000}"/>
    <cellStyle name="Normal 3 4 6 3 3 3 2" xfId="33743" xr:uid="{00000000-0005-0000-0000-0000B9830000}"/>
    <cellStyle name="Normal 3 4 6 3 3 4" xfId="33744" xr:uid="{00000000-0005-0000-0000-0000BA830000}"/>
    <cellStyle name="Normal 3 4 6 3 4" xfId="33745" xr:uid="{00000000-0005-0000-0000-0000BB830000}"/>
    <cellStyle name="Normal 3 4 6 3 4 2" xfId="33746" xr:uid="{00000000-0005-0000-0000-0000BC830000}"/>
    <cellStyle name="Normal 3 4 6 3 4 2 2" xfId="33747" xr:uid="{00000000-0005-0000-0000-0000BD830000}"/>
    <cellStyle name="Normal 3 4 6 3 4 2 2 2" xfId="33748" xr:uid="{00000000-0005-0000-0000-0000BE830000}"/>
    <cellStyle name="Normal 3 4 6 3 4 2 3" xfId="33749" xr:uid="{00000000-0005-0000-0000-0000BF830000}"/>
    <cellStyle name="Normal 3 4 6 3 4 3" xfId="33750" xr:uid="{00000000-0005-0000-0000-0000C0830000}"/>
    <cellStyle name="Normal 3 4 6 3 4 3 2" xfId="33751" xr:uid="{00000000-0005-0000-0000-0000C1830000}"/>
    <cellStyle name="Normal 3 4 6 3 4 4" xfId="33752" xr:uid="{00000000-0005-0000-0000-0000C2830000}"/>
    <cellStyle name="Normal 3 4 6 3 5" xfId="33753" xr:uid="{00000000-0005-0000-0000-0000C3830000}"/>
    <cellStyle name="Normal 3 4 6 3 5 2" xfId="33754" xr:uid="{00000000-0005-0000-0000-0000C4830000}"/>
    <cellStyle name="Normal 3 4 6 3 5 2 2" xfId="33755" xr:uid="{00000000-0005-0000-0000-0000C5830000}"/>
    <cellStyle name="Normal 3 4 6 3 5 3" xfId="33756" xr:uid="{00000000-0005-0000-0000-0000C6830000}"/>
    <cellStyle name="Normal 3 4 6 3 6" xfId="33757" xr:uid="{00000000-0005-0000-0000-0000C7830000}"/>
    <cellStyle name="Normal 3 4 6 3 6 2" xfId="33758" xr:uid="{00000000-0005-0000-0000-0000C8830000}"/>
    <cellStyle name="Normal 3 4 6 3 7" xfId="33759" xr:uid="{00000000-0005-0000-0000-0000C9830000}"/>
    <cellStyle name="Normal 3 4 6 3 7 2" xfId="33760" xr:uid="{00000000-0005-0000-0000-0000CA830000}"/>
    <cellStyle name="Normal 3 4 6 3 8" xfId="33761" xr:uid="{00000000-0005-0000-0000-0000CB830000}"/>
    <cellStyle name="Normal 3 4 6 4" xfId="33762" xr:uid="{00000000-0005-0000-0000-0000CC830000}"/>
    <cellStyle name="Normal 3 4 6 4 2" xfId="33763" xr:uid="{00000000-0005-0000-0000-0000CD830000}"/>
    <cellStyle name="Normal 3 4 6 4 2 2" xfId="33764" xr:uid="{00000000-0005-0000-0000-0000CE830000}"/>
    <cellStyle name="Normal 3 4 6 4 2 2 2" xfId="33765" xr:uid="{00000000-0005-0000-0000-0000CF830000}"/>
    <cellStyle name="Normal 3 4 6 4 2 2 2 2" xfId="33766" xr:uid="{00000000-0005-0000-0000-0000D0830000}"/>
    <cellStyle name="Normal 3 4 6 4 2 2 3" xfId="33767" xr:uid="{00000000-0005-0000-0000-0000D1830000}"/>
    <cellStyle name="Normal 3 4 6 4 2 3" xfId="33768" xr:uid="{00000000-0005-0000-0000-0000D2830000}"/>
    <cellStyle name="Normal 3 4 6 4 2 3 2" xfId="33769" xr:uid="{00000000-0005-0000-0000-0000D3830000}"/>
    <cellStyle name="Normal 3 4 6 4 2 4" xfId="33770" xr:uid="{00000000-0005-0000-0000-0000D4830000}"/>
    <cellStyle name="Normal 3 4 6 4 3" xfId="33771" xr:uid="{00000000-0005-0000-0000-0000D5830000}"/>
    <cellStyle name="Normal 3 4 6 4 3 2" xfId="33772" xr:uid="{00000000-0005-0000-0000-0000D6830000}"/>
    <cellStyle name="Normal 3 4 6 4 3 2 2" xfId="33773" xr:uid="{00000000-0005-0000-0000-0000D7830000}"/>
    <cellStyle name="Normal 3 4 6 4 3 3" xfId="33774" xr:uid="{00000000-0005-0000-0000-0000D8830000}"/>
    <cellStyle name="Normal 3 4 6 4 4" xfId="33775" xr:uid="{00000000-0005-0000-0000-0000D9830000}"/>
    <cellStyle name="Normal 3 4 6 4 4 2" xfId="33776" xr:uid="{00000000-0005-0000-0000-0000DA830000}"/>
    <cellStyle name="Normal 3 4 6 4 5" xfId="33777" xr:uid="{00000000-0005-0000-0000-0000DB830000}"/>
    <cellStyle name="Normal 3 4 6 5" xfId="33778" xr:uid="{00000000-0005-0000-0000-0000DC830000}"/>
    <cellStyle name="Normal 3 4 6 5 2" xfId="33779" xr:uid="{00000000-0005-0000-0000-0000DD830000}"/>
    <cellStyle name="Normal 3 4 6 5 2 2" xfId="33780" xr:uid="{00000000-0005-0000-0000-0000DE830000}"/>
    <cellStyle name="Normal 3 4 6 5 2 2 2" xfId="33781" xr:uid="{00000000-0005-0000-0000-0000DF830000}"/>
    <cellStyle name="Normal 3 4 6 5 2 3" xfId="33782" xr:uid="{00000000-0005-0000-0000-0000E0830000}"/>
    <cellStyle name="Normal 3 4 6 5 3" xfId="33783" xr:uid="{00000000-0005-0000-0000-0000E1830000}"/>
    <cellStyle name="Normal 3 4 6 5 3 2" xfId="33784" xr:uid="{00000000-0005-0000-0000-0000E2830000}"/>
    <cellStyle name="Normal 3 4 6 5 4" xfId="33785" xr:uid="{00000000-0005-0000-0000-0000E3830000}"/>
    <cellStyle name="Normal 3 4 6 6" xfId="33786" xr:uid="{00000000-0005-0000-0000-0000E4830000}"/>
    <cellStyle name="Normal 3 4 6 6 2" xfId="33787" xr:uid="{00000000-0005-0000-0000-0000E5830000}"/>
    <cellStyle name="Normal 3 4 6 6 2 2" xfId="33788" xr:uid="{00000000-0005-0000-0000-0000E6830000}"/>
    <cellStyle name="Normal 3 4 6 6 2 2 2" xfId="33789" xr:uid="{00000000-0005-0000-0000-0000E7830000}"/>
    <cellStyle name="Normal 3 4 6 6 2 3" xfId="33790" xr:uid="{00000000-0005-0000-0000-0000E8830000}"/>
    <cellStyle name="Normal 3 4 6 6 3" xfId="33791" xr:uid="{00000000-0005-0000-0000-0000E9830000}"/>
    <cellStyle name="Normal 3 4 6 6 3 2" xfId="33792" xr:uid="{00000000-0005-0000-0000-0000EA830000}"/>
    <cellStyle name="Normal 3 4 6 6 4" xfId="33793" xr:uid="{00000000-0005-0000-0000-0000EB830000}"/>
    <cellStyle name="Normal 3 4 6 7" xfId="33794" xr:uid="{00000000-0005-0000-0000-0000EC830000}"/>
    <cellStyle name="Normal 3 4 6 7 2" xfId="33795" xr:uid="{00000000-0005-0000-0000-0000ED830000}"/>
    <cellStyle name="Normal 3 4 6 7 2 2" xfId="33796" xr:uid="{00000000-0005-0000-0000-0000EE830000}"/>
    <cellStyle name="Normal 3 4 6 7 3" xfId="33797" xr:uid="{00000000-0005-0000-0000-0000EF830000}"/>
    <cellStyle name="Normal 3 4 6 8" xfId="33798" xr:uid="{00000000-0005-0000-0000-0000F0830000}"/>
    <cellStyle name="Normal 3 4 6 8 2" xfId="33799" xr:uid="{00000000-0005-0000-0000-0000F1830000}"/>
    <cellStyle name="Normal 3 4 6 9" xfId="33800" xr:uid="{00000000-0005-0000-0000-0000F2830000}"/>
    <cellStyle name="Normal 3 4 6 9 2" xfId="33801" xr:uid="{00000000-0005-0000-0000-0000F3830000}"/>
    <cellStyle name="Normal 3 4 7" xfId="33802" xr:uid="{00000000-0005-0000-0000-0000F4830000}"/>
    <cellStyle name="Normal 3 4 7 2" xfId="33803" xr:uid="{00000000-0005-0000-0000-0000F5830000}"/>
    <cellStyle name="Normal 3 4 7 2 2" xfId="33804" xr:uid="{00000000-0005-0000-0000-0000F6830000}"/>
    <cellStyle name="Normal 3 4 7 2 2 2" xfId="33805" xr:uid="{00000000-0005-0000-0000-0000F7830000}"/>
    <cellStyle name="Normal 3 4 7 2 2 2 2" xfId="33806" xr:uid="{00000000-0005-0000-0000-0000F8830000}"/>
    <cellStyle name="Normal 3 4 7 2 2 2 2 2" xfId="33807" xr:uid="{00000000-0005-0000-0000-0000F9830000}"/>
    <cellStyle name="Normal 3 4 7 2 2 2 2 2 2" xfId="33808" xr:uid="{00000000-0005-0000-0000-0000FA830000}"/>
    <cellStyle name="Normal 3 4 7 2 2 2 2 3" xfId="33809" xr:uid="{00000000-0005-0000-0000-0000FB830000}"/>
    <cellStyle name="Normal 3 4 7 2 2 2 3" xfId="33810" xr:uid="{00000000-0005-0000-0000-0000FC830000}"/>
    <cellStyle name="Normal 3 4 7 2 2 2 3 2" xfId="33811" xr:uid="{00000000-0005-0000-0000-0000FD830000}"/>
    <cellStyle name="Normal 3 4 7 2 2 2 4" xfId="33812" xr:uid="{00000000-0005-0000-0000-0000FE830000}"/>
    <cellStyle name="Normal 3 4 7 2 2 3" xfId="33813" xr:uid="{00000000-0005-0000-0000-0000FF830000}"/>
    <cellStyle name="Normal 3 4 7 2 2 3 2" xfId="33814" xr:uid="{00000000-0005-0000-0000-000000840000}"/>
    <cellStyle name="Normal 3 4 7 2 2 3 2 2" xfId="33815" xr:uid="{00000000-0005-0000-0000-000001840000}"/>
    <cellStyle name="Normal 3 4 7 2 2 3 3" xfId="33816" xr:uid="{00000000-0005-0000-0000-000002840000}"/>
    <cellStyle name="Normal 3 4 7 2 2 4" xfId="33817" xr:uid="{00000000-0005-0000-0000-000003840000}"/>
    <cellStyle name="Normal 3 4 7 2 2 4 2" xfId="33818" xr:uid="{00000000-0005-0000-0000-000004840000}"/>
    <cellStyle name="Normal 3 4 7 2 2 5" xfId="33819" xr:uid="{00000000-0005-0000-0000-000005840000}"/>
    <cellStyle name="Normal 3 4 7 2 3" xfId="33820" xr:uid="{00000000-0005-0000-0000-000006840000}"/>
    <cellStyle name="Normal 3 4 7 2 3 2" xfId="33821" xr:uid="{00000000-0005-0000-0000-000007840000}"/>
    <cellStyle name="Normal 3 4 7 2 3 2 2" xfId="33822" xr:uid="{00000000-0005-0000-0000-000008840000}"/>
    <cellStyle name="Normal 3 4 7 2 3 2 2 2" xfId="33823" xr:uid="{00000000-0005-0000-0000-000009840000}"/>
    <cellStyle name="Normal 3 4 7 2 3 2 3" xfId="33824" xr:uid="{00000000-0005-0000-0000-00000A840000}"/>
    <cellStyle name="Normal 3 4 7 2 3 3" xfId="33825" xr:uid="{00000000-0005-0000-0000-00000B840000}"/>
    <cellStyle name="Normal 3 4 7 2 3 3 2" xfId="33826" xr:uid="{00000000-0005-0000-0000-00000C840000}"/>
    <cellStyle name="Normal 3 4 7 2 3 4" xfId="33827" xr:uid="{00000000-0005-0000-0000-00000D840000}"/>
    <cellStyle name="Normal 3 4 7 2 4" xfId="33828" xr:uid="{00000000-0005-0000-0000-00000E840000}"/>
    <cellStyle name="Normal 3 4 7 2 4 2" xfId="33829" xr:uid="{00000000-0005-0000-0000-00000F840000}"/>
    <cellStyle name="Normal 3 4 7 2 4 2 2" xfId="33830" xr:uid="{00000000-0005-0000-0000-000010840000}"/>
    <cellStyle name="Normal 3 4 7 2 4 2 2 2" xfId="33831" xr:uid="{00000000-0005-0000-0000-000011840000}"/>
    <cellStyle name="Normal 3 4 7 2 4 2 3" xfId="33832" xr:uid="{00000000-0005-0000-0000-000012840000}"/>
    <cellStyle name="Normal 3 4 7 2 4 3" xfId="33833" xr:uid="{00000000-0005-0000-0000-000013840000}"/>
    <cellStyle name="Normal 3 4 7 2 4 3 2" xfId="33834" xr:uid="{00000000-0005-0000-0000-000014840000}"/>
    <cellStyle name="Normal 3 4 7 2 4 4" xfId="33835" xr:uid="{00000000-0005-0000-0000-000015840000}"/>
    <cellStyle name="Normal 3 4 7 2 5" xfId="33836" xr:uid="{00000000-0005-0000-0000-000016840000}"/>
    <cellStyle name="Normal 3 4 7 2 5 2" xfId="33837" xr:uid="{00000000-0005-0000-0000-000017840000}"/>
    <cellStyle name="Normal 3 4 7 2 5 2 2" xfId="33838" xr:uid="{00000000-0005-0000-0000-000018840000}"/>
    <cellStyle name="Normal 3 4 7 2 5 3" xfId="33839" xr:uid="{00000000-0005-0000-0000-000019840000}"/>
    <cellStyle name="Normal 3 4 7 2 6" xfId="33840" xr:uid="{00000000-0005-0000-0000-00001A840000}"/>
    <cellStyle name="Normal 3 4 7 2 6 2" xfId="33841" xr:uid="{00000000-0005-0000-0000-00001B840000}"/>
    <cellStyle name="Normal 3 4 7 2 7" xfId="33842" xr:uid="{00000000-0005-0000-0000-00001C840000}"/>
    <cellStyle name="Normal 3 4 7 2 7 2" xfId="33843" xr:uid="{00000000-0005-0000-0000-00001D840000}"/>
    <cellStyle name="Normal 3 4 7 2 8" xfId="33844" xr:uid="{00000000-0005-0000-0000-00001E840000}"/>
    <cellStyle name="Normal 3 4 7 3" xfId="33845" xr:uid="{00000000-0005-0000-0000-00001F840000}"/>
    <cellStyle name="Normal 3 4 7 3 2" xfId="33846" xr:uid="{00000000-0005-0000-0000-000020840000}"/>
    <cellStyle name="Normal 3 4 7 3 2 2" xfId="33847" xr:uid="{00000000-0005-0000-0000-000021840000}"/>
    <cellStyle name="Normal 3 4 7 3 2 2 2" xfId="33848" xr:uid="{00000000-0005-0000-0000-000022840000}"/>
    <cellStyle name="Normal 3 4 7 3 2 2 2 2" xfId="33849" xr:uid="{00000000-0005-0000-0000-000023840000}"/>
    <cellStyle name="Normal 3 4 7 3 2 2 3" xfId="33850" xr:uid="{00000000-0005-0000-0000-000024840000}"/>
    <cellStyle name="Normal 3 4 7 3 2 3" xfId="33851" xr:uid="{00000000-0005-0000-0000-000025840000}"/>
    <cellStyle name="Normal 3 4 7 3 2 3 2" xfId="33852" xr:uid="{00000000-0005-0000-0000-000026840000}"/>
    <cellStyle name="Normal 3 4 7 3 2 4" xfId="33853" xr:uid="{00000000-0005-0000-0000-000027840000}"/>
    <cellStyle name="Normal 3 4 7 3 3" xfId="33854" xr:uid="{00000000-0005-0000-0000-000028840000}"/>
    <cellStyle name="Normal 3 4 7 3 3 2" xfId="33855" xr:uid="{00000000-0005-0000-0000-000029840000}"/>
    <cellStyle name="Normal 3 4 7 3 3 2 2" xfId="33856" xr:uid="{00000000-0005-0000-0000-00002A840000}"/>
    <cellStyle name="Normal 3 4 7 3 3 3" xfId="33857" xr:uid="{00000000-0005-0000-0000-00002B840000}"/>
    <cellStyle name="Normal 3 4 7 3 4" xfId="33858" xr:uid="{00000000-0005-0000-0000-00002C840000}"/>
    <cellStyle name="Normal 3 4 7 3 4 2" xfId="33859" xr:uid="{00000000-0005-0000-0000-00002D840000}"/>
    <cellStyle name="Normal 3 4 7 3 5" xfId="33860" xr:uid="{00000000-0005-0000-0000-00002E840000}"/>
    <cellStyle name="Normal 3 4 7 4" xfId="33861" xr:uid="{00000000-0005-0000-0000-00002F840000}"/>
    <cellStyle name="Normal 3 4 7 4 2" xfId="33862" xr:uid="{00000000-0005-0000-0000-000030840000}"/>
    <cellStyle name="Normal 3 4 7 4 2 2" xfId="33863" xr:uid="{00000000-0005-0000-0000-000031840000}"/>
    <cellStyle name="Normal 3 4 7 4 2 2 2" xfId="33864" xr:uid="{00000000-0005-0000-0000-000032840000}"/>
    <cellStyle name="Normal 3 4 7 4 2 3" xfId="33865" xr:uid="{00000000-0005-0000-0000-000033840000}"/>
    <cellStyle name="Normal 3 4 7 4 3" xfId="33866" xr:uid="{00000000-0005-0000-0000-000034840000}"/>
    <cellStyle name="Normal 3 4 7 4 3 2" xfId="33867" xr:uid="{00000000-0005-0000-0000-000035840000}"/>
    <cellStyle name="Normal 3 4 7 4 4" xfId="33868" xr:uid="{00000000-0005-0000-0000-000036840000}"/>
    <cellStyle name="Normal 3 4 7 5" xfId="33869" xr:uid="{00000000-0005-0000-0000-000037840000}"/>
    <cellStyle name="Normal 3 4 7 5 2" xfId="33870" xr:uid="{00000000-0005-0000-0000-000038840000}"/>
    <cellStyle name="Normal 3 4 7 5 2 2" xfId="33871" xr:uid="{00000000-0005-0000-0000-000039840000}"/>
    <cellStyle name="Normal 3 4 7 5 2 2 2" xfId="33872" xr:uid="{00000000-0005-0000-0000-00003A840000}"/>
    <cellStyle name="Normal 3 4 7 5 2 3" xfId="33873" xr:uid="{00000000-0005-0000-0000-00003B840000}"/>
    <cellStyle name="Normal 3 4 7 5 3" xfId="33874" xr:uid="{00000000-0005-0000-0000-00003C840000}"/>
    <cellStyle name="Normal 3 4 7 5 3 2" xfId="33875" xr:uid="{00000000-0005-0000-0000-00003D840000}"/>
    <cellStyle name="Normal 3 4 7 5 4" xfId="33876" xr:uid="{00000000-0005-0000-0000-00003E840000}"/>
    <cellStyle name="Normal 3 4 7 6" xfId="33877" xr:uid="{00000000-0005-0000-0000-00003F840000}"/>
    <cellStyle name="Normal 3 4 7 6 2" xfId="33878" xr:uid="{00000000-0005-0000-0000-000040840000}"/>
    <cellStyle name="Normal 3 4 7 6 2 2" xfId="33879" xr:uid="{00000000-0005-0000-0000-000041840000}"/>
    <cellStyle name="Normal 3 4 7 6 3" xfId="33880" xr:uid="{00000000-0005-0000-0000-000042840000}"/>
    <cellStyle name="Normal 3 4 7 7" xfId="33881" xr:uid="{00000000-0005-0000-0000-000043840000}"/>
    <cellStyle name="Normal 3 4 7 7 2" xfId="33882" xr:uid="{00000000-0005-0000-0000-000044840000}"/>
    <cellStyle name="Normal 3 4 7 8" xfId="33883" xr:uid="{00000000-0005-0000-0000-000045840000}"/>
    <cellStyle name="Normal 3 4 7 8 2" xfId="33884" xr:uid="{00000000-0005-0000-0000-000046840000}"/>
    <cellStyle name="Normal 3 4 7 9" xfId="33885" xr:uid="{00000000-0005-0000-0000-000047840000}"/>
    <cellStyle name="Normal 3 4 8" xfId="33886" xr:uid="{00000000-0005-0000-0000-000048840000}"/>
    <cellStyle name="Normal 3 4 8 2" xfId="33887" xr:uid="{00000000-0005-0000-0000-000049840000}"/>
    <cellStyle name="Normal 3 4 8 2 2" xfId="33888" xr:uid="{00000000-0005-0000-0000-00004A840000}"/>
    <cellStyle name="Normal 3 4 8 2 2 2" xfId="33889" xr:uid="{00000000-0005-0000-0000-00004B840000}"/>
    <cellStyle name="Normal 3 4 8 2 2 2 2" xfId="33890" xr:uid="{00000000-0005-0000-0000-00004C840000}"/>
    <cellStyle name="Normal 3 4 8 2 2 2 2 2" xfId="33891" xr:uid="{00000000-0005-0000-0000-00004D840000}"/>
    <cellStyle name="Normal 3 4 8 2 2 2 3" xfId="33892" xr:uid="{00000000-0005-0000-0000-00004E840000}"/>
    <cellStyle name="Normal 3 4 8 2 2 3" xfId="33893" xr:uid="{00000000-0005-0000-0000-00004F840000}"/>
    <cellStyle name="Normal 3 4 8 2 2 3 2" xfId="33894" xr:uid="{00000000-0005-0000-0000-000050840000}"/>
    <cellStyle name="Normal 3 4 8 2 2 4" xfId="33895" xr:uid="{00000000-0005-0000-0000-000051840000}"/>
    <cellStyle name="Normal 3 4 8 2 3" xfId="33896" xr:uid="{00000000-0005-0000-0000-000052840000}"/>
    <cellStyle name="Normal 3 4 8 2 3 2" xfId="33897" xr:uid="{00000000-0005-0000-0000-000053840000}"/>
    <cellStyle name="Normal 3 4 8 2 3 2 2" xfId="33898" xr:uid="{00000000-0005-0000-0000-000054840000}"/>
    <cellStyle name="Normal 3 4 8 2 3 3" xfId="33899" xr:uid="{00000000-0005-0000-0000-000055840000}"/>
    <cellStyle name="Normal 3 4 8 2 4" xfId="33900" xr:uid="{00000000-0005-0000-0000-000056840000}"/>
    <cellStyle name="Normal 3 4 8 2 4 2" xfId="33901" xr:uid="{00000000-0005-0000-0000-000057840000}"/>
    <cellStyle name="Normal 3 4 8 2 5" xfId="33902" xr:uid="{00000000-0005-0000-0000-000058840000}"/>
    <cellStyle name="Normal 3 4 8 3" xfId="33903" xr:uid="{00000000-0005-0000-0000-000059840000}"/>
    <cellStyle name="Normal 3 4 8 3 2" xfId="33904" xr:uid="{00000000-0005-0000-0000-00005A840000}"/>
    <cellStyle name="Normal 3 4 8 3 2 2" xfId="33905" xr:uid="{00000000-0005-0000-0000-00005B840000}"/>
    <cellStyle name="Normal 3 4 8 3 2 2 2" xfId="33906" xr:uid="{00000000-0005-0000-0000-00005C840000}"/>
    <cellStyle name="Normal 3 4 8 3 2 3" xfId="33907" xr:uid="{00000000-0005-0000-0000-00005D840000}"/>
    <cellStyle name="Normal 3 4 8 3 3" xfId="33908" xr:uid="{00000000-0005-0000-0000-00005E840000}"/>
    <cellStyle name="Normal 3 4 8 3 3 2" xfId="33909" xr:uid="{00000000-0005-0000-0000-00005F840000}"/>
    <cellStyle name="Normal 3 4 8 3 4" xfId="33910" xr:uid="{00000000-0005-0000-0000-000060840000}"/>
    <cellStyle name="Normal 3 4 8 4" xfId="33911" xr:uid="{00000000-0005-0000-0000-000061840000}"/>
    <cellStyle name="Normal 3 4 8 4 2" xfId="33912" xr:uid="{00000000-0005-0000-0000-000062840000}"/>
    <cellStyle name="Normal 3 4 8 4 2 2" xfId="33913" xr:uid="{00000000-0005-0000-0000-000063840000}"/>
    <cellStyle name="Normal 3 4 8 4 2 2 2" xfId="33914" xr:uid="{00000000-0005-0000-0000-000064840000}"/>
    <cellStyle name="Normal 3 4 8 4 2 3" xfId="33915" xr:uid="{00000000-0005-0000-0000-000065840000}"/>
    <cellStyle name="Normal 3 4 8 4 3" xfId="33916" xr:uid="{00000000-0005-0000-0000-000066840000}"/>
    <cellStyle name="Normal 3 4 8 4 3 2" xfId="33917" xr:uid="{00000000-0005-0000-0000-000067840000}"/>
    <cellStyle name="Normal 3 4 8 4 4" xfId="33918" xr:uid="{00000000-0005-0000-0000-000068840000}"/>
    <cellStyle name="Normal 3 4 8 5" xfId="33919" xr:uid="{00000000-0005-0000-0000-000069840000}"/>
    <cellStyle name="Normal 3 4 8 5 2" xfId="33920" xr:uid="{00000000-0005-0000-0000-00006A840000}"/>
    <cellStyle name="Normal 3 4 8 5 2 2" xfId="33921" xr:uid="{00000000-0005-0000-0000-00006B840000}"/>
    <cellStyle name="Normal 3 4 8 5 3" xfId="33922" xr:uid="{00000000-0005-0000-0000-00006C840000}"/>
    <cellStyle name="Normal 3 4 8 6" xfId="33923" xr:uid="{00000000-0005-0000-0000-00006D840000}"/>
    <cellStyle name="Normal 3 4 8 6 2" xfId="33924" xr:uid="{00000000-0005-0000-0000-00006E840000}"/>
    <cellStyle name="Normal 3 4 8 7" xfId="33925" xr:uid="{00000000-0005-0000-0000-00006F840000}"/>
    <cellStyle name="Normal 3 4 8 7 2" xfId="33926" xr:uid="{00000000-0005-0000-0000-000070840000}"/>
    <cellStyle name="Normal 3 4 8 8" xfId="33927" xr:uid="{00000000-0005-0000-0000-000071840000}"/>
    <cellStyle name="Normal 3 4 9" xfId="33928" xr:uid="{00000000-0005-0000-0000-000072840000}"/>
    <cellStyle name="Normal 3 4 9 2" xfId="33929" xr:uid="{00000000-0005-0000-0000-000073840000}"/>
    <cellStyle name="Normal 3 4 9 2 2" xfId="33930" xr:uid="{00000000-0005-0000-0000-000074840000}"/>
    <cellStyle name="Normal 3 4 9 2 2 2" xfId="33931" xr:uid="{00000000-0005-0000-0000-000075840000}"/>
    <cellStyle name="Normal 3 4 9 2 2 2 2" xfId="33932" xr:uid="{00000000-0005-0000-0000-000076840000}"/>
    <cellStyle name="Normal 3 4 9 2 2 2 2 2" xfId="33933" xr:uid="{00000000-0005-0000-0000-000077840000}"/>
    <cellStyle name="Normal 3 4 9 2 2 2 3" xfId="33934" xr:uid="{00000000-0005-0000-0000-000078840000}"/>
    <cellStyle name="Normal 3 4 9 2 2 3" xfId="33935" xr:uid="{00000000-0005-0000-0000-000079840000}"/>
    <cellStyle name="Normal 3 4 9 2 2 3 2" xfId="33936" xr:uid="{00000000-0005-0000-0000-00007A840000}"/>
    <cellStyle name="Normal 3 4 9 2 2 4" xfId="33937" xr:uid="{00000000-0005-0000-0000-00007B840000}"/>
    <cellStyle name="Normal 3 4 9 2 3" xfId="33938" xr:uid="{00000000-0005-0000-0000-00007C840000}"/>
    <cellStyle name="Normal 3 4 9 2 3 2" xfId="33939" xr:uid="{00000000-0005-0000-0000-00007D840000}"/>
    <cellStyle name="Normal 3 4 9 2 3 2 2" xfId="33940" xr:uid="{00000000-0005-0000-0000-00007E840000}"/>
    <cellStyle name="Normal 3 4 9 2 3 3" xfId="33941" xr:uid="{00000000-0005-0000-0000-00007F840000}"/>
    <cellStyle name="Normal 3 4 9 2 4" xfId="33942" xr:uid="{00000000-0005-0000-0000-000080840000}"/>
    <cellStyle name="Normal 3 4 9 2 4 2" xfId="33943" xr:uid="{00000000-0005-0000-0000-000081840000}"/>
    <cellStyle name="Normal 3 4 9 2 5" xfId="33944" xr:uid="{00000000-0005-0000-0000-000082840000}"/>
    <cellStyle name="Normal 3 4 9 3" xfId="33945" xr:uid="{00000000-0005-0000-0000-000083840000}"/>
    <cellStyle name="Normal 3 4 9 3 2" xfId="33946" xr:uid="{00000000-0005-0000-0000-000084840000}"/>
    <cellStyle name="Normal 3 4 9 3 2 2" xfId="33947" xr:uid="{00000000-0005-0000-0000-000085840000}"/>
    <cellStyle name="Normal 3 4 9 3 2 2 2" xfId="33948" xr:uid="{00000000-0005-0000-0000-000086840000}"/>
    <cellStyle name="Normal 3 4 9 3 2 3" xfId="33949" xr:uid="{00000000-0005-0000-0000-000087840000}"/>
    <cellStyle name="Normal 3 4 9 3 3" xfId="33950" xr:uid="{00000000-0005-0000-0000-000088840000}"/>
    <cellStyle name="Normal 3 4 9 3 3 2" xfId="33951" xr:uid="{00000000-0005-0000-0000-000089840000}"/>
    <cellStyle name="Normal 3 4 9 3 4" xfId="33952" xr:uid="{00000000-0005-0000-0000-00008A840000}"/>
    <cellStyle name="Normal 3 4 9 4" xfId="33953" xr:uid="{00000000-0005-0000-0000-00008B840000}"/>
    <cellStyle name="Normal 3 4 9 4 2" xfId="33954" xr:uid="{00000000-0005-0000-0000-00008C840000}"/>
    <cellStyle name="Normal 3 4 9 4 2 2" xfId="33955" xr:uid="{00000000-0005-0000-0000-00008D840000}"/>
    <cellStyle name="Normal 3 4 9 4 2 2 2" xfId="33956" xr:uid="{00000000-0005-0000-0000-00008E840000}"/>
    <cellStyle name="Normal 3 4 9 4 2 3" xfId="33957" xr:uid="{00000000-0005-0000-0000-00008F840000}"/>
    <cellStyle name="Normal 3 4 9 4 3" xfId="33958" xr:uid="{00000000-0005-0000-0000-000090840000}"/>
    <cellStyle name="Normal 3 4 9 4 3 2" xfId="33959" xr:uid="{00000000-0005-0000-0000-000091840000}"/>
    <cellStyle name="Normal 3 4 9 4 4" xfId="33960" xr:uid="{00000000-0005-0000-0000-000092840000}"/>
    <cellStyle name="Normal 3 4 9 5" xfId="33961" xr:uid="{00000000-0005-0000-0000-000093840000}"/>
    <cellStyle name="Normal 3 4 9 5 2" xfId="33962" xr:uid="{00000000-0005-0000-0000-000094840000}"/>
    <cellStyle name="Normal 3 4 9 5 2 2" xfId="33963" xr:uid="{00000000-0005-0000-0000-000095840000}"/>
    <cellStyle name="Normal 3 4 9 5 3" xfId="33964" xr:uid="{00000000-0005-0000-0000-000096840000}"/>
    <cellStyle name="Normal 3 4 9 6" xfId="33965" xr:uid="{00000000-0005-0000-0000-000097840000}"/>
    <cellStyle name="Normal 3 4 9 6 2" xfId="33966" xr:uid="{00000000-0005-0000-0000-000098840000}"/>
    <cellStyle name="Normal 3 4 9 7" xfId="33967" xr:uid="{00000000-0005-0000-0000-000099840000}"/>
    <cellStyle name="Normal 3 4 9 7 2" xfId="33968" xr:uid="{00000000-0005-0000-0000-00009A840000}"/>
    <cellStyle name="Normal 3 4 9 8" xfId="33969" xr:uid="{00000000-0005-0000-0000-00009B840000}"/>
    <cellStyle name="Normal 3 4_Sheet1" xfId="33970" xr:uid="{00000000-0005-0000-0000-00009C840000}"/>
    <cellStyle name="Normal 3 5" xfId="24" xr:uid="{00000000-0005-0000-0000-00009D840000}"/>
    <cellStyle name="Normal 3 5 10" xfId="33971" xr:uid="{00000000-0005-0000-0000-00009E840000}"/>
    <cellStyle name="Normal 3 5 10 2" xfId="33972" xr:uid="{00000000-0005-0000-0000-00009F840000}"/>
    <cellStyle name="Normal 3 5 10 2 2" xfId="33973" xr:uid="{00000000-0005-0000-0000-0000A0840000}"/>
    <cellStyle name="Normal 3 5 10 2 2 2" xfId="33974" xr:uid="{00000000-0005-0000-0000-0000A1840000}"/>
    <cellStyle name="Normal 3 5 10 2 2 2 2" xfId="33975" xr:uid="{00000000-0005-0000-0000-0000A2840000}"/>
    <cellStyle name="Normal 3 5 10 2 2 2 2 2" xfId="33976" xr:uid="{00000000-0005-0000-0000-0000A3840000}"/>
    <cellStyle name="Normal 3 5 10 2 2 2 3" xfId="33977" xr:uid="{00000000-0005-0000-0000-0000A4840000}"/>
    <cellStyle name="Normal 3 5 10 2 2 3" xfId="33978" xr:uid="{00000000-0005-0000-0000-0000A5840000}"/>
    <cellStyle name="Normal 3 5 10 2 2 3 2" xfId="33979" xr:uid="{00000000-0005-0000-0000-0000A6840000}"/>
    <cellStyle name="Normal 3 5 10 2 2 4" xfId="33980" xr:uid="{00000000-0005-0000-0000-0000A7840000}"/>
    <cellStyle name="Normal 3 5 10 2 3" xfId="33981" xr:uid="{00000000-0005-0000-0000-0000A8840000}"/>
    <cellStyle name="Normal 3 5 10 2 3 2" xfId="33982" xr:uid="{00000000-0005-0000-0000-0000A9840000}"/>
    <cellStyle name="Normal 3 5 10 2 3 2 2" xfId="33983" xr:uid="{00000000-0005-0000-0000-0000AA840000}"/>
    <cellStyle name="Normal 3 5 10 2 3 3" xfId="33984" xr:uid="{00000000-0005-0000-0000-0000AB840000}"/>
    <cellStyle name="Normal 3 5 10 2 4" xfId="33985" xr:uid="{00000000-0005-0000-0000-0000AC840000}"/>
    <cellStyle name="Normal 3 5 10 2 4 2" xfId="33986" xr:uid="{00000000-0005-0000-0000-0000AD840000}"/>
    <cellStyle name="Normal 3 5 10 2 5" xfId="33987" xr:uid="{00000000-0005-0000-0000-0000AE840000}"/>
    <cellStyle name="Normal 3 5 10 3" xfId="33988" xr:uid="{00000000-0005-0000-0000-0000AF840000}"/>
    <cellStyle name="Normal 3 5 10 3 2" xfId="33989" xr:uid="{00000000-0005-0000-0000-0000B0840000}"/>
    <cellStyle name="Normal 3 5 10 3 2 2" xfId="33990" xr:uid="{00000000-0005-0000-0000-0000B1840000}"/>
    <cellStyle name="Normal 3 5 10 3 2 2 2" xfId="33991" xr:uid="{00000000-0005-0000-0000-0000B2840000}"/>
    <cellStyle name="Normal 3 5 10 3 2 3" xfId="33992" xr:uid="{00000000-0005-0000-0000-0000B3840000}"/>
    <cellStyle name="Normal 3 5 10 3 3" xfId="33993" xr:uid="{00000000-0005-0000-0000-0000B4840000}"/>
    <cellStyle name="Normal 3 5 10 3 3 2" xfId="33994" xr:uid="{00000000-0005-0000-0000-0000B5840000}"/>
    <cellStyle name="Normal 3 5 10 3 4" xfId="33995" xr:uid="{00000000-0005-0000-0000-0000B6840000}"/>
    <cellStyle name="Normal 3 5 10 4" xfId="33996" xr:uid="{00000000-0005-0000-0000-0000B7840000}"/>
    <cellStyle name="Normal 3 5 10 4 2" xfId="33997" xr:uid="{00000000-0005-0000-0000-0000B8840000}"/>
    <cellStyle name="Normal 3 5 10 4 2 2" xfId="33998" xr:uid="{00000000-0005-0000-0000-0000B9840000}"/>
    <cellStyle name="Normal 3 5 10 4 3" xfId="33999" xr:uid="{00000000-0005-0000-0000-0000BA840000}"/>
    <cellStyle name="Normal 3 5 10 5" xfId="34000" xr:uid="{00000000-0005-0000-0000-0000BB840000}"/>
    <cellStyle name="Normal 3 5 10 5 2" xfId="34001" xr:uid="{00000000-0005-0000-0000-0000BC840000}"/>
    <cellStyle name="Normal 3 5 10 6" xfId="34002" xr:uid="{00000000-0005-0000-0000-0000BD840000}"/>
    <cellStyle name="Normal 3 5 11" xfId="34003" xr:uid="{00000000-0005-0000-0000-0000BE840000}"/>
    <cellStyle name="Normal 3 5 11 2" xfId="34004" xr:uid="{00000000-0005-0000-0000-0000BF840000}"/>
    <cellStyle name="Normal 3 5 11 2 2" xfId="34005" xr:uid="{00000000-0005-0000-0000-0000C0840000}"/>
    <cellStyle name="Normal 3 5 11 2 2 2" xfId="34006" xr:uid="{00000000-0005-0000-0000-0000C1840000}"/>
    <cellStyle name="Normal 3 5 11 2 2 2 2" xfId="34007" xr:uid="{00000000-0005-0000-0000-0000C2840000}"/>
    <cellStyle name="Normal 3 5 11 2 2 3" xfId="34008" xr:uid="{00000000-0005-0000-0000-0000C3840000}"/>
    <cellStyle name="Normal 3 5 11 2 3" xfId="34009" xr:uid="{00000000-0005-0000-0000-0000C4840000}"/>
    <cellStyle name="Normal 3 5 11 2 3 2" xfId="34010" xr:uid="{00000000-0005-0000-0000-0000C5840000}"/>
    <cellStyle name="Normal 3 5 11 2 4" xfId="34011" xr:uid="{00000000-0005-0000-0000-0000C6840000}"/>
    <cellStyle name="Normal 3 5 11 3" xfId="34012" xr:uid="{00000000-0005-0000-0000-0000C7840000}"/>
    <cellStyle name="Normal 3 5 11 3 2" xfId="34013" xr:uid="{00000000-0005-0000-0000-0000C8840000}"/>
    <cellStyle name="Normal 3 5 11 3 2 2" xfId="34014" xr:uid="{00000000-0005-0000-0000-0000C9840000}"/>
    <cellStyle name="Normal 3 5 11 3 3" xfId="34015" xr:uid="{00000000-0005-0000-0000-0000CA840000}"/>
    <cellStyle name="Normal 3 5 11 4" xfId="34016" xr:uid="{00000000-0005-0000-0000-0000CB840000}"/>
    <cellStyle name="Normal 3 5 11 4 2" xfId="34017" xr:uid="{00000000-0005-0000-0000-0000CC840000}"/>
    <cellStyle name="Normal 3 5 11 5" xfId="34018" xr:uid="{00000000-0005-0000-0000-0000CD840000}"/>
    <cellStyle name="Normal 3 5 12" xfId="34019" xr:uid="{00000000-0005-0000-0000-0000CE840000}"/>
    <cellStyle name="Normal 3 5 12 2" xfId="34020" xr:uid="{00000000-0005-0000-0000-0000CF840000}"/>
    <cellStyle name="Normal 3 5 12 2 2" xfId="34021" xr:uid="{00000000-0005-0000-0000-0000D0840000}"/>
    <cellStyle name="Normal 3 5 12 2 2 2" xfId="34022" xr:uid="{00000000-0005-0000-0000-0000D1840000}"/>
    <cellStyle name="Normal 3 5 12 2 3" xfId="34023" xr:uid="{00000000-0005-0000-0000-0000D2840000}"/>
    <cellStyle name="Normal 3 5 12 3" xfId="34024" xr:uid="{00000000-0005-0000-0000-0000D3840000}"/>
    <cellStyle name="Normal 3 5 12 3 2" xfId="34025" xr:uid="{00000000-0005-0000-0000-0000D4840000}"/>
    <cellStyle name="Normal 3 5 12 4" xfId="34026" xr:uid="{00000000-0005-0000-0000-0000D5840000}"/>
    <cellStyle name="Normal 3 5 13" xfId="34027" xr:uid="{00000000-0005-0000-0000-0000D6840000}"/>
    <cellStyle name="Normal 3 5 13 2" xfId="34028" xr:uid="{00000000-0005-0000-0000-0000D7840000}"/>
    <cellStyle name="Normal 3 5 13 2 2" xfId="34029" xr:uid="{00000000-0005-0000-0000-0000D8840000}"/>
    <cellStyle name="Normal 3 5 13 2 2 2" xfId="34030" xr:uid="{00000000-0005-0000-0000-0000D9840000}"/>
    <cellStyle name="Normal 3 5 13 2 3" xfId="34031" xr:uid="{00000000-0005-0000-0000-0000DA840000}"/>
    <cellStyle name="Normal 3 5 13 3" xfId="34032" xr:uid="{00000000-0005-0000-0000-0000DB840000}"/>
    <cellStyle name="Normal 3 5 13 3 2" xfId="34033" xr:uid="{00000000-0005-0000-0000-0000DC840000}"/>
    <cellStyle name="Normal 3 5 13 4" xfId="34034" xr:uid="{00000000-0005-0000-0000-0000DD840000}"/>
    <cellStyle name="Normal 3 5 14" xfId="34035" xr:uid="{00000000-0005-0000-0000-0000DE840000}"/>
    <cellStyle name="Normal 3 5 14 2" xfId="34036" xr:uid="{00000000-0005-0000-0000-0000DF840000}"/>
    <cellStyle name="Normal 3 5 14 2 2" xfId="34037" xr:uid="{00000000-0005-0000-0000-0000E0840000}"/>
    <cellStyle name="Normal 3 5 14 2 2 2" xfId="34038" xr:uid="{00000000-0005-0000-0000-0000E1840000}"/>
    <cellStyle name="Normal 3 5 14 2 3" xfId="34039" xr:uid="{00000000-0005-0000-0000-0000E2840000}"/>
    <cellStyle name="Normal 3 5 14 3" xfId="34040" xr:uid="{00000000-0005-0000-0000-0000E3840000}"/>
    <cellStyle name="Normal 3 5 14 3 2" xfId="34041" xr:uid="{00000000-0005-0000-0000-0000E4840000}"/>
    <cellStyle name="Normal 3 5 14 4" xfId="34042" xr:uid="{00000000-0005-0000-0000-0000E5840000}"/>
    <cellStyle name="Normal 3 5 15" xfId="34043" xr:uid="{00000000-0005-0000-0000-0000E6840000}"/>
    <cellStyle name="Normal 3 5 15 2" xfId="34044" xr:uid="{00000000-0005-0000-0000-0000E7840000}"/>
    <cellStyle name="Normal 3 5 15 2 2" xfId="34045" xr:uid="{00000000-0005-0000-0000-0000E8840000}"/>
    <cellStyle name="Normal 3 5 15 3" xfId="34046" xr:uid="{00000000-0005-0000-0000-0000E9840000}"/>
    <cellStyle name="Normal 3 5 16" xfId="34047" xr:uid="{00000000-0005-0000-0000-0000EA840000}"/>
    <cellStyle name="Normal 3 5 16 2" xfId="34048" xr:uid="{00000000-0005-0000-0000-0000EB840000}"/>
    <cellStyle name="Normal 3 5 17" xfId="34049" xr:uid="{00000000-0005-0000-0000-0000EC840000}"/>
    <cellStyle name="Normal 3 5 17 2" xfId="34050" xr:uid="{00000000-0005-0000-0000-0000ED840000}"/>
    <cellStyle name="Normal 3 5 18" xfId="34051" xr:uid="{00000000-0005-0000-0000-0000EE840000}"/>
    <cellStyle name="Normal 3 5 19" xfId="34052" xr:uid="{00000000-0005-0000-0000-0000EF840000}"/>
    <cellStyle name="Normal 3 5 2" xfId="34053" xr:uid="{00000000-0005-0000-0000-0000F0840000}"/>
    <cellStyle name="Normal 3 5 2 10" xfId="34054" xr:uid="{00000000-0005-0000-0000-0000F1840000}"/>
    <cellStyle name="Normal 3 5 2 10 2" xfId="34055" xr:uid="{00000000-0005-0000-0000-0000F2840000}"/>
    <cellStyle name="Normal 3 5 2 10 2 2" xfId="34056" xr:uid="{00000000-0005-0000-0000-0000F3840000}"/>
    <cellStyle name="Normal 3 5 2 10 2 2 2" xfId="34057" xr:uid="{00000000-0005-0000-0000-0000F4840000}"/>
    <cellStyle name="Normal 3 5 2 10 2 3" xfId="34058" xr:uid="{00000000-0005-0000-0000-0000F5840000}"/>
    <cellStyle name="Normal 3 5 2 10 3" xfId="34059" xr:uid="{00000000-0005-0000-0000-0000F6840000}"/>
    <cellStyle name="Normal 3 5 2 10 3 2" xfId="34060" xr:uid="{00000000-0005-0000-0000-0000F7840000}"/>
    <cellStyle name="Normal 3 5 2 10 4" xfId="34061" xr:uid="{00000000-0005-0000-0000-0000F8840000}"/>
    <cellStyle name="Normal 3 5 2 11" xfId="34062" xr:uid="{00000000-0005-0000-0000-0000F9840000}"/>
    <cellStyle name="Normal 3 5 2 11 2" xfId="34063" xr:uid="{00000000-0005-0000-0000-0000FA840000}"/>
    <cellStyle name="Normal 3 5 2 11 2 2" xfId="34064" xr:uid="{00000000-0005-0000-0000-0000FB840000}"/>
    <cellStyle name="Normal 3 5 2 11 2 2 2" xfId="34065" xr:uid="{00000000-0005-0000-0000-0000FC840000}"/>
    <cellStyle name="Normal 3 5 2 11 2 3" xfId="34066" xr:uid="{00000000-0005-0000-0000-0000FD840000}"/>
    <cellStyle name="Normal 3 5 2 11 3" xfId="34067" xr:uid="{00000000-0005-0000-0000-0000FE840000}"/>
    <cellStyle name="Normal 3 5 2 11 3 2" xfId="34068" xr:uid="{00000000-0005-0000-0000-0000FF840000}"/>
    <cellStyle name="Normal 3 5 2 11 4" xfId="34069" xr:uid="{00000000-0005-0000-0000-000000850000}"/>
    <cellStyle name="Normal 3 5 2 12" xfId="34070" xr:uid="{00000000-0005-0000-0000-000001850000}"/>
    <cellStyle name="Normal 3 5 2 12 2" xfId="34071" xr:uid="{00000000-0005-0000-0000-000002850000}"/>
    <cellStyle name="Normal 3 5 2 12 2 2" xfId="34072" xr:uid="{00000000-0005-0000-0000-000003850000}"/>
    <cellStyle name="Normal 3 5 2 12 2 2 2" xfId="34073" xr:uid="{00000000-0005-0000-0000-000004850000}"/>
    <cellStyle name="Normal 3 5 2 12 2 3" xfId="34074" xr:uid="{00000000-0005-0000-0000-000005850000}"/>
    <cellStyle name="Normal 3 5 2 12 3" xfId="34075" xr:uid="{00000000-0005-0000-0000-000006850000}"/>
    <cellStyle name="Normal 3 5 2 12 3 2" xfId="34076" xr:uid="{00000000-0005-0000-0000-000007850000}"/>
    <cellStyle name="Normal 3 5 2 12 4" xfId="34077" xr:uid="{00000000-0005-0000-0000-000008850000}"/>
    <cellStyle name="Normal 3 5 2 13" xfId="34078" xr:uid="{00000000-0005-0000-0000-000009850000}"/>
    <cellStyle name="Normal 3 5 2 13 2" xfId="34079" xr:uid="{00000000-0005-0000-0000-00000A850000}"/>
    <cellStyle name="Normal 3 5 2 13 2 2" xfId="34080" xr:uid="{00000000-0005-0000-0000-00000B850000}"/>
    <cellStyle name="Normal 3 5 2 13 3" xfId="34081" xr:uid="{00000000-0005-0000-0000-00000C850000}"/>
    <cellStyle name="Normal 3 5 2 14" xfId="34082" xr:uid="{00000000-0005-0000-0000-00000D850000}"/>
    <cellStyle name="Normal 3 5 2 14 2" xfId="34083" xr:uid="{00000000-0005-0000-0000-00000E850000}"/>
    <cellStyle name="Normal 3 5 2 15" xfId="34084" xr:uid="{00000000-0005-0000-0000-00000F850000}"/>
    <cellStyle name="Normal 3 5 2 15 2" xfId="34085" xr:uid="{00000000-0005-0000-0000-000010850000}"/>
    <cellStyle name="Normal 3 5 2 16" xfId="34086" xr:uid="{00000000-0005-0000-0000-000011850000}"/>
    <cellStyle name="Normal 3 5 2 17" xfId="34087" xr:uid="{00000000-0005-0000-0000-000012850000}"/>
    <cellStyle name="Normal 3 5 2 2" xfId="34088" xr:uid="{00000000-0005-0000-0000-000013850000}"/>
    <cellStyle name="Normal 3 5 2 2 10" xfId="34089" xr:uid="{00000000-0005-0000-0000-000014850000}"/>
    <cellStyle name="Normal 3 5 2 2 11" xfId="34090" xr:uid="{00000000-0005-0000-0000-000015850000}"/>
    <cellStyle name="Normal 3 5 2 2 2" xfId="34091" xr:uid="{00000000-0005-0000-0000-000016850000}"/>
    <cellStyle name="Normal 3 5 2 2 2 10" xfId="34092" xr:uid="{00000000-0005-0000-0000-000017850000}"/>
    <cellStyle name="Normal 3 5 2 2 2 2" xfId="34093" xr:uid="{00000000-0005-0000-0000-000018850000}"/>
    <cellStyle name="Normal 3 5 2 2 2 2 2" xfId="34094" xr:uid="{00000000-0005-0000-0000-000019850000}"/>
    <cellStyle name="Normal 3 5 2 2 2 2 2 2" xfId="34095" xr:uid="{00000000-0005-0000-0000-00001A850000}"/>
    <cellStyle name="Normal 3 5 2 2 2 2 2 2 2" xfId="34096" xr:uid="{00000000-0005-0000-0000-00001B850000}"/>
    <cellStyle name="Normal 3 5 2 2 2 2 2 2 2 2" xfId="34097" xr:uid="{00000000-0005-0000-0000-00001C850000}"/>
    <cellStyle name="Normal 3 5 2 2 2 2 2 2 2 2 2" xfId="34098" xr:uid="{00000000-0005-0000-0000-00001D850000}"/>
    <cellStyle name="Normal 3 5 2 2 2 2 2 2 2 3" xfId="34099" xr:uid="{00000000-0005-0000-0000-00001E850000}"/>
    <cellStyle name="Normal 3 5 2 2 2 2 2 2 3" xfId="34100" xr:uid="{00000000-0005-0000-0000-00001F850000}"/>
    <cellStyle name="Normal 3 5 2 2 2 2 2 2 3 2" xfId="34101" xr:uid="{00000000-0005-0000-0000-000020850000}"/>
    <cellStyle name="Normal 3 5 2 2 2 2 2 2 4" xfId="34102" xr:uid="{00000000-0005-0000-0000-000021850000}"/>
    <cellStyle name="Normal 3 5 2 2 2 2 2 3" xfId="34103" xr:uid="{00000000-0005-0000-0000-000022850000}"/>
    <cellStyle name="Normal 3 5 2 2 2 2 2 3 2" xfId="34104" xr:uid="{00000000-0005-0000-0000-000023850000}"/>
    <cellStyle name="Normal 3 5 2 2 2 2 2 3 2 2" xfId="34105" xr:uid="{00000000-0005-0000-0000-000024850000}"/>
    <cellStyle name="Normal 3 5 2 2 2 2 2 3 3" xfId="34106" xr:uid="{00000000-0005-0000-0000-000025850000}"/>
    <cellStyle name="Normal 3 5 2 2 2 2 2 4" xfId="34107" xr:uid="{00000000-0005-0000-0000-000026850000}"/>
    <cellStyle name="Normal 3 5 2 2 2 2 2 4 2" xfId="34108" xr:uid="{00000000-0005-0000-0000-000027850000}"/>
    <cellStyle name="Normal 3 5 2 2 2 2 2 5" xfId="34109" xr:uid="{00000000-0005-0000-0000-000028850000}"/>
    <cellStyle name="Normal 3 5 2 2 2 2 3" xfId="34110" xr:uid="{00000000-0005-0000-0000-000029850000}"/>
    <cellStyle name="Normal 3 5 2 2 2 2 3 2" xfId="34111" xr:uid="{00000000-0005-0000-0000-00002A850000}"/>
    <cellStyle name="Normal 3 5 2 2 2 2 3 2 2" xfId="34112" xr:uid="{00000000-0005-0000-0000-00002B850000}"/>
    <cellStyle name="Normal 3 5 2 2 2 2 3 2 2 2" xfId="34113" xr:uid="{00000000-0005-0000-0000-00002C850000}"/>
    <cellStyle name="Normal 3 5 2 2 2 2 3 2 3" xfId="34114" xr:uid="{00000000-0005-0000-0000-00002D850000}"/>
    <cellStyle name="Normal 3 5 2 2 2 2 3 3" xfId="34115" xr:uid="{00000000-0005-0000-0000-00002E850000}"/>
    <cellStyle name="Normal 3 5 2 2 2 2 3 3 2" xfId="34116" xr:uid="{00000000-0005-0000-0000-00002F850000}"/>
    <cellStyle name="Normal 3 5 2 2 2 2 3 4" xfId="34117" xr:uid="{00000000-0005-0000-0000-000030850000}"/>
    <cellStyle name="Normal 3 5 2 2 2 2 4" xfId="34118" xr:uid="{00000000-0005-0000-0000-000031850000}"/>
    <cellStyle name="Normal 3 5 2 2 2 2 4 2" xfId="34119" xr:uid="{00000000-0005-0000-0000-000032850000}"/>
    <cellStyle name="Normal 3 5 2 2 2 2 4 2 2" xfId="34120" xr:uid="{00000000-0005-0000-0000-000033850000}"/>
    <cellStyle name="Normal 3 5 2 2 2 2 4 2 2 2" xfId="34121" xr:uid="{00000000-0005-0000-0000-000034850000}"/>
    <cellStyle name="Normal 3 5 2 2 2 2 4 2 3" xfId="34122" xr:uid="{00000000-0005-0000-0000-000035850000}"/>
    <cellStyle name="Normal 3 5 2 2 2 2 4 3" xfId="34123" xr:uid="{00000000-0005-0000-0000-000036850000}"/>
    <cellStyle name="Normal 3 5 2 2 2 2 4 3 2" xfId="34124" xr:uid="{00000000-0005-0000-0000-000037850000}"/>
    <cellStyle name="Normal 3 5 2 2 2 2 4 4" xfId="34125" xr:uid="{00000000-0005-0000-0000-000038850000}"/>
    <cellStyle name="Normal 3 5 2 2 2 2 5" xfId="34126" xr:uid="{00000000-0005-0000-0000-000039850000}"/>
    <cellStyle name="Normal 3 5 2 2 2 2 5 2" xfId="34127" xr:uid="{00000000-0005-0000-0000-00003A850000}"/>
    <cellStyle name="Normal 3 5 2 2 2 2 5 2 2" xfId="34128" xr:uid="{00000000-0005-0000-0000-00003B850000}"/>
    <cellStyle name="Normal 3 5 2 2 2 2 5 3" xfId="34129" xr:uid="{00000000-0005-0000-0000-00003C850000}"/>
    <cellStyle name="Normal 3 5 2 2 2 2 6" xfId="34130" xr:uid="{00000000-0005-0000-0000-00003D850000}"/>
    <cellStyle name="Normal 3 5 2 2 2 2 6 2" xfId="34131" xr:uid="{00000000-0005-0000-0000-00003E850000}"/>
    <cellStyle name="Normal 3 5 2 2 2 2 7" xfId="34132" xr:uid="{00000000-0005-0000-0000-00003F850000}"/>
    <cellStyle name="Normal 3 5 2 2 2 2 7 2" xfId="34133" xr:uid="{00000000-0005-0000-0000-000040850000}"/>
    <cellStyle name="Normal 3 5 2 2 2 2 8" xfId="34134" xr:uid="{00000000-0005-0000-0000-000041850000}"/>
    <cellStyle name="Normal 3 5 2 2 2 2 9" xfId="34135" xr:uid="{00000000-0005-0000-0000-000042850000}"/>
    <cellStyle name="Normal 3 5 2 2 2 3" xfId="34136" xr:uid="{00000000-0005-0000-0000-000043850000}"/>
    <cellStyle name="Normal 3 5 2 2 2 3 2" xfId="34137" xr:uid="{00000000-0005-0000-0000-000044850000}"/>
    <cellStyle name="Normal 3 5 2 2 2 3 2 2" xfId="34138" xr:uid="{00000000-0005-0000-0000-000045850000}"/>
    <cellStyle name="Normal 3 5 2 2 2 3 2 2 2" xfId="34139" xr:uid="{00000000-0005-0000-0000-000046850000}"/>
    <cellStyle name="Normal 3 5 2 2 2 3 2 2 2 2" xfId="34140" xr:uid="{00000000-0005-0000-0000-000047850000}"/>
    <cellStyle name="Normal 3 5 2 2 2 3 2 2 3" xfId="34141" xr:uid="{00000000-0005-0000-0000-000048850000}"/>
    <cellStyle name="Normal 3 5 2 2 2 3 2 3" xfId="34142" xr:uid="{00000000-0005-0000-0000-000049850000}"/>
    <cellStyle name="Normal 3 5 2 2 2 3 2 3 2" xfId="34143" xr:uid="{00000000-0005-0000-0000-00004A850000}"/>
    <cellStyle name="Normal 3 5 2 2 2 3 2 4" xfId="34144" xr:uid="{00000000-0005-0000-0000-00004B850000}"/>
    <cellStyle name="Normal 3 5 2 2 2 3 3" xfId="34145" xr:uid="{00000000-0005-0000-0000-00004C850000}"/>
    <cellStyle name="Normal 3 5 2 2 2 3 3 2" xfId="34146" xr:uid="{00000000-0005-0000-0000-00004D850000}"/>
    <cellStyle name="Normal 3 5 2 2 2 3 3 2 2" xfId="34147" xr:uid="{00000000-0005-0000-0000-00004E850000}"/>
    <cellStyle name="Normal 3 5 2 2 2 3 3 3" xfId="34148" xr:uid="{00000000-0005-0000-0000-00004F850000}"/>
    <cellStyle name="Normal 3 5 2 2 2 3 4" xfId="34149" xr:uid="{00000000-0005-0000-0000-000050850000}"/>
    <cellStyle name="Normal 3 5 2 2 2 3 4 2" xfId="34150" xr:uid="{00000000-0005-0000-0000-000051850000}"/>
    <cellStyle name="Normal 3 5 2 2 2 3 5" xfId="34151" xr:uid="{00000000-0005-0000-0000-000052850000}"/>
    <cellStyle name="Normal 3 5 2 2 2 4" xfId="34152" xr:uid="{00000000-0005-0000-0000-000053850000}"/>
    <cellStyle name="Normal 3 5 2 2 2 4 2" xfId="34153" xr:uid="{00000000-0005-0000-0000-000054850000}"/>
    <cellStyle name="Normal 3 5 2 2 2 4 2 2" xfId="34154" xr:uid="{00000000-0005-0000-0000-000055850000}"/>
    <cellStyle name="Normal 3 5 2 2 2 4 2 2 2" xfId="34155" xr:uid="{00000000-0005-0000-0000-000056850000}"/>
    <cellStyle name="Normal 3 5 2 2 2 4 2 3" xfId="34156" xr:uid="{00000000-0005-0000-0000-000057850000}"/>
    <cellStyle name="Normal 3 5 2 2 2 4 3" xfId="34157" xr:uid="{00000000-0005-0000-0000-000058850000}"/>
    <cellStyle name="Normal 3 5 2 2 2 4 3 2" xfId="34158" xr:uid="{00000000-0005-0000-0000-000059850000}"/>
    <cellStyle name="Normal 3 5 2 2 2 4 4" xfId="34159" xr:uid="{00000000-0005-0000-0000-00005A850000}"/>
    <cellStyle name="Normal 3 5 2 2 2 5" xfId="34160" xr:uid="{00000000-0005-0000-0000-00005B850000}"/>
    <cellStyle name="Normal 3 5 2 2 2 5 2" xfId="34161" xr:uid="{00000000-0005-0000-0000-00005C850000}"/>
    <cellStyle name="Normal 3 5 2 2 2 5 2 2" xfId="34162" xr:uid="{00000000-0005-0000-0000-00005D850000}"/>
    <cellStyle name="Normal 3 5 2 2 2 5 2 2 2" xfId="34163" xr:uid="{00000000-0005-0000-0000-00005E850000}"/>
    <cellStyle name="Normal 3 5 2 2 2 5 2 3" xfId="34164" xr:uid="{00000000-0005-0000-0000-00005F850000}"/>
    <cellStyle name="Normal 3 5 2 2 2 5 3" xfId="34165" xr:uid="{00000000-0005-0000-0000-000060850000}"/>
    <cellStyle name="Normal 3 5 2 2 2 5 3 2" xfId="34166" xr:uid="{00000000-0005-0000-0000-000061850000}"/>
    <cellStyle name="Normal 3 5 2 2 2 5 4" xfId="34167" xr:uid="{00000000-0005-0000-0000-000062850000}"/>
    <cellStyle name="Normal 3 5 2 2 2 6" xfId="34168" xr:uid="{00000000-0005-0000-0000-000063850000}"/>
    <cellStyle name="Normal 3 5 2 2 2 6 2" xfId="34169" xr:uid="{00000000-0005-0000-0000-000064850000}"/>
    <cellStyle name="Normal 3 5 2 2 2 6 2 2" xfId="34170" xr:uid="{00000000-0005-0000-0000-000065850000}"/>
    <cellStyle name="Normal 3 5 2 2 2 6 3" xfId="34171" xr:uid="{00000000-0005-0000-0000-000066850000}"/>
    <cellStyle name="Normal 3 5 2 2 2 7" xfId="34172" xr:uid="{00000000-0005-0000-0000-000067850000}"/>
    <cellStyle name="Normal 3 5 2 2 2 7 2" xfId="34173" xr:uid="{00000000-0005-0000-0000-000068850000}"/>
    <cellStyle name="Normal 3 5 2 2 2 8" xfId="34174" xr:uid="{00000000-0005-0000-0000-000069850000}"/>
    <cellStyle name="Normal 3 5 2 2 2 8 2" xfId="34175" xr:uid="{00000000-0005-0000-0000-00006A850000}"/>
    <cellStyle name="Normal 3 5 2 2 2 9" xfId="34176" xr:uid="{00000000-0005-0000-0000-00006B850000}"/>
    <cellStyle name="Normal 3 5 2 2 3" xfId="34177" xr:uid="{00000000-0005-0000-0000-00006C850000}"/>
    <cellStyle name="Normal 3 5 2 2 3 2" xfId="34178" xr:uid="{00000000-0005-0000-0000-00006D850000}"/>
    <cellStyle name="Normal 3 5 2 2 3 2 2" xfId="34179" xr:uid="{00000000-0005-0000-0000-00006E850000}"/>
    <cellStyle name="Normal 3 5 2 2 3 2 2 2" xfId="34180" xr:uid="{00000000-0005-0000-0000-00006F850000}"/>
    <cellStyle name="Normal 3 5 2 2 3 2 2 2 2" xfId="34181" xr:uid="{00000000-0005-0000-0000-000070850000}"/>
    <cellStyle name="Normal 3 5 2 2 3 2 2 2 2 2" xfId="34182" xr:uid="{00000000-0005-0000-0000-000071850000}"/>
    <cellStyle name="Normal 3 5 2 2 3 2 2 2 3" xfId="34183" xr:uid="{00000000-0005-0000-0000-000072850000}"/>
    <cellStyle name="Normal 3 5 2 2 3 2 2 3" xfId="34184" xr:uid="{00000000-0005-0000-0000-000073850000}"/>
    <cellStyle name="Normal 3 5 2 2 3 2 2 3 2" xfId="34185" xr:uid="{00000000-0005-0000-0000-000074850000}"/>
    <cellStyle name="Normal 3 5 2 2 3 2 2 4" xfId="34186" xr:uid="{00000000-0005-0000-0000-000075850000}"/>
    <cellStyle name="Normal 3 5 2 2 3 2 3" xfId="34187" xr:uid="{00000000-0005-0000-0000-000076850000}"/>
    <cellStyle name="Normal 3 5 2 2 3 2 3 2" xfId="34188" xr:uid="{00000000-0005-0000-0000-000077850000}"/>
    <cellStyle name="Normal 3 5 2 2 3 2 3 2 2" xfId="34189" xr:uid="{00000000-0005-0000-0000-000078850000}"/>
    <cellStyle name="Normal 3 5 2 2 3 2 3 3" xfId="34190" xr:uid="{00000000-0005-0000-0000-000079850000}"/>
    <cellStyle name="Normal 3 5 2 2 3 2 4" xfId="34191" xr:uid="{00000000-0005-0000-0000-00007A850000}"/>
    <cellStyle name="Normal 3 5 2 2 3 2 4 2" xfId="34192" xr:uid="{00000000-0005-0000-0000-00007B850000}"/>
    <cellStyle name="Normal 3 5 2 2 3 2 5" xfId="34193" xr:uid="{00000000-0005-0000-0000-00007C850000}"/>
    <cellStyle name="Normal 3 5 2 2 3 2 6" xfId="34194" xr:uid="{00000000-0005-0000-0000-00007D850000}"/>
    <cellStyle name="Normal 3 5 2 2 3 3" xfId="34195" xr:uid="{00000000-0005-0000-0000-00007E850000}"/>
    <cellStyle name="Normal 3 5 2 2 3 3 2" xfId="34196" xr:uid="{00000000-0005-0000-0000-00007F850000}"/>
    <cellStyle name="Normal 3 5 2 2 3 3 2 2" xfId="34197" xr:uid="{00000000-0005-0000-0000-000080850000}"/>
    <cellStyle name="Normal 3 5 2 2 3 3 2 2 2" xfId="34198" xr:uid="{00000000-0005-0000-0000-000081850000}"/>
    <cellStyle name="Normal 3 5 2 2 3 3 2 3" xfId="34199" xr:uid="{00000000-0005-0000-0000-000082850000}"/>
    <cellStyle name="Normal 3 5 2 2 3 3 3" xfId="34200" xr:uid="{00000000-0005-0000-0000-000083850000}"/>
    <cellStyle name="Normal 3 5 2 2 3 3 3 2" xfId="34201" xr:uid="{00000000-0005-0000-0000-000084850000}"/>
    <cellStyle name="Normal 3 5 2 2 3 3 4" xfId="34202" xr:uid="{00000000-0005-0000-0000-000085850000}"/>
    <cellStyle name="Normal 3 5 2 2 3 4" xfId="34203" xr:uid="{00000000-0005-0000-0000-000086850000}"/>
    <cellStyle name="Normal 3 5 2 2 3 4 2" xfId="34204" xr:uid="{00000000-0005-0000-0000-000087850000}"/>
    <cellStyle name="Normal 3 5 2 2 3 4 2 2" xfId="34205" xr:uid="{00000000-0005-0000-0000-000088850000}"/>
    <cellStyle name="Normal 3 5 2 2 3 4 2 2 2" xfId="34206" xr:uid="{00000000-0005-0000-0000-000089850000}"/>
    <cellStyle name="Normal 3 5 2 2 3 4 2 3" xfId="34207" xr:uid="{00000000-0005-0000-0000-00008A850000}"/>
    <cellStyle name="Normal 3 5 2 2 3 4 3" xfId="34208" xr:uid="{00000000-0005-0000-0000-00008B850000}"/>
    <cellStyle name="Normal 3 5 2 2 3 4 3 2" xfId="34209" xr:uid="{00000000-0005-0000-0000-00008C850000}"/>
    <cellStyle name="Normal 3 5 2 2 3 4 4" xfId="34210" xr:uid="{00000000-0005-0000-0000-00008D850000}"/>
    <cellStyle name="Normal 3 5 2 2 3 5" xfId="34211" xr:uid="{00000000-0005-0000-0000-00008E850000}"/>
    <cellStyle name="Normal 3 5 2 2 3 5 2" xfId="34212" xr:uid="{00000000-0005-0000-0000-00008F850000}"/>
    <cellStyle name="Normal 3 5 2 2 3 5 2 2" xfId="34213" xr:uid="{00000000-0005-0000-0000-000090850000}"/>
    <cellStyle name="Normal 3 5 2 2 3 5 3" xfId="34214" xr:uid="{00000000-0005-0000-0000-000091850000}"/>
    <cellStyle name="Normal 3 5 2 2 3 6" xfId="34215" xr:uid="{00000000-0005-0000-0000-000092850000}"/>
    <cellStyle name="Normal 3 5 2 2 3 6 2" xfId="34216" xr:uid="{00000000-0005-0000-0000-000093850000}"/>
    <cellStyle name="Normal 3 5 2 2 3 7" xfId="34217" xr:uid="{00000000-0005-0000-0000-000094850000}"/>
    <cellStyle name="Normal 3 5 2 2 3 7 2" xfId="34218" xr:uid="{00000000-0005-0000-0000-000095850000}"/>
    <cellStyle name="Normal 3 5 2 2 3 8" xfId="34219" xr:uid="{00000000-0005-0000-0000-000096850000}"/>
    <cellStyle name="Normal 3 5 2 2 3 9" xfId="34220" xr:uid="{00000000-0005-0000-0000-000097850000}"/>
    <cellStyle name="Normal 3 5 2 2 4" xfId="34221" xr:uid="{00000000-0005-0000-0000-000098850000}"/>
    <cellStyle name="Normal 3 5 2 2 4 2" xfId="34222" xr:uid="{00000000-0005-0000-0000-000099850000}"/>
    <cellStyle name="Normal 3 5 2 2 4 2 2" xfId="34223" xr:uid="{00000000-0005-0000-0000-00009A850000}"/>
    <cellStyle name="Normal 3 5 2 2 4 2 2 2" xfId="34224" xr:uid="{00000000-0005-0000-0000-00009B850000}"/>
    <cellStyle name="Normal 3 5 2 2 4 2 2 2 2" xfId="34225" xr:uid="{00000000-0005-0000-0000-00009C850000}"/>
    <cellStyle name="Normal 3 5 2 2 4 2 2 3" xfId="34226" xr:uid="{00000000-0005-0000-0000-00009D850000}"/>
    <cellStyle name="Normal 3 5 2 2 4 2 3" xfId="34227" xr:uid="{00000000-0005-0000-0000-00009E850000}"/>
    <cellStyle name="Normal 3 5 2 2 4 2 3 2" xfId="34228" xr:uid="{00000000-0005-0000-0000-00009F850000}"/>
    <cellStyle name="Normal 3 5 2 2 4 2 4" xfId="34229" xr:uid="{00000000-0005-0000-0000-0000A0850000}"/>
    <cellStyle name="Normal 3 5 2 2 4 3" xfId="34230" xr:uid="{00000000-0005-0000-0000-0000A1850000}"/>
    <cellStyle name="Normal 3 5 2 2 4 3 2" xfId="34231" xr:uid="{00000000-0005-0000-0000-0000A2850000}"/>
    <cellStyle name="Normal 3 5 2 2 4 3 2 2" xfId="34232" xr:uid="{00000000-0005-0000-0000-0000A3850000}"/>
    <cellStyle name="Normal 3 5 2 2 4 3 3" xfId="34233" xr:uid="{00000000-0005-0000-0000-0000A4850000}"/>
    <cellStyle name="Normal 3 5 2 2 4 4" xfId="34234" xr:uid="{00000000-0005-0000-0000-0000A5850000}"/>
    <cellStyle name="Normal 3 5 2 2 4 4 2" xfId="34235" xr:uid="{00000000-0005-0000-0000-0000A6850000}"/>
    <cellStyle name="Normal 3 5 2 2 4 5" xfId="34236" xr:uid="{00000000-0005-0000-0000-0000A7850000}"/>
    <cellStyle name="Normal 3 5 2 2 4 6" xfId="34237" xr:uid="{00000000-0005-0000-0000-0000A8850000}"/>
    <cellStyle name="Normal 3 5 2 2 5" xfId="34238" xr:uid="{00000000-0005-0000-0000-0000A9850000}"/>
    <cellStyle name="Normal 3 5 2 2 5 2" xfId="34239" xr:uid="{00000000-0005-0000-0000-0000AA850000}"/>
    <cellStyle name="Normal 3 5 2 2 5 2 2" xfId="34240" xr:uid="{00000000-0005-0000-0000-0000AB850000}"/>
    <cellStyle name="Normal 3 5 2 2 5 2 2 2" xfId="34241" xr:uid="{00000000-0005-0000-0000-0000AC850000}"/>
    <cellStyle name="Normal 3 5 2 2 5 2 3" xfId="34242" xr:uid="{00000000-0005-0000-0000-0000AD850000}"/>
    <cellStyle name="Normal 3 5 2 2 5 3" xfId="34243" xr:uid="{00000000-0005-0000-0000-0000AE850000}"/>
    <cellStyle name="Normal 3 5 2 2 5 3 2" xfId="34244" xr:uid="{00000000-0005-0000-0000-0000AF850000}"/>
    <cellStyle name="Normal 3 5 2 2 5 4" xfId="34245" xr:uid="{00000000-0005-0000-0000-0000B0850000}"/>
    <cellStyle name="Normal 3 5 2 2 6" xfId="34246" xr:uid="{00000000-0005-0000-0000-0000B1850000}"/>
    <cellStyle name="Normal 3 5 2 2 6 2" xfId="34247" xr:uid="{00000000-0005-0000-0000-0000B2850000}"/>
    <cellStyle name="Normal 3 5 2 2 6 2 2" xfId="34248" xr:uid="{00000000-0005-0000-0000-0000B3850000}"/>
    <cellStyle name="Normal 3 5 2 2 6 2 2 2" xfId="34249" xr:uid="{00000000-0005-0000-0000-0000B4850000}"/>
    <cellStyle name="Normal 3 5 2 2 6 2 3" xfId="34250" xr:uid="{00000000-0005-0000-0000-0000B5850000}"/>
    <cellStyle name="Normal 3 5 2 2 6 3" xfId="34251" xr:uid="{00000000-0005-0000-0000-0000B6850000}"/>
    <cellStyle name="Normal 3 5 2 2 6 3 2" xfId="34252" xr:uid="{00000000-0005-0000-0000-0000B7850000}"/>
    <cellStyle name="Normal 3 5 2 2 6 4" xfId="34253" xr:uid="{00000000-0005-0000-0000-0000B8850000}"/>
    <cellStyle name="Normal 3 5 2 2 7" xfId="34254" xr:uid="{00000000-0005-0000-0000-0000B9850000}"/>
    <cellStyle name="Normal 3 5 2 2 7 2" xfId="34255" xr:uid="{00000000-0005-0000-0000-0000BA850000}"/>
    <cellStyle name="Normal 3 5 2 2 7 2 2" xfId="34256" xr:uid="{00000000-0005-0000-0000-0000BB850000}"/>
    <cellStyle name="Normal 3 5 2 2 7 3" xfId="34257" xr:uid="{00000000-0005-0000-0000-0000BC850000}"/>
    <cellStyle name="Normal 3 5 2 2 8" xfId="34258" xr:uid="{00000000-0005-0000-0000-0000BD850000}"/>
    <cellStyle name="Normal 3 5 2 2 8 2" xfId="34259" xr:uid="{00000000-0005-0000-0000-0000BE850000}"/>
    <cellStyle name="Normal 3 5 2 2 9" xfId="34260" xr:uid="{00000000-0005-0000-0000-0000BF850000}"/>
    <cellStyle name="Normal 3 5 2 2 9 2" xfId="34261" xr:uid="{00000000-0005-0000-0000-0000C0850000}"/>
    <cellStyle name="Normal 3 5 2 2_T-straight with PEDs adjustor" xfId="34262" xr:uid="{00000000-0005-0000-0000-0000C1850000}"/>
    <cellStyle name="Normal 3 5 2 3" xfId="34263" xr:uid="{00000000-0005-0000-0000-0000C2850000}"/>
    <cellStyle name="Normal 3 5 2 3 10" xfId="34264" xr:uid="{00000000-0005-0000-0000-0000C3850000}"/>
    <cellStyle name="Normal 3 5 2 3 11" xfId="34265" xr:uid="{00000000-0005-0000-0000-0000C4850000}"/>
    <cellStyle name="Normal 3 5 2 3 2" xfId="34266" xr:uid="{00000000-0005-0000-0000-0000C5850000}"/>
    <cellStyle name="Normal 3 5 2 3 2 10" xfId="34267" xr:uid="{00000000-0005-0000-0000-0000C6850000}"/>
    <cellStyle name="Normal 3 5 2 3 2 2" xfId="34268" xr:uid="{00000000-0005-0000-0000-0000C7850000}"/>
    <cellStyle name="Normal 3 5 2 3 2 2 2" xfId="34269" xr:uid="{00000000-0005-0000-0000-0000C8850000}"/>
    <cellStyle name="Normal 3 5 2 3 2 2 2 2" xfId="34270" xr:uid="{00000000-0005-0000-0000-0000C9850000}"/>
    <cellStyle name="Normal 3 5 2 3 2 2 2 2 2" xfId="34271" xr:uid="{00000000-0005-0000-0000-0000CA850000}"/>
    <cellStyle name="Normal 3 5 2 3 2 2 2 2 2 2" xfId="34272" xr:uid="{00000000-0005-0000-0000-0000CB850000}"/>
    <cellStyle name="Normal 3 5 2 3 2 2 2 2 2 2 2" xfId="34273" xr:uid="{00000000-0005-0000-0000-0000CC850000}"/>
    <cellStyle name="Normal 3 5 2 3 2 2 2 2 2 3" xfId="34274" xr:uid="{00000000-0005-0000-0000-0000CD850000}"/>
    <cellStyle name="Normal 3 5 2 3 2 2 2 2 3" xfId="34275" xr:uid="{00000000-0005-0000-0000-0000CE850000}"/>
    <cellStyle name="Normal 3 5 2 3 2 2 2 2 3 2" xfId="34276" xr:uid="{00000000-0005-0000-0000-0000CF850000}"/>
    <cellStyle name="Normal 3 5 2 3 2 2 2 2 4" xfId="34277" xr:uid="{00000000-0005-0000-0000-0000D0850000}"/>
    <cellStyle name="Normal 3 5 2 3 2 2 2 3" xfId="34278" xr:uid="{00000000-0005-0000-0000-0000D1850000}"/>
    <cellStyle name="Normal 3 5 2 3 2 2 2 3 2" xfId="34279" xr:uid="{00000000-0005-0000-0000-0000D2850000}"/>
    <cellStyle name="Normal 3 5 2 3 2 2 2 3 2 2" xfId="34280" xr:uid="{00000000-0005-0000-0000-0000D3850000}"/>
    <cellStyle name="Normal 3 5 2 3 2 2 2 3 3" xfId="34281" xr:uid="{00000000-0005-0000-0000-0000D4850000}"/>
    <cellStyle name="Normal 3 5 2 3 2 2 2 4" xfId="34282" xr:uid="{00000000-0005-0000-0000-0000D5850000}"/>
    <cellStyle name="Normal 3 5 2 3 2 2 2 4 2" xfId="34283" xr:uid="{00000000-0005-0000-0000-0000D6850000}"/>
    <cellStyle name="Normal 3 5 2 3 2 2 2 5" xfId="34284" xr:uid="{00000000-0005-0000-0000-0000D7850000}"/>
    <cellStyle name="Normal 3 5 2 3 2 2 3" xfId="34285" xr:uid="{00000000-0005-0000-0000-0000D8850000}"/>
    <cellStyle name="Normal 3 5 2 3 2 2 3 2" xfId="34286" xr:uid="{00000000-0005-0000-0000-0000D9850000}"/>
    <cellStyle name="Normal 3 5 2 3 2 2 3 2 2" xfId="34287" xr:uid="{00000000-0005-0000-0000-0000DA850000}"/>
    <cellStyle name="Normal 3 5 2 3 2 2 3 2 2 2" xfId="34288" xr:uid="{00000000-0005-0000-0000-0000DB850000}"/>
    <cellStyle name="Normal 3 5 2 3 2 2 3 2 3" xfId="34289" xr:uid="{00000000-0005-0000-0000-0000DC850000}"/>
    <cellStyle name="Normal 3 5 2 3 2 2 3 3" xfId="34290" xr:uid="{00000000-0005-0000-0000-0000DD850000}"/>
    <cellStyle name="Normal 3 5 2 3 2 2 3 3 2" xfId="34291" xr:uid="{00000000-0005-0000-0000-0000DE850000}"/>
    <cellStyle name="Normal 3 5 2 3 2 2 3 4" xfId="34292" xr:uid="{00000000-0005-0000-0000-0000DF850000}"/>
    <cellStyle name="Normal 3 5 2 3 2 2 4" xfId="34293" xr:uid="{00000000-0005-0000-0000-0000E0850000}"/>
    <cellStyle name="Normal 3 5 2 3 2 2 4 2" xfId="34294" xr:uid="{00000000-0005-0000-0000-0000E1850000}"/>
    <cellStyle name="Normal 3 5 2 3 2 2 4 2 2" xfId="34295" xr:uid="{00000000-0005-0000-0000-0000E2850000}"/>
    <cellStyle name="Normal 3 5 2 3 2 2 4 2 2 2" xfId="34296" xr:uid="{00000000-0005-0000-0000-0000E3850000}"/>
    <cellStyle name="Normal 3 5 2 3 2 2 4 2 3" xfId="34297" xr:uid="{00000000-0005-0000-0000-0000E4850000}"/>
    <cellStyle name="Normal 3 5 2 3 2 2 4 3" xfId="34298" xr:uid="{00000000-0005-0000-0000-0000E5850000}"/>
    <cellStyle name="Normal 3 5 2 3 2 2 4 3 2" xfId="34299" xr:uid="{00000000-0005-0000-0000-0000E6850000}"/>
    <cellStyle name="Normal 3 5 2 3 2 2 4 4" xfId="34300" xr:uid="{00000000-0005-0000-0000-0000E7850000}"/>
    <cellStyle name="Normal 3 5 2 3 2 2 5" xfId="34301" xr:uid="{00000000-0005-0000-0000-0000E8850000}"/>
    <cellStyle name="Normal 3 5 2 3 2 2 5 2" xfId="34302" xr:uid="{00000000-0005-0000-0000-0000E9850000}"/>
    <cellStyle name="Normal 3 5 2 3 2 2 5 2 2" xfId="34303" xr:uid="{00000000-0005-0000-0000-0000EA850000}"/>
    <cellStyle name="Normal 3 5 2 3 2 2 5 3" xfId="34304" xr:uid="{00000000-0005-0000-0000-0000EB850000}"/>
    <cellStyle name="Normal 3 5 2 3 2 2 6" xfId="34305" xr:uid="{00000000-0005-0000-0000-0000EC850000}"/>
    <cellStyle name="Normal 3 5 2 3 2 2 6 2" xfId="34306" xr:uid="{00000000-0005-0000-0000-0000ED850000}"/>
    <cellStyle name="Normal 3 5 2 3 2 2 7" xfId="34307" xr:uid="{00000000-0005-0000-0000-0000EE850000}"/>
    <cellStyle name="Normal 3 5 2 3 2 2 7 2" xfId="34308" xr:uid="{00000000-0005-0000-0000-0000EF850000}"/>
    <cellStyle name="Normal 3 5 2 3 2 2 8" xfId="34309" xr:uid="{00000000-0005-0000-0000-0000F0850000}"/>
    <cellStyle name="Normal 3 5 2 3 2 3" xfId="34310" xr:uid="{00000000-0005-0000-0000-0000F1850000}"/>
    <cellStyle name="Normal 3 5 2 3 2 3 2" xfId="34311" xr:uid="{00000000-0005-0000-0000-0000F2850000}"/>
    <cellStyle name="Normal 3 5 2 3 2 3 2 2" xfId="34312" xr:uid="{00000000-0005-0000-0000-0000F3850000}"/>
    <cellStyle name="Normal 3 5 2 3 2 3 2 2 2" xfId="34313" xr:uid="{00000000-0005-0000-0000-0000F4850000}"/>
    <cellStyle name="Normal 3 5 2 3 2 3 2 2 2 2" xfId="34314" xr:uid="{00000000-0005-0000-0000-0000F5850000}"/>
    <cellStyle name="Normal 3 5 2 3 2 3 2 2 3" xfId="34315" xr:uid="{00000000-0005-0000-0000-0000F6850000}"/>
    <cellStyle name="Normal 3 5 2 3 2 3 2 3" xfId="34316" xr:uid="{00000000-0005-0000-0000-0000F7850000}"/>
    <cellStyle name="Normal 3 5 2 3 2 3 2 3 2" xfId="34317" xr:uid="{00000000-0005-0000-0000-0000F8850000}"/>
    <cellStyle name="Normal 3 5 2 3 2 3 2 4" xfId="34318" xr:uid="{00000000-0005-0000-0000-0000F9850000}"/>
    <cellStyle name="Normal 3 5 2 3 2 3 3" xfId="34319" xr:uid="{00000000-0005-0000-0000-0000FA850000}"/>
    <cellStyle name="Normal 3 5 2 3 2 3 3 2" xfId="34320" xr:uid="{00000000-0005-0000-0000-0000FB850000}"/>
    <cellStyle name="Normal 3 5 2 3 2 3 3 2 2" xfId="34321" xr:uid="{00000000-0005-0000-0000-0000FC850000}"/>
    <cellStyle name="Normal 3 5 2 3 2 3 3 3" xfId="34322" xr:uid="{00000000-0005-0000-0000-0000FD850000}"/>
    <cellStyle name="Normal 3 5 2 3 2 3 4" xfId="34323" xr:uid="{00000000-0005-0000-0000-0000FE850000}"/>
    <cellStyle name="Normal 3 5 2 3 2 3 4 2" xfId="34324" xr:uid="{00000000-0005-0000-0000-0000FF850000}"/>
    <cellStyle name="Normal 3 5 2 3 2 3 5" xfId="34325" xr:uid="{00000000-0005-0000-0000-000000860000}"/>
    <cellStyle name="Normal 3 5 2 3 2 4" xfId="34326" xr:uid="{00000000-0005-0000-0000-000001860000}"/>
    <cellStyle name="Normal 3 5 2 3 2 4 2" xfId="34327" xr:uid="{00000000-0005-0000-0000-000002860000}"/>
    <cellStyle name="Normal 3 5 2 3 2 4 2 2" xfId="34328" xr:uid="{00000000-0005-0000-0000-000003860000}"/>
    <cellStyle name="Normal 3 5 2 3 2 4 2 2 2" xfId="34329" xr:uid="{00000000-0005-0000-0000-000004860000}"/>
    <cellStyle name="Normal 3 5 2 3 2 4 2 3" xfId="34330" xr:uid="{00000000-0005-0000-0000-000005860000}"/>
    <cellStyle name="Normal 3 5 2 3 2 4 3" xfId="34331" xr:uid="{00000000-0005-0000-0000-000006860000}"/>
    <cellStyle name="Normal 3 5 2 3 2 4 3 2" xfId="34332" xr:uid="{00000000-0005-0000-0000-000007860000}"/>
    <cellStyle name="Normal 3 5 2 3 2 4 4" xfId="34333" xr:uid="{00000000-0005-0000-0000-000008860000}"/>
    <cellStyle name="Normal 3 5 2 3 2 5" xfId="34334" xr:uid="{00000000-0005-0000-0000-000009860000}"/>
    <cellStyle name="Normal 3 5 2 3 2 5 2" xfId="34335" xr:uid="{00000000-0005-0000-0000-00000A860000}"/>
    <cellStyle name="Normal 3 5 2 3 2 5 2 2" xfId="34336" xr:uid="{00000000-0005-0000-0000-00000B860000}"/>
    <cellStyle name="Normal 3 5 2 3 2 5 2 2 2" xfId="34337" xr:uid="{00000000-0005-0000-0000-00000C860000}"/>
    <cellStyle name="Normal 3 5 2 3 2 5 2 3" xfId="34338" xr:uid="{00000000-0005-0000-0000-00000D860000}"/>
    <cellStyle name="Normal 3 5 2 3 2 5 3" xfId="34339" xr:uid="{00000000-0005-0000-0000-00000E860000}"/>
    <cellStyle name="Normal 3 5 2 3 2 5 3 2" xfId="34340" xr:uid="{00000000-0005-0000-0000-00000F860000}"/>
    <cellStyle name="Normal 3 5 2 3 2 5 4" xfId="34341" xr:uid="{00000000-0005-0000-0000-000010860000}"/>
    <cellStyle name="Normal 3 5 2 3 2 6" xfId="34342" xr:uid="{00000000-0005-0000-0000-000011860000}"/>
    <cellStyle name="Normal 3 5 2 3 2 6 2" xfId="34343" xr:uid="{00000000-0005-0000-0000-000012860000}"/>
    <cellStyle name="Normal 3 5 2 3 2 6 2 2" xfId="34344" xr:uid="{00000000-0005-0000-0000-000013860000}"/>
    <cellStyle name="Normal 3 5 2 3 2 6 3" xfId="34345" xr:uid="{00000000-0005-0000-0000-000014860000}"/>
    <cellStyle name="Normal 3 5 2 3 2 7" xfId="34346" xr:uid="{00000000-0005-0000-0000-000015860000}"/>
    <cellStyle name="Normal 3 5 2 3 2 7 2" xfId="34347" xr:uid="{00000000-0005-0000-0000-000016860000}"/>
    <cellStyle name="Normal 3 5 2 3 2 8" xfId="34348" xr:uid="{00000000-0005-0000-0000-000017860000}"/>
    <cellStyle name="Normal 3 5 2 3 2 8 2" xfId="34349" xr:uid="{00000000-0005-0000-0000-000018860000}"/>
    <cellStyle name="Normal 3 5 2 3 2 9" xfId="34350" xr:uid="{00000000-0005-0000-0000-000019860000}"/>
    <cellStyle name="Normal 3 5 2 3 3" xfId="34351" xr:uid="{00000000-0005-0000-0000-00001A860000}"/>
    <cellStyle name="Normal 3 5 2 3 3 2" xfId="34352" xr:uid="{00000000-0005-0000-0000-00001B860000}"/>
    <cellStyle name="Normal 3 5 2 3 3 2 2" xfId="34353" xr:uid="{00000000-0005-0000-0000-00001C860000}"/>
    <cellStyle name="Normal 3 5 2 3 3 2 2 2" xfId="34354" xr:uid="{00000000-0005-0000-0000-00001D860000}"/>
    <cellStyle name="Normal 3 5 2 3 3 2 2 2 2" xfId="34355" xr:uid="{00000000-0005-0000-0000-00001E860000}"/>
    <cellStyle name="Normal 3 5 2 3 3 2 2 2 2 2" xfId="34356" xr:uid="{00000000-0005-0000-0000-00001F860000}"/>
    <cellStyle name="Normal 3 5 2 3 3 2 2 2 3" xfId="34357" xr:uid="{00000000-0005-0000-0000-000020860000}"/>
    <cellStyle name="Normal 3 5 2 3 3 2 2 3" xfId="34358" xr:uid="{00000000-0005-0000-0000-000021860000}"/>
    <cellStyle name="Normal 3 5 2 3 3 2 2 3 2" xfId="34359" xr:uid="{00000000-0005-0000-0000-000022860000}"/>
    <cellStyle name="Normal 3 5 2 3 3 2 2 4" xfId="34360" xr:uid="{00000000-0005-0000-0000-000023860000}"/>
    <cellStyle name="Normal 3 5 2 3 3 2 3" xfId="34361" xr:uid="{00000000-0005-0000-0000-000024860000}"/>
    <cellStyle name="Normal 3 5 2 3 3 2 3 2" xfId="34362" xr:uid="{00000000-0005-0000-0000-000025860000}"/>
    <cellStyle name="Normal 3 5 2 3 3 2 3 2 2" xfId="34363" xr:uid="{00000000-0005-0000-0000-000026860000}"/>
    <cellStyle name="Normal 3 5 2 3 3 2 3 3" xfId="34364" xr:uid="{00000000-0005-0000-0000-000027860000}"/>
    <cellStyle name="Normal 3 5 2 3 3 2 4" xfId="34365" xr:uid="{00000000-0005-0000-0000-000028860000}"/>
    <cellStyle name="Normal 3 5 2 3 3 2 4 2" xfId="34366" xr:uid="{00000000-0005-0000-0000-000029860000}"/>
    <cellStyle name="Normal 3 5 2 3 3 2 5" xfId="34367" xr:uid="{00000000-0005-0000-0000-00002A860000}"/>
    <cellStyle name="Normal 3 5 2 3 3 3" xfId="34368" xr:uid="{00000000-0005-0000-0000-00002B860000}"/>
    <cellStyle name="Normal 3 5 2 3 3 3 2" xfId="34369" xr:uid="{00000000-0005-0000-0000-00002C860000}"/>
    <cellStyle name="Normal 3 5 2 3 3 3 2 2" xfId="34370" xr:uid="{00000000-0005-0000-0000-00002D860000}"/>
    <cellStyle name="Normal 3 5 2 3 3 3 2 2 2" xfId="34371" xr:uid="{00000000-0005-0000-0000-00002E860000}"/>
    <cellStyle name="Normal 3 5 2 3 3 3 2 3" xfId="34372" xr:uid="{00000000-0005-0000-0000-00002F860000}"/>
    <cellStyle name="Normal 3 5 2 3 3 3 3" xfId="34373" xr:uid="{00000000-0005-0000-0000-000030860000}"/>
    <cellStyle name="Normal 3 5 2 3 3 3 3 2" xfId="34374" xr:uid="{00000000-0005-0000-0000-000031860000}"/>
    <cellStyle name="Normal 3 5 2 3 3 3 4" xfId="34375" xr:uid="{00000000-0005-0000-0000-000032860000}"/>
    <cellStyle name="Normal 3 5 2 3 3 4" xfId="34376" xr:uid="{00000000-0005-0000-0000-000033860000}"/>
    <cellStyle name="Normal 3 5 2 3 3 4 2" xfId="34377" xr:uid="{00000000-0005-0000-0000-000034860000}"/>
    <cellStyle name="Normal 3 5 2 3 3 4 2 2" xfId="34378" xr:uid="{00000000-0005-0000-0000-000035860000}"/>
    <cellStyle name="Normal 3 5 2 3 3 4 2 2 2" xfId="34379" xr:uid="{00000000-0005-0000-0000-000036860000}"/>
    <cellStyle name="Normal 3 5 2 3 3 4 2 3" xfId="34380" xr:uid="{00000000-0005-0000-0000-000037860000}"/>
    <cellStyle name="Normal 3 5 2 3 3 4 3" xfId="34381" xr:uid="{00000000-0005-0000-0000-000038860000}"/>
    <cellStyle name="Normal 3 5 2 3 3 4 3 2" xfId="34382" xr:uid="{00000000-0005-0000-0000-000039860000}"/>
    <cellStyle name="Normal 3 5 2 3 3 4 4" xfId="34383" xr:uid="{00000000-0005-0000-0000-00003A860000}"/>
    <cellStyle name="Normal 3 5 2 3 3 5" xfId="34384" xr:uid="{00000000-0005-0000-0000-00003B860000}"/>
    <cellStyle name="Normal 3 5 2 3 3 5 2" xfId="34385" xr:uid="{00000000-0005-0000-0000-00003C860000}"/>
    <cellStyle name="Normal 3 5 2 3 3 5 2 2" xfId="34386" xr:uid="{00000000-0005-0000-0000-00003D860000}"/>
    <cellStyle name="Normal 3 5 2 3 3 5 3" xfId="34387" xr:uid="{00000000-0005-0000-0000-00003E860000}"/>
    <cellStyle name="Normal 3 5 2 3 3 6" xfId="34388" xr:uid="{00000000-0005-0000-0000-00003F860000}"/>
    <cellStyle name="Normal 3 5 2 3 3 6 2" xfId="34389" xr:uid="{00000000-0005-0000-0000-000040860000}"/>
    <cellStyle name="Normal 3 5 2 3 3 7" xfId="34390" xr:uid="{00000000-0005-0000-0000-000041860000}"/>
    <cellStyle name="Normal 3 5 2 3 3 7 2" xfId="34391" xr:uid="{00000000-0005-0000-0000-000042860000}"/>
    <cellStyle name="Normal 3 5 2 3 3 8" xfId="34392" xr:uid="{00000000-0005-0000-0000-000043860000}"/>
    <cellStyle name="Normal 3 5 2 3 4" xfId="34393" xr:uid="{00000000-0005-0000-0000-000044860000}"/>
    <cellStyle name="Normal 3 5 2 3 4 2" xfId="34394" xr:uid="{00000000-0005-0000-0000-000045860000}"/>
    <cellStyle name="Normal 3 5 2 3 4 2 2" xfId="34395" xr:uid="{00000000-0005-0000-0000-000046860000}"/>
    <cellStyle name="Normal 3 5 2 3 4 2 2 2" xfId="34396" xr:uid="{00000000-0005-0000-0000-000047860000}"/>
    <cellStyle name="Normal 3 5 2 3 4 2 2 2 2" xfId="34397" xr:uid="{00000000-0005-0000-0000-000048860000}"/>
    <cellStyle name="Normal 3 5 2 3 4 2 2 3" xfId="34398" xr:uid="{00000000-0005-0000-0000-000049860000}"/>
    <cellStyle name="Normal 3 5 2 3 4 2 3" xfId="34399" xr:uid="{00000000-0005-0000-0000-00004A860000}"/>
    <cellStyle name="Normal 3 5 2 3 4 2 3 2" xfId="34400" xr:uid="{00000000-0005-0000-0000-00004B860000}"/>
    <cellStyle name="Normal 3 5 2 3 4 2 4" xfId="34401" xr:uid="{00000000-0005-0000-0000-00004C860000}"/>
    <cellStyle name="Normal 3 5 2 3 4 3" xfId="34402" xr:uid="{00000000-0005-0000-0000-00004D860000}"/>
    <cellStyle name="Normal 3 5 2 3 4 3 2" xfId="34403" xr:uid="{00000000-0005-0000-0000-00004E860000}"/>
    <cellStyle name="Normal 3 5 2 3 4 3 2 2" xfId="34404" xr:uid="{00000000-0005-0000-0000-00004F860000}"/>
    <cellStyle name="Normal 3 5 2 3 4 3 3" xfId="34405" xr:uid="{00000000-0005-0000-0000-000050860000}"/>
    <cellStyle name="Normal 3 5 2 3 4 4" xfId="34406" xr:uid="{00000000-0005-0000-0000-000051860000}"/>
    <cellStyle name="Normal 3 5 2 3 4 4 2" xfId="34407" xr:uid="{00000000-0005-0000-0000-000052860000}"/>
    <cellStyle name="Normal 3 5 2 3 4 5" xfId="34408" xr:uid="{00000000-0005-0000-0000-000053860000}"/>
    <cellStyle name="Normal 3 5 2 3 5" xfId="34409" xr:uid="{00000000-0005-0000-0000-000054860000}"/>
    <cellStyle name="Normal 3 5 2 3 5 2" xfId="34410" xr:uid="{00000000-0005-0000-0000-000055860000}"/>
    <cellStyle name="Normal 3 5 2 3 5 2 2" xfId="34411" xr:uid="{00000000-0005-0000-0000-000056860000}"/>
    <cellStyle name="Normal 3 5 2 3 5 2 2 2" xfId="34412" xr:uid="{00000000-0005-0000-0000-000057860000}"/>
    <cellStyle name="Normal 3 5 2 3 5 2 3" xfId="34413" xr:uid="{00000000-0005-0000-0000-000058860000}"/>
    <cellStyle name="Normal 3 5 2 3 5 3" xfId="34414" xr:uid="{00000000-0005-0000-0000-000059860000}"/>
    <cellStyle name="Normal 3 5 2 3 5 3 2" xfId="34415" xr:uid="{00000000-0005-0000-0000-00005A860000}"/>
    <cellStyle name="Normal 3 5 2 3 5 4" xfId="34416" xr:uid="{00000000-0005-0000-0000-00005B860000}"/>
    <cellStyle name="Normal 3 5 2 3 6" xfId="34417" xr:uid="{00000000-0005-0000-0000-00005C860000}"/>
    <cellStyle name="Normal 3 5 2 3 6 2" xfId="34418" xr:uid="{00000000-0005-0000-0000-00005D860000}"/>
    <cellStyle name="Normal 3 5 2 3 6 2 2" xfId="34419" xr:uid="{00000000-0005-0000-0000-00005E860000}"/>
    <cellStyle name="Normal 3 5 2 3 6 2 2 2" xfId="34420" xr:uid="{00000000-0005-0000-0000-00005F860000}"/>
    <cellStyle name="Normal 3 5 2 3 6 2 3" xfId="34421" xr:uid="{00000000-0005-0000-0000-000060860000}"/>
    <cellStyle name="Normal 3 5 2 3 6 3" xfId="34422" xr:uid="{00000000-0005-0000-0000-000061860000}"/>
    <cellStyle name="Normal 3 5 2 3 6 3 2" xfId="34423" xr:uid="{00000000-0005-0000-0000-000062860000}"/>
    <cellStyle name="Normal 3 5 2 3 6 4" xfId="34424" xr:uid="{00000000-0005-0000-0000-000063860000}"/>
    <cellStyle name="Normal 3 5 2 3 7" xfId="34425" xr:uid="{00000000-0005-0000-0000-000064860000}"/>
    <cellStyle name="Normal 3 5 2 3 7 2" xfId="34426" xr:uid="{00000000-0005-0000-0000-000065860000}"/>
    <cellStyle name="Normal 3 5 2 3 7 2 2" xfId="34427" xr:uid="{00000000-0005-0000-0000-000066860000}"/>
    <cellStyle name="Normal 3 5 2 3 7 3" xfId="34428" xr:uid="{00000000-0005-0000-0000-000067860000}"/>
    <cellStyle name="Normal 3 5 2 3 8" xfId="34429" xr:uid="{00000000-0005-0000-0000-000068860000}"/>
    <cellStyle name="Normal 3 5 2 3 8 2" xfId="34430" xr:uid="{00000000-0005-0000-0000-000069860000}"/>
    <cellStyle name="Normal 3 5 2 3 9" xfId="34431" xr:uid="{00000000-0005-0000-0000-00006A860000}"/>
    <cellStyle name="Normal 3 5 2 3 9 2" xfId="34432" xr:uid="{00000000-0005-0000-0000-00006B860000}"/>
    <cellStyle name="Normal 3 5 2 4" xfId="34433" xr:uid="{00000000-0005-0000-0000-00006C860000}"/>
    <cellStyle name="Normal 3 5 2 4 10" xfId="34434" xr:uid="{00000000-0005-0000-0000-00006D860000}"/>
    <cellStyle name="Normal 3 5 2 4 11" xfId="34435" xr:uid="{00000000-0005-0000-0000-00006E860000}"/>
    <cellStyle name="Normal 3 5 2 4 2" xfId="34436" xr:uid="{00000000-0005-0000-0000-00006F860000}"/>
    <cellStyle name="Normal 3 5 2 4 2 10" xfId="34437" xr:uid="{00000000-0005-0000-0000-000070860000}"/>
    <cellStyle name="Normal 3 5 2 4 2 2" xfId="34438" xr:uid="{00000000-0005-0000-0000-000071860000}"/>
    <cellStyle name="Normal 3 5 2 4 2 2 2" xfId="34439" xr:uid="{00000000-0005-0000-0000-000072860000}"/>
    <cellStyle name="Normal 3 5 2 4 2 2 2 2" xfId="34440" xr:uid="{00000000-0005-0000-0000-000073860000}"/>
    <cellStyle name="Normal 3 5 2 4 2 2 2 2 2" xfId="34441" xr:uid="{00000000-0005-0000-0000-000074860000}"/>
    <cellStyle name="Normal 3 5 2 4 2 2 2 2 2 2" xfId="34442" xr:uid="{00000000-0005-0000-0000-000075860000}"/>
    <cellStyle name="Normal 3 5 2 4 2 2 2 2 2 2 2" xfId="34443" xr:uid="{00000000-0005-0000-0000-000076860000}"/>
    <cellStyle name="Normal 3 5 2 4 2 2 2 2 2 3" xfId="34444" xr:uid="{00000000-0005-0000-0000-000077860000}"/>
    <cellStyle name="Normal 3 5 2 4 2 2 2 2 3" xfId="34445" xr:uid="{00000000-0005-0000-0000-000078860000}"/>
    <cellStyle name="Normal 3 5 2 4 2 2 2 2 3 2" xfId="34446" xr:uid="{00000000-0005-0000-0000-000079860000}"/>
    <cellStyle name="Normal 3 5 2 4 2 2 2 2 4" xfId="34447" xr:uid="{00000000-0005-0000-0000-00007A860000}"/>
    <cellStyle name="Normal 3 5 2 4 2 2 2 3" xfId="34448" xr:uid="{00000000-0005-0000-0000-00007B860000}"/>
    <cellStyle name="Normal 3 5 2 4 2 2 2 3 2" xfId="34449" xr:uid="{00000000-0005-0000-0000-00007C860000}"/>
    <cellStyle name="Normal 3 5 2 4 2 2 2 3 2 2" xfId="34450" xr:uid="{00000000-0005-0000-0000-00007D860000}"/>
    <cellStyle name="Normal 3 5 2 4 2 2 2 3 3" xfId="34451" xr:uid="{00000000-0005-0000-0000-00007E860000}"/>
    <cellStyle name="Normal 3 5 2 4 2 2 2 4" xfId="34452" xr:uid="{00000000-0005-0000-0000-00007F860000}"/>
    <cellStyle name="Normal 3 5 2 4 2 2 2 4 2" xfId="34453" xr:uid="{00000000-0005-0000-0000-000080860000}"/>
    <cellStyle name="Normal 3 5 2 4 2 2 2 5" xfId="34454" xr:uid="{00000000-0005-0000-0000-000081860000}"/>
    <cellStyle name="Normal 3 5 2 4 2 2 3" xfId="34455" xr:uid="{00000000-0005-0000-0000-000082860000}"/>
    <cellStyle name="Normal 3 5 2 4 2 2 3 2" xfId="34456" xr:uid="{00000000-0005-0000-0000-000083860000}"/>
    <cellStyle name="Normal 3 5 2 4 2 2 3 2 2" xfId="34457" xr:uid="{00000000-0005-0000-0000-000084860000}"/>
    <cellStyle name="Normal 3 5 2 4 2 2 3 2 2 2" xfId="34458" xr:uid="{00000000-0005-0000-0000-000085860000}"/>
    <cellStyle name="Normal 3 5 2 4 2 2 3 2 3" xfId="34459" xr:uid="{00000000-0005-0000-0000-000086860000}"/>
    <cellStyle name="Normal 3 5 2 4 2 2 3 3" xfId="34460" xr:uid="{00000000-0005-0000-0000-000087860000}"/>
    <cellStyle name="Normal 3 5 2 4 2 2 3 3 2" xfId="34461" xr:uid="{00000000-0005-0000-0000-000088860000}"/>
    <cellStyle name="Normal 3 5 2 4 2 2 3 4" xfId="34462" xr:uid="{00000000-0005-0000-0000-000089860000}"/>
    <cellStyle name="Normal 3 5 2 4 2 2 4" xfId="34463" xr:uid="{00000000-0005-0000-0000-00008A860000}"/>
    <cellStyle name="Normal 3 5 2 4 2 2 4 2" xfId="34464" xr:uid="{00000000-0005-0000-0000-00008B860000}"/>
    <cellStyle name="Normal 3 5 2 4 2 2 4 2 2" xfId="34465" xr:uid="{00000000-0005-0000-0000-00008C860000}"/>
    <cellStyle name="Normal 3 5 2 4 2 2 4 2 2 2" xfId="34466" xr:uid="{00000000-0005-0000-0000-00008D860000}"/>
    <cellStyle name="Normal 3 5 2 4 2 2 4 2 3" xfId="34467" xr:uid="{00000000-0005-0000-0000-00008E860000}"/>
    <cellStyle name="Normal 3 5 2 4 2 2 4 3" xfId="34468" xr:uid="{00000000-0005-0000-0000-00008F860000}"/>
    <cellStyle name="Normal 3 5 2 4 2 2 4 3 2" xfId="34469" xr:uid="{00000000-0005-0000-0000-000090860000}"/>
    <cellStyle name="Normal 3 5 2 4 2 2 4 4" xfId="34470" xr:uid="{00000000-0005-0000-0000-000091860000}"/>
    <cellStyle name="Normal 3 5 2 4 2 2 5" xfId="34471" xr:uid="{00000000-0005-0000-0000-000092860000}"/>
    <cellStyle name="Normal 3 5 2 4 2 2 5 2" xfId="34472" xr:uid="{00000000-0005-0000-0000-000093860000}"/>
    <cellStyle name="Normal 3 5 2 4 2 2 5 2 2" xfId="34473" xr:uid="{00000000-0005-0000-0000-000094860000}"/>
    <cellStyle name="Normal 3 5 2 4 2 2 5 3" xfId="34474" xr:uid="{00000000-0005-0000-0000-000095860000}"/>
    <cellStyle name="Normal 3 5 2 4 2 2 6" xfId="34475" xr:uid="{00000000-0005-0000-0000-000096860000}"/>
    <cellStyle name="Normal 3 5 2 4 2 2 6 2" xfId="34476" xr:uid="{00000000-0005-0000-0000-000097860000}"/>
    <cellStyle name="Normal 3 5 2 4 2 2 7" xfId="34477" xr:uid="{00000000-0005-0000-0000-000098860000}"/>
    <cellStyle name="Normal 3 5 2 4 2 2 7 2" xfId="34478" xr:uid="{00000000-0005-0000-0000-000099860000}"/>
    <cellStyle name="Normal 3 5 2 4 2 2 8" xfId="34479" xr:uid="{00000000-0005-0000-0000-00009A860000}"/>
    <cellStyle name="Normal 3 5 2 4 2 3" xfId="34480" xr:uid="{00000000-0005-0000-0000-00009B860000}"/>
    <cellStyle name="Normal 3 5 2 4 2 3 2" xfId="34481" xr:uid="{00000000-0005-0000-0000-00009C860000}"/>
    <cellStyle name="Normal 3 5 2 4 2 3 2 2" xfId="34482" xr:uid="{00000000-0005-0000-0000-00009D860000}"/>
    <cellStyle name="Normal 3 5 2 4 2 3 2 2 2" xfId="34483" xr:uid="{00000000-0005-0000-0000-00009E860000}"/>
    <cellStyle name="Normal 3 5 2 4 2 3 2 2 2 2" xfId="34484" xr:uid="{00000000-0005-0000-0000-00009F860000}"/>
    <cellStyle name="Normal 3 5 2 4 2 3 2 2 3" xfId="34485" xr:uid="{00000000-0005-0000-0000-0000A0860000}"/>
    <cellStyle name="Normal 3 5 2 4 2 3 2 3" xfId="34486" xr:uid="{00000000-0005-0000-0000-0000A1860000}"/>
    <cellStyle name="Normal 3 5 2 4 2 3 2 3 2" xfId="34487" xr:uid="{00000000-0005-0000-0000-0000A2860000}"/>
    <cellStyle name="Normal 3 5 2 4 2 3 2 4" xfId="34488" xr:uid="{00000000-0005-0000-0000-0000A3860000}"/>
    <cellStyle name="Normal 3 5 2 4 2 3 3" xfId="34489" xr:uid="{00000000-0005-0000-0000-0000A4860000}"/>
    <cellStyle name="Normal 3 5 2 4 2 3 3 2" xfId="34490" xr:uid="{00000000-0005-0000-0000-0000A5860000}"/>
    <cellStyle name="Normal 3 5 2 4 2 3 3 2 2" xfId="34491" xr:uid="{00000000-0005-0000-0000-0000A6860000}"/>
    <cellStyle name="Normal 3 5 2 4 2 3 3 3" xfId="34492" xr:uid="{00000000-0005-0000-0000-0000A7860000}"/>
    <cellStyle name="Normal 3 5 2 4 2 3 4" xfId="34493" xr:uid="{00000000-0005-0000-0000-0000A8860000}"/>
    <cellStyle name="Normal 3 5 2 4 2 3 4 2" xfId="34494" xr:uid="{00000000-0005-0000-0000-0000A9860000}"/>
    <cellStyle name="Normal 3 5 2 4 2 3 5" xfId="34495" xr:uid="{00000000-0005-0000-0000-0000AA860000}"/>
    <cellStyle name="Normal 3 5 2 4 2 4" xfId="34496" xr:uid="{00000000-0005-0000-0000-0000AB860000}"/>
    <cellStyle name="Normal 3 5 2 4 2 4 2" xfId="34497" xr:uid="{00000000-0005-0000-0000-0000AC860000}"/>
    <cellStyle name="Normal 3 5 2 4 2 4 2 2" xfId="34498" xr:uid="{00000000-0005-0000-0000-0000AD860000}"/>
    <cellStyle name="Normal 3 5 2 4 2 4 2 2 2" xfId="34499" xr:uid="{00000000-0005-0000-0000-0000AE860000}"/>
    <cellStyle name="Normal 3 5 2 4 2 4 2 3" xfId="34500" xr:uid="{00000000-0005-0000-0000-0000AF860000}"/>
    <cellStyle name="Normal 3 5 2 4 2 4 3" xfId="34501" xr:uid="{00000000-0005-0000-0000-0000B0860000}"/>
    <cellStyle name="Normal 3 5 2 4 2 4 3 2" xfId="34502" xr:uid="{00000000-0005-0000-0000-0000B1860000}"/>
    <cellStyle name="Normal 3 5 2 4 2 4 4" xfId="34503" xr:uid="{00000000-0005-0000-0000-0000B2860000}"/>
    <cellStyle name="Normal 3 5 2 4 2 5" xfId="34504" xr:uid="{00000000-0005-0000-0000-0000B3860000}"/>
    <cellStyle name="Normal 3 5 2 4 2 5 2" xfId="34505" xr:uid="{00000000-0005-0000-0000-0000B4860000}"/>
    <cellStyle name="Normal 3 5 2 4 2 5 2 2" xfId="34506" xr:uid="{00000000-0005-0000-0000-0000B5860000}"/>
    <cellStyle name="Normal 3 5 2 4 2 5 2 2 2" xfId="34507" xr:uid="{00000000-0005-0000-0000-0000B6860000}"/>
    <cellStyle name="Normal 3 5 2 4 2 5 2 3" xfId="34508" xr:uid="{00000000-0005-0000-0000-0000B7860000}"/>
    <cellStyle name="Normal 3 5 2 4 2 5 3" xfId="34509" xr:uid="{00000000-0005-0000-0000-0000B8860000}"/>
    <cellStyle name="Normal 3 5 2 4 2 5 3 2" xfId="34510" xr:uid="{00000000-0005-0000-0000-0000B9860000}"/>
    <cellStyle name="Normal 3 5 2 4 2 5 4" xfId="34511" xr:uid="{00000000-0005-0000-0000-0000BA860000}"/>
    <cellStyle name="Normal 3 5 2 4 2 6" xfId="34512" xr:uid="{00000000-0005-0000-0000-0000BB860000}"/>
    <cellStyle name="Normal 3 5 2 4 2 6 2" xfId="34513" xr:uid="{00000000-0005-0000-0000-0000BC860000}"/>
    <cellStyle name="Normal 3 5 2 4 2 6 2 2" xfId="34514" xr:uid="{00000000-0005-0000-0000-0000BD860000}"/>
    <cellStyle name="Normal 3 5 2 4 2 6 3" xfId="34515" xr:uid="{00000000-0005-0000-0000-0000BE860000}"/>
    <cellStyle name="Normal 3 5 2 4 2 7" xfId="34516" xr:uid="{00000000-0005-0000-0000-0000BF860000}"/>
    <cellStyle name="Normal 3 5 2 4 2 7 2" xfId="34517" xr:uid="{00000000-0005-0000-0000-0000C0860000}"/>
    <cellStyle name="Normal 3 5 2 4 2 8" xfId="34518" xr:uid="{00000000-0005-0000-0000-0000C1860000}"/>
    <cellStyle name="Normal 3 5 2 4 2 8 2" xfId="34519" xr:uid="{00000000-0005-0000-0000-0000C2860000}"/>
    <cellStyle name="Normal 3 5 2 4 2 9" xfId="34520" xr:uid="{00000000-0005-0000-0000-0000C3860000}"/>
    <cellStyle name="Normal 3 5 2 4 3" xfId="34521" xr:uid="{00000000-0005-0000-0000-0000C4860000}"/>
    <cellStyle name="Normal 3 5 2 4 3 2" xfId="34522" xr:uid="{00000000-0005-0000-0000-0000C5860000}"/>
    <cellStyle name="Normal 3 5 2 4 3 2 2" xfId="34523" xr:uid="{00000000-0005-0000-0000-0000C6860000}"/>
    <cellStyle name="Normal 3 5 2 4 3 2 2 2" xfId="34524" xr:uid="{00000000-0005-0000-0000-0000C7860000}"/>
    <cellStyle name="Normal 3 5 2 4 3 2 2 2 2" xfId="34525" xr:uid="{00000000-0005-0000-0000-0000C8860000}"/>
    <cellStyle name="Normal 3 5 2 4 3 2 2 2 2 2" xfId="34526" xr:uid="{00000000-0005-0000-0000-0000C9860000}"/>
    <cellStyle name="Normal 3 5 2 4 3 2 2 2 3" xfId="34527" xr:uid="{00000000-0005-0000-0000-0000CA860000}"/>
    <cellStyle name="Normal 3 5 2 4 3 2 2 3" xfId="34528" xr:uid="{00000000-0005-0000-0000-0000CB860000}"/>
    <cellStyle name="Normal 3 5 2 4 3 2 2 3 2" xfId="34529" xr:uid="{00000000-0005-0000-0000-0000CC860000}"/>
    <cellStyle name="Normal 3 5 2 4 3 2 2 4" xfId="34530" xr:uid="{00000000-0005-0000-0000-0000CD860000}"/>
    <cellStyle name="Normal 3 5 2 4 3 2 3" xfId="34531" xr:uid="{00000000-0005-0000-0000-0000CE860000}"/>
    <cellStyle name="Normal 3 5 2 4 3 2 3 2" xfId="34532" xr:uid="{00000000-0005-0000-0000-0000CF860000}"/>
    <cellStyle name="Normal 3 5 2 4 3 2 3 2 2" xfId="34533" xr:uid="{00000000-0005-0000-0000-0000D0860000}"/>
    <cellStyle name="Normal 3 5 2 4 3 2 3 3" xfId="34534" xr:uid="{00000000-0005-0000-0000-0000D1860000}"/>
    <cellStyle name="Normal 3 5 2 4 3 2 4" xfId="34535" xr:uid="{00000000-0005-0000-0000-0000D2860000}"/>
    <cellStyle name="Normal 3 5 2 4 3 2 4 2" xfId="34536" xr:uid="{00000000-0005-0000-0000-0000D3860000}"/>
    <cellStyle name="Normal 3 5 2 4 3 2 5" xfId="34537" xr:uid="{00000000-0005-0000-0000-0000D4860000}"/>
    <cellStyle name="Normal 3 5 2 4 3 3" xfId="34538" xr:uid="{00000000-0005-0000-0000-0000D5860000}"/>
    <cellStyle name="Normal 3 5 2 4 3 3 2" xfId="34539" xr:uid="{00000000-0005-0000-0000-0000D6860000}"/>
    <cellStyle name="Normal 3 5 2 4 3 3 2 2" xfId="34540" xr:uid="{00000000-0005-0000-0000-0000D7860000}"/>
    <cellStyle name="Normal 3 5 2 4 3 3 2 2 2" xfId="34541" xr:uid="{00000000-0005-0000-0000-0000D8860000}"/>
    <cellStyle name="Normal 3 5 2 4 3 3 2 3" xfId="34542" xr:uid="{00000000-0005-0000-0000-0000D9860000}"/>
    <cellStyle name="Normal 3 5 2 4 3 3 3" xfId="34543" xr:uid="{00000000-0005-0000-0000-0000DA860000}"/>
    <cellStyle name="Normal 3 5 2 4 3 3 3 2" xfId="34544" xr:uid="{00000000-0005-0000-0000-0000DB860000}"/>
    <cellStyle name="Normal 3 5 2 4 3 3 4" xfId="34545" xr:uid="{00000000-0005-0000-0000-0000DC860000}"/>
    <cellStyle name="Normal 3 5 2 4 3 4" xfId="34546" xr:uid="{00000000-0005-0000-0000-0000DD860000}"/>
    <cellStyle name="Normal 3 5 2 4 3 4 2" xfId="34547" xr:uid="{00000000-0005-0000-0000-0000DE860000}"/>
    <cellStyle name="Normal 3 5 2 4 3 4 2 2" xfId="34548" xr:uid="{00000000-0005-0000-0000-0000DF860000}"/>
    <cellStyle name="Normal 3 5 2 4 3 4 2 2 2" xfId="34549" xr:uid="{00000000-0005-0000-0000-0000E0860000}"/>
    <cellStyle name="Normal 3 5 2 4 3 4 2 3" xfId="34550" xr:uid="{00000000-0005-0000-0000-0000E1860000}"/>
    <cellStyle name="Normal 3 5 2 4 3 4 3" xfId="34551" xr:uid="{00000000-0005-0000-0000-0000E2860000}"/>
    <cellStyle name="Normal 3 5 2 4 3 4 3 2" xfId="34552" xr:uid="{00000000-0005-0000-0000-0000E3860000}"/>
    <cellStyle name="Normal 3 5 2 4 3 4 4" xfId="34553" xr:uid="{00000000-0005-0000-0000-0000E4860000}"/>
    <cellStyle name="Normal 3 5 2 4 3 5" xfId="34554" xr:uid="{00000000-0005-0000-0000-0000E5860000}"/>
    <cellStyle name="Normal 3 5 2 4 3 5 2" xfId="34555" xr:uid="{00000000-0005-0000-0000-0000E6860000}"/>
    <cellStyle name="Normal 3 5 2 4 3 5 2 2" xfId="34556" xr:uid="{00000000-0005-0000-0000-0000E7860000}"/>
    <cellStyle name="Normal 3 5 2 4 3 5 3" xfId="34557" xr:uid="{00000000-0005-0000-0000-0000E8860000}"/>
    <cellStyle name="Normal 3 5 2 4 3 6" xfId="34558" xr:uid="{00000000-0005-0000-0000-0000E9860000}"/>
    <cellStyle name="Normal 3 5 2 4 3 6 2" xfId="34559" xr:uid="{00000000-0005-0000-0000-0000EA860000}"/>
    <cellStyle name="Normal 3 5 2 4 3 7" xfId="34560" xr:uid="{00000000-0005-0000-0000-0000EB860000}"/>
    <cellStyle name="Normal 3 5 2 4 3 7 2" xfId="34561" xr:uid="{00000000-0005-0000-0000-0000EC860000}"/>
    <cellStyle name="Normal 3 5 2 4 3 8" xfId="34562" xr:uid="{00000000-0005-0000-0000-0000ED860000}"/>
    <cellStyle name="Normal 3 5 2 4 4" xfId="34563" xr:uid="{00000000-0005-0000-0000-0000EE860000}"/>
    <cellStyle name="Normal 3 5 2 4 4 2" xfId="34564" xr:uid="{00000000-0005-0000-0000-0000EF860000}"/>
    <cellStyle name="Normal 3 5 2 4 4 2 2" xfId="34565" xr:uid="{00000000-0005-0000-0000-0000F0860000}"/>
    <cellStyle name="Normal 3 5 2 4 4 2 2 2" xfId="34566" xr:uid="{00000000-0005-0000-0000-0000F1860000}"/>
    <cellStyle name="Normal 3 5 2 4 4 2 2 2 2" xfId="34567" xr:uid="{00000000-0005-0000-0000-0000F2860000}"/>
    <cellStyle name="Normal 3 5 2 4 4 2 2 3" xfId="34568" xr:uid="{00000000-0005-0000-0000-0000F3860000}"/>
    <cellStyle name="Normal 3 5 2 4 4 2 3" xfId="34569" xr:uid="{00000000-0005-0000-0000-0000F4860000}"/>
    <cellStyle name="Normal 3 5 2 4 4 2 3 2" xfId="34570" xr:uid="{00000000-0005-0000-0000-0000F5860000}"/>
    <cellStyle name="Normal 3 5 2 4 4 2 4" xfId="34571" xr:uid="{00000000-0005-0000-0000-0000F6860000}"/>
    <cellStyle name="Normal 3 5 2 4 4 3" xfId="34572" xr:uid="{00000000-0005-0000-0000-0000F7860000}"/>
    <cellStyle name="Normal 3 5 2 4 4 3 2" xfId="34573" xr:uid="{00000000-0005-0000-0000-0000F8860000}"/>
    <cellStyle name="Normal 3 5 2 4 4 3 2 2" xfId="34574" xr:uid="{00000000-0005-0000-0000-0000F9860000}"/>
    <cellStyle name="Normal 3 5 2 4 4 3 3" xfId="34575" xr:uid="{00000000-0005-0000-0000-0000FA860000}"/>
    <cellStyle name="Normal 3 5 2 4 4 4" xfId="34576" xr:uid="{00000000-0005-0000-0000-0000FB860000}"/>
    <cellStyle name="Normal 3 5 2 4 4 4 2" xfId="34577" xr:uid="{00000000-0005-0000-0000-0000FC860000}"/>
    <cellStyle name="Normal 3 5 2 4 4 5" xfId="34578" xr:uid="{00000000-0005-0000-0000-0000FD860000}"/>
    <cellStyle name="Normal 3 5 2 4 5" xfId="34579" xr:uid="{00000000-0005-0000-0000-0000FE860000}"/>
    <cellStyle name="Normal 3 5 2 4 5 2" xfId="34580" xr:uid="{00000000-0005-0000-0000-0000FF860000}"/>
    <cellStyle name="Normal 3 5 2 4 5 2 2" xfId="34581" xr:uid="{00000000-0005-0000-0000-000000870000}"/>
    <cellStyle name="Normal 3 5 2 4 5 2 2 2" xfId="34582" xr:uid="{00000000-0005-0000-0000-000001870000}"/>
    <cellStyle name="Normal 3 5 2 4 5 2 3" xfId="34583" xr:uid="{00000000-0005-0000-0000-000002870000}"/>
    <cellStyle name="Normal 3 5 2 4 5 3" xfId="34584" xr:uid="{00000000-0005-0000-0000-000003870000}"/>
    <cellStyle name="Normal 3 5 2 4 5 3 2" xfId="34585" xr:uid="{00000000-0005-0000-0000-000004870000}"/>
    <cellStyle name="Normal 3 5 2 4 5 4" xfId="34586" xr:uid="{00000000-0005-0000-0000-000005870000}"/>
    <cellStyle name="Normal 3 5 2 4 6" xfId="34587" xr:uid="{00000000-0005-0000-0000-000006870000}"/>
    <cellStyle name="Normal 3 5 2 4 6 2" xfId="34588" xr:uid="{00000000-0005-0000-0000-000007870000}"/>
    <cellStyle name="Normal 3 5 2 4 6 2 2" xfId="34589" xr:uid="{00000000-0005-0000-0000-000008870000}"/>
    <cellStyle name="Normal 3 5 2 4 6 2 2 2" xfId="34590" xr:uid="{00000000-0005-0000-0000-000009870000}"/>
    <cellStyle name="Normal 3 5 2 4 6 2 3" xfId="34591" xr:uid="{00000000-0005-0000-0000-00000A870000}"/>
    <cellStyle name="Normal 3 5 2 4 6 3" xfId="34592" xr:uid="{00000000-0005-0000-0000-00000B870000}"/>
    <cellStyle name="Normal 3 5 2 4 6 3 2" xfId="34593" xr:uid="{00000000-0005-0000-0000-00000C870000}"/>
    <cellStyle name="Normal 3 5 2 4 6 4" xfId="34594" xr:uid="{00000000-0005-0000-0000-00000D870000}"/>
    <cellStyle name="Normal 3 5 2 4 7" xfId="34595" xr:uid="{00000000-0005-0000-0000-00000E870000}"/>
    <cellStyle name="Normal 3 5 2 4 7 2" xfId="34596" xr:uid="{00000000-0005-0000-0000-00000F870000}"/>
    <cellStyle name="Normal 3 5 2 4 7 2 2" xfId="34597" xr:uid="{00000000-0005-0000-0000-000010870000}"/>
    <cellStyle name="Normal 3 5 2 4 7 3" xfId="34598" xr:uid="{00000000-0005-0000-0000-000011870000}"/>
    <cellStyle name="Normal 3 5 2 4 8" xfId="34599" xr:uid="{00000000-0005-0000-0000-000012870000}"/>
    <cellStyle name="Normal 3 5 2 4 8 2" xfId="34600" xr:uid="{00000000-0005-0000-0000-000013870000}"/>
    <cellStyle name="Normal 3 5 2 4 9" xfId="34601" xr:uid="{00000000-0005-0000-0000-000014870000}"/>
    <cellStyle name="Normal 3 5 2 4 9 2" xfId="34602" xr:uid="{00000000-0005-0000-0000-000015870000}"/>
    <cellStyle name="Normal 3 5 2 5" xfId="34603" xr:uid="{00000000-0005-0000-0000-000016870000}"/>
    <cellStyle name="Normal 3 5 2 5 10" xfId="34604" xr:uid="{00000000-0005-0000-0000-000017870000}"/>
    <cellStyle name="Normal 3 5 2 5 2" xfId="34605" xr:uid="{00000000-0005-0000-0000-000018870000}"/>
    <cellStyle name="Normal 3 5 2 5 2 2" xfId="34606" xr:uid="{00000000-0005-0000-0000-000019870000}"/>
    <cellStyle name="Normal 3 5 2 5 2 2 2" xfId="34607" xr:uid="{00000000-0005-0000-0000-00001A870000}"/>
    <cellStyle name="Normal 3 5 2 5 2 2 2 2" xfId="34608" xr:uid="{00000000-0005-0000-0000-00001B870000}"/>
    <cellStyle name="Normal 3 5 2 5 2 2 2 2 2" xfId="34609" xr:uid="{00000000-0005-0000-0000-00001C870000}"/>
    <cellStyle name="Normal 3 5 2 5 2 2 2 2 2 2" xfId="34610" xr:uid="{00000000-0005-0000-0000-00001D870000}"/>
    <cellStyle name="Normal 3 5 2 5 2 2 2 2 3" xfId="34611" xr:uid="{00000000-0005-0000-0000-00001E870000}"/>
    <cellStyle name="Normal 3 5 2 5 2 2 2 3" xfId="34612" xr:uid="{00000000-0005-0000-0000-00001F870000}"/>
    <cellStyle name="Normal 3 5 2 5 2 2 2 3 2" xfId="34613" xr:uid="{00000000-0005-0000-0000-000020870000}"/>
    <cellStyle name="Normal 3 5 2 5 2 2 2 4" xfId="34614" xr:uid="{00000000-0005-0000-0000-000021870000}"/>
    <cellStyle name="Normal 3 5 2 5 2 2 3" xfId="34615" xr:uid="{00000000-0005-0000-0000-000022870000}"/>
    <cellStyle name="Normal 3 5 2 5 2 2 3 2" xfId="34616" xr:uid="{00000000-0005-0000-0000-000023870000}"/>
    <cellStyle name="Normal 3 5 2 5 2 2 3 2 2" xfId="34617" xr:uid="{00000000-0005-0000-0000-000024870000}"/>
    <cellStyle name="Normal 3 5 2 5 2 2 3 3" xfId="34618" xr:uid="{00000000-0005-0000-0000-000025870000}"/>
    <cellStyle name="Normal 3 5 2 5 2 2 4" xfId="34619" xr:uid="{00000000-0005-0000-0000-000026870000}"/>
    <cellStyle name="Normal 3 5 2 5 2 2 4 2" xfId="34620" xr:uid="{00000000-0005-0000-0000-000027870000}"/>
    <cellStyle name="Normal 3 5 2 5 2 2 5" xfId="34621" xr:uid="{00000000-0005-0000-0000-000028870000}"/>
    <cellStyle name="Normal 3 5 2 5 2 3" xfId="34622" xr:uid="{00000000-0005-0000-0000-000029870000}"/>
    <cellStyle name="Normal 3 5 2 5 2 3 2" xfId="34623" xr:uid="{00000000-0005-0000-0000-00002A870000}"/>
    <cellStyle name="Normal 3 5 2 5 2 3 2 2" xfId="34624" xr:uid="{00000000-0005-0000-0000-00002B870000}"/>
    <cellStyle name="Normal 3 5 2 5 2 3 2 2 2" xfId="34625" xr:uid="{00000000-0005-0000-0000-00002C870000}"/>
    <cellStyle name="Normal 3 5 2 5 2 3 2 3" xfId="34626" xr:uid="{00000000-0005-0000-0000-00002D870000}"/>
    <cellStyle name="Normal 3 5 2 5 2 3 3" xfId="34627" xr:uid="{00000000-0005-0000-0000-00002E870000}"/>
    <cellStyle name="Normal 3 5 2 5 2 3 3 2" xfId="34628" xr:uid="{00000000-0005-0000-0000-00002F870000}"/>
    <cellStyle name="Normal 3 5 2 5 2 3 4" xfId="34629" xr:uid="{00000000-0005-0000-0000-000030870000}"/>
    <cellStyle name="Normal 3 5 2 5 2 4" xfId="34630" xr:uid="{00000000-0005-0000-0000-000031870000}"/>
    <cellStyle name="Normal 3 5 2 5 2 4 2" xfId="34631" xr:uid="{00000000-0005-0000-0000-000032870000}"/>
    <cellStyle name="Normal 3 5 2 5 2 4 2 2" xfId="34632" xr:uid="{00000000-0005-0000-0000-000033870000}"/>
    <cellStyle name="Normal 3 5 2 5 2 4 2 2 2" xfId="34633" xr:uid="{00000000-0005-0000-0000-000034870000}"/>
    <cellStyle name="Normal 3 5 2 5 2 4 2 3" xfId="34634" xr:uid="{00000000-0005-0000-0000-000035870000}"/>
    <cellStyle name="Normal 3 5 2 5 2 4 3" xfId="34635" xr:uid="{00000000-0005-0000-0000-000036870000}"/>
    <cellStyle name="Normal 3 5 2 5 2 4 3 2" xfId="34636" xr:uid="{00000000-0005-0000-0000-000037870000}"/>
    <cellStyle name="Normal 3 5 2 5 2 4 4" xfId="34637" xr:uid="{00000000-0005-0000-0000-000038870000}"/>
    <cellStyle name="Normal 3 5 2 5 2 5" xfId="34638" xr:uid="{00000000-0005-0000-0000-000039870000}"/>
    <cellStyle name="Normal 3 5 2 5 2 5 2" xfId="34639" xr:uid="{00000000-0005-0000-0000-00003A870000}"/>
    <cellStyle name="Normal 3 5 2 5 2 5 2 2" xfId="34640" xr:uid="{00000000-0005-0000-0000-00003B870000}"/>
    <cellStyle name="Normal 3 5 2 5 2 5 3" xfId="34641" xr:uid="{00000000-0005-0000-0000-00003C870000}"/>
    <cellStyle name="Normal 3 5 2 5 2 6" xfId="34642" xr:uid="{00000000-0005-0000-0000-00003D870000}"/>
    <cellStyle name="Normal 3 5 2 5 2 6 2" xfId="34643" xr:uid="{00000000-0005-0000-0000-00003E870000}"/>
    <cellStyle name="Normal 3 5 2 5 2 7" xfId="34644" xr:uid="{00000000-0005-0000-0000-00003F870000}"/>
    <cellStyle name="Normal 3 5 2 5 2 7 2" xfId="34645" xr:uid="{00000000-0005-0000-0000-000040870000}"/>
    <cellStyle name="Normal 3 5 2 5 2 8" xfId="34646" xr:uid="{00000000-0005-0000-0000-000041870000}"/>
    <cellStyle name="Normal 3 5 2 5 3" xfId="34647" xr:uid="{00000000-0005-0000-0000-000042870000}"/>
    <cellStyle name="Normal 3 5 2 5 3 2" xfId="34648" xr:uid="{00000000-0005-0000-0000-000043870000}"/>
    <cellStyle name="Normal 3 5 2 5 3 2 2" xfId="34649" xr:uid="{00000000-0005-0000-0000-000044870000}"/>
    <cellStyle name="Normal 3 5 2 5 3 2 2 2" xfId="34650" xr:uid="{00000000-0005-0000-0000-000045870000}"/>
    <cellStyle name="Normal 3 5 2 5 3 2 2 2 2" xfId="34651" xr:uid="{00000000-0005-0000-0000-000046870000}"/>
    <cellStyle name="Normal 3 5 2 5 3 2 2 3" xfId="34652" xr:uid="{00000000-0005-0000-0000-000047870000}"/>
    <cellStyle name="Normal 3 5 2 5 3 2 3" xfId="34653" xr:uid="{00000000-0005-0000-0000-000048870000}"/>
    <cellStyle name="Normal 3 5 2 5 3 2 3 2" xfId="34654" xr:uid="{00000000-0005-0000-0000-000049870000}"/>
    <cellStyle name="Normal 3 5 2 5 3 2 4" xfId="34655" xr:uid="{00000000-0005-0000-0000-00004A870000}"/>
    <cellStyle name="Normal 3 5 2 5 3 3" xfId="34656" xr:uid="{00000000-0005-0000-0000-00004B870000}"/>
    <cellStyle name="Normal 3 5 2 5 3 3 2" xfId="34657" xr:uid="{00000000-0005-0000-0000-00004C870000}"/>
    <cellStyle name="Normal 3 5 2 5 3 3 2 2" xfId="34658" xr:uid="{00000000-0005-0000-0000-00004D870000}"/>
    <cellStyle name="Normal 3 5 2 5 3 3 3" xfId="34659" xr:uid="{00000000-0005-0000-0000-00004E870000}"/>
    <cellStyle name="Normal 3 5 2 5 3 4" xfId="34660" xr:uid="{00000000-0005-0000-0000-00004F870000}"/>
    <cellStyle name="Normal 3 5 2 5 3 4 2" xfId="34661" xr:uid="{00000000-0005-0000-0000-000050870000}"/>
    <cellStyle name="Normal 3 5 2 5 3 5" xfId="34662" xr:uid="{00000000-0005-0000-0000-000051870000}"/>
    <cellStyle name="Normal 3 5 2 5 4" xfId="34663" xr:uid="{00000000-0005-0000-0000-000052870000}"/>
    <cellStyle name="Normal 3 5 2 5 4 2" xfId="34664" xr:uid="{00000000-0005-0000-0000-000053870000}"/>
    <cellStyle name="Normal 3 5 2 5 4 2 2" xfId="34665" xr:uid="{00000000-0005-0000-0000-000054870000}"/>
    <cellStyle name="Normal 3 5 2 5 4 2 2 2" xfId="34666" xr:uid="{00000000-0005-0000-0000-000055870000}"/>
    <cellStyle name="Normal 3 5 2 5 4 2 3" xfId="34667" xr:uid="{00000000-0005-0000-0000-000056870000}"/>
    <cellStyle name="Normal 3 5 2 5 4 3" xfId="34668" xr:uid="{00000000-0005-0000-0000-000057870000}"/>
    <cellStyle name="Normal 3 5 2 5 4 3 2" xfId="34669" xr:uid="{00000000-0005-0000-0000-000058870000}"/>
    <cellStyle name="Normal 3 5 2 5 4 4" xfId="34670" xr:uid="{00000000-0005-0000-0000-000059870000}"/>
    <cellStyle name="Normal 3 5 2 5 5" xfId="34671" xr:uid="{00000000-0005-0000-0000-00005A870000}"/>
    <cellStyle name="Normal 3 5 2 5 5 2" xfId="34672" xr:uid="{00000000-0005-0000-0000-00005B870000}"/>
    <cellStyle name="Normal 3 5 2 5 5 2 2" xfId="34673" xr:uid="{00000000-0005-0000-0000-00005C870000}"/>
    <cellStyle name="Normal 3 5 2 5 5 2 2 2" xfId="34674" xr:uid="{00000000-0005-0000-0000-00005D870000}"/>
    <cellStyle name="Normal 3 5 2 5 5 2 3" xfId="34675" xr:uid="{00000000-0005-0000-0000-00005E870000}"/>
    <cellStyle name="Normal 3 5 2 5 5 3" xfId="34676" xr:uid="{00000000-0005-0000-0000-00005F870000}"/>
    <cellStyle name="Normal 3 5 2 5 5 3 2" xfId="34677" xr:uid="{00000000-0005-0000-0000-000060870000}"/>
    <cellStyle name="Normal 3 5 2 5 5 4" xfId="34678" xr:uid="{00000000-0005-0000-0000-000061870000}"/>
    <cellStyle name="Normal 3 5 2 5 6" xfId="34679" xr:uid="{00000000-0005-0000-0000-000062870000}"/>
    <cellStyle name="Normal 3 5 2 5 6 2" xfId="34680" xr:uid="{00000000-0005-0000-0000-000063870000}"/>
    <cellStyle name="Normal 3 5 2 5 6 2 2" xfId="34681" xr:uid="{00000000-0005-0000-0000-000064870000}"/>
    <cellStyle name="Normal 3 5 2 5 6 3" xfId="34682" xr:uid="{00000000-0005-0000-0000-000065870000}"/>
    <cellStyle name="Normal 3 5 2 5 7" xfId="34683" xr:uid="{00000000-0005-0000-0000-000066870000}"/>
    <cellStyle name="Normal 3 5 2 5 7 2" xfId="34684" xr:uid="{00000000-0005-0000-0000-000067870000}"/>
    <cellStyle name="Normal 3 5 2 5 8" xfId="34685" xr:uid="{00000000-0005-0000-0000-000068870000}"/>
    <cellStyle name="Normal 3 5 2 5 8 2" xfId="34686" xr:uid="{00000000-0005-0000-0000-000069870000}"/>
    <cellStyle name="Normal 3 5 2 5 9" xfId="34687" xr:uid="{00000000-0005-0000-0000-00006A870000}"/>
    <cellStyle name="Normal 3 5 2 6" xfId="34688" xr:uid="{00000000-0005-0000-0000-00006B870000}"/>
    <cellStyle name="Normal 3 5 2 6 2" xfId="34689" xr:uid="{00000000-0005-0000-0000-00006C870000}"/>
    <cellStyle name="Normal 3 5 2 6 2 2" xfId="34690" xr:uid="{00000000-0005-0000-0000-00006D870000}"/>
    <cellStyle name="Normal 3 5 2 6 2 2 2" xfId="34691" xr:uid="{00000000-0005-0000-0000-00006E870000}"/>
    <cellStyle name="Normal 3 5 2 6 2 2 2 2" xfId="34692" xr:uid="{00000000-0005-0000-0000-00006F870000}"/>
    <cellStyle name="Normal 3 5 2 6 2 2 2 2 2" xfId="34693" xr:uid="{00000000-0005-0000-0000-000070870000}"/>
    <cellStyle name="Normal 3 5 2 6 2 2 2 3" xfId="34694" xr:uid="{00000000-0005-0000-0000-000071870000}"/>
    <cellStyle name="Normal 3 5 2 6 2 2 3" xfId="34695" xr:uid="{00000000-0005-0000-0000-000072870000}"/>
    <cellStyle name="Normal 3 5 2 6 2 2 3 2" xfId="34696" xr:uid="{00000000-0005-0000-0000-000073870000}"/>
    <cellStyle name="Normal 3 5 2 6 2 2 4" xfId="34697" xr:uid="{00000000-0005-0000-0000-000074870000}"/>
    <cellStyle name="Normal 3 5 2 6 2 3" xfId="34698" xr:uid="{00000000-0005-0000-0000-000075870000}"/>
    <cellStyle name="Normal 3 5 2 6 2 3 2" xfId="34699" xr:uid="{00000000-0005-0000-0000-000076870000}"/>
    <cellStyle name="Normal 3 5 2 6 2 3 2 2" xfId="34700" xr:uid="{00000000-0005-0000-0000-000077870000}"/>
    <cellStyle name="Normal 3 5 2 6 2 3 3" xfId="34701" xr:uid="{00000000-0005-0000-0000-000078870000}"/>
    <cellStyle name="Normal 3 5 2 6 2 4" xfId="34702" xr:uid="{00000000-0005-0000-0000-000079870000}"/>
    <cellStyle name="Normal 3 5 2 6 2 4 2" xfId="34703" xr:uid="{00000000-0005-0000-0000-00007A870000}"/>
    <cellStyle name="Normal 3 5 2 6 2 5" xfId="34704" xr:uid="{00000000-0005-0000-0000-00007B870000}"/>
    <cellStyle name="Normal 3 5 2 6 3" xfId="34705" xr:uid="{00000000-0005-0000-0000-00007C870000}"/>
    <cellStyle name="Normal 3 5 2 6 3 2" xfId="34706" xr:uid="{00000000-0005-0000-0000-00007D870000}"/>
    <cellStyle name="Normal 3 5 2 6 3 2 2" xfId="34707" xr:uid="{00000000-0005-0000-0000-00007E870000}"/>
    <cellStyle name="Normal 3 5 2 6 3 2 2 2" xfId="34708" xr:uid="{00000000-0005-0000-0000-00007F870000}"/>
    <cellStyle name="Normal 3 5 2 6 3 2 3" xfId="34709" xr:uid="{00000000-0005-0000-0000-000080870000}"/>
    <cellStyle name="Normal 3 5 2 6 3 3" xfId="34710" xr:uid="{00000000-0005-0000-0000-000081870000}"/>
    <cellStyle name="Normal 3 5 2 6 3 3 2" xfId="34711" xr:uid="{00000000-0005-0000-0000-000082870000}"/>
    <cellStyle name="Normal 3 5 2 6 3 4" xfId="34712" xr:uid="{00000000-0005-0000-0000-000083870000}"/>
    <cellStyle name="Normal 3 5 2 6 4" xfId="34713" xr:uid="{00000000-0005-0000-0000-000084870000}"/>
    <cellStyle name="Normal 3 5 2 6 4 2" xfId="34714" xr:uid="{00000000-0005-0000-0000-000085870000}"/>
    <cellStyle name="Normal 3 5 2 6 4 2 2" xfId="34715" xr:uid="{00000000-0005-0000-0000-000086870000}"/>
    <cellStyle name="Normal 3 5 2 6 4 2 2 2" xfId="34716" xr:uid="{00000000-0005-0000-0000-000087870000}"/>
    <cellStyle name="Normal 3 5 2 6 4 2 3" xfId="34717" xr:uid="{00000000-0005-0000-0000-000088870000}"/>
    <cellStyle name="Normal 3 5 2 6 4 3" xfId="34718" xr:uid="{00000000-0005-0000-0000-000089870000}"/>
    <cellStyle name="Normal 3 5 2 6 4 3 2" xfId="34719" xr:uid="{00000000-0005-0000-0000-00008A870000}"/>
    <cellStyle name="Normal 3 5 2 6 4 4" xfId="34720" xr:uid="{00000000-0005-0000-0000-00008B870000}"/>
    <cellStyle name="Normal 3 5 2 6 5" xfId="34721" xr:uid="{00000000-0005-0000-0000-00008C870000}"/>
    <cellStyle name="Normal 3 5 2 6 5 2" xfId="34722" xr:uid="{00000000-0005-0000-0000-00008D870000}"/>
    <cellStyle name="Normal 3 5 2 6 5 2 2" xfId="34723" xr:uid="{00000000-0005-0000-0000-00008E870000}"/>
    <cellStyle name="Normal 3 5 2 6 5 3" xfId="34724" xr:uid="{00000000-0005-0000-0000-00008F870000}"/>
    <cellStyle name="Normal 3 5 2 6 6" xfId="34725" xr:uid="{00000000-0005-0000-0000-000090870000}"/>
    <cellStyle name="Normal 3 5 2 6 6 2" xfId="34726" xr:uid="{00000000-0005-0000-0000-000091870000}"/>
    <cellStyle name="Normal 3 5 2 6 7" xfId="34727" xr:uid="{00000000-0005-0000-0000-000092870000}"/>
    <cellStyle name="Normal 3 5 2 6 7 2" xfId="34728" xr:uid="{00000000-0005-0000-0000-000093870000}"/>
    <cellStyle name="Normal 3 5 2 6 8" xfId="34729" xr:uid="{00000000-0005-0000-0000-000094870000}"/>
    <cellStyle name="Normal 3 5 2 7" xfId="34730" xr:uid="{00000000-0005-0000-0000-000095870000}"/>
    <cellStyle name="Normal 3 5 2 7 2" xfId="34731" xr:uid="{00000000-0005-0000-0000-000096870000}"/>
    <cellStyle name="Normal 3 5 2 7 2 2" xfId="34732" xr:uid="{00000000-0005-0000-0000-000097870000}"/>
    <cellStyle name="Normal 3 5 2 7 2 2 2" xfId="34733" xr:uid="{00000000-0005-0000-0000-000098870000}"/>
    <cellStyle name="Normal 3 5 2 7 2 2 2 2" xfId="34734" xr:uid="{00000000-0005-0000-0000-000099870000}"/>
    <cellStyle name="Normal 3 5 2 7 2 2 2 2 2" xfId="34735" xr:uid="{00000000-0005-0000-0000-00009A870000}"/>
    <cellStyle name="Normal 3 5 2 7 2 2 2 3" xfId="34736" xr:uid="{00000000-0005-0000-0000-00009B870000}"/>
    <cellStyle name="Normal 3 5 2 7 2 2 3" xfId="34737" xr:uid="{00000000-0005-0000-0000-00009C870000}"/>
    <cellStyle name="Normal 3 5 2 7 2 2 3 2" xfId="34738" xr:uid="{00000000-0005-0000-0000-00009D870000}"/>
    <cellStyle name="Normal 3 5 2 7 2 2 4" xfId="34739" xr:uid="{00000000-0005-0000-0000-00009E870000}"/>
    <cellStyle name="Normal 3 5 2 7 2 3" xfId="34740" xr:uid="{00000000-0005-0000-0000-00009F870000}"/>
    <cellStyle name="Normal 3 5 2 7 2 3 2" xfId="34741" xr:uid="{00000000-0005-0000-0000-0000A0870000}"/>
    <cellStyle name="Normal 3 5 2 7 2 3 2 2" xfId="34742" xr:uid="{00000000-0005-0000-0000-0000A1870000}"/>
    <cellStyle name="Normal 3 5 2 7 2 3 3" xfId="34743" xr:uid="{00000000-0005-0000-0000-0000A2870000}"/>
    <cellStyle name="Normal 3 5 2 7 2 4" xfId="34744" xr:uid="{00000000-0005-0000-0000-0000A3870000}"/>
    <cellStyle name="Normal 3 5 2 7 2 4 2" xfId="34745" xr:uid="{00000000-0005-0000-0000-0000A4870000}"/>
    <cellStyle name="Normal 3 5 2 7 2 5" xfId="34746" xr:uid="{00000000-0005-0000-0000-0000A5870000}"/>
    <cellStyle name="Normal 3 5 2 7 3" xfId="34747" xr:uid="{00000000-0005-0000-0000-0000A6870000}"/>
    <cellStyle name="Normal 3 5 2 7 3 2" xfId="34748" xr:uid="{00000000-0005-0000-0000-0000A7870000}"/>
    <cellStyle name="Normal 3 5 2 7 3 2 2" xfId="34749" xr:uid="{00000000-0005-0000-0000-0000A8870000}"/>
    <cellStyle name="Normal 3 5 2 7 3 2 2 2" xfId="34750" xr:uid="{00000000-0005-0000-0000-0000A9870000}"/>
    <cellStyle name="Normal 3 5 2 7 3 2 3" xfId="34751" xr:uid="{00000000-0005-0000-0000-0000AA870000}"/>
    <cellStyle name="Normal 3 5 2 7 3 3" xfId="34752" xr:uid="{00000000-0005-0000-0000-0000AB870000}"/>
    <cellStyle name="Normal 3 5 2 7 3 3 2" xfId="34753" xr:uid="{00000000-0005-0000-0000-0000AC870000}"/>
    <cellStyle name="Normal 3 5 2 7 3 4" xfId="34754" xr:uid="{00000000-0005-0000-0000-0000AD870000}"/>
    <cellStyle name="Normal 3 5 2 7 4" xfId="34755" xr:uid="{00000000-0005-0000-0000-0000AE870000}"/>
    <cellStyle name="Normal 3 5 2 7 4 2" xfId="34756" xr:uid="{00000000-0005-0000-0000-0000AF870000}"/>
    <cellStyle name="Normal 3 5 2 7 4 2 2" xfId="34757" xr:uid="{00000000-0005-0000-0000-0000B0870000}"/>
    <cellStyle name="Normal 3 5 2 7 4 3" xfId="34758" xr:uid="{00000000-0005-0000-0000-0000B1870000}"/>
    <cellStyle name="Normal 3 5 2 7 5" xfId="34759" xr:uid="{00000000-0005-0000-0000-0000B2870000}"/>
    <cellStyle name="Normal 3 5 2 7 5 2" xfId="34760" xr:uid="{00000000-0005-0000-0000-0000B3870000}"/>
    <cellStyle name="Normal 3 5 2 7 6" xfId="34761" xr:uid="{00000000-0005-0000-0000-0000B4870000}"/>
    <cellStyle name="Normal 3 5 2 8" xfId="34762" xr:uid="{00000000-0005-0000-0000-0000B5870000}"/>
    <cellStyle name="Normal 3 5 2 8 2" xfId="34763" xr:uid="{00000000-0005-0000-0000-0000B6870000}"/>
    <cellStyle name="Normal 3 5 2 8 2 2" xfId="34764" xr:uid="{00000000-0005-0000-0000-0000B7870000}"/>
    <cellStyle name="Normal 3 5 2 8 2 2 2" xfId="34765" xr:uid="{00000000-0005-0000-0000-0000B8870000}"/>
    <cellStyle name="Normal 3 5 2 8 2 2 2 2" xfId="34766" xr:uid="{00000000-0005-0000-0000-0000B9870000}"/>
    <cellStyle name="Normal 3 5 2 8 2 2 2 2 2" xfId="34767" xr:uid="{00000000-0005-0000-0000-0000BA870000}"/>
    <cellStyle name="Normal 3 5 2 8 2 2 2 3" xfId="34768" xr:uid="{00000000-0005-0000-0000-0000BB870000}"/>
    <cellStyle name="Normal 3 5 2 8 2 2 3" xfId="34769" xr:uid="{00000000-0005-0000-0000-0000BC870000}"/>
    <cellStyle name="Normal 3 5 2 8 2 2 3 2" xfId="34770" xr:uid="{00000000-0005-0000-0000-0000BD870000}"/>
    <cellStyle name="Normal 3 5 2 8 2 2 4" xfId="34771" xr:uid="{00000000-0005-0000-0000-0000BE870000}"/>
    <cellStyle name="Normal 3 5 2 8 2 3" xfId="34772" xr:uid="{00000000-0005-0000-0000-0000BF870000}"/>
    <cellStyle name="Normal 3 5 2 8 2 3 2" xfId="34773" xr:uid="{00000000-0005-0000-0000-0000C0870000}"/>
    <cellStyle name="Normal 3 5 2 8 2 3 2 2" xfId="34774" xr:uid="{00000000-0005-0000-0000-0000C1870000}"/>
    <cellStyle name="Normal 3 5 2 8 2 3 3" xfId="34775" xr:uid="{00000000-0005-0000-0000-0000C2870000}"/>
    <cellStyle name="Normal 3 5 2 8 2 4" xfId="34776" xr:uid="{00000000-0005-0000-0000-0000C3870000}"/>
    <cellStyle name="Normal 3 5 2 8 2 4 2" xfId="34777" xr:uid="{00000000-0005-0000-0000-0000C4870000}"/>
    <cellStyle name="Normal 3 5 2 8 2 5" xfId="34778" xr:uid="{00000000-0005-0000-0000-0000C5870000}"/>
    <cellStyle name="Normal 3 5 2 8 3" xfId="34779" xr:uid="{00000000-0005-0000-0000-0000C6870000}"/>
    <cellStyle name="Normal 3 5 2 8 3 2" xfId="34780" xr:uid="{00000000-0005-0000-0000-0000C7870000}"/>
    <cellStyle name="Normal 3 5 2 8 3 2 2" xfId="34781" xr:uid="{00000000-0005-0000-0000-0000C8870000}"/>
    <cellStyle name="Normal 3 5 2 8 3 2 2 2" xfId="34782" xr:uid="{00000000-0005-0000-0000-0000C9870000}"/>
    <cellStyle name="Normal 3 5 2 8 3 2 3" xfId="34783" xr:uid="{00000000-0005-0000-0000-0000CA870000}"/>
    <cellStyle name="Normal 3 5 2 8 3 3" xfId="34784" xr:uid="{00000000-0005-0000-0000-0000CB870000}"/>
    <cellStyle name="Normal 3 5 2 8 3 3 2" xfId="34785" xr:uid="{00000000-0005-0000-0000-0000CC870000}"/>
    <cellStyle name="Normal 3 5 2 8 3 4" xfId="34786" xr:uid="{00000000-0005-0000-0000-0000CD870000}"/>
    <cellStyle name="Normal 3 5 2 8 4" xfId="34787" xr:uid="{00000000-0005-0000-0000-0000CE870000}"/>
    <cellStyle name="Normal 3 5 2 8 4 2" xfId="34788" xr:uid="{00000000-0005-0000-0000-0000CF870000}"/>
    <cellStyle name="Normal 3 5 2 8 4 2 2" xfId="34789" xr:uid="{00000000-0005-0000-0000-0000D0870000}"/>
    <cellStyle name="Normal 3 5 2 8 4 3" xfId="34790" xr:uid="{00000000-0005-0000-0000-0000D1870000}"/>
    <cellStyle name="Normal 3 5 2 8 5" xfId="34791" xr:uid="{00000000-0005-0000-0000-0000D2870000}"/>
    <cellStyle name="Normal 3 5 2 8 5 2" xfId="34792" xr:uid="{00000000-0005-0000-0000-0000D3870000}"/>
    <cellStyle name="Normal 3 5 2 8 6" xfId="34793" xr:uid="{00000000-0005-0000-0000-0000D4870000}"/>
    <cellStyle name="Normal 3 5 2 9" xfId="34794" xr:uid="{00000000-0005-0000-0000-0000D5870000}"/>
    <cellStyle name="Normal 3 5 2 9 2" xfId="34795" xr:uid="{00000000-0005-0000-0000-0000D6870000}"/>
    <cellStyle name="Normal 3 5 2 9 2 2" xfId="34796" xr:uid="{00000000-0005-0000-0000-0000D7870000}"/>
    <cellStyle name="Normal 3 5 2 9 2 2 2" xfId="34797" xr:uid="{00000000-0005-0000-0000-0000D8870000}"/>
    <cellStyle name="Normal 3 5 2 9 2 2 2 2" xfId="34798" xr:uid="{00000000-0005-0000-0000-0000D9870000}"/>
    <cellStyle name="Normal 3 5 2 9 2 2 3" xfId="34799" xr:uid="{00000000-0005-0000-0000-0000DA870000}"/>
    <cellStyle name="Normal 3 5 2 9 2 3" xfId="34800" xr:uid="{00000000-0005-0000-0000-0000DB870000}"/>
    <cellStyle name="Normal 3 5 2 9 2 3 2" xfId="34801" xr:uid="{00000000-0005-0000-0000-0000DC870000}"/>
    <cellStyle name="Normal 3 5 2 9 2 4" xfId="34802" xr:uid="{00000000-0005-0000-0000-0000DD870000}"/>
    <cellStyle name="Normal 3 5 2 9 3" xfId="34803" xr:uid="{00000000-0005-0000-0000-0000DE870000}"/>
    <cellStyle name="Normal 3 5 2 9 3 2" xfId="34804" xr:uid="{00000000-0005-0000-0000-0000DF870000}"/>
    <cellStyle name="Normal 3 5 2 9 3 2 2" xfId="34805" xr:uid="{00000000-0005-0000-0000-0000E0870000}"/>
    <cellStyle name="Normal 3 5 2 9 3 3" xfId="34806" xr:uid="{00000000-0005-0000-0000-0000E1870000}"/>
    <cellStyle name="Normal 3 5 2 9 4" xfId="34807" xr:uid="{00000000-0005-0000-0000-0000E2870000}"/>
    <cellStyle name="Normal 3 5 2 9 4 2" xfId="34808" xr:uid="{00000000-0005-0000-0000-0000E3870000}"/>
    <cellStyle name="Normal 3 5 2 9 5" xfId="34809" xr:uid="{00000000-0005-0000-0000-0000E4870000}"/>
    <cellStyle name="Normal 3 5 2_T-straight with PEDs adjustor" xfId="34810" xr:uid="{00000000-0005-0000-0000-0000E5870000}"/>
    <cellStyle name="Normal 3 5 20" xfId="34811" xr:uid="{00000000-0005-0000-0000-0000E6870000}"/>
    <cellStyle name="Normal 3 5 3" xfId="34812" xr:uid="{00000000-0005-0000-0000-0000E7870000}"/>
    <cellStyle name="Normal 3 5 3 10" xfId="34813" xr:uid="{00000000-0005-0000-0000-0000E8870000}"/>
    <cellStyle name="Normal 3 5 3 11" xfId="34814" xr:uid="{00000000-0005-0000-0000-0000E9870000}"/>
    <cellStyle name="Normal 3 5 3 2" xfId="34815" xr:uid="{00000000-0005-0000-0000-0000EA870000}"/>
    <cellStyle name="Normal 3 5 3 2 10" xfId="34816" xr:uid="{00000000-0005-0000-0000-0000EB870000}"/>
    <cellStyle name="Normal 3 5 3 2 2" xfId="34817" xr:uid="{00000000-0005-0000-0000-0000EC870000}"/>
    <cellStyle name="Normal 3 5 3 2 2 2" xfId="34818" xr:uid="{00000000-0005-0000-0000-0000ED870000}"/>
    <cellStyle name="Normal 3 5 3 2 2 2 2" xfId="34819" xr:uid="{00000000-0005-0000-0000-0000EE870000}"/>
    <cellStyle name="Normal 3 5 3 2 2 2 2 2" xfId="34820" xr:uid="{00000000-0005-0000-0000-0000EF870000}"/>
    <cellStyle name="Normal 3 5 3 2 2 2 2 2 2" xfId="34821" xr:uid="{00000000-0005-0000-0000-0000F0870000}"/>
    <cellStyle name="Normal 3 5 3 2 2 2 2 2 2 2" xfId="34822" xr:uid="{00000000-0005-0000-0000-0000F1870000}"/>
    <cellStyle name="Normal 3 5 3 2 2 2 2 2 3" xfId="34823" xr:uid="{00000000-0005-0000-0000-0000F2870000}"/>
    <cellStyle name="Normal 3 5 3 2 2 2 2 3" xfId="34824" xr:uid="{00000000-0005-0000-0000-0000F3870000}"/>
    <cellStyle name="Normal 3 5 3 2 2 2 2 3 2" xfId="34825" xr:uid="{00000000-0005-0000-0000-0000F4870000}"/>
    <cellStyle name="Normal 3 5 3 2 2 2 2 4" xfId="34826" xr:uid="{00000000-0005-0000-0000-0000F5870000}"/>
    <cellStyle name="Normal 3 5 3 2 2 2 3" xfId="34827" xr:uid="{00000000-0005-0000-0000-0000F6870000}"/>
    <cellStyle name="Normal 3 5 3 2 2 2 3 2" xfId="34828" xr:uid="{00000000-0005-0000-0000-0000F7870000}"/>
    <cellStyle name="Normal 3 5 3 2 2 2 3 2 2" xfId="34829" xr:uid="{00000000-0005-0000-0000-0000F8870000}"/>
    <cellStyle name="Normal 3 5 3 2 2 2 3 3" xfId="34830" xr:uid="{00000000-0005-0000-0000-0000F9870000}"/>
    <cellStyle name="Normal 3 5 3 2 2 2 4" xfId="34831" xr:uid="{00000000-0005-0000-0000-0000FA870000}"/>
    <cellStyle name="Normal 3 5 3 2 2 2 4 2" xfId="34832" xr:uid="{00000000-0005-0000-0000-0000FB870000}"/>
    <cellStyle name="Normal 3 5 3 2 2 2 5" xfId="34833" xr:uid="{00000000-0005-0000-0000-0000FC870000}"/>
    <cellStyle name="Normal 3 5 3 2 2 3" xfId="34834" xr:uid="{00000000-0005-0000-0000-0000FD870000}"/>
    <cellStyle name="Normal 3 5 3 2 2 3 2" xfId="34835" xr:uid="{00000000-0005-0000-0000-0000FE870000}"/>
    <cellStyle name="Normal 3 5 3 2 2 3 2 2" xfId="34836" xr:uid="{00000000-0005-0000-0000-0000FF870000}"/>
    <cellStyle name="Normal 3 5 3 2 2 3 2 2 2" xfId="34837" xr:uid="{00000000-0005-0000-0000-000000880000}"/>
    <cellStyle name="Normal 3 5 3 2 2 3 2 3" xfId="34838" xr:uid="{00000000-0005-0000-0000-000001880000}"/>
    <cellStyle name="Normal 3 5 3 2 2 3 3" xfId="34839" xr:uid="{00000000-0005-0000-0000-000002880000}"/>
    <cellStyle name="Normal 3 5 3 2 2 3 3 2" xfId="34840" xr:uid="{00000000-0005-0000-0000-000003880000}"/>
    <cellStyle name="Normal 3 5 3 2 2 3 4" xfId="34841" xr:uid="{00000000-0005-0000-0000-000004880000}"/>
    <cellStyle name="Normal 3 5 3 2 2 4" xfId="34842" xr:uid="{00000000-0005-0000-0000-000005880000}"/>
    <cellStyle name="Normal 3 5 3 2 2 4 2" xfId="34843" xr:uid="{00000000-0005-0000-0000-000006880000}"/>
    <cellStyle name="Normal 3 5 3 2 2 4 2 2" xfId="34844" xr:uid="{00000000-0005-0000-0000-000007880000}"/>
    <cellStyle name="Normal 3 5 3 2 2 4 2 2 2" xfId="34845" xr:uid="{00000000-0005-0000-0000-000008880000}"/>
    <cellStyle name="Normal 3 5 3 2 2 4 2 3" xfId="34846" xr:uid="{00000000-0005-0000-0000-000009880000}"/>
    <cellStyle name="Normal 3 5 3 2 2 4 3" xfId="34847" xr:uid="{00000000-0005-0000-0000-00000A880000}"/>
    <cellStyle name="Normal 3 5 3 2 2 4 3 2" xfId="34848" xr:uid="{00000000-0005-0000-0000-00000B880000}"/>
    <cellStyle name="Normal 3 5 3 2 2 4 4" xfId="34849" xr:uid="{00000000-0005-0000-0000-00000C880000}"/>
    <cellStyle name="Normal 3 5 3 2 2 5" xfId="34850" xr:uid="{00000000-0005-0000-0000-00000D880000}"/>
    <cellStyle name="Normal 3 5 3 2 2 5 2" xfId="34851" xr:uid="{00000000-0005-0000-0000-00000E880000}"/>
    <cellStyle name="Normal 3 5 3 2 2 5 2 2" xfId="34852" xr:uid="{00000000-0005-0000-0000-00000F880000}"/>
    <cellStyle name="Normal 3 5 3 2 2 5 3" xfId="34853" xr:uid="{00000000-0005-0000-0000-000010880000}"/>
    <cellStyle name="Normal 3 5 3 2 2 6" xfId="34854" xr:uid="{00000000-0005-0000-0000-000011880000}"/>
    <cellStyle name="Normal 3 5 3 2 2 6 2" xfId="34855" xr:uid="{00000000-0005-0000-0000-000012880000}"/>
    <cellStyle name="Normal 3 5 3 2 2 7" xfId="34856" xr:uid="{00000000-0005-0000-0000-000013880000}"/>
    <cellStyle name="Normal 3 5 3 2 2 7 2" xfId="34857" xr:uid="{00000000-0005-0000-0000-000014880000}"/>
    <cellStyle name="Normal 3 5 3 2 2 8" xfId="34858" xr:uid="{00000000-0005-0000-0000-000015880000}"/>
    <cellStyle name="Normal 3 5 3 2 2 9" xfId="34859" xr:uid="{00000000-0005-0000-0000-000016880000}"/>
    <cellStyle name="Normal 3 5 3 2 3" xfId="34860" xr:uid="{00000000-0005-0000-0000-000017880000}"/>
    <cellStyle name="Normal 3 5 3 2 3 2" xfId="34861" xr:uid="{00000000-0005-0000-0000-000018880000}"/>
    <cellStyle name="Normal 3 5 3 2 3 2 2" xfId="34862" xr:uid="{00000000-0005-0000-0000-000019880000}"/>
    <cellStyle name="Normal 3 5 3 2 3 2 2 2" xfId="34863" xr:uid="{00000000-0005-0000-0000-00001A880000}"/>
    <cellStyle name="Normal 3 5 3 2 3 2 2 2 2" xfId="34864" xr:uid="{00000000-0005-0000-0000-00001B880000}"/>
    <cellStyle name="Normal 3 5 3 2 3 2 2 3" xfId="34865" xr:uid="{00000000-0005-0000-0000-00001C880000}"/>
    <cellStyle name="Normal 3 5 3 2 3 2 3" xfId="34866" xr:uid="{00000000-0005-0000-0000-00001D880000}"/>
    <cellStyle name="Normal 3 5 3 2 3 2 3 2" xfId="34867" xr:uid="{00000000-0005-0000-0000-00001E880000}"/>
    <cellStyle name="Normal 3 5 3 2 3 2 4" xfId="34868" xr:uid="{00000000-0005-0000-0000-00001F880000}"/>
    <cellStyle name="Normal 3 5 3 2 3 3" xfId="34869" xr:uid="{00000000-0005-0000-0000-000020880000}"/>
    <cellStyle name="Normal 3 5 3 2 3 3 2" xfId="34870" xr:uid="{00000000-0005-0000-0000-000021880000}"/>
    <cellStyle name="Normal 3 5 3 2 3 3 2 2" xfId="34871" xr:uid="{00000000-0005-0000-0000-000022880000}"/>
    <cellStyle name="Normal 3 5 3 2 3 3 3" xfId="34872" xr:uid="{00000000-0005-0000-0000-000023880000}"/>
    <cellStyle name="Normal 3 5 3 2 3 4" xfId="34873" xr:uid="{00000000-0005-0000-0000-000024880000}"/>
    <cellStyle name="Normal 3 5 3 2 3 4 2" xfId="34874" xr:uid="{00000000-0005-0000-0000-000025880000}"/>
    <cellStyle name="Normal 3 5 3 2 3 5" xfId="34875" xr:uid="{00000000-0005-0000-0000-000026880000}"/>
    <cellStyle name="Normal 3 5 3 2 4" xfId="34876" xr:uid="{00000000-0005-0000-0000-000027880000}"/>
    <cellStyle name="Normal 3 5 3 2 4 2" xfId="34877" xr:uid="{00000000-0005-0000-0000-000028880000}"/>
    <cellStyle name="Normal 3 5 3 2 4 2 2" xfId="34878" xr:uid="{00000000-0005-0000-0000-000029880000}"/>
    <cellStyle name="Normal 3 5 3 2 4 2 2 2" xfId="34879" xr:uid="{00000000-0005-0000-0000-00002A880000}"/>
    <cellStyle name="Normal 3 5 3 2 4 2 3" xfId="34880" xr:uid="{00000000-0005-0000-0000-00002B880000}"/>
    <cellStyle name="Normal 3 5 3 2 4 3" xfId="34881" xr:uid="{00000000-0005-0000-0000-00002C880000}"/>
    <cellStyle name="Normal 3 5 3 2 4 3 2" xfId="34882" xr:uid="{00000000-0005-0000-0000-00002D880000}"/>
    <cellStyle name="Normal 3 5 3 2 4 4" xfId="34883" xr:uid="{00000000-0005-0000-0000-00002E880000}"/>
    <cellStyle name="Normal 3 5 3 2 5" xfId="34884" xr:uid="{00000000-0005-0000-0000-00002F880000}"/>
    <cellStyle name="Normal 3 5 3 2 5 2" xfId="34885" xr:uid="{00000000-0005-0000-0000-000030880000}"/>
    <cellStyle name="Normal 3 5 3 2 5 2 2" xfId="34886" xr:uid="{00000000-0005-0000-0000-000031880000}"/>
    <cellStyle name="Normal 3 5 3 2 5 2 2 2" xfId="34887" xr:uid="{00000000-0005-0000-0000-000032880000}"/>
    <cellStyle name="Normal 3 5 3 2 5 2 3" xfId="34888" xr:uid="{00000000-0005-0000-0000-000033880000}"/>
    <cellStyle name="Normal 3 5 3 2 5 3" xfId="34889" xr:uid="{00000000-0005-0000-0000-000034880000}"/>
    <cellStyle name="Normal 3 5 3 2 5 3 2" xfId="34890" xr:uid="{00000000-0005-0000-0000-000035880000}"/>
    <cellStyle name="Normal 3 5 3 2 5 4" xfId="34891" xr:uid="{00000000-0005-0000-0000-000036880000}"/>
    <cellStyle name="Normal 3 5 3 2 6" xfId="34892" xr:uid="{00000000-0005-0000-0000-000037880000}"/>
    <cellStyle name="Normal 3 5 3 2 6 2" xfId="34893" xr:uid="{00000000-0005-0000-0000-000038880000}"/>
    <cellStyle name="Normal 3 5 3 2 6 2 2" xfId="34894" xr:uid="{00000000-0005-0000-0000-000039880000}"/>
    <cellStyle name="Normal 3 5 3 2 6 3" xfId="34895" xr:uid="{00000000-0005-0000-0000-00003A880000}"/>
    <cellStyle name="Normal 3 5 3 2 7" xfId="34896" xr:uid="{00000000-0005-0000-0000-00003B880000}"/>
    <cellStyle name="Normal 3 5 3 2 7 2" xfId="34897" xr:uid="{00000000-0005-0000-0000-00003C880000}"/>
    <cellStyle name="Normal 3 5 3 2 8" xfId="34898" xr:uid="{00000000-0005-0000-0000-00003D880000}"/>
    <cellStyle name="Normal 3 5 3 2 8 2" xfId="34899" xr:uid="{00000000-0005-0000-0000-00003E880000}"/>
    <cellStyle name="Normal 3 5 3 2 9" xfId="34900" xr:uid="{00000000-0005-0000-0000-00003F880000}"/>
    <cellStyle name="Normal 3 5 3 3" xfId="34901" xr:uid="{00000000-0005-0000-0000-000040880000}"/>
    <cellStyle name="Normal 3 5 3 3 2" xfId="34902" xr:uid="{00000000-0005-0000-0000-000041880000}"/>
    <cellStyle name="Normal 3 5 3 3 2 2" xfId="34903" xr:uid="{00000000-0005-0000-0000-000042880000}"/>
    <cellStyle name="Normal 3 5 3 3 2 2 2" xfId="34904" xr:uid="{00000000-0005-0000-0000-000043880000}"/>
    <cellStyle name="Normal 3 5 3 3 2 2 2 2" xfId="34905" xr:uid="{00000000-0005-0000-0000-000044880000}"/>
    <cellStyle name="Normal 3 5 3 3 2 2 2 2 2" xfId="34906" xr:uid="{00000000-0005-0000-0000-000045880000}"/>
    <cellStyle name="Normal 3 5 3 3 2 2 2 3" xfId="34907" xr:uid="{00000000-0005-0000-0000-000046880000}"/>
    <cellStyle name="Normal 3 5 3 3 2 2 3" xfId="34908" xr:uid="{00000000-0005-0000-0000-000047880000}"/>
    <cellStyle name="Normal 3 5 3 3 2 2 3 2" xfId="34909" xr:uid="{00000000-0005-0000-0000-000048880000}"/>
    <cellStyle name="Normal 3 5 3 3 2 2 4" xfId="34910" xr:uid="{00000000-0005-0000-0000-000049880000}"/>
    <cellStyle name="Normal 3 5 3 3 2 3" xfId="34911" xr:uid="{00000000-0005-0000-0000-00004A880000}"/>
    <cellStyle name="Normal 3 5 3 3 2 3 2" xfId="34912" xr:uid="{00000000-0005-0000-0000-00004B880000}"/>
    <cellStyle name="Normal 3 5 3 3 2 3 2 2" xfId="34913" xr:uid="{00000000-0005-0000-0000-00004C880000}"/>
    <cellStyle name="Normal 3 5 3 3 2 3 3" xfId="34914" xr:uid="{00000000-0005-0000-0000-00004D880000}"/>
    <cellStyle name="Normal 3 5 3 3 2 4" xfId="34915" xr:uid="{00000000-0005-0000-0000-00004E880000}"/>
    <cellStyle name="Normal 3 5 3 3 2 4 2" xfId="34916" xr:uid="{00000000-0005-0000-0000-00004F880000}"/>
    <cellStyle name="Normal 3 5 3 3 2 5" xfId="34917" xr:uid="{00000000-0005-0000-0000-000050880000}"/>
    <cellStyle name="Normal 3 5 3 3 2 6" xfId="34918" xr:uid="{00000000-0005-0000-0000-000051880000}"/>
    <cellStyle name="Normal 3 5 3 3 3" xfId="34919" xr:uid="{00000000-0005-0000-0000-000052880000}"/>
    <cellStyle name="Normal 3 5 3 3 3 2" xfId="34920" xr:uid="{00000000-0005-0000-0000-000053880000}"/>
    <cellStyle name="Normal 3 5 3 3 3 2 2" xfId="34921" xr:uid="{00000000-0005-0000-0000-000054880000}"/>
    <cellStyle name="Normal 3 5 3 3 3 2 2 2" xfId="34922" xr:uid="{00000000-0005-0000-0000-000055880000}"/>
    <cellStyle name="Normal 3 5 3 3 3 2 3" xfId="34923" xr:uid="{00000000-0005-0000-0000-000056880000}"/>
    <cellStyle name="Normal 3 5 3 3 3 3" xfId="34924" xr:uid="{00000000-0005-0000-0000-000057880000}"/>
    <cellStyle name="Normal 3 5 3 3 3 3 2" xfId="34925" xr:uid="{00000000-0005-0000-0000-000058880000}"/>
    <cellStyle name="Normal 3 5 3 3 3 4" xfId="34926" xr:uid="{00000000-0005-0000-0000-000059880000}"/>
    <cellStyle name="Normal 3 5 3 3 4" xfId="34927" xr:uid="{00000000-0005-0000-0000-00005A880000}"/>
    <cellStyle name="Normal 3 5 3 3 4 2" xfId="34928" xr:uid="{00000000-0005-0000-0000-00005B880000}"/>
    <cellStyle name="Normal 3 5 3 3 4 2 2" xfId="34929" xr:uid="{00000000-0005-0000-0000-00005C880000}"/>
    <cellStyle name="Normal 3 5 3 3 4 2 2 2" xfId="34930" xr:uid="{00000000-0005-0000-0000-00005D880000}"/>
    <cellStyle name="Normal 3 5 3 3 4 2 3" xfId="34931" xr:uid="{00000000-0005-0000-0000-00005E880000}"/>
    <cellStyle name="Normal 3 5 3 3 4 3" xfId="34932" xr:uid="{00000000-0005-0000-0000-00005F880000}"/>
    <cellStyle name="Normal 3 5 3 3 4 3 2" xfId="34933" xr:uid="{00000000-0005-0000-0000-000060880000}"/>
    <cellStyle name="Normal 3 5 3 3 4 4" xfId="34934" xr:uid="{00000000-0005-0000-0000-000061880000}"/>
    <cellStyle name="Normal 3 5 3 3 5" xfId="34935" xr:uid="{00000000-0005-0000-0000-000062880000}"/>
    <cellStyle name="Normal 3 5 3 3 5 2" xfId="34936" xr:uid="{00000000-0005-0000-0000-000063880000}"/>
    <cellStyle name="Normal 3 5 3 3 5 2 2" xfId="34937" xr:uid="{00000000-0005-0000-0000-000064880000}"/>
    <cellStyle name="Normal 3 5 3 3 5 3" xfId="34938" xr:uid="{00000000-0005-0000-0000-000065880000}"/>
    <cellStyle name="Normal 3 5 3 3 6" xfId="34939" xr:uid="{00000000-0005-0000-0000-000066880000}"/>
    <cellStyle name="Normal 3 5 3 3 6 2" xfId="34940" xr:uid="{00000000-0005-0000-0000-000067880000}"/>
    <cellStyle name="Normal 3 5 3 3 7" xfId="34941" xr:uid="{00000000-0005-0000-0000-000068880000}"/>
    <cellStyle name="Normal 3 5 3 3 7 2" xfId="34942" xr:uid="{00000000-0005-0000-0000-000069880000}"/>
    <cellStyle name="Normal 3 5 3 3 8" xfId="34943" xr:uid="{00000000-0005-0000-0000-00006A880000}"/>
    <cellStyle name="Normal 3 5 3 3 9" xfId="34944" xr:uid="{00000000-0005-0000-0000-00006B880000}"/>
    <cellStyle name="Normal 3 5 3 4" xfId="34945" xr:uid="{00000000-0005-0000-0000-00006C880000}"/>
    <cellStyle name="Normal 3 5 3 4 2" xfId="34946" xr:uid="{00000000-0005-0000-0000-00006D880000}"/>
    <cellStyle name="Normal 3 5 3 4 2 2" xfId="34947" xr:uid="{00000000-0005-0000-0000-00006E880000}"/>
    <cellStyle name="Normal 3 5 3 4 2 2 2" xfId="34948" xr:uid="{00000000-0005-0000-0000-00006F880000}"/>
    <cellStyle name="Normal 3 5 3 4 2 2 2 2" xfId="34949" xr:uid="{00000000-0005-0000-0000-000070880000}"/>
    <cellStyle name="Normal 3 5 3 4 2 2 3" xfId="34950" xr:uid="{00000000-0005-0000-0000-000071880000}"/>
    <cellStyle name="Normal 3 5 3 4 2 3" xfId="34951" xr:uid="{00000000-0005-0000-0000-000072880000}"/>
    <cellStyle name="Normal 3 5 3 4 2 3 2" xfId="34952" xr:uid="{00000000-0005-0000-0000-000073880000}"/>
    <cellStyle name="Normal 3 5 3 4 2 4" xfId="34953" xr:uid="{00000000-0005-0000-0000-000074880000}"/>
    <cellStyle name="Normal 3 5 3 4 3" xfId="34954" xr:uid="{00000000-0005-0000-0000-000075880000}"/>
    <cellStyle name="Normal 3 5 3 4 3 2" xfId="34955" xr:uid="{00000000-0005-0000-0000-000076880000}"/>
    <cellStyle name="Normal 3 5 3 4 3 2 2" xfId="34956" xr:uid="{00000000-0005-0000-0000-000077880000}"/>
    <cellStyle name="Normal 3 5 3 4 3 3" xfId="34957" xr:uid="{00000000-0005-0000-0000-000078880000}"/>
    <cellStyle name="Normal 3 5 3 4 4" xfId="34958" xr:uid="{00000000-0005-0000-0000-000079880000}"/>
    <cellStyle name="Normal 3 5 3 4 4 2" xfId="34959" xr:uid="{00000000-0005-0000-0000-00007A880000}"/>
    <cellStyle name="Normal 3 5 3 4 5" xfId="34960" xr:uid="{00000000-0005-0000-0000-00007B880000}"/>
    <cellStyle name="Normal 3 5 3 4 6" xfId="34961" xr:uid="{00000000-0005-0000-0000-00007C880000}"/>
    <cellStyle name="Normal 3 5 3 5" xfId="34962" xr:uid="{00000000-0005-0000-0000-00007D880000}"/>
    <cellStyle name="Normal 3 5 3 5 2" xfId="34963" xr:uid="{00000000-0005-0000-0000-00007E880000}"/>
    <cellStyle name="Normal 3 5 3 5 2 2" xfId="34964" xr:uid="{00000000-0005-0000-0000-00007F880000}"/>
    <cellStyle name="Normal 3 5 3 5 2 2 2" xfId="34965" xr:uid="{00000000-0005-0000-0000-000080880000}"/>
    <cellStyle name="Normal 3 5 3 5 2 3" xfId="34966" xr:uid="{00000000-0005-0000-0000-000081880000}"/>
    <cellStyle name="Normal 3 5 3 5 3" xfId="34967" xr:uid="{00000000-0005-0000-0000-000082880000}"/>
    <cellStyle name="Normal 3 5 3 5 3 2" xfId="34968" xr:uid="{00000000-0005-0000-0000-000083880000}"/>
    <cellStyle name="Normal 3 5 3 5 4" xfId="34969" xr:uid="{00000000-0005-0000-0000-000084880000}"/>
    <cellStyle name="Normal 3 5 3 6" xfId="34970" xr:uid="{00000000-0005-0000-0000-000085880000}"/>
    <cellStyle name="Normal 3 5 3 6 2" xfId="34971" xr:uid="{00000000-0005-0000-0000-000086880000}"/>
    <cellStyle name="Normal 3 5 3 6 2 2" xfId="34972" xr:uid="{00000000-0005-0000-0000-000087880000}"/>
    <cellStyle name="Normal 3 5 3 6 2 2 2" xfId="34973" xr:uid="{00000000-0005-0000-0000-000088880000}"/>
    <cellStyle name="Normal 3 5 3 6 2 3" xfId="34974" xr:uid="{00000000-0005-0000-0000-000089880000}"/>
    <cellStyle name="Normal 3 5 3 6 3" xfId="34975" xr:uid="{00000000-0005-0000-0000-00008A880000}"/>
    <cellStyle name="Normal 3 5 3 6 3 2" xfId="34976" xr:uid="{00000000-0005-0000-0000-00008B880000}"/>
    <cellStyle name="Normal 3 5 3 6 4" xfId="34977" xr:uid="{00000000-0005-0000-0000-00008C880000}"/>
    <cellStyle name="Normal 3 5 3 7" xfId="34978" xr:uid="{00000000-0005-0000-0000-00008D880000}"/>
    <cellStyle name="Normal 3 5 3 7 2" xfId="34979" xr:uid="{00000000-0005-0000-0000-00008E880000}"/>
    <cellStyle name="Normal 3 5 3 7 2 2" xfId="34980" xr:uid="{00000000-0005-0000-0000-00008F880000}"/>
    <cellStyle name="Normal 3 5 3 7 3" xfId="34981" xr:uid="{00000000-0005-0000-0000-000090880000}"/>
    <cellStyle name="Normal 3 5 3 8" xfId="34982" xr:uid="{00000000-0005-0000-0000-000091880000}"/>
    <cellStyle name="Normal 3 5 3 8 2" xfId="34983" xr:uid="{00000000-0005-0000-0000-000092880000}"/>
    <cellStyle name="Normal 3 5 3 9" xfId="34984" xr:uid="{00000000-0005-0000-0000-000093880000}"/>
    <cellStyle name="Normal 3 5 3 9 2" xfId="34985" xr:uid="{00000000-0005-0000-0000-000094880000}"/>
    <cellStyle name="Normal 3 5 3_T-straight with PEDs adjustor" xfId="34986" xr:uid="{00000000-0005-0000-0000-000095880000}"/>
    <cellStyle name="Normal 3 5 4" xfId="34987" xr:uid="{00000000-0005-0000-0000-000096880000}"/>
    <cellStyle name="Normal 3 5 4 10" xfId="34988" xr:uid="{00000000-0005-0000-0000-000097880000}"/>
    <cellStyle name="Normal 3 5 4 11" xfId="34989" xr:uid="{00000000-0005-0000-0000-000098880000}"/>
    <cellStyle name="Normal 3 5 4 2" xfId="34990" xr:uid="{00000000-0005-0000-0000-000099880000}"/>
    <cellStyle name="Normal 3 5 4 2 10" xfId="34991" xr:uid="{00000000-0005-0000-0000-00009A880000}"/>
    <cellStyle name="Normal 3 5 4 2 2" xfId="34992" xr:uid="{00000000-0005-0000-0000-00009B880000}"/>
    <cellStyle name="Normal 3 5 4 2 2 2" xfId="34993" xr:uid="{00000000-0005-0000-0000-00009C880000}"/>
    <cellStyle name="Normal 3 5 4 2 2 2 2" xfId="34994" xr:uid="{00000000-0005-0000-0000-00009D880000}"/>
    <cellStyle name="Normal 3 5 4 2 2 2 2 2" xfId="34995" xr:uid="{00000000-0005-0000-0000-00009E880000}"/>
    <cellStyle name="Normal 3 5 4 2 2 2 2 2 2" xfId="34996" xr:uid="{00000000-0005-0000-0000-00009F880000}"/>
    <cellStyle name="Normal 3 5 4 2 2 2 2 2 2 2" xfId="34997" xr:uid="{00000000-0005-0000-0000-0000A0880000}"/>
    <cellStyle name="Normal 3 5 4 2 2 2 2 2 3" xfId="34998" xr:uid="{00000000-0005-0000-0000-0000A1880000}"/>
    <cellStyle name="Normal 3 5 4 2 2 2 2 3" xfId="34999" xr:uid="{00000000-0005-0000-0000-0000A2880000}"/>
    <cellStyle name="Normal 3 5 4 2 2 2 2 3 2" xfId="35000" xr:uid="{00000000-0005-0000-0000-0000A3880000}"/>
    <cellStyle name="Normal 3 5 4 2 2 2 2 4" xfId="35001" xr:uid="{00000000-0005-0000-0000-0000A4880000}"/>
    <cellStyle name="Normal 3 5 4 2 2 2 3" xfId="35002" xr:uid="{00000000-0005-0000-0000-0000A5880000}"/>
    <cellStyle name="Normal 3 5 4 2 2 2 3 2" xfId="35003" xr:uid="{00000000-0005-0000-0000-0000A6880000}"/>
    <cellStyle name="Normal 3 5 4 2 2 2 3 2 2" xfId="35004" xr:uid="{00000000-0005-0000-0000-0000A7880000}"/>
    <cellStyle name="Normal 3 5 4 2 2 2 3 3" xfId="35005" xr:uid="{00000000-0005-0000-0000-0000A8880000}"/>
    <cellStyle name="Normal 3 5 4 2 2 2 4" xfId="35006" xr:uid="{00000000-0005-0000-0000-0000A9880000}"/>
    <cellStyle name="Normal 3 5 4 2 2 2 4 2" xfId="35007" xr:uid="{00000000-0005-0000-0000-0000AA880000}"/>
    <cellStyle name="Normal 3 5 4 2 2 2 5" xfId="35008" xr:uid="{00000000-0005-0000-0000-0000AB880000}"/>
    <cellStyle name="Normal 3 5 4 2 2 3" xfId="35009" xr:uid="{00000000-0005-0000-0000-0000AC880000}"/>
    <cellStyle name="Normal 3 5 4 2 2 3 2" xfId="35010" xr:uid="{00000000-0005-0000-0000-0000AD880000}"/>
    <cellStyle name="Normal 3 5 4 2 2 3 2 2" xfId="35011" xr:uid="{00000000-0005-0000-0000-0000AE880000}"/>
    <cellStyle name="Normal 3 5 4 2 2 3 2 2 2" xfId="35012" xr:uid="{00000000-0005-0000-0000-0000AF880000}"/>
    <cellStyle name="Normal 3 5 4 2 2 3 2 3" xfId="35013" xr:uid="{00000000-0005-0000-0000-0000B0880000}"/>
    <cellStyle name="Normal 3 5 4 2 2 3 3" xfId="35014" xr:uid="{00000000-0005-0000-0000-0000B1880000}"/>
    <cellStyle name="Normal 3 5 4 2 2 3 3 2" xfId="35015" xr:uid="{00000000-0005-0000-0000-0000B2880000}"/>
    <cellStyle name="Normal 3 5 4 2 2 3 4" xfId="35016" xr:uid="{00000000-0005-0000-0000-0000B3880000}"/>
    <cellStyle name="Normal 3 5 4 2 2 4" xfId="35017" xr:uid="{00000000-0005-0000-0000-0000B4880000}"/>
    <cellStyle name="Normal 3 5 4 2 2 4 2" xfId="35018" xr:uid="{00000000-0005-0000-0000-0000B5880000}"/>
    <cellStyle name="Normal 3 5 4 2 2 4 2 2" xfId="35019" xr:uid="{00000000-0005-0000-0000-0000B6880000}"/>
    <cellStyle name="Normal 3 5 4 2 2 4 2 2 2" xfId="35020" xr:uid="{00000000-0005-0000-0000-0000B7880000}"/>
    <cellStyle name="Normal 3 5 4 2 2 4 2 3" xfId="35021" xr:uid="{00000000-0005-0000-0000-0000B8880000}"/>
    <cellStyle name="Normal 3 5 4 2 2 4 3" xfId="35022" xr:uid="{00000000-0005-0000-0000-0000B9880000}"/>
    <cellStyle name="Normal 3 5 4 2 2 4 3 2" xfId="35023" xr:uid="{00000000-0005-0000-0000-0000BA880000}"/>
    <cellStyle name="Normal 3 5 4 2 2 4 4" xfId="35024" xr:uid="{00000000-0005-0000-0000-0000BB880000}"/>
    <cellStyle name="Normal 3 5 4 2 2 5" xfId="35025" xr:uid="{00000000-0005-0000-0000-0000BC880000}"/>
    <cellStyle name="Normal 3 5 4 2 2 5 2" xfId="35026" xr:uid="{00000000-0005-0000-0000-0000BD880000}"/>
    <cellStyle name="Normal 3 5 4 2 2 5 2 2" xfId="35027" xr:uid="{00000000-0005-0000-0000-0000BE880000}"/>
    <cellStyle name="Normal 3 5 4 2 2 5 3" xfId="35028" xr:uid="{00000000-0005-0000-0000-0000BF880000}"/>
    <cellStyle name="Normal 3 5 4 2 2 6" xfId="35029" xr:uid="{00000000-0005-0000-0000-0000C0880000}"/>
    <cellStyle name="Normal 3 5 4 2 2 6 2" xfId="35030" xr:uid="{00000000-0005-0000-0000-0000C1880000}"/>
    <cellStyle name="Normal 3 5 4 2 2 7" xfId="35031" xr:uid="{00000000-0005-0000-0000-0000C2880000}"/>
    <cellStyle name="Normal 3 5 4 2 2 7 2" xfId="35032" xr:uid="{00000000-0005-0000-0000-0000C3880000}"/>
    <cellStyle name="Normal 3 5 4 2 2 8" xfId="35033" xr:uid="{00000000-0005-0000-0000-0000C4880000}"/>
    <cellStyle name="Normal 3 5 4 2 3" xfId="35034" xr:uid="{00000000-0005-0000-0000-0000C5880000}"/>
    <cellStyle name="Normal 3 5 4 2 3 2" xfId="35035" xr:uid="{00000000-0005-0000-0000-0000C6880000}"/>
    <cellStyle name="Normal 3 5 4 2 3 2 2" xfId="35036" xr:uid="{00000000-0005-0000-0000-0000C7880000}"/>
    <cellStyle name="Normal 3 5 4 2 3 2 2 2" xfId="35037" xr:uid="{00000000-0005-0000-0000-0000C8880000}"/>
    <cellStyle name="Normal 3 5 4 2 3 2 2 2 2" xfId="35038" xr:uid="{00000000-0005-0000-0000-0000C9880000}"/>
    <cellStyle name="Normal 3 5 4 2 3 2 2 3" xfId="35039" xr:uid="{00000000-0005-0000-0000-0000CA880000}"/>
    <cellStyle name="Normal 3 5 4 2 3 2 3" xfId="35040" xr:uid="{00000000-0005-0000-0000-0000CB880000}"/>
    <cellStyle name="Normal 3 5 4 2 3 2 3 2" xfId="35041" xr:uid="{00000000-0005-0000-0000-0000CC880000}"/>
    <cellStyle name="Normal 3 5 4 2 3 2 4" xfId="35042" xr:uid="{00000000-0005-0000-0000-0000CD880000}"/>
    <cellStyle name="Normal 3 5 4 2 3 3" xfId="35043" xr:uid="{00000000-0005-0000-0000-0000CE880000}"/>
    <cellStyle name="Normal 3 5 4 2 3 3 2" xfId="35044" xr:uid="{00000000-0005-0000-0000-0000CF880000}"/>
    <cellStyle name="Normal 3 5 4 2 3 3 2 2" xfId="35045" xr:uid="{00000000-0005-0000-0000-0000D0880000}"/>
    <cellStyle name="Normal 3 5 4 2 3 3 3" xfId="35046" xr:uid="{00000000-0005-0000-0000-0000D1880000}"/>
    <cellStyle name="Normal 3 5 4 2 3 4" xfId="35047" xr:uid="{00000000-0005-0000-0000-0000D2880000}"/>
    <cellStyle name="Normal 3 5 4 2 3 4 2" xfId="35048" xr:uid="{00000000-0005-0000-0000-0000D3880000}"/>
    <cellStyle name="Normal 3 5 4 2 3 5" xfId="35049" xr:uid="{00000000-0005-0000-0000-0000D4880000}"/>
    <cellStyle name="Normal 3 5 4 2 4" xfId="35050" xr:uid="{00000000-0005-0000-0000-0000D5880000}"/>
    <cellStyle name="Normal 3 5 4 2 4 2" xfId="35051" xr:uid="{00000000-0005-0000-0000-0000D6880000}"/>
    <cellStyle name="Normal 3 5 4 2 4 2 2" xfId="35052" xr:uid="{00000000-0005-0000-0000-0000D7880000}"/>
    <cellStyle name="Normal 3 5 4 2 4 2 2 2" xfId="35053" xr:uid="{00000000-0005-0000-0000-0000D8880000}"/>
    <cellStyle name="Normal 3 5 4 2 4 2 3" xfId="35054" xr:uid="{00000000-0005-0000-0000-0000D9880000}"/>
    <cellStyle name="Normal 3 5 4 2 4 3" xfId="35055" xr:uid="{00000000-0005-0000-0000-0000DA880000}"/>
    <cellStyle name="Normal 3 5 4 2 4 3 2" xfId="35056" xr:uid="{00000000-0005-0000-0000-0000DB880000}"/>
    <cellStyle name="Normal 3 5 4 2 4 4" xfId="35057" xr:uid="{00000000-0005-0000-0000-0000DC880000}"/>
    <cellStyle name="Normal 3 5 4 2 5" xfId="35058" xr:uid="{00000000-0005-0000-0000-0000DD880000}"/>
    <cellStyle name="Normal 3 5 4 2 5 2" xfId="35059" xr:uid="{00000000-0005-0000-0000-0000DE880000}"/>
    <cellStyle name="Normal 3 5 4 2 5 2 2" xfId="35060" xr:uid="{00000000-0005-0000-0000-0000DF880000}"/>
    <cellStyle name="Normal 3 5 4 2 5 2 2 2" xfId="35061" xr:uid="{00000000-0005-0000-0000-0000E0880000}"/>
    <cellStyle name="Normal 3 5 4 2 5 2 3" xfId="35062" xr:uid="{00000000-0005-0000-0000-0000E1880000}"/>
    <cellStyle name="Normal 3 5 4 2 5 3" xfId="35063" xr:uid="{00000000-0005-0000-0000-0000E2880000}"/>
    <cellStyle name="Normal 3 5 4 2 5 3 2" xfId="35064" xr:uid="{00000000-0005-0000-0000-0000E3880000}"/>
    <cellStyle name="Normal 3 5 4 2 5 4" xfId="35065" xr:uid="{00000000-0005-0000-0000-0000E4880000}"/>
    <cellStyle name="Normal 3 5 4 2 6" xfId="35066" xr:uid="{00000000-0005-0000-0000-0000E5880000}"/>
    <cellStyle name="Normal 3 5 4 2 6 2" xfId="35067" xr:uid="{00000000-0005-0000-0000-0000E6880000}"/>
    <cellStyle name="Normal 3 5 4 2 6 2 2" xfId="35068" xr:uid="{00000000-0005-0000-0000-0000E7880000}"/>
    <cellStyle name="Normal 3 5 4 2 6 3" xfId="35069" xr:uid="{00000000-0005-0000-0000-0000E8880000}"/>
    <cellStyle name="Normal 3 5 4 2 7" xfId="35070" xr:uid="{00000000-0005-0000-0000-0000E9880000}"/>
    <cellStyle name="Normal 3 5 4 2 7 2" xfId="35071" xr:uid="{00000000-0005-0000-0000-0000EA880000}"/>
    <cellStyle name="Normal 3 5 4 2 8" xfId="35072" xr:uid="{00000000-0005-0000-0000-0000EB880000}"/>
    <cellStyle name="Normal 3 5 4 2 8 2" xfId="35073" xr:uid="{00000000-0005-0000-0000-0000EC880000}"/>
    <cellStyle name="Normal 3 5 4 2 9" xfId="35074" xr:uid="{00000000-0005-0000-0000-0000ED880000}"/>
    <cellStyle name="Normal 3 5 4 3" xfId="35075" xr:uid="{00000000-0005-0000-0000-0000EE880000}"/>
    <cellStyle name="Normal 3 5 4 3 2" xfId="35076" xr:uid="{00000000-0005-0000-0000-0000EF880000}"/>
    <cellStyle name="Normal 3 5 4 3 2 2" xfId="35077" xr:uid="{00000000-0005-0000-0000-0000F0880000}"/>
    <cellStyle name="Normal 3 5 4 3 2 2 2" xfId="35078" xr:uid="{00000000-0005-0000-0000-0000F1880000}"/>
    <cellStyle name="Normal 3 5 4 3 2 2 2 2" xfId="35079" xr:uid="{00000000-0005-0000-0000-0000F2880000}"/>
    <cellStyle name="Normal 3 5 4 3 2 2 2 2 2" xfId="35080" xr:uid="{00000000-0005-0000-0000-0000F3880000}"/>
    <cellStyle name="Normal 3 5 4 3 2 2 2 3" xfId="35081" xr:uid="{00000000-0005-0000-0000-0000F4880000}"/>
    <cellStyle name="Normal 3 5 4 3 2 2 3" xfId="35082" xr:uid="{00000000-0005-0000-0000-0000F5880000}"/>
    <cellStyle name="Normal 3 5 4 3 2 2 3 2" xfId="35083" xr:uid="{00000000-0005-0000-0000-0000F6880000}"/>
    <cellStyle name="Normal 3 5 4 3 2 2 4" xfId="35084" xr:uid="{00000000-0005-0000-0000-0000F7880000}"/>
    <cellStyle name="Normal 3 5 4 3 2 3" xfId="35085" xr:uid="{00000000-0005-0000-0000-0000F8880000}"/>
    <cellStyle name="Normal 3 5 4 3 2 3 2" xfId="35086" xr:uid="{00000000-0005-0000-0000-0000F9880000}"/>
    <cellStyle name="Normal 3 5 4 3 2 3 2 2" xfId="35087" xr:uid="{00000000-0005-0000-0000-0000FA880000}"/>
    <cellStyle name="Normal 3 5 4 3 2 3 3" xfId="35088" xr:uid="{00000000-0005-0000-0000-0000FB880000}"/>
    <cellStyle name="Normal 3 5 4 3 2 4" xfId="35089" xr:uid="{00000000-0005-0000-0000-0000FC880000}"/>
    <cellStyle name="Normal 3 5 4 3 2 4 2" xfId="35090" xr:uid="{00000000-0005-0000-0000-0000FD880000}"/>
    <cellStyle name="Normal 3 5 4 3 2 5" xfId="35091" xr:uid="{00000000-0005-0000-0000-0000FE880000}"/>
    <cellStyle name="Normal 3 5 4 3 3" xfId="35092" xr:uid="{00000000-0005-0000-0000-0000FF880000}"/>
    <cellStyle name="Normal 3 5 4 3 3 2" xfId="35093" xr:uid="{00000000-0005-0000-0000-000000890000}"/>
    <cellStyle name="Normal 3 5 4 3 3 2 2" xfId="35094" xr:uid="{00000000-0005-0000-0000-000001890000}"/>
    <cellStyle name="Normal 3 5 4 3 3 2 2 2" xfId="35095" xr:uid="{00000000-0005-0000-0000-000002890000}"/>
    <cellStyle name="Normal 3 5 4 3 3 2 3" xfId="35096" xr:uid="{00000000-0005-0000-0000-000003890000}"/>
    <cellStyle name="Normal 3 5 4 3 3 3" xfId="35097" xr:uid="{00000000-0005-0000-0000-000004890000}"/>
    <cellStyle name="Normal 3 5 4 3 3 3 2" xfId="35098" xr:uid="{00000000-0005-0000-0000-000005890000}"/>
    <cellStyle name="Normal 3 5 4 3 3 4" xfId="35099" xr:uid="{00000000-0005-0000-0000-000006890000}"/>
    <cellStyle name="Normal 3 5 4 3 4" xfId="35100" xr:uid="{00000000-0005-0000-0000-000007890000}"/>
    <cellStyle name="Normal 3 5 4 3 4 2" xfId="35101" xr:uid="{00000000-0005-0000-0000-000008890000}"/>
    <cellStyle name="Normal 3 5 4 3 4 2 2" xfId="35102" xr:uid="{00000000-0005-0000-0000-000009890000}"/>
    <cellStyle name="Normal 3 5 4 3 4 2 2 2" xfId="35103" xr:uid="{00000000-0005-0000-0000-00000A890000}"/>
    <cellStyle name="Normal 3 5 4 3 4 2 3" xfId="35104" xr:uid="{00000000-0005-0000-0000-00000B890000}"/>
    <cellStyle name="Normal 3 5 4 3 4 3" xfId="35105" xr:uid="{00000000-0005-0000-0000-00000C890000}"/>
    <cellStyle name="Normal 3 5 4 3 4 3 2" xfId="35106" xr:uid="{00000000-0005-0000-0000-00000D890000}"/>
    <cellStyle name="Normal 3 5 4 3 4 4" xfId="35107" xr:uid="{00000000-0005-0000-0000-00000E890000}"/>
    <cellStyle name="Normal 3 5 4 3 5" xfId="35108" xr:uid="{00000000-0005-0000-0000-00000F890000}"/>
    <cellStyle name="Normal 3 5 4 3 5 2" xfId="35109" xr:uid="{00000000-0005-0000-0000-000010890000}"/>
    <cellStyle name="Normal 3 5 4 3 5 2 2" xfId="35110" xr:uid="{00000000-0005-0000-0000-000011890000}"/>
    <cellStyle name="Normal 3 5 4 3 5 3" xfId="35111" xr:uid="{00000000-0005-0000-0000-000012890000}"/>
    <cellStyle name="Normal 3 5 4 3 6" xfId="35112" xr:uid="{00000000-0005-0000-0000-000013890000}"/>
    <cellStyle name="Normal 3 5 4 3 6 2" xfId="35113" xr:uid="{00000000-0005-0000-0000-000014890000}"/>
    <cellStyle name="Normal 3 5 4 3 7" xfId="35114" xr:uid="{00000000-0005-0000-0000-000015890000}"/>
    <cellStyle name="Normal 3 5 4 3 7 2" xfId="35115" xr:uid="{00000000-0005-0000-0000-000016890000}"/>
    <cellStyle name="Normal 3 5 4 3 8" xfId="35116" xr:uid="{00000000-0005-0000-0000-000017890000}"/>
    <cellStyle name="Normal 3 5 4 4" xfId="35117" xr:uid="{00000000-0005-0000-0000-000018890000}"/>
    <cellStyle name="Normal 3 5 4 4 2" xfId="35118" xr:uid="{00000000-0005-0000-0000-000019890000}"/>
    <cellStyle name="Normal 3 5 4 4 2 2" xfId="35119" xr:uid="{00000000-0005-0000-0000-00001A890000}"/>
    <cellStyle name="Normal 3 5 4 4 2 2 2" xfId="35120" xr:uid="{00000000-0005-0000-0000-00001B890000}"/>
    <cellStyle name="Normal 3 5 4 4 2 2 2 2" xfId="35121" xr:uid="{00000000-0005-0000-0000-00001C890000}"/>
    <cellStyle name="Normal 3 5 4 4 2 2 3" xfId="35122" xr:uid="{00000000-0005-0000-0000-00001D890000}"/>
    <cellStyle name="Normal 3 5 4 4 2 3" xfId="35123" xr:uid="{00000000-0005-0000-0000-00001E890000}"/>
    <cellStyle name="Normal 3 5 4 4 2 3 2" xfId="35124" xr:uid="{00000000-0005-0000-0000-00001F890000}"/>
    <cellStyle name="Normal 3 5 4 4 2 4" xfId="35125" xr:uid="{00000000-0005-0000-0000-000020890000}"/>
    <cellStyle name="Normal 3 5 4 4 3" xfId="35126" xr:uid="{00000000-0005-0000-0000-000021890000}"/>
    <cellStyle name="Normal 3 5 4 4 3 2" xfId="35127" xr:uid="{00000000-0005-0000-0000-000022890000}"/>
    <cellStyle name="Normal 3 5 4 4 3 2 2" xfId="35128" xr:uid="{00000000-0005-0000-0000-000023890000}"/>
    <cellStyle name="Normal 3 5 4 4 3 3" xfId="35129" xr:uid="{00000000-0005-0000-0000-000024890000}"/>
    <cellStyle name="Normal 3 5 4 4 4" xfId="35130" xr:uid="{00000000-0005-0000-0000-000025890000}"/>
    <cellStyle name="Normal 3 5 4 4 4 2" xfId="35131" xr:uid="{00000000-0005-0000-0000-000026890000}"/>
    <cellStyle name="Normal 3 5 4 4 5" xfId="35132" xr:uid="{00000000-0005-0000-0000-000027890000}"/>
    <cellStyle name="Normal 3 5 4 5" xfId="35133" xr:uid="{00000000-0005-0000-0000-000028890000}"/>
    <cellStyle name="Normal 3 5 4 5 2" xfId="35134" xr:uid="{00000000-0005-0000-0000-000029890000}"/>
    <cellStyle name="Normal 3 5 4 5 2 2" xfId="35135" xr:uid="{00000000-0005-0000-0000-00002A890000}"/>
    <cellStyle name="Normal 3 5 4 5 2 2 2" xfId="35136" xr:uid="{00000000-0005-0000-0000-00002B890000}"/>
    <cellStyle name="Normal 3 5 4 5 2 3" xfId="35137" xr:uid="{00000000-0005-0000-0000-00002C890000}"/>
    <cellStyle name="Normal 3 5 4 5 3" xfId="35138" xr:uid="{00000000-0005-0000-0000-00002D890000}"/>
    <cellStyle name="Normal 3 5 4 5 3 2" xfId="35139" xr:uid="{00000000-0005-0000-0000-00002E890000}"/>
    <cellStyle name="Normal 3 5 4 5 4" xfId="35140" xr:uid="{00000000-0005-0000-0000-00002F890000}"/>
    <cellStyle name="Normal 3 5 4 6" xfId="35141" xr:uid="{00000000-0005-0000-0000-000030890000}"/>
    <cellStyle name="Normal 3 5 4 6 2" xfId="35142" xr:uid="{00000000-0005-0000-0000-000031890000}"/>
    <cellStyle name="Normal 3 5 4 6 2 2" xfId="35143" xr:uid="{00000000-0005-0000-0000-000032890000}"/>
    <cellStyle name="Normal 3 5 4 6 2 2 2" xfId="35144" xr:uid="{00000000-0005-0000-0000-000033890000}"/>
    <cellStyle name="Normal 3 5 4 6 2 3" xfId="35145" xr:uid="{00000000-0005-0000-0000-000034890000}"/>
    <cellStyle name="Normal 3 5 4 6 3" xfId="35146" xr:uid="{00000000-0005-0000-0000-000035890000}"/>
    <cellStyle name="Normal 3 5 4 6 3 2" xfId="35147" xr:uid="{00000000-0005-0000-0000-000036890000}"/>
    <cellStyle name="Normal 3 5 4 6 4" xfId="35148" xr:uid="{00000000-0005-0000-0000-000037890000}"/>
    <cellStyle name="Normal 3 5 4 7" xfId="35149" xr:uid="{00000000-0005-0000-0000-000038890000}"/>
    <cellStyle name="Normal 3 5 4 7 2" xfId="35150" xr:uid="{00000000-0005-0000-0000-000039890000}"/>
    <cellStyle name="Normal 3 5 4 7 2 2" xfId="35151" xr:uid="{00000000-0005-0000-0000-00003A890000}"/>
    <cellStyle name="Normal 3 5 4 7 3" xfId="35152" xr:uid="{00000000-0005-0000-0000-00003B890000}"/>
    <cellStyle name="Normal 3 5 4 8" xfId="35153" xr:uid="{00000000-0005-0000-0000-00003C890000}"/>
    <cellStyle name="Normal 3 5 4 8 2" xfId="35154" xr:uid="{00000000-0005-0000-0000-00003D890000}"/>
    <cellStyle name="Normal 3 5 4 9" xfId="35155" xr:uid="{00000000-0005-0000-0000-00003E890000}"/>
    <cellStyle name="Normal 3 5 4 9 2" xfId="35156" xr:uid="{00000000-0005-0000-0000-00003F890000}"/>
    <cellStyle name="Normal 3 5 5" xfId="35157" xr:uid="{00000000-0005-0000-0000-000040890000}"/>
    <cellStyle name="Normal 3 5 5 10" xfId="35158" xr:uid="{00000000-0005-0000-0000-000041890000}"/>
    <cellStyle name="Normal 3 5 5 11" xfId="35159" xr:uid="{00000000-0005-0000-0000-000042890000}"/>
    <cellStyle name="Normal 3 5 5 2" xfId="35160" xr:uid="{00000000-0005-0000-0000-000043890000}"/>
    <cellStyle name="Normal 3 5 5 2 10" xfId="35161" xr:uid="{00000000-0005-0000-0000-000044890000}"/>
    <cellStyle name="Normal 3 5 5 2 2" xfId="35162" xr:uid="{00000000-0005-0000-0000-000045890000}"/>
    <cellStyle name="Normal 3 5 5 2 2 2" xfId="35163" xr:uid="{00000000-0005-0000-0000-000046890000}"/>
    <cellStyle name="Normal 3 5 5 2 2 2 2" xfId="35164" xr:uid="{00000000-0005-0000-0000-000047890000}"/>
    <cellStyle name="Normal 3 5 5 2 2 2 2 2" xfId="35165" xr:uid="{00000000-0005-0000-0000-000048890000}"/>
    <cellStyle name="Normal 3 5 5 2 2 2 2 2 2" xfId="35166" xr:uid="{00000000-0005-0000-0000-000049890000}"/>
    <cellStyle name="Normal 3 5 5 2 2 2 2 2 2 2" xfId="35167" xr:uid="{00000000-0005-0000-0000-00004A890000}"/>
    <cellStyle name="Normal 3 5 5 2 2 2 2 2 3" xfId="35168" xr:uid="{00000000-0005-0000-0000-00004B890000}"/>
    <cellStyle name="Normal 3 5 5 2 2 2 2 3" xfId="35169" xr:uid="{00000000-0005-0000-0000-00004C890000}"/>
    <cellStyle name="Normal 3 5 5 2 2 2 2 3 2" xfId="35170" xr:uid="{00000000-0005-0000-0000-00004D890000}"/>
    <cellStyle name="Normal 3 5 5 2 2 2 2 4" xfId="35171" xr:uid="{00000000-0005-0000-0000-00004E890000}"/>
    <cellStyle name="Normal 3 5 5 2 2 2 3" xfId="35172" xr:uid="{00000000-0005-0000-0000-00004F890000}"/>
    <cellStyle name="Normal 3 5 5 2 2 2 3 2" xfId="35173" xr:uid="{00000000-0005-0000-0000-000050890000}"/>
    <cellStyle name="Normal 3 5 5 2 2 2 3 2 2" xfId="35174" xr:uid="{00000000-0005-0000-0000-000051890000}"/>
    <cellStyle name="Normal 3 5 5 2 2 2 3 3" xfId="35175" xr:uid="{00000000-0005-0000-0000-000052890000}"/>
    <cellStyle name="Normal 3 5 5 2 2 2 4" xfId="35176" xr:uid="{00000000-0005-0000-0000-000053890000}"/>
    <cellStyle name="Normal 3 5 5 2 2 2 4 2" xfId="35177" xr:uid="{00000000-0005-0000-0000-000054890000}"/>
    <cellStyle name="Normal 3 5 5 2 2 2 5" xfId="35178" xr:uid="{00000000-0005-0000-0000-000055890000}"/>
    <cellStyle name="Normal 3 5 5 2 2 3" xfId="35179" xr:uid="{00000000-0005-0000-0000-000056890000}"/>
    <cellStyle name="Normal 3 5 5 2 2 3 2" xfId="35180" xr:uid="{00000000-0005-0000-0000-000057890000}"/>
    <cellStyle name="Normal 3 5 5 2 2 3 2 2" xfId="35181" xr:uid="{00000000-0005-0000-0000-000058890000}"/>
    <cellStyle name="Normal 3 5 5 2 2 3 2 2 2" xfId="35182" xr:uid="{00000000-0005-0000-0000-000059890000}"/>
    <cellStyle name="Normal 3 5 5 2 2 3 2 3" xfId="35183" xr:uid="{00000000-0005-0000-0000-00005A890000}"/>
    <cellStyle name="Normal 3 5 5 2 2 3 3" xfId="35184" xr:uid="{00000000-0005-0000-0000-00005B890000}"/>
    <cellStyle name="Normal 3 5 5 2 2 3 3 2" xfId="35185" xr:uid="{00000000-0005-0000-0000-00005C890000}"/>
    <cellStyle name="Normal 3 5 5 2 2 3 4" xfId="35186" xr:uid="{00000000-0005-0000-0000-00005D890000}"/>
    <cellStyle name="Normal 3 5 5 2 2 4" xfId="35187" xr:uid="{00000000-0005-0000-0000-00005E890000}"/>
    <cellStyle name="Normal 3 5 5 2 2 4 2" xfId="35188" xr:uid="{00000000-0005-0000-0000-00005F890000}"/>
    <cellStyle name="Normal 3 5 5 2 2 4 2 2" xfId="35189" xr:uid="{00000000-0005-0000-0000-000060890000}"/>
    <cellStyle name="Normal 3 5 5 2 2 4 2 2 2" xfId="35190" xr:uid="{00000000-0005-0000-0000-000061890000}"/>
    <cellStyle name="Normal 3 5 5 2 2 4 2 3" xfId="35191" xr:uid="{00000000-0005-0000-0000-000062890000}"/>
    <cellStyle name="Normal 3 5 5 2 2 4 3" xfId="35192" xr:uid="{00000000-0005-0000-0000-000063890000}"/>
    <cellStyle name="Normal 3 5 5 2 2 4 3 2" xfId="35193" xr:uid="{00000000-0005-0000-0000-000064890000}"/>
    <cellStyle name="Normal 3 5 5 2 2 4 4" xfId="35194" xr:uid="{00000000-0005-0000-0000-000065890000}"/>
    <cellStyle name="Normal 3 5 5 2 2 5" xfId="35195" xr:uid="{00000000-0005-0000-0000-000066890000}"/>
    <cellStyle name="Normal 3 5 5 2 2 5 2" xfId="35196" xr:uid="{00000000-0005-0000-0000-000067890000}"/>
    <cellStyle name="Normal 3 5 5 2 2 5 2 2" xfId="35197" xr:uid="{00000000-0005-0000-0000-000068890000}"/>
    <cellStyle name="Normal 3 5 5 2 2 5 3" xfId="35198" xr:uid="{00000000-0005-0000-0000-000069890000}"/>
    <cellStyle name="Normal 3 5 5 2 2 6" xfId="35199" xr:uid="{00000000-0005-0000-0000-00006A890000}"/>
    <cellStyle name="Normal 3 5 5 2 2 6 2" xfId="35200" xr:uid="{00000000-0005-0000-0000-00006B890000}"/>
    <cellStyle name="Normal 3 5 5 2 2 7" xfId="35201" xr:uid="{00000000-0005-0000-0000-00006C890000}"/>
    <cellStyle name="Normal 3 5 5 2 2 7 2" xfId="35202" xr:uid="{00000000-0005-0000-0000-00006D890000}"/>
    <cellStyle name="Normal 3 5 5 2 2 8" xfId="35203" xr:uid="{00000000-0005-0000-0000-00006E890000}"/>
    <cellStyle name="Normal 3 5 5 2 3" xfId="35204" xr:uid="{00000000-0005-0000-0000-00006F890000}"/>
    <cellStyle name="Normal 3 5 5 2 3 2" xfId="35205" xr:uid="{00000000-0005-0000-0000-000070890000}"/>
    <cellStyle name="Normal 3 5 5 2 3 2 2" xfId="35206" xr:uid="{00000000-0005-0000-0000-000071890000}"/>
    <cellStyle name="Normal 3 5 5 2 3 2 2 2" xfId="35207" xr:uid="{00000000-0005-0000-0000-000072890000}"/>
    <cellStyle name="Normal 3 5 5 2 3 2 2 2 2" xfId="35208" xr:uid="{00000000-0005-0000-0000-000073890000}"/>
    <cellStyle name="Normal 3 5 5 2 3 2 2 3" xfId="35209" xr:uid="{00000000-0005-0000-0000-000074890000}"/>
    <cellStyle name="Normal 3 5 5 2 3 2 3" xfId="35210" xr:uid="{00000000-0005-0000-0000-000075890000}"/>
    <cellStyle name="Normal 3 5 5 2 3 2 3 2" xfId="35211" xr:uid="{00000000-0005-0000-0000-000076890000}"/>
    <cellStyle name="Normal 3 5 5 2 3 2 4" xfId="35212" xr:uid="{00000000-0005-0000-0000-000077890000}"/>
    <cellStyle name="Normal 3 5 5 2 3 3" xfId="35213" xr:uid="{00000000-0005-0000-0000-000078890000}"/>
    <cellStyle name="Normal 3 5 5 2 3 3 2" xfId="35214" xr:uid="{00000000-0005-0000-0000-000079890000}"/>
    <cellStyle name="Normal 3 5 5 2 3 3 2 2" xfId="35215" xr:uid="{00000000-0005-0000-0000-00007A890000}"/>
    <cellStyle name="Normal 3 5 5 2 3 3 3" xfId="35216" xr:uid="{00000000-0005-0000-0000-00007B890000}"/>
    <cellStyle name="Normal 3 5 5 2 3 4" xfId="35217" xr:uid="{00000000-0005-0000-0000-00007C890000}"/>
    <cellStyle name="Normal 3 5 5 2 3 4 2" xfId="35218" xr:uid="{00000000-0005-0000-0000-00007D890000}"/>
    <cellStyle name="Normal 3 5 5 2 3 5" xfId="35219" xr:uid="{00000000-0005-0000-0000-00007E890000}"/>
    <cellStyle name="Normal 3 5 5 2 4" xfId="35220" xr:uid="{00000000-0005-0000-0000-00007F890000}"/>
    <cellStyle name="Normal 3 5 5 2 4 2" xfId="35221" xr:uid="{00000000-0005-0000-0000-000080890000}"/>
    <cellStyle name="Normal 3 5 5 2 4 2 2" xfId="35222" xr:uid="{00000000-0005-0000-0000-000081890000}"/>
    <cellStyle name="Normal 3 5 5 2 4 2 2 2" xfId="35223" xr:uid="{00000000-0005-0000-0000-000082890000}"/>
    <cellStyle name="Normal 3 5 5 2 4 2 3" xfId="35224" xr:uid="{00000000-0005-0000-0000-000083890000}"/>
    <cellStyle name="Normal 3 5 5 2 4 3" xfId="35225" xr:uid="{00000000-0005-0000-0000-000084890000}"/>
    <cellStyle name="Normal 3 5 5 2 4 3 2" xfId="35226" xr:uid="{00000000-0005-0000-0000-000085890000}"/>
    <cellStyle name="Normal 3 5 5 2 4 4" xfId="35227" xr:uid="{00000000-0005-0000-0000-000086890000}"/>
    <cellStyle name="Normal 3 5 5 2 5" xfId="35228" xr:uid="{00000000-0005-0000-0000-000087890000}"/>
    <cellStyle name="Normal 3 5 5 2 5 2" xfId="35229" xr:uid="{00000000-0005-0000-0000-000088890000}"/>
    <cellStyle name="Normal 3 5 5 2 5 2 2" xfId="35230" xr:uid="{00000000-0005-0000-0000-000089890000}"/>
    <cellStyle name="Normal 3 5 5 2 5 2 2 2" xfId="35231" xr:uid="{00000000-0005-0000-0000-00008A890000}"/>
    <cellStyle name="Normal 3 5 5 2 5 2 3" xfId="35232" xr:uid="{00000000-0005-0000-0000-00008B890000}"/>
    <cellStyle name="Normal 3 5 5 2 5 3" xfId="35233" xr:uid="{00000000-0005-0000-0000-00008C890000}"/>
    <cellStyle name="Normal 3 5 5 2 5 3 2" xfId="35234" xr:uid="{00000000-0005-0000-0000-00008D890000}"/>
    <cellStyle name="Normal 3 5 5 2 5 4" xfId="35235" xr:uid="{00000000-0005-0000-0000-00008E890000}"/>
    <cellStyle name="Normal 3 5 5 2 6" xfId="35236" xr:uid="{00000000-0005-0000-0000-00008F890000}"/>
    <cellStyle name="Normal 3 5 5 2 6 2" xfId="35237" xr:uid="{00000000-0005-0000-0000-000090890000}"/>
    <cellStyle name="Normal 3 5 5 2 6 2 2" xfId="35238" xr:uid="{00000000-0005-0000-0000-000091890000}"/>
    <cellStyle name="Normal 3 5 5 2 6 3" xfId="35239" xr:uid="{00000000-0005-0000-0000-000092890000}"/>
    <cellStyle name="Normal 3 5 5 2 7" xfId="35240" xr:uid="{00000000-0005-0000-0000-000093890000}"/>
    <cellStyle name="Normal 3 5 5 2 7 2" xfId="35241" xr:uid="{00000000-0005-0000-0000-000094890000}"/>
    <cellStyle name="Normal 3 5 5 2 8" xfId="35242" xr:uid="{00000000-0005-0000-0000-000095890000}"/>
    <cellStyle name="Normal 3 5 5 2 8 2" xfId="35243" xr:uid="{00000000-0005-0000-0000-000096890000}"/>
    <cellStyle name="Normal 3 5 5 2 9" xfId="35244" xr:uid="{00000000-0005-0000-0000-000097890000}"/>
    <cellStyle name="Normal 3 5 5 3" xfId="35245" xr:uid="{00000000-0005-0000-0000-000098890000}"/>
    <cellStyle name="Normal 3 5 5 3 2" xfId="35246" xr:uid="{00000000-0005-0000-0000-000099890000}"/>
    <cellStyle name="Normal 3 5 5 3 2 2" xfId="35247" xr:uid="{00000000-0005-0000-0000-00009A890000}"/>
    <cellStyle name="Normal 3 5 5 3 2 2 2" xfId="35248" xr:uid="{00000000-0005-0000-0000-00009B890000}"/>
    <cellStyle name="Normal 3 5 5 3 2 2 2 2" xfId="35249" xr:uid="{00000000-0005-0000-0000-00009C890000}"/>
    <cellStyle name="Normal 3 5 5 3 2 2 2 2 2" xfId="35250" xr:uid="{00000000-0005-0000-0000-00009D890000}"/>
    <cellStyle name="Normal 3 5 5 3 2 2 2 3" xfId="35251" xr:uid="{00000000-0005-0000-0000-00009E890000}"/>
    <cellStyle name="Normal 3 5 5 3 2 2 3" xfId="35252" xr:uid="{00000000-0005-0000-0000-00009F890000}"/>
    <cellStyle name="Normal 3 5 5 3 2 2 3 2" xfId="35253" xr:uid="{00000000-0005-0000-0000-0000A0890000}"/>
    <cellStyle name="Normal 3 5 5 3 2 2 4" xfId="35254" xr:uid="{00000000-0005-0000-0000-0000A1890000}"/>
    <cellStyle name="Normal 3 5 5 3 2 3" xfId="35255" xr:uid="{00000000-0005-0000-0000-0000A2890000}"/>
    <cellStyle name="Normal 3 5 5 3 2 3 2" xfId="35256" xr:uid="{00000000-0005-0000-0000-0000A3890000}"/>
    <cellStyle name="Normal 3 5 5 3 2 3 2 2" xfId="35257" xr:uid="{00000000-0005-0000-0000-0000A4890000}"/>
    <cellStyle name="Normal 3 5 5 3 2 3 3" xfId="35258" xr:uid="{00000000-0005-0000-0000-0000A5890000}"/>
    <cellStyle name="Normal 3 5 5 3 2 4" xfId="35259" xr:uid="{00000000-0005-0000-0000-0000A6890000}"/>
    <cellStyle name="Normal 3 5 5 3 2 4 2" xfId="35260" xr:uid="{00000000-0005-0000-0000-0000A7890000}"/>
    <cellStyle name="Normal 3 5 5 3 2 5" xfId="35261" xr:uid="{00000000-0005-0000-0000-0000A8890000}"/>
    <cellStyle name="Normal 3 5 5 3 3" xfId="35262" xr:uid="{00000000-0005-0000-0000-0000A9890000}"/>
    <cellStyle name="Normal 3 5 5 3 3 2" xfId="35263" xr:uid="{00000000-0005-0000-0000-0000AA890000}"/>
    <cellStyle name="Normal 3 5 5 3 3 2 2" xfId="35264" xr:uid="{00000000-0005-0000-0000-0000AB890000}"/>
    <cellStyle name="Normal 3 5 5 3 3 2 2 2" xfId="35265" xr:uid="{00000000-0005-0000-0000-0000AC890000}"/>
    <cellStyle name="Normal 3 5 5 3 3 2 3" xfId="35266" xr:uid="{00000000-0005-0000-0000-0000AD890000}"/>
    <cellStyle name="Normal 3 5 5 3 3 3" xfId="35267" xr:uid="{00000000-0005-0000-0000-0000AE890000}"/>
    <cellStyle name="Normal 3 5 5 3 3 3 2" xfId="35268" xr:uid="{00000000-0005-0000-0000-0000AF890000}"/>
    <cellStyle name="Normal 3 5 5 3 3 4" xfId="35269" xr:uid="{00000000-0005-0000-0000-0000B0890000}"/>
    <cellStyle name="Normal 3 5 5 3 4" xfId="35270" xr:uid="{00000000-0005-0000-0000-0000B1890000}"/>
    <cellStyle name="Normal 3 5 5 3 4 2" xfId="35271" xr:uid="{00000000-0005-0000-0000-0000B2890000}"/>
    <cellStyle name="Normal 3 5 5 3 4 2 2" xfId="35272" xr:uid="{00000000-0005-0000-0000-0000B3890000}"/>
    <cellStyle name="Normal 3 5 5 3 4 2 2 2" xfId="35273" xr:uid="{00000000-0005-0000-0000-0000B4890000}"/>
    <cellStyle name="Normal 3 5 5 3 4 2 3" xfId="35274" xr:uid="{00000000-0005-0000-0000-0000B5890000}"/>
    <cellStyle name="Normal 3 5 5 3 4 3" xfId="35275" xr:uid="{00000000-0005-0000-0000-0000B6890000}"/>
    <cellStyle name="Normal 3 5 5 3 4 3 2" xfId="35276" xr:uid="{00000000-0005-0000-0000-0000B7890000}"/>
    <cellStyle name="Normal 3 5 5 3 4 4" xfId="35277" xr:uid="{00000000-0005-0000-0000-0000B8890000}"/>
    <cellStyle name="Normal 3 5 5 3 5" xfId="35278" xr:uid="{00000000-0005-0000-0000-0000B9890000}"/>
    <cellStyle name="Normal 3 5 5 3 5 2" xfId="35279" xr:uid="{00000000-0005-0000-0000-0000BA890000}"/>
    <cellStyle name="Normal 3 5 5 3 5 2 2" xfId="35280" xr:uid="{00000000-0005-0000-0000-0000BB890000}"/>
    <cellStyle name="Normal 3 5 5 3 5 3" xfId="35281" xr:uid="{00000000-0005-0000-0000-0000BC890000}"/>
    <cellStyle name="Normal 3 5 5 3 6" xfId="35282" xr:uid="{00000000-0005-0000-0000-0000BD890000}"/>
    <cellStyle name="Normal 3 5 5 3 6 2" xfId="35283" xr:uid="{00000000-0005-0000-0000-0000BE890000}"/>
    <cellStyle name="Normal 3 5 5 3 7" xfId="35284" xr:uid="{00000000-0005-0000-0000-0000BF890000}"/>
    <cellStyle name="Normal 3 5 5 3 7 2" xfId="35285" xr:uid="{00000000-0005-0000-0000-0000C0890000}"/>
    <cellStyle name="Normal 3 5 5 3 8" xfId="35286" xr:uid="{00000000-0005-0000-0000-0000C1890000}"/>
    <cellStyle name="Normal 3 5 5 4" xfId="35287" xr:uid="{00000000-0005-0000-0000-0000C2890000}"/>
    <cellStyle name="Normal 3 5 5 4 2" xfId="35288" xr:uid="{00000000-0005-0000-0000-0000C3890000}"/>
    <cellStyle name="Normal 3 5 5 4 2 2" xfId="35289" xr:uid="{00000000-0005-0000-0000-0000C4890000}"/>
    <cellStyle name="Normal 3 5 5 4 2 2 2" xfId="35290" xr:uid="{00000000-0005-0000-0000-0000C5890000}"/>
    <cellStyle name="Normal 3 5 5 4 2 2 2 2" xfId="35291" xr:uid="{00000000-0005-0000-0000-0000C6890000}"/>
    <cellStyle name="Normal 3 5 5 4 2 2 3" xfId="35292" xr:uid="{00000000-0005-0000-0000-0000C7890000}"/>
    <cellStyle name="Normal 3 5 5 4 2 3" xfId="35293" xr:uid="{00000000-0005-0000-0000-0000C8890000}"/>
    <cellStyle name="Normal 3 5 5 4 2 3 2" xfId="35294" xr:uid="{00000000-0005-0000-0000-0000C9890000}"/>
    <cellStyle name="Normal 3 5 5 4 2 4" xfId="35295" xr:uid="{00000000-0005-0000-0000-0000CA890000}"/>
    <cellStyle name="Normal 3 5 5 4 3" xfId="35296" xr:uid="{00000000-0005-0000-0000-0000CB890000}"/>
    <cellStyle name="Normal 3 5 5 4 3 2" xfId="35297" xr:uid="{00000000-0005-0000-0000-0000CC890000}"/>
    <cellStyle name="Normal 3 5 5 4 3 2 2" xfId="35298" xr:uid="{00000000-0005-0000-0000-0000CD890000}"/>
    <cellStyle name="Normal 3 5 5 4 3 3" xfId="35299" xr:uid="{00000000-0005-0000-0000-0000CE890000}"/>
    <cellStyle name="Normal 3 5 5 4 4" xfId="35300" xr:uid="{00000000-0005-0000-0000-0000CF890000}"/>
    <cellStyle name="Normal 3 5 5 4 4 2" xfId="35301" xr:uid="{00000000-0005-0000-0000-0000D0890000}"/>
    <cellStyle name="Normal 3 5 5 4 5" xfId="35302" xr:uid="{00000000-0005-0000-0000-0000D1890000}"/>
    <cellStyle name="Normal 3 5 5 5" xfId="35303" xr:uid="{00000000-0005-0000-0000-0000D2890000}"/>
    <cellStyle name="Normal 3 5 5 5 2" xfId="35304" xr:uid="{00000000-0005-0000-0000-0000D3890000}"/>
    <cellStyle name="Normal 3 5 5 5 2 2" xfId="35305" xr:uid="{00000000-0005-0000-0000-0000D4890000}"/>
    <cellStyle name="Normal 3 5 5 5 2 2 2" xfId="35306" xr:uid="{00000000-0005-0000-0000-0000D5890000}"/>
    <cellStyle name="Normal 3 5 5 5 2 3" xfId="35307" xr:uid="{00000000-0005-0000-0000-0000D6890000}"/>
    <cellStyle name="Normal 3 5 5 5 3" xfId="35308" xr:uid="{00000000-0005-0000-0000-0000D7890000}"/>
    <cellStyle name="Normal 3 5 5 5 3 2" xfId="35309" xr:uid="{00000000-0005-0000-0000-0000D8890000}"/>
    <cellStyle name="Normal 3 5 5 5 4" xfId="35310" xr:uid="{00000000-0005-0000-0000-0000D9890000}"/>
    <cellStyle name="Normal 3 5 5 6" xfId="35311" xr:uid="{00000000-0005-0000-0000-0000DA890000}"/>
    <cellStyle name="Normal 3 5 5 6 2" xfId="35312" xr:uid="{00000000-0005-0000-0000-0000DB890000}"/>
    <cellStyle name="Normal 3 5 5 6 2 2" xfId="35313" xr:uid="{00000000-0005-0000-0000-0000DC890000}"/>
    <cellStyle name="Normal 3 5 5 6 2 2 2" xfId="35314" xr:uid="{00000000-0005-0000-0000-0000DD890000}"/>
    <cellStyle name="Normal 3 5 5 6 2 3" xfId="35315" xr:uid="{00000000-0005-0000-0000-0000DE890000}"/>
    <cellStyle name="Normal 3 5 5 6 3" xfId="35316" xr:uid="{00000000-0005-0000-0000-0000DF890000}"/>
    <cellStyle name="Normal 3 5 5 6 3 2" xfId="35317" xr:uid="{00000000-0005-0000-0000-0000E0890000}"/>
    <cellStyle name="Normal 3 5 5 6 4" xfId="35318" xr:uid="{00000000-0005-0000-0000-0000E1890000}"/>
    <cellStyle name="Normal 3 5 5 7" xfId="35319" xr:uid="{00000000-0005-0000-0000-0000E2890000}"/>
    <cellStyle name="Normal 3 5 5 7 2" xfId="35320" xr:uid="{00000000-0005-0000-0000-0000E3890000}"/>
    <cellStyle name="Normal 3 5 5 7 2 2" xfId="35321" xr:uid="{00000000-0005-0000-0000-0000E4890000}"/>
    <cellStyle name="Normal 3 5 5 7 3" xfId="35322" xr:uid="{00000000-0005-0000-0000-0000E5890000}"/>
    <cellStyle name="Normal 3 5 5 8" xfId="35323" xr:uid="{00000000-0005-0000-0000-0000E6890000}"/>
    <cellStyle name="Normal 3 5 5 8 2" xfId="35324" xr:uid="{00000000-0005-0000-0000-0000E7890000}"/>
    <cellStyle name="Normal 3 5 5 9" xfId="35325" xr:uid="{00000000-0005-0000-0000-0000E8890000}"/>
    <cellStyle name="Normal 3 5 5 9 2" xfId="35326" xr:uid="{00000000-0005-0000-0000-0000E9890000}"/>
    <cellStyle name="Normal 3 5 6" xfId="35327" xr:uid="{00000000-0005-0000-0000-0000EA890000}"/>
    <cellStyle name="Normal 3 5 6 10" xfId="35328" xr:uid="{00000000-0005-0000-0000-0000EB890000}"/>
    <cellStyle name="Normal 3 5 6 2" xfId="35329" xr:uid="{00000000-0005-0000-0000-0000EC890000}"/>
    <cellStyle name="Normal 3 5 6 2 2" xfId="35330" xr:uid="{00000000-0005-0000-0000-0000ED890000}"/>
    <cellStyle name="Normal 3 5 6 2 2 2" xfId="35331" xr:uid="{00000000-0005-0000-0000-0000EE890000}"/>
    <cellStyle name="Normal 3 5 6 2 2 2 2" xfId="35332" xr:uid="{00000000-0005-0000-0000-0000EF890000}"/>
    <cellStyle name="Normal 3 5 6 2 2 2 2 2" xfId="35333" xr:uid="{00000000-0005-0000-0000-0000F0890000}"/>
    <cellStyle name="Normal 3 5 6 2 2 2 2 2 2" xfId="35334" xr:uid="{00000000-0005-0000-0000-0000F1890000}"/>
    <cellStyle name="Normal 3 5 6 2 2 2 2 3" xfId="35335" xr:uid="{00000000-0005-0000-0000-0000F2890000}"/>
    <cellStyle name="Normal 3 5 6 2 2 2 3" xfId="35336" xr:uid="{00000000-0005-0000-0000-0000F3890000}"/>
    <cellStyle name="Normal 3 5 6 2 2 2 3 2" xfId="35337" xr:uid="{00000000-0005-0000-0000-0000F4890000}"/>
    <cellStyle name="Normal 3 5 6 2 2 2 4" xfId="35338" xr:uid="{00000000-0005-0000-0000-0000F5890000}"/>
    <cellStyle name="Normal 3 5 6 2 2 3" xfId="35339" xr:uid="{00000000-0005-0000-0000-0000F6890000}"/>
    <cellStyle name="Normal 3 5 6 2 2 3 2" xfId="35340" xr:uid="{00000000-0005-0000-0000-0000F7890000}"/>
    <cellStyle name="Normal 3 5 6 2 2 3 2 2" xfId="35341" xr:uid="{00000000-0005-0000-0000-0000F8890000}"/>
    <cellStyle name="Normal 3 5 6 2 2 3 3" xfId="35342" xr:uid="{00000000-0005-0000-0000-0000F9890000}"/>
    <cellStyle name="Normal 3 5 6 2 2 4" xfId="35343" xr:uid="{00000000-0005-0000-0000-0000FA890000}"/>
    <cellStyle name="Normal 3 5 6 2 2 4 2" xfId="35344" xr:uid="{00000000-0005-0000-0000-0000FB890000}"/>
    <cellStyle name="Normal 3 5 6 2 2 5" xfId="35345" xr:uid="{00000000-0005-0000-0000-0000FC890000}"/>
    <cellStyle name="Normal 3 5 6 2 3" xfId="35346" xr:uid="{00000000-0005-0000-0000-0000FD890000}"/>
    <cellStyle name="Normal 3 5 6 2 3 2" xfId="35347" xr:uid="{00000000-0005-0000-0000-0000FE890000}"/>
    <cellStyle name="Normal 3 5 6 2 3 2 2" xfId="35348" xr:uid="{00000000-0005-0000-0000-0000FF890000}"/>
    <cellStyle name="Normal 3 5 6 2 3 2 2 2" xfId="35349" xr:uid="{00000000-0005-0000-0000-0000008A0000}"/>
    <cellStyle name="Normal 3 5 6 2 3 2 3" xfId="35350" xr:uid="{00000000-0005-0000-0000-0000018A0000}"/>
    <cellStyle name="Normal 3 5 6 2 3 3" xfId="35351" xr:uid="{00000000-0005-0000-0000-0000028A0000}"/>
    <cellStyle name="Normal 3 5 6 2 3 3 2" xfId="35352" xr:uid="{00000000-0005-0000-0000-0000038A0000}"/>
    <cellStyle name="Normal 3 5 6 2 3 4" xfId="35353" xr:uid="{00000000-0005-0000-0000-0000048A0000}"/>
    <cellStyle name="Normal 3 5 6 2 4" xfId="35354" xr:uid="{00000000-0005-0000-0000-0000058A0000}"/>
    <cellStyle name="Normal 3 5 6 2 4 2" xfId="35355" xr:uid="{00000000-0005-0000-0000-0000068A0000}"/>
    <cellStyle name="Normal 3 5 6 2 4 2 2" xfId="35356" xr:uid="{00000000-0005-0000-0000-0000078A0000}"/>
    <cellStyle name="Normal 3 5 6 2 4 2 2 2" xfId="35357" xr:uid="{00000000-0005-0000-0000-0000088A0000}"/>
    <cellStyle name="Normal 3 5 6 2 4 2 3" xfId="35358" xr:uid="{00000000-0005-0000-0000-0000098A0000}"/>
    <cellStyle name="Normal 3 5 6 2 4 3" xfId="35359" xr:uid="{00000000-0005-0000-0000-00000A8A0000}"/>
    <cellStyle name="Normal 3 5 6 2 4 3 2" xfId="35360" xr:uid="{00000000-0005-0000-0000-00000B8A0000}"/>
    <cellStyle name="Normal 3 5 6 2 4 4" xfId="35361" xr:uid="{00000000-0005-0000-0000-00000C8A0000}"/>
    <cellStyle name="Normal 3 5 6 2 5" xfId="35362" xr:uid="{00000000-0005-0000-0000-00000D8A0000}"/>
    <cellStyle name="Normal 3 5 6 2 5 2" xfId="35363" xr:uid="{00000000-0005-0000-0000-00000E8A0000}"/>
    <cellStyle name="Normal 3 5 6 2 5 2 2" xfId="35364" xr:uid="{00000000-0005-0000-0000-00000F8A0000}"/>
    <cellStyle name="Normal 3 5 6 2 5 3" xfId="35365" xr:uid="{00000000-0005-0000-0000-0000108A0000}"/>
    <cellStyle name="Normal 3 5 6 2 6" xfId="35366" xr:uid="{00000000-0005-0000-0000-0000118A0000}"/>
    <cellStyle name="Normal 3 5 6 2 6 2" xfId="35367" xr:uid="{00000000-0005-0000-0000-0000128A0000}"/>
    <cellStyle name="Normal 3 5 6 2 7" xfId="35368" xr:uid="{00000000-0005-0000-0000-0000138A0000}"/>
    <cellStyle name="Normal 3 5 6 2 7 2" xfId="35369" xr:uid="{00000000-0005-0000-0000-0000148A0000}"/>
    <cellStyle name="Normal 3 5 6 2 8" xfId="35370" xr:uid="{00000000-0005-0000-0000-0000158A0000}"/>
    <cellStyle name="Normal 3 5 6 3" xfId="35371" xr:uid="{00000000-0005-0000-0000-0000168A0000}"/>
    <cellStyle name="Normal 3 5 6 3 2" xfId="35372" xr:uid="{00000000-0005-0000-0000-0000178A0000}"/>
    <cellStyle name="Normal 3 5 6 3 2 2" xfId="35373" xr:uid="{00000000-0005-0000-0000-0000188A0000}"/>
    <cellStyle name="Normal 3 5 6 3 2 2 2" xfId="35374" xr:uid="{00000000-0005-0000-0000-0000198A0000}"/>
    <cellStyle name="Normal 3 5 6 3 2 2 2 2" xfId="35375" xr:uid="{00000000-0005-0000-0000-00001A8A0000}"/>
    <cellStyle name="Normal 3 5 6 3 2 2 3" xfId="35376" xr:uid="{00000000-0005-0000-0000-00001B8A0000}"/>
    <cellStyle name="Normal 3 5 6 3 2 3" xfId="35377" xr:uid="{00000000-0005-0000-0000-00001C8A0000}"/>
    <cellStyle name="Normal 3 5 6 3 2 3 2" xfId="35378" xr:uid="{00000000-0005-0000-0000-00001D8A0000}"/>
    <cellStyle name="Normal 3 5 6 3 2 4" xfId="35379" xr:uid="{00000000-0005-0000-0000-00001E8A0000}"/>
    <cellStyle name="Normal 3 5 6 3 3" xfId="35380" xr:uid="{00000000-0005-0000-0000-00001F8A0000}"/>
    <cellStyle name="Normal 3 5 6 3 3 2" xfId="35381" xr:uid="{00000000-0005-0000-0000-0000208A0000}"/>
    <cellStyle name="Normal 3 5 6 3 3 2 2" xfId="35382" xr:uid="{00000000-0005-0000-0000-0000218A0000}"/>
    <cellStyle name="Normal 3 5 6 3 3 3" xfId="35383" xr:uid="{00000000-0005-0000-0000-0000228A0000}"/>
    <cellStyle name="Normal 3 5 6 3 4" xfId="35384" xr:uid="{00000000-0005-0000-0000-0000238A0000}"/>
    <cellStyle name="Normal 3 5 6 3 4 2" xfId="35385" xr:uid="{00000000-0005-0000-0000-0000248A0000}"/>
    <cellStyle name="Normal 3 5 6 3 5" xfId="35386" xr:uid="{00000000-0005-0000-0000-0000258A0000}"/>
    <cellStyle name="Normal 3 5 6 4" xfId="35387" xr:uid="{00000000-0005-0000-0000-0000268A0000}"/>
    <cellStyle name="Normal 3 5 6 4 2" xfId="35388" xr:uid="{00000000-0005-0000-0000-0000278A0000}"/>
    <cellStyle name="Normal 3 5 6 4 2 2" xfId="35389" xr:uid="{00000000-0005-0000-0000-0000288A0000}"/>
    <cellStyle name="Normal 3 5 6 4 2 2 2" xfId="35390" xr:uid="{00000000-0005-0000-0000-0000298A0000}"/>
    <cellStyle name="Normal 3 5 6 4 2 3" xfId="35391" xr:uid="{00000000-0005-0000-0000-00002A8A0000}"/>
    <cellStyle name="Normal 3 5 6 4 3" xfId="35392" xr:uid="{00000000-0005-0000-0000-00002B8A0000}"/>
    <cellStyle name="Normal 3 5 6 4 3 2" xfId="35393" xr:uid="{00000000-0005-0000-0000-00002C8A0000}"/>
    <cellStyle name="Normal 3 5 6 4 4" xfId="35394" xr:uid="{00000000-0005-0000-0000-00002D8A0000}"/>
    <cellStyle name="Normal 3 5 6 5" xfId="35395" xr:uid="{00000000-0005-0000-0000-00002E8A0000}"/>
    <cellStyle name="Normal 3 5 6 5 2" xfId="35396" xr:uid="{00000000-0005-0000-0000-00002F8A0000}"/>
    <cellStyle name="Normal 3 5 6 5 2 2" xfId="35397" xr:uid="{00000000-0005-0000-0000-0000308A0000}"/>
    <cellStyle name="Normal 3 5 6 5 2 2 2" xfId="35398" xr:uid="{00000000-0005-0000-0000-0000318A0000}"/>
    <cellStyle name="Normal 3 5 6 5 2 3" xfId="35399" xr:uid="{00000000-0005-0000-0000-0000328A0000}"/>
    <cellStyle name="Normal 3 5 6 5 3" xfId="35400" xr:uid="{00000000-0005-0000-0000-0000338A0000}"/>
    <cellStyle name="Normal 3 5 6 5 3 2" xfId="35401" xr:uid="{00000000-0005-0000-0000-0000348A0000}"/>
    <cellStyle name="Normal 3 5 6 5 4" xfId="35402" xr:uid="{00000000-0005-0000-0000-0000358A0000}"/>
    <cellStyle name="Normal 3 5 6 6" xfId="35403" xr:uid="{00000000-0005-0000-0000-0000368A0000}"/>
    <cellStyle name="Normal 3 5 6 6 2" xfId="35404" xr:uid="{00000000-0005-0000-0000-0000378A0000}"/>
    <cellStyle name="Normal 3 5 6 6 2 2" xfId="35405" xr:uid="{00000000-0005-0000-0000-0000388A0000}"/>
    <cellStyle name="Normal 3 5 6 6 3" xfId="35406" xr:uid="{00000000-0005-0000-0000-0000398A0000}"/>
    <cellStyle name="Normal 3 5 6 7" xfId="35407" xr:uid="{00000000-0005-0000-0000-00003A8A0000}"/>
    <cellStyle name="Normal 3 5 6 7 2" xfId="35408" xr:uid="{00000000-0005-0000-0000-00003B8A0000}"/>
    <cellStyle name="Normal 3 5 6 8" xfId="35409" xr:uid="{00000000-0005-0000-0000-00003C8A0000}"/>
    <cellStyle name="Normal 3 5 6 8 2" xfId="35410" xr:uid="{00000000-0005-0000-0000-00003D8A0000}"/>
    <cellStyle name="Normal 3 5 6 9" xfId="35411" xr:uid="{00000000-0005-0000-0000-00003E8A0000}"/>
    <cellStyle name="Normal 3 5 7" xfId="35412" xr:uid="{00000000-0005-0000-0000-00003F8A0000}"/>
    <cellStyle name="Normal 3 5 7 2" xfId="35413" xr:uid="{00000000-0005-0000-0000-0000408A0000}"/>
    <cellStyle name="Normal 3 5 7 2 2" xfId="35414" xr:uid="{00000000-0005-0000-0000-0000418A0000}"/>
    <cellStyle name="Normal 3 5 7 2 2 2" xfId="35415" xr:uid="{00000000-0005-0000-0000-0000428A0000}"/>
    <cellStyle name="Normal 3 5 7 2 2 2 2" xfId="35416" xr:uid="{00000000-0005-0000-0000-0000438A0000}"/>
    <cellStyle name="Normal 3 5 7 2 2 2 2 2" xfId="35417" xr:uid="{00000000-0005-0000-0000-0000448A0000}"/>
    <cellStyle name="Normal 3 5 7 2 2 2 3" xfId="35418" xr:uid="{00000000-0005-0000-0000-0000458A0000}"/>
    <cellStyle name="Normal 3 5 7 2 2 3" xfId="35419" xr:uid="{00000000-0005-0000-0000-0000468A0000}"/>
    <cellStyle name="Normal 3 5 7 2 2 3 2" xfId="35420" xr:uid="{00000000-0005-0000-0000-0000478A0000}"/>
    <cellStyle name="Normal 3 5 7 2 2 4" xfId="35421" xr:uid="{00000000-0005-0000-0000-0000488A0000}"/>
    <cellStyle name="Normal 3 5 7 2 3" xfId="35422" xr:uid="{00000000-0005-0000-0000-0000498A0000}"/>
    <cellStyle name="Normal 3 5 7 2 3 2" xfId="35423" xr:uid="{00000000-0005-0000-0000-00004A8A0000}"/>
    <cellStyle name="Normal 3 5 7 2 3 2 2" xfId="35424" xr:uid="{00000000-0005-0000-0000-00004B8A0000}"/>
    <cellStyle name="Normal 3 5 7 2 3 3" xfId="35425" xr:uid="{00000000-0005-0000-0000-00004C8A0000}"/>
    <cellStyle name="Normal 3 5 7 2 4" xfId="35426" xr:uid="{00000000-0005-0000-0000-00004D8A0000}"/>
    <cellStyle name="Normal 3 5 7 2 4 2" xfId="35427" xr:uid="{00000000-0005-0000-0000-00004E8A0000}"/>
    <cellStyle name="Normal 3 5 7 2 5" xfId="35428" xr:uid="{00000000-0005-0000-0000-00004F8A0000}"/>
    <cellStyle name="Normal 3 5 7 3" xfId="35429" xr:uid="{00000000-0005-0000-0000-0000508A0000}"/>
    <cellStyle name="Normal 3 5 7 3 2" xfId="35430" xr:uid="{00000000-0005-0000-0000-0000518A0000}"/>
    <cellStyle name="Normal 3 5 7 3 2 2" xfId="35431" xr:uid="{00000000-0005-0000-0000-0000528A0000}"/>
    <cellStyle name="Normal 3 5 7 3 2 2 2" xfId="35432" xr:uid="{00000000-0005-0000-0000-0000538A0000}"/>
    <cellStyle name="Normal 3 5 7 3 2 3" xfId="35433" xr:uid="{00000000-0005-0000-0000-0000548A0000}"/>
    <cellStyle name="Normal 3 5 7 3 3" xfId="35434" xr:uid="{00000000-0005-0000-0000-0000558A0000}"/>
    <cellStyle name="Normal 3 5 7 3 3 2" xfId="35435" xr:uid="{00000000-0005-0000-0000-0000568A0000}"/>
    <cellStyle name="Normal 3 5 7 3 4" xfId="35436" xr:uid="{00000000-0005-0000-0000-0000578A0000}"/>
    <cellStyle name="Normal 3 5 7 4" xfId="35437" xr:uid="{00000000-0005-0000-0000-0000588A0000}"/>
    <cellStyle name="Normal 3 5 7 4 2" xfId="35438" xr:uid="{00000000-0005-0000-0000-0000598A0000}"/>
    <cellStyle name="Normal 3 5 7 4 2 2" xfId="35439" xr:uid="{00000000-0005-0000-0000-00005A8A0000}"/>
    <cellStyle name="Normal 3 5 7 4 2 2 2" xfId="35440" xr:uid="{00000000-0005-0000-0000-00005B8A0000}"/>
    <cellStyle name="Normal 3 5 7 4 2 3" xfId="35441" xr:uid="{00000000-0005-0000-0000-00005C8A0000}"/>
    <cellStyle name="Normal 3 5 7 4 3" xfId="35442" xr:uid="{00000000-0005-0000-0000-00005D8A0000}"/>
    <cellStyle name="Normal 3 5 7 4 3 2" xfId="35443" xr:uid="{00000000-0005-0000-0000-00005E8A0000}"/>
    <cellStyle name="Normal 3 5 7 4 4" xfId="35444" xr:uid="{00000000-0005-0000-0000-00005F8A0000}"/>
    <cellStyle name="Normal 3 5 7 5" xfId="35445" xr:uid="{00000000-0005-0000-0000-0000608A0000}"/>
    <cellStyle name="Normal 3 5 7 5 2" xfId="35446" xr:uid="{00000000-0005-0000-0000-0000618A0000}"/>
    <cellStyle name="Normal 3 5 7 5 2 2" xfId="35447" xr:uid="{00000000-0005-0000-0000-0000628A0000}"/>
    <cellStyle name="Normal 3 5 7 5 3" xfId="35448" xr:uid="{00000000-0005-0000-0000-0000638A0000}"/>
    <cellStyle name="Normal 3 5 7 6" xfId="35449" xr:uid="{00000000-0005-0000-0000-0000648A0000}"/>
    <cellStyle name="Normal 3 5 7 6 2" xfId="35450" xr:uid="{00000000-0005-0000-0000-0000658A0000}"/>
    <cellStyle name="Normal 3 5 7 7" xfId="35451" xr:uid="{00000000-0005-0000-0000-0000668A0000}"/>
    <cellStyle name="Normal 3 5 7 7 2" xfId="35452" xr:uid="{00000000-0005-0000-0000-0000678A0000}"/>
    <cellStyle name="Normal 3 5 7 8" xfId="35453" xr:uid="{00000000-0005-0000-0000-0000688A0000}"/>
    <cellStyle name="Normal 3 5 8" xfId="35454" xr:uid="{00000000-0005-0000-0000-0000698A0000}"/>
    <cellStyle name="Normal 3 5 8 2" xfId="35455" xr:uid="{00000000-0005-0000-0000-00006A8A0000}"/>
    <cellStyle name="Normal 3 5 8 2 2" xfId="35456" xr:uid="{00000000-0005-0000-0000-00006B8A0000}"/>
    <cellStyle name="Normal 3 5 8 2 2 2" xfId="35457" xr:uid="{00000000-0005-0000-0000-00006C8A0000}"/>
    <cellStyle name="Normal 3 5 8 2 2 2 2" xfId="35458" xr:uid="{00000000-0005-0000-0000-00006D8A0000}"/>
    <cellStyle name="Normal 3 5 8 2 2 2 2 2" xfId="35459" xr:uid="{00000000-0005-0000-0000-00006E8A0000}"/>
    <cellStyle name="Normal 3 5 8 2 2 2 3" xfId="35460" xr:uid="{00000000-0005-0000-0000-00006F8A0000}"/>
    <cellStyle name="Normal 3 5 8 2 2 3" xfId="35461" xr:uid="{00000000-0005-0000-0000-0000708A0000}"/>
    <cellStyle name="Normal 3 5 8 2 2 3 2" xfId="35462" xr:uid="{00000000-0005-0000-0000-0000718A0000}"/>
    <cellStyle name="Normal 3 5 8 2 2 4" xfId="35463" xr:uid="{00000000-0005-0000-0000-0000728A0000}"/>
    <cellStyle name="Normal 3 5 8 2 3" xfId="35464" xr:uid="{00000000-0005-0000-0000-0000738A0000}"/>
    <cellStyle name="Normal 3 5 8 2 3 2" xfId="35465" xr:uid="{00000000-0005-0000-0000-0000748A0000}"/>
    <cellStyle name="Normal 3 5 8 2 3 2 2" xfId="35466" xr:uid="{00000000-0005-0000-0000-0000758A0000}"/>
    <cellStyle name="Normal 3 5 8 2 3 3" xfId="35467" xr:uid="{00000000-0005-0000-0000-0000768A0000}"/>
    <cellStyle name="Normal 3 5 8 2 4" xfId="35468" xr:uid="{00000000-0005-0000-0000-0000778A0000}"/>
    <cellStyle name="Normal 3 5 8 2 4 2" xfId="35469" xr:uid="{00000000-0005-0000-0000-0000788A0000}"/>
    <cellStyle name="Normal 3 5 8 2 5" xfId="35470" xr:uid="{00000000-0005-0000-0000-0000798A0000}"/>
    <cellStyle name="Normal 3 5 8 3" xfId="35471" xr:uid="{00000000-0005-0000-0000-00007A8A0000}"/>
    <cellStyle name="Normal 3 5 8 3 2" xfId="35472" xr:uid="{00000000-0005-0000-0000-00007B8A0000}"/>
    <cellStyle name="Normal 3 5 8 3 2 2" xfId="35473" xr:uid="{00000000-0005-0000-0000-00007C8A0000}"/>
    <cellStyle name="Normal 3 5 8 3 2 2 2" xfId="35474" xr:uid="{00000000-0005-0000-0000-00007D8A0000}"/>
    <cellStyle name="Normal 3 5 8 3 2 3" xfId="35475" xr:uid="{00000000-0005-0000-0000-00007E8A0000}"/>
    <cellStyle name="Normal 3 5 8 3 3" xfId="35476" xr:uid="{00000000-0005-0000-0000-00007F8A0000}"/>
    <cellStyle name="Normal 3 5 8 3 3 2" xfId="35477" xr:uid="{00000000-0005-0000-0000-0000808A0000}"/>
    <cellStyle name="Normal 3 5 8 3 4" xfId="35478" xr:uid="{00000000-0005-0000-0000-0000818A0000}"/>
    <cellStyle name="Normal 3 5 8 4" xfId="35479" xr:uid="{00000000-0005-0000-0000-0000828A0000}"/>
    <cellStyle name="Normal 3 5 8 4 2" xfId="35480" xr:uid="{00000000-0005-0000-0000-0000838A0000}"/>
    <cellStyle name="Normal 3 5 8 4 2 2" xfId="35481" xr:uid="{00000000-0005-0000-0000-0000848A0000}"/>
    <cellStyle name="Normal 3 5 8 4 2 2 2" xfId="35482" xr:uid="{00000000-0005-0000-0000-0000858A0000}"/>
    <cellStyle name="Normal 3 5 8 4 2 3" xfId="35483" xr:uid="{00000000-0005-0000-0000-0000868A0000}"/>
    <cellStyle name="Normal 3 5 8 4 3" xfId="35484" xr:uid="{00000000-0005-0000-0000-0000878A0000}"/>
    <cellStyle name="Normal 3 5 8 4 3 2" xfId="35485" xr:uid="{00000000-0005-0000-0000-0000888A0000}"/>
    <cellStyle name="Normal 3 5 8 4 4" xfId="35486" xr:uid="{00000000-0005-0000-0000-0000898A0000}"/>
    <cellStyle name="Normal 3 5 8 5" xfId="35487" xr:uid="{00000000-0005-0000-0000-00008A8A0000}"/>
    <cellStyle name="Normal 3 5 8 5 2" xfId="35488" xr:uid="{00000000-0005-0000-0000-00008B8A0000}"/>
    <cellStyle name="Normal 3 5 8 5 2 2" xfId="35489" xr:uid="{00000000-0005-0000-0000-00008C8A0000}"/>
    <cellStyle name="Normal 3 5 8 5 3" xfId="35490" xr:uid="{00000000-0005-0000-0000-00008D8A0000}"/>
    <cellStyle name="Normal 3 5 8 6" xfId="35491" xr:uid="{00000000-0005-0000-0000-00008E8A0000}"/>
    <cellStyle name="Normal 3 5 8 6 2" xfId="35492" xr:uid="{00000000-0005-0000-0000-00008F8A0000}"/>
    <cellStyle name="Normal 3 5 8 7" xfId="35493" xr:uid="{00000000-0005-0000-0000-0000908A0000}"/>
    <cellStyle name="Normal 3 5 8 7 2" xfId="35494" xr:uid="{00000000-0005-0000-0000-0000918A0000}"/>
    <cellStyle name="Normal 3 5 8 8" xfId="35495" xr:uid="{00000000-0005-0000-0000-0000928A0000}"/>
    <cellStyle name="Normal 3 5 9" xfId="35496" xr:uid="{00000000-0005-0000-0000-0000938A0000}"/>
    <cellStyle name="Normal 3 5 9 2" xfId="35497" xr:uid="{00000000-0005-0000-0000-0000948A0000}"/>
    <cellStyle name="Normal 3 5 9 2 2" xfId="35498" xr:uid="{00000000-0005-0000-0000-0000958A0000}"/>
    <cellStyle name="Normal 3 5 9 2 2 2" xfId="35499" xr:uid="{00000000-0005-0000-0000-0000968A0000}"/>
    <cellStyle name="Normal 3 5 9 2 2 2 2" xfId="35500" xr:uid="{00000000-0005-0000-0000-0000978A0000}"/>
    <cellStyle name="Normal 3 5 9 2 2 2 2 2" xfId="35501" xr:uid="{00000000-0005-0000-0000-0000988A0000}"/>
    <cellStyle name="Normal 3 5 9 2 2 2 3" xfId="35502" xr:uid="{00000000-0005-0000-0000-0000998A0000}"/>
    <cellStyle name="Normal 3 5 9 2 2 3" xfId="35503" xr:uid="{00000000-0005-0000-0000-00009A8A0000}"/>
    <cellStyle name="Normal 3 5 9 2 2 3 2" xfId="35504" xr:uid="{00000000-0005-0000-0000-00009B8A0000}"/>
    <cellStyle name="Normal 3 5 9 2 2 4" xfId="35505" xr:uid="{00000000-0005-0000-0000-00009C8A0000}"/>
    <cellStyle name="Normal 3 5 9 2 3" xfId="35506" xr:uid="{00000000-0005-0000-0000-00009D8A0000}"/>
    <cellStyle name="Normal 3 5 9 2 3 2" xfId="35507" xr:uid="{00000000-0005-0000-0000-00009E8A0000}"/>
    <cellStyle name="Normal 3 5 9 2 3 2 2" xfId="35508" xr:uid="{00000000-0005-0000-0000-00009F8A0000}"/>
    <cellStyle name="Normal 3 5 9 2 3 3" xfId="35509" xr:uid="{00000000-0005-0000-0000-0000A08A0000}"/>
    <cellStyle name="Normal 3 5 9 2 4" xfId="35510" xr:uid="{00000000-0005-0000-0000-0000A18A0000}"/>
    <cellStyle name="Normal 3 5 9 2 4 2" xfId="35511" xr:uid="{00000000-0005-0000-0000-0000A28A0000}"/>
    <cellStyle name="Normal 3 5 9 2 5" xfId="35512" xr:uid="{00000000-0005-0000-0000-0000A38A0000}"/>
    <cellStyle name="Normal 3 5 9 3" xfId="35513" xr:uid="{00000000-0005-0000-0000-0000A48A0000}"/>
    <cellStyle name="Normal 3 5 9 3 2" xfId="35514" xr:uid="{00000000-0005-0000-0000-0000A58A0000}"/>
    <cellStyle name="Normal 3 5 9 3 2 2" xfId="35515" xr:uid="{00000000-0005-0000-0000-0000A68A0000}"/>
    <cellStyle name="Normal 3 5 9 3 2 2 2" xfId="35516" xr:uid="{00000000-0005-0000-0000-0000A78A0000}"/>
    <cellStyle name="Normal 3 5 9 3 2 3" xfId="35517" xr:uid="{00000000-0005-0000-0000-0000A88A0000}"/>
    <cellStyle name="Normal 3 5 9 3 3" xfId="35518" xr:uid="{00000000-0005-0000-0000-0000A98A0000}"/>
    <cellStyle name="Normal 3 5 9 3 3 2" xfId="35519" xr:uid="{00000000-0005-0000-0000-0000AA8A0000}"/>
    <cellStyle name="Normal 3 5 9 3 4" xfId="35520" xr:uid="{00000000-0005-0000-0000-0000AB8A0000}"/>
    <cellStyle name="Normal 3 5 9 4" xfId="35521" xr:uid="{00000000-0005-0000-0000-0000AC8A0000}"/>
    <cellStyle name="Normal 3 5 9 4 2" xfId="35522" xr:uid="{00000000-0005-0000-0000-0000AD8A0000}"/>
    <cellStyle name="Normal 3 5 9 4 2 2" xfId="35523" xr:uid="{00000000-0005-0000-0000-0000AE8A0000}"/>
    <cellStyle name="Normal 3 5 9 4 3" xfId="35524" xr:uid="{00000000-0005-0000-0000-0000AF8A0000}"/>
    <cellStyle name="Normal 3 5 9 5" xfId="35525" xr:uid="{00000000-0005-0000-0000-0000B08A0000}"/>
    <cellStyle name="Normal 3 5 9 5 2" xfId="35526" xr:uid="{00000000-0005-0000-0000-0000B18A0000}"/>
    <cellStyle name="Normal 3 5 9 6" xfId="35527" xr:uid="{00000000-0005-0000-0000-0000B28A0000}"/>
    <cellStyle name="Normal 3 5_T-straight with PEDs adjustor" xfId="35528" xr:uid="{00000000-0005-0000-0000-0000B38A0000}"/>
    <cellStyle name="Normal 3 6" xfId="35529" xr:uid="{00000000-0005-0000-0000-0000B48A0000}"/>
    <cellStyle name="Normal 3 6 10" xfId="35530" xr:uid="{00000000-0005-0000-0000-0000B58A0000}"/>
    <cellStyle name="Normal 3 6 10 2" xfId="35531" xr:uid="{00000000-0005-0000-0000-0000B68A0000}"/>
    <cellStyle name="Normal 3 6 10 2 2" xfId="35532" xr:uid="{00000000-0005-0000-0000-0000B78A0000}"/>
    <cellStyle name="Normal 3 6 10 2 2 2" xfId="35533" xr:uid="{00000000-0005-0000-0000-0000B88A0000}"/>
    <cellStyle name="Normal 3 6 10 2 3" xfId="35534" xr:uid="{00000000-0005-0000-0000-0000B98A0000}"/>
    <cellStyle name="Normal 3 6 10 3" xfId="35535" xr:uid="{00000000-0005-0000-0000-0000BA8A0000}"/>
    <cellStyle name="Normal 3 6 10 3 2" xfId="35536" xr:uid="{00000000-0005-0000-0000-0000BB8A0000}"/>
    <cellStyle name="Normal 3 6 10 4" xfId="35537" xr:uid="{00000000-0005-0000-0000-0000BC8A0000}"/>
    <cellStyle name="Normal 3 6 11" xfId="35538" xr:uid="{00000000-0005-0000-0000-0000BD8A0000}"/>
    <cellStyle name="Normal 3 6 11 2" xfId="35539" xr:uid="{00000000-0005-0000-0000-0000BE8A0000}"/>
    <cellStyle name="Normal 3 6 11 2 2" xfId="35540" xr:uid="{00000000-0005-0000-0000-0000BF8A0000}"/>
    <cellStyle name="Normal 3 6 11 2 2 2" xfId="35541" xr:uid="{00000000-0005-0000-0000-0000C08A0000}"/>
    <cellStyle name="Normal 3 6 11 2 3" xfId="35542" xr:uid="{00000000-0005-0000-0000-0000C18A0000}"/>
    <cellStyle name="Normal 3 6 11 3" xfId="35543" xr:uid="{00000000-0005-0000-0000-0000C28A0000}"/>
    <cellStyle name="Normal 3 6 11 3 2" xfId="35544" xr:uid="{00000000-0005-0000-0000-0000C38A0000}"/>
    <cellStyle name="Normal 3 6 11 4" xfId="35545" xr:uid="{00000000-0005-0000-0000-0000C48A0000}"/>
    <cellStyle name="Normal 3 6 12" xfId="35546" xr:uid="{00000000-0005-0000-0000-0000C58A0000}"/>
    <cellStyle name="Normal 3 6 12 2" xfId="35547" xr:uid="{00000000-0005-0000-0000-0000C68A0000}"/>
    <cellStyle name="Normal 3 6 12 2 2" xfId="35548" xr:uid="{00000000-0005-0000-0000-0000C78A0000}"/>
    <cellStyle name="Normal 3 6 12 2 2 2" xfId="35549" xr:uid="{00000000-0005-0000-0000-0000C88A0000}"/>
    <cellStyle name="Normal 3 6 12 2 3" xfId="35550" xr:uid="{00000000-0005-0000-0000-0000C98A0000}"/>
    <cellStyle name="Normal 3 6 12 3" xfId="35551" xr:uid="{00000000-0005-0000-0000-0000CA8A0000}"/>
    <cellStyle name="Normal 3 6 12 3 2" xfId="35552" xr:uid="{00000000-0005-0000-0000-0000CB8A0000}"/>
    <cellStyle name="Normal 3 6 12 4" xfId="35553" xr:uid="{00000000-0005-0000-0000-0000CC8A0000}"/>
    <cellStyle name="Normal 3 6 13" xfId="35554" xr:uid="{00000000-0005-0000-0000-0000CD8A0000}"/>
    <cellStyle name="Normal 3 6 13 2" xfId="35555" xr:uid="{00000000-0005-0000-0000-0000CE8A0000}"/>
    <cellStyle name="Normal 3 6 13 2 2" xfId="35556" xr:uid="{00000000-0005-0000-0000-0000CF8A0000}"/>
    <cellStyle name="Normal 3 6 13 3" xfId="35557" xr:uid="{00000000-0005-0000-0000-0000D08A0000}"/>
    <cellStyle name="Normal 3 6 14" xfId="35558" xr:uid="{00000000-0005-0000-0000-0000D18A0000}"/>
    <cellStyle name="Normal 3 6 14 2" xfId="35559" xr:uid="{00000000-0005-0000-0000-0000D28A0000}"/>
    <cellStyle name="Normal 3 6 15" xfId="35560" xr:uid="{00000000-0005-0000-0000-0000D38A0000}"/>
    <cellStyle name="Normal 3 6 15 2" xfId="35561" xr:uid="{00000000-0005-0000-0000-0000D48A0000}"/>
    <cellStyle name="Normal 3 6 16" xfId="35562" xr:uid="{00000000-0005-0000-0000-0000D58A0000}"/>
    <cellStyle name="Normal 3 6 17" xfId="35563" xr:uid="{00000000-0005-0000-0000-0000D68A0000}"/>
    <cellStyle name="Normal 3 6 2" xfId="35564" xr:uid="{00000000-0005-0000-0000-0000D78A0000}"/>
    <cellStyle name="Normal 3 6 2 10" xfId="35565" xr:uid="{00000000-0005-0000-0000-0000D88A0000}"/>
    <cellStyle name="Normal 3 6 2 11" xfId="35566" xr:uid="{00000000-0005-0000-0000-0000D98A0000}"/>
    <cellStyle name="Normal 3 6 2 2" xfId="35567" xr:uid="{00000000-0005-0000-0000-0000DA8A0000}"/>
    <cellStyle name="Normal 3 6 2 2 10" xfId="35568" xr:uid="{00000000-0005-0000-0000-0000DB8A0000}"/>
    <cellStyle name="Normal 3 6 2 2 2" xfId="35569" xr:uid="{00000000-0005-0000-0000-0000DC8A0000}"/>
    <cellStyle name="Normal 3 6 2 2 2 2" xfId="35570" xr:uid="{00000000-0005-0000-0000-0000DD8A0000}"/>
    <cellStyle name="Normal 3 6 2 2 2 2 2" xfId="35571" xr:uid="{00000000-0005-0000-0000-0000DE8A0000}"/>
    <cellStyle name="Normal 3 6 2 2 2 2 2 2" xfId="35572" xr:uid="{00000000-0005-0000-0000-0000DF8A0000}"/>
    <cellStyle name="Normal 3 6 2 2 2 2 2 2 2" xfId="35573" xr:uid="{00000000-0005-0000-0000-0000E08A0000}"/>
    <cellStyle name="Normal 3 6 2 2 2 2 2 2 2 2" xfId="35574" xr:uid="{00000000-0005-0000-0000-0000E18A0000}"/>
    <cellStyle name="Normal 3 6 2 2 2 2 2 2 3" xfId="35575" xr:uid="{00000000-0005-0000-0000-0000E28A0000}"/>
    <cellStyle name="Normal 3 6 2 2 2 2 2 3" xfId="35576" xr:uid="{00000000-0005-0000-0000-0000E38A0000}"/>
    <cellStyle name="Normal 3 6 2 2 2 2 2 3 2" xfId="35577" xr:uid="{00000000-0005-0000-0000-0000E48A0000}"/>
    <cellStyle name="Normal 3 6 2 2 2 2 2 4" xfId="35578" xr:uid="{00000000-0005-0000-0000-0000E58A0000}"/>
    <cellStyle name="Normal 3 6 2 2 2 2 3" xfId="35579" xr:uid="{00000000-0005-0000-0000-0000E68A0000}"/>
    <cellStyle name="Normal 3 6 2 2 2 2 3 2" xfId="35580" xr:uid="{00000000-0005-0000-0000-0000E78A0000}"/>
    <cellStyle name="Normal 3 6 2 2 2 2 3 2 2" xfId="35581" xr:uid="{00000000-0005-0000-0000-0000E88A0000}"/>
    <cellStyle name="Normal 3 6 2 2 2 2 3 3" xfId="35582" xr:uid="{00000000-0005-0000-0000-0000E98A0000}"/>
    <cellStyle name="Normal 3 6 2 2 2 2 4" xfId="35583" xr:uid="{00000000-0005-0000-0000-0000EA8A0000}"/>
    <cellStyle name="Normal 3 6 2 2 2 2 4 2" xfId="35584" xr:uid="{00000000-0005-0000-0000-0000EB8A0000}"/>
    <cellStyle name="Normal 3 6 2 2 2 2 5" xfId="35585" xr:uid="{00000000-0005-0000-0000-0000EC8A0000}"/>
    <cellStyle name="Normal 3 6 2 2 2 2 6" xfId="35586" xr:uid="{00000000-0005-0000-0000-0000ED8A0000}"/>
    <cellStyle name="Normal 3 6 2 2 2 3" xfId="35587" xr:uid="{00000000-0005-0000-0000-0000EE8A0000}"/>
    <cellStyle name="Normal 3 6 2 2 2 3 2" xfId="35588" xr:uid="{00000000-0005-0000-0000-0000EF8A0000}"/>
    <cellStyle name="Normal 3 6 2 2 2 3 2 2" xfId="35589" xr:uid="{00000000-0005-0000-0000-0000F08A0000}"/>
    <cellStyle name="Normal 3 6 2 2 2 3 2 2 2" xfId="35590" xr:uid="{00000000-0005-0000-0000-0000F18A0000}"/>
    <cellStyle name="Normal 3 6 2 2 2 3 2 3" xfId="35591" xr:uid="{00000000-0005-0000-0000-0000F28A0000}"/>
    <cellStyle name="Normal 3 6 2 2 2 3 3" xfId="35592" xr:uid="{00000000-0005-0000-0000-0000F38A0000}"/>
    <cellStyle name="Normal 3 6 2 2 2 3 3 2" xfId="35593" xr:uid="{00000000-0005-0000-0000-0000F48A0000}"/>
    <cellStyle name="Normal 3 6 2 2 2 3 4" xfId="35594" xr:uid="{00000000-0005-0000-0000-0000F58A0000}"/>
    <cellStyle name="Normal 3 6 2 2 2 4" xfId="35595" xr:uid="{00000000-0005-0000-0000-0000F68A0000}"/>
    <cellStyle name="Normal 3 6 2 2 2 4 2" xfId="35596" xr:uid="{00000000-0005-0000-0000-0000F78A0000}"/>
    <cellStyle name="Normal 3 6 2 2 2 4 2 2" xfId="35597" xr:uid="{00000000-0005-0000-0000-0000F88A0000}"/>
    <cellStyle name="Normal 3 6 2 2 2 4 2 2 2" xfId="35598" xr:uid="{00000000-0005-0000-0000-0000F98A0000}"/>
    <cellStyle name="Normal 3 6 2 2 2 4 2 3" xfId="35599" xr:uid="{00000000-0005-0000-0000-0000FA8A0000}"/>
    <cellStyle name="Normal 3 6 2 2 2 4 3" xfId="35600" xr:uid="{00000000-0005-0000-0000-0000FB8A0000}"/>
    <cellStyle name="Normal 3 6 2 2 2 4 3 2" xfId="35601" xr:uid="{00000000-0005-0000-0000-0000FC8A0000}"/>
    <cellStyle name="Normal 3 6 2 2 2 4 4" xfId="35602" xr:uid="{00000000-0005-0000-0000-0000FD8A0000}"/>
    <cellStyle name="Normal 3 6 2 2 2 5" xfId="35603" xr:uid="{00000000-0005-0000-0000-0000FE8A0000}"/>
    <cellStyle name="Normal 3 6 2 2 2 5 2" xfId="35604" xr:uid="{00000000-0005-0000-0000-0000FF8A0000}"/>
    <cellStyle name="Normal 3 6 2 2 2 5 2 2" xfId="35605" xr:uid="{00000000-0005-0000-0000-0000008B0000}"/>
    <cellStyle name="Normal 3 6 2 2 2 5 3" xfId="35606" xr:uid="{00000000-0005-0000-0000-0000018B0000}"/>
    <cellStyle name="Normal 3 6 2 2 2 6" xfId="35607" xr:uid="{00000000-0005-0000-0000-0000028B0000}"/>
    <cellStyle name="Normal 3 6 2 2 2 6 2" xfId="35608" xr:uid="{00000000-0005-0000-0000-0000038B0000}"/>
    <cellStyle name="Normal 3 6 2 2 2 7" xfId="35609" xr:uid="{00000000-0005-0000-0000-0000048B0000}"/>
    <cellStyle name="Normal 3 6 2 2 2 7 2" xfId="35610" xr:uid="{00000000-0005-0000-0000-0000058B0000}"/>
    <cellStyle name="Normal 3 6 2 2 2 8" xfId="35611" xr:uid="{00000000-0005-0000-0000-0000068B0000}"/>
    <cellStyle name="Normal 3 6 2 2 2 9" xfId="35612" xr:uid="{00000000-0005-0000-0000-0000078B0000}"/>
    <cellStyle name="Normal 3 6 2 2 3" xfId="35613" xr:uid="{00000000-0005-0000-0000-0000088B0000}"/>
    <cellStyle name="Normal 3 6 2 2 3 2" xfId="35614" xr:uid="{00000000-0005-0000-0000-0000098B0000}"/>
    <cellStyle name="Normal 3 6 2 2 3 2 2" xfId="35615" xr:uid="{00000000-0005-0000-0000-00000A8B0000}"/>
    <cellStyle name="Normal 3 6 2 2 3 2 2 2" xfId="35616" xr:uid="{00000000-0005-0000-0000-00000B8B0000}"/>
    <cellStyle name="Normal 3 6 2 2 3 2 2 2 2" xfId="35617" xr:uid="{00000000-0005-0000-0000-00000C8B0000}"/>
    <cellStyle name="Normal 3 6 2 2 3 2 2 3" xfId="35618" xr:uid="{00000000-0005-0000-0000-00000D8B0000}"/>
    <cellStyle name="Normal 3 6 2 2 3 2 3" xfId="35619" xr:uid="{00000000-0005-0000-0000-00000E8B0000}"/>
    <cellStyle name="Normal 3 6 2 2 3 2 3 2" xfId="35620" xr:uid="{00000000-0005-0000-0000-00000F8B0000}"/>
    <cellStyle name="Normal 3 6 2 2 3 2 4" xfId="35621" xr:uid="{00000000-0005-0000-0000-0000108B0000}"/>
    <cellStyle name="Normal 3 6 2 2 3 2 5" xfId="35622" xr:uid="{00000000-0005-0000-0000-0000118B0000}"/>
    <cellStyle name="Normal 3 6 2 2 3 3" xfId="35623" xr:uid="{00000000-0005-0000-0000-0000128B0000}"/>
    <cellStyle name="Normal 3 6 2 2 3 3 2" xfId="35624" xr:uid="{00000000-0005-0000-0000-0000138B0000}"/>
    <cellStyle name="Normal 3 6 2 2 3 3 2 2" xfId="35625" xr:uid="{00000000-0005-0000-0000-0000148B0000}"/>
    <cellStyle name="Normal 3 6 2 2 3 3 3" xfId="35626" xr:uid="{00000000-0005-0000-0000-0000158B0000}"/>
    <cellStyle name="Normal 3 6 2 2 3 4" xfId="35627" xr:uid="{00000000-0005-0000-0000-0000168B0000}"/>
    <cellStyle name="Normal 3 6 2 2 3 4 2" xfId="35628" xr:uid="{00000000-0005-0000-0000-0000178B0000}"/>
    <cellStyle name="Normal 3 6 2 2 3 5" xfId="35629" xr:uid="{00000000-0005-0000-0000-0000188B0000}"/>
    <cellStyle name="Normal 3 6 2 2 3 6" xfId="35630" xr:uid="{00000000-0005-0000-0000-0000198B0000}"/>
    <cellStyle name="Normal 3 6 2 2 4" xfId="35631" xr:uid="{00000000-0005-0000-0000-00001A8B0000}"/>
    <cellStyle name="Normal 3 6 2 2 4 2" xfId="35632" xr:uid="{00000000-0005-0000-0000-00001B8B0000}"/>
    <cellStyle name="Normal 3 6 2 2 4 2 2" xfId="35633" xr:uid="{00000000-0005-0000-0000-00001C8B0000}"/>
    <cellStyle name="Normal 3 6 2 2 4 2 2 2" xfId="35634" xr:uid="{00000000-0005-0000-0000-00001D8B0000}"/>
    <cellStyle name="Normal 3 6 2 2 4 2 3" xfId="35635" xr:uid="{00000000-0005-0000-0000-00001E8B0000}"/>
    <cellStyle name="Normal 3 6 2 2 4 3" xfId="35636" xr:uid="{00000000-0005-0000-0000-00001F8B0000}"/>
    <cellStyle name="Normal 3 6 2 2 4 3 2" xfId="35637" xr:uid="{00000000-0005-0000-0000-0000208B0000}"/>
    <cellStyle name="Normal 3 6 2 2 4 4" xfId="35638" xr:uid="{00000000-0005-0000-0000-0000218B0000}"/>
    <cellStyle name="Normal 3 6 2 2 4 5" xfId="35639" xr:uid="{00000000-0005-0000-0000-0000228B0000}"/>
    <cellStyle name="Normal 3 6 2 2 5" xfId="35640" xr:uid="{00000000-0005-0000-0000-0000238B0000}"/>
    <cellStyle name="Normal 3 6 2 2 5 2" xfId="35641" xr:uid="{00000000-0005-0000-0000-0000248B0000}"/>
    <cellStyle name="Normal 3 6 2 2 5 2 2" xfId="35642" xr:uid="{00000000-0005-0000-0000-0000258B0000}"/>
    <cellStyle name="Normal 3 6 2 2 5 2 2 2" xfId="35643" xr:uid="{00000000-0005-0000-0000-0000268B0000}"/>
    <cellStyle name="Normal 3 6 2 2 5 2 3" xfId="35644" xr:uid="{00000000-0005-0000-0000-0000278B0000}"/>
    <cellStyle name="Normal 3 6 2 2 5 3" xfId="35645" xr:uid="{00000000-0005-0000-0000-0000288B0000}"/>
    <cellStyle name="Normal 3 6 2 2 5 3 2" xfId="35646" xr:uid="{00000000-0005-0000-0000-0000298B0000}"/>
    <cellStyle name="Normal 3 6 2 2 5 4" xfId="35647" xr:uid="{00000000-0005-0000-0000-00002A8B0000}"/>
    <cellStyle name="Normal 3 6 2 2 6" xfId="35648" xr:uid="{00000000-0005-0000-0000-00002B8B0000}"/>
    <cellStyle name="Normal 3 6 2 2 6 2" xfId="35649" xr:uid="{00000000-0005-0000-0000-00002C8B0000}"/>
    <cellStyle name="Normal 3 6 2 2 6 2 2" xfId="35650" xr:uid="{00000000-0005-0000-0000-00002D8B0000}"/>
    <cellStyle name="Normal 3 6 2 2 6 3" xfId="35651" xr:uid="{00000000-0005-0000-0000-00002E8B0000}"/>
    <cellStyle name="Normal 3 6 2 2 7" xfId="35652" xr:uid="{00000000-0005-0000-0000-00002F8B0000}"/>
    <cellStyle name="Normal 3 6 2 2 7 2" xfId="35653" xr:uid="{00000000-0005-0000-0000-0000308B0000}"/>
    <cellStyle name="Normal 3 6 2 2 8" xfId="35654" xr:uid="{00000000-0005-0000-0000-0000318B0000}"/>
    <cellStyle name="Normal 3 6 2 2 8 2" xfId="35655" xr:uid="{00000000-0005-0000-0000-0000328B0000}"/>
    <cellStyle name="Normal 3 6 2 2 9" xfId="35656" xr:uid="{00000000-0005-0000-0000-0000338B0000}"/>
    <cellStyle name="Normal 3 6 2 2_T-straight with PEDs adjustor" xfId="35657" xr:uid="{00000000-0005-0000-0000-0000348B0000}"/>
    <cellStyle name="Normal 3 6 2 3" xfId="35658" xr:uid="{00000000-0005-0000-0000-0000358B0000}"/>
    <cellStyle name="Normal 3 6 2 3 2" xfId="35659" xr:uid="{00000000-0005-0000-0000-0000368B0000}"/>
    <cellStyle name="Normal 3 6 2 3 2 2" xfId="35660" xr:uid="{00000000-0005-0000-0000-0000378B0000}"/>
    <cellStyle name="Normal 3 6 2 3 2 2 2" xfId="35661" xr:uid="{00000000-0005-0000-0000-0000388B0000}"/>
    <cellStyle name="Normal 3 6 2 3 2 2 2 2" xfId="35662" xr:uid="{00000000-0005-0000-0000-0000398B0000}"/>
    <cellStyle name="Normal 3 6 2 3 2 2 2 2 2" xfId="35663" xr:uid="{00000000-0005-0000-0000-00003A8B0000}"/>
    <cellStyle name="Normal 3 6 2 3 2 2 2 3" xfId="35664" xr:uid="{00000000-0005-0000-0000-00003B8B0000}"/>
    <cellStyle name="Normal 3 6 2 3 2 2 3" xfId="35665" xr:uid="{00000000-0005-0000-0000-00003C8B0000}"/>
    <cellStyle name="Normal 3 6 2 3 2 2 3 2" xfId="35666" xr:uid="{00000000-0005-0000-0000-00003D8B0000}"/>
    <cellStyle name="Normal 3 6 2 3 2 2 4" xfId="35667" xr:uid="{00000000-0005-0000-0000-00003E8B0000}"/>
    <cellStyle name="Normal 3 6 2 3 2 3" xfId="35668" xr:uid="{00000000-0005-0000-0000-00003F8B0000}"/>
    <cellStyle name="Normal 3 6 2 3 2 3 2" xfId="35669" xr:uid="{00000000-0005-0000-0000-0000408B0000}"/>
    <cellStyle name="Normal 3 6 2 3 2 3 2 2" xfId="35670" xr:uid="{00000000-0005-0000-0000-0000418B0000}"/>
    <cellStyle name="Normal 3 6 2 3 2 3 3" xfId="35671" xr:uid="{00000000-0005-0000-0000-0000428B0000}"/>
    <cellStyle name="Normal 3 6 2 3 2 4" xfId="35672" xr:uid="{00000000-0005-0000-0000-0000438B0000}"/>
    <cellStyle name="Normal 3 6 2 3 2 4 2" xfId="35673" xr:uid="{00000000-0005-0000-0000-0000448B0000}"/>
    <cellStyle name="Normal 3 6 2 3 2 5" xfId="35674" xr:uid="{00000000-0005-0000-0000-0000458B0000}"/>
    <cellStyle name="Normal 3 6 2 3 2 6" xfId="35675" xr:uid="{00000000-0005-0000-0000-0000468B0000}"/>
    <cellStyle name="Normal 3 6 2 3 3" xfId="35676" xr:uid="{00000000-0005-0000-0000-0000478B0000}"/>
    <cellStyle name="Normal 3 6 2 3 3 2" xfId="35677" xr:uid="{00000000-0005-0000-0000-0000488B0000}"/>
    <cellStyle name="Normal 3 6 2 3 3 2 2" xfId="35678" xr:uid="{00000000-0005-0000-0000-0000498B0000}"/>
    <cellStyle name="Normal 3 6 2 3 3 2 2 2" xfId="35679" xr:uid="{00000000-0005-0000-0000-00004A8B0000}"/>
    <cellStyle name="Normal 3 6 2 3 3 2 3" xfId="35680" xr:uid="{00000000-0005-0000-0000-00004B8B0000}"/>
    <cellStyle name="Normal 3 6 2 3 3 3" xfId="35681" xr:uid="{00000000-0005-0000-0000-00004C8B0000}"/>
    <cellStyle name="Normal 3 6 2 3 3 3 2" xfId="35682" xr:uid="{00000000-0005-0000-0000-00004D8B0000}"/>
    <cellStyle name="Normal 3 6 2 3 3 4" xfId="35683" xr:uid="{00000000-0005-0000-0000-00004E8B0000}"/>
    <cellStyle name="Normal 3 6 2 3 4" xfId="35684" xr:uid="{00000000-0005-0000-0000-00004F8B0000}"/>
    <cellStyle name="Normal 3 6 2 3 4 2" xfId="35685" xr:uid="{00000000-0005-0000-0000-0000508B0000}"/>
    <cellStyle name="Normal 3 6 2 3 4 2 2" xfId="35686" xr:uid="{00000000-0005-0000-0000-0000518B0000}"/>
    <cellStyle name="Normal 3 6 2 3 4 2 2 2" xfId="35687" xr:uid="{00000000-0005-0000-0000-0000528B0000}"/>
    <cellStyle name="Normal 3 6 2 3 4 2 3" xfId="35688" xr:uid="{00000000-0005-0000-0000-0000538B0000}"/>
    <cellStyle name="Normal 3 6 2 3 4 3" xfId="35689" xr:uid="{00000000-0005-0000-0000-0000548B0000}"/>
    <cellStyle name="Normal 3 6 2 3 4 3 2" xfId="35690" xr:uid="{00000000-0005-0000-0000-0000558B0000}"/>
    <cellStyle name="Normal 3 6 2 3 4 4" xfId="35691" xr:uid="{00000000-0005-0000-0000-0000568B0000}"/>
    <cellStyle name="Normal 3 6 2 3 5" xfId="35692" xr:uid="{00000000-0005-0000-0000-0000578B0000}"/>
    <cellStyle name="Normal 3 6 2 3 5 2" xfId="35693" xr:uid="{00000000-0005-0000-0000-0000588B0000}"/>
    <cellStyle name="Normal 3 6 2 3 5 2 2" xfId="35694" xr:uid="{00000000-0005-0000-0000-0000598B0000}"/>
    <cellStyle name="Normal 3 6 2 3 5 3" xfId="35695" xr:uid="{00000000-0005-0000-0000-00005A8B0000}"/>
    <cellStyle name="Normal 3 6 2 3 6" xfId="35696" xr:uid="{00000000-0005-0000-0000-00005B8B0000}"/>
    <cellStyle name="Normal 3 6 2 3 6 2" xfId="35697" xr:uid="{00000000-0005-0000-0000-00005C8B0000}"/>
    <cellStyle name="Normal 3 6 2 3 7" xfId="35698" xr:uid="{00000000-0005-0000-0000-00005D8B0000}"/>
    <cellStyle name="Normal 3 6 2 3 7 2" xfId="35699" xr:uid="{00000000-0005-0000-0000-00005E8B0000}"/>
    <cellStyle name="Normal 3 6 2 3 8" xfId="35700" xr:uid="{00000000-0005-0000-0000-00005F8B0000}"/>
    <cellStyle name="Normal 3 6 2 3 9" xfId="35701" xr:uid="{00000000-0005-0000-0000-0000608B0000}"/>
    <cellStyle name="Normal 3 6 2 4" xfId="35702" xr:uid="{00000000-0005-0000-0000-0000618B0000}"/>
    <cellStyle name="Normal 3 6 2 4 2" xfId="35703" xr:uid="{00000000-0005-0000-0000-0000628B0000}"/>
    <cellStyle name="Normal 3 6 2 4 2 2" xfId="35704" xr:uid="{00000000-0005-0000-0000-0000638B0000}"/>
    <cellStyle name="Normal 3 6 2 4 2 2 2" xfId="35705" xr:uid="{00000000-0005-0000-0000-0000648B0000}"/>
    <cellStyle name="Normal 3 6 2 4 2 2 2 2" xfId="35706" xr:uid="{00000000-0005-0000-0000-0000658B0000}"/>
    <cellStyle name="Normal 3 6 2 4 2 2 3" xfId="35707" xr:uid="{00000000-0005-0000-0000-0000668B0000}"/>
    <cellStyle name="Normal 3 6 2 4 2 3" xfId="35708" xr:uid="{00000000-0005-0000-0000-0000678B0000}"/>
    <cellStyle name="Normal 3 6 2 4 2 3 2" xfId="35709" xr:uid="{00000000-0005-0000-0000-0000688B0000}"/>
    <cellStyle name="Normal 3 6 2 4 2 4" xfId="35710" xr:uid="{00000000-0005-0000-0000-0000698B0000}"/>
    <cellStyle name="Normal 3 6 2 4 2 5" xfId="35711" xr:uid="{00000000-0005-0000-0000-00006A8B0000}"/>
    <cellStyle name="Normal 3 6 2 4 3" xfId="35712" xr:uid="{00000000-0005-0000-0000-00006B8B0000}"/>
    <cellStyle name="Normal 3 6 2 4 3 2" xfId="35713" xr:uid="{00000000-0005-0000-0000-00006C8B0000}"/>
    <cellStyle name="Normal 3 6 2 4 3 2 2" xfId="35714" xr:uid="{00000000-0005-0000-0000-00006D8B0000}"/>
    <cellStyle name="Normal 3 6 2 4 3 3" xfId="35715" xr:uid="{00000000-0005-0000-0000-00006E8B0000}"/>
    <cellStyle name="Normal 3 6 2 4 4" xfId="35716" xr:uid="{00000000-0005-0000-0000-00006F8B0000}"/>
    <cellStyle name="Normal 3 6 2 4 4 2" xfId="35717" xr:uid="{00000000-0005-0000-0000-0000708B0000}"/>
    <cellStyle name="Normal 3 6 2 4 5" xfId="35718" xr:uid="{00000000-0005-0000-0000-0000718B0000}"/>
    <cellStyle name="Normal 3 6 2 4 6" xfId="35719" xr:uid="{00000000-0005-0000-0000-0000728B0000}"/>
    <cellStyle name="Normal 3 6 2 5" xfId="35720" xr:uid="{00000000-0005-0000-0000-0000738B0000}"/>
    <cellStyle name="Normal 3 6 2 5 2" xfId="35721" xr:uid="{00000000-0005-0000-0000-0000748B0000}"/>
    <cellStyle name="Normal 3 6 2 5 2 2" xfId="35722" xr:uid="{00000000-0005-0000-0000-0000758B0000}"/>
    <cellStyle name="Normal 3 6 2 5 2 2 2" xfId="35723" xr:uid="{00000000-0005-0000-0000-0000768B0000}"/>
    <cellStyle name="Normal 3 6 2 5 2 3" xfId="35724" xr:uid="{00000000-0005-0000-0000-0000778B0000}"/>
    <cellStyle name="Normal 3 6 2 5 3" xfId="35725" xr:uid="{00000000-0005-0000-0000-0000788B0000}"/>
    <cellStyle name="Normal 3 6 2 5 3 2" xfId="35726" xr:uid="{00000000-0005-0000-0000-0000798B0000}"/>
    <cellStyle name="Normal 3 6 2 5 4" xfId="35727" xr:uid="{00000000-0005-0000-0000-00007A8B0000}"/>
    <cellStyle name="Normal 3 6 2 5 5" xfId="35728" xr:uid="{00000000-0005-0000-0000-00007B8B0000}"/>
    <cellStyle name="Normal 3 6 2 6" xfId="35729" xr:uid="{00000000-0005-0000-0000-00007C8B0000}"/>
    <cellStyle name="Normal 3 6 2 6 2" xfId="35730" xr:uid="{00000000-0005-0000-0000-00007D8B0000}"/>
    <cellStyle name="Normal 3 6 2 6 2 2" xfId="35731" xr:uid="{00000000-0005-0000-0000-00007E8B0000}"/>
    <cellStyle name="Normal 3 6 2 6 2 2 2" xfId="35732" xr:uid="{00000000-0005-0000-0000-00007F8B0000}"/>
    <cellStyle name="Normal 3 6 2 6 2 3" xfId="35733" xr:uid="{00000000-0005-0000-0000-0000808B0000}"/>
    <cellStyle name="Normal 3 6 2 6 3" xfId="35734" xr:uid="{00000000-0005-0000-0000-0000818B0000}"/>
    <cellStyle name="Normal 3 6 2 6 3 2" xfId="35735" xr:uid="{00000000-0005-0000-0000-0000828B0000}"/>
    <cellStyle name="Normal 3 6 2 6 4" xfId="35736" xr:uid="{00000000-0005-0000-0000-0000838B0000}"/>
    <cellStyle name="Normal 3 6 2 7" xfId="35737" xr:uid="{00000000-0005-0000-0000-0000848B0000}"/>
    <cellStyle name="Normal 3 6 2 7 2" xfId="35738" xr:uid="{00000000-0005-0000-0000-0000858B0000}"/>
    <cellStyle name="Normal 3 6 2 7 2 2" xfId="35739" xr:uid="{00000000-0005-0000-0000-0000868B0000}"/>
    <cellStyle name="Normal 3 6 2 7 3" xfId="35740" xr:uid="{00000000-0005-0000-0000-0000878B0000}"/>
    <cellStyle name="Normal 3 6 2 8" xfId="35741" xr:uid="{00000000-0005-0000-0000-0000888B0000}"/>
    <cellStyle name="Normal 3 6 2 8 2" xfId="35742" xr:uid="{00000000-0005-0000-0000-0000898B0000}"/>
    <cellStyle name="Normal 3 6 2 9" xfId="35743" xr:uid="{00000000-0005-0000-0000-00008A8B0000}"/>
    <cellStyle name="Normal 3 6 2 9 2" xfId="35744" xr:uid="{00000000-0005-0000-0000-00008B8B0000}"/>
    <cellStyle name="Normal 3 6 2_T-straight with PEDs adjustor" xfId="35745" xr:uid="{00000000-0005-0000-0000-00008C8B0000}"/>
    <cellStyle name="Normal 3 6 3" xfId="35746" xr:uid="{00000000-0005-0000-0000-00008D8B0000}"/>
    <cellStyle name="Normal 3 6 3 10" xfId="35747" xr:uid="{00000000-0005-0000-0000-00008E8B0000}"/>
    <cellStyle name="Normal 3 6 3 11" xfId="35748" xr:uid="{00000000-0005-0000-0000-00008F8B0000}"/>
    <cellStyle name="Normal 3 6 3 2" xfId="35749" xr:uid="{00000000-0005-0000-0000-0000908B0000}"/>
    <cellStyle name="Normal 3 6 3 2 10" xfId="35750" xr:uid="{00000000-0005-0000-0000-0000918B0000}"/>
    <cellStyle name="Normal 3 6 3 2 2" xfId="35751" xr:uid="{00000000-0005-0000-0000-0000928B0000}"/>
    <cellStyle name="Normal 3 6 3 2 2 2" xfId="35752" xr:uid="{00000000-0005-0000-0000-0000938B0000}"/>
    <cellStyle name="Normal 3 6 3 2 2 2 2" xfId="35753" xr:uid="{00000000-0005-0000-0000-0000948B0000}"/>
    <cellStyle name="Normal 3 6 3 2 2 2 2 2" xfId="35754" xr:uid="{00000000-0005-0000-0000-0000958B0000}"/>
    <cellStyle name="Normal 3 6 3 2 2 2 2 2 2" xfId="35755" xr:uid="{00000000-0005-0000-0000-0000968B0000}"/>
    <cellStyle name="Normal 3 6 3 2 2 2 2 2 2 2" xfId="35756" xr:uid="{00000000-0005-0000-0000-0000978B0000}"/>
    <cellStyle name="Normal 3 6 3 2 2 2 2 2 3" xfId="35757" xr:uid="{00000000-0005-0000-0000-0000988B0000}"/>
    <cellStyle name="Normal 3 6 3 2 2 2 2 3" xfId="35758" xr:uid="{00000000-0005-0000-0000-0000998B0000}"/>
    <cellStyle name="Normal 3 6 3 2 2 2 2 3 2" xfId="35759" xr:uid="{00000000-0005-0000-0000-00009A8B0000}"/>
    <cellStyle name="Normal 3 6 3 2 2 2 2 4" xfId="35760" xr:uid="{00000000-0005-0000-0000-00009B8B0000}"/>
    <cellStyle name="Normal 3 6 3 2 2 2 3" xfId="35761" xr:uid="{00000000-0005-0000-0000-00009C8B0000}"/>
    <cellStyle name="Normal 3 6 3 2 2 2 3 2" xfId="35762" xr:uid="{00000000-0005-0000-0000-00009D8B0000}"/>
    <cellStyle name="Normal 3 6 3 2 2 2 3 2 2" xfId="35763" xr:uid="{00000000-0005-0000-0000-00009E8B0000}"/>
    <cellStyle name="Normal 3 6 3 2 2 2 3 3" xfId="35764" xr:uid="{00000000-0005-0000-0000-00009F8B0000}"/>
    <cellStyle name="Normal 3 6 3 2 2 2 4" xfId="35765" xr:uid="{00000000-0005-0000-0000-0000A08B0000}"/>
    <cellStyle name="Normal 3 6 3 2 2 2 4 2" xfId="35766" xr:uid="{00000000-0005-0000-0000-0000A18B0000}"/>
    <cellStyle name="Normal 3 6 3 2 2 2 5" xfId="35767" xr:uid="{00000000-0005-0000-0000-0000A28B0000}"/>
    <cellStyle name="Normal 3 6 3 2 2 3" xfId="35768" xr:uid="{00000000-0005-0000-0000-0000A38B0000}"/>
    <cellStyle name="Normal 3 6 3 2 2 3 2" xfId="35769" xr:uid="{00000000-0005-0000-0000-0000A48B0000}"/>
    <cellStyle name="Normal 3 6 3 2 2 3 2 2" xfId="35770" xr:uid="{00000000-0005-0000-0000-0000A58B0000}"/>
    <cellStyle name="Normal 3 6 3 2 2 3 2 2 2" xfId="35771" xr:uid="{00000000-0005-0000-0000-0000A68B0000}"/>
    <cellStyle name="Normal 3 6 3 2 2 3 2 3" xfId="35772" xr:uid="{00000000-0005-0000-0000-0000A78B0000}"/>
    <cellStyle name="Normal 3 6 3 2 2 3 3" xfId="35773" xr:uid="{00000000-0005-0000-0000-0000A88B0000}"/>
    <cellStyle name="Normal 3 6 3 2 2 3 3 2" xfId="35774" xr:uid="{00000000-0005-0000-0000-0000A98B0000}"/>
    <cellStyle name="Normal 3 6 3 2 2 3 4" xfId="35775" xr:uid="{00000000-0005-0000-0000-0000AA8B0000}"/>
    <cellStyle name="Normal 3 6 3 2 2 4" xfId="35776" xr:uid="{00000000-0005-0000-0000-0000AB8B0000}"/>
    <cellStyle name="Normal 3 6 3 2 2 4 2" xfId="35777" xr:uid="{00000000-0005-0000-0000-0000AC8B0000}"/>
    <cellStyle name="Normal 3 6 3 2 2 4 2 2" xfId="35778" xr:uid="{00000000-0005-0000-0000-0000AD8B0000}"/>
    <cellStyle name="Normal 3 6 3 2 2 4 2 2 2" xfId="35779" xr:uid="{00000000-0005-0000-0000-0000AE8B0000}"/>
    <cellStyle name="Normal 3 6 3 2 2 4 2 3" xfId="35780" xr:uid="{00000000-0005-0000-0000-0000AF8B0000}"/>
    <cellStyle name="Normal 3 6 3 2 2 4 3" xfId="35781" xr:uid="{00000000-0005-0000-0000-0000B08B0000}"/>
    <cellStyle name="Normal 3 6 3 2 2 4 3 2" xfId="35782" xr:uid="{00000000-0005-0000-0000-0000B18B0000}"/>
    <cellStyle name="Normal 3 6 3 2 2 4 4" xfId="35783" xr:uid="{00000000-0005-0000-0000-0000B28B0000}"/>
    <cellStyle name="Normal 3 6 3 2 2 5" xfId="35784" xr:uid="{00000000-0005-0000-0000-0000B38B0000}"/>
    <cellStyle name="Normal 3 6 3 2 2 5 2" xfId="35785" xr:uid="{00000000-0005-0000-0000-0000B48B0000}"/>
    <cellStyle name="Normal 3 6 3 2 2 5 2 2" xfId="35786" xr:uid="{00000000-0005-0000-0000-0000B58B0000}"/>
    <cellStyle name="Normal 3 6 3 2 2 5 3" xfId="35787" xr:uid="{00000000-0005-0000-0000-0000B68B0000}"/>
    <cellStyle name="Normal 3 6 3 2 2 6" xfId="35788" xr:uid="{00000000-0005-0000-0000-0000B78B0000}"/>
    <cellStyle name="Normal 3 6 3 2 2 6 2" xfId="35789" xr:uid="{00000000-0005-0000-0000-0000B88B0000}"/>
    <cellStyle name="Normal 3 6 3 2 2 7" xfId="35790" xr:uid="{00000000-0005-0000-0000-0000B98B0000}"/>
    <cellStyle name="Normal 3 6 3 2 2 7 2" xfId="35791" xr:uid="{00000000-0005-0000-0000-0000BA8B0000}"/>
    <cellStyle name="Normal 3 6 3 2 2 8" xfId="35792" xr:uid="{00000000-0005-0000-0000-0000BB8B0000}"/>
    <cellStyle name="Normal 3 6 3 2 2 9" xfId="35793" xr:uid="{00000000-0005-0000-0000-0000BC8B0000}"/>
    <cellStyle name="Normal 3 6 3 2 3" xfId="35794" xr:uid="{00000000-0005-0000-0000-0000BD8B0000}"/>
    <cellStyle name="Normal 3 6 3 2 3 2" xfId="35795" xr:uid="{00000000-0005-0000-0000-0000BE8B0000}"/>
    <cellStyle name="Normal 3 6 3 2 3 2 2" xfId="35796" xr:uid="{00000000-0005-0000-0000-0000BF8B0000}"/>
    <cellStyle name="Normal 3 6 3 2 3 2 2 2" xfId="35797" xr:uid="{00000000-0005-0000-0000-0000C08B0000}"/>
    <cellStyle name="Normal 3 6 3 2 3 2 2 2 2" xfId="35798" xr:uid="{00000000-0005-0000-0000-0000C18B0000}"/>
    <cellStyle name="Normal 3 6 3 2 3 2 2 3" xfId="35799" xr:uid="{00000000-0005-0000-0000-0000C28B0000}"/>
    <cellStyle name="Normal 3 6 3 2 3 2 3" xfId="35800" xr:uid="{00000000-0005-0000-0000-0000C38B0000}"/>
    <cellStyle name="Normal 3 6 3 2 3 2 3 2" xfId="35801" xr:uid="{00000000-0005-0000-0000-0000C48B0000}"/>
    <cellStyle name="Normal 3 6 3 2 3 2 4" xfId="35802" xr:uid="{00000000-0005-0000-0000-0000C58B0000}"/>
    <cellStyle name="Normal 3 6 3 2 3 3" xfId="35803" xr:uid="{00000000-0005-0000-0000-0000C68B0000}"/>
    <cellStyle name="Normal 3 6 3 2 3 3 2" xfId="35804" xr:uid="{00000000-0005-0000-0000-0000C78B0000}"/>
    <cellStyle name="Normal 3 6 3 2 3 3 2 2" xfId="35805" xr:uid="{00000000-0005-0000-0000-0000C88B0000}"/>
    <cellStyle name="Normal 3 6 3 2 3 3 3" xfId="35806" xr:uid="{00000000-0005-0000-0000-0000C98B0000}"/>
    <cellStyle name="Normal 3 6 3 2 3 4" xfId="35807" xr:uid="{00000000-0005-0000-0000-0000CA8B0000}"/>
    <cellStyle name="Normal 3 6 3 2 3 4 2" xfId="35808" xr:uid="{00000000-0005-0000-0000-0000CB8B0000}"/>
    <cellStyle name="Normal 3 6 3 2 3 5" xfId="35809" xr:uid="{00000000-0005-0000-0000-0000CC8B0000}"/>
    <cellStyle name="Normal 3 6 3 2 4" xfId="35810" xr:uid="{00000000-0005-0000-0000-0000CD8B0000}"/>
    <cellStyle name="Normal 3 6 3 2 4 2" xfId="35811" xr:uid="{00000000-0005-0000-0000-0000CE8B0000}"/>
    <cellStyle name="Normal 3 6 3 2 4 2 2" xfId="35812" xr:uid="{00000000-0005-0000-0000-0000CF8B0000}"/>
    <cellStyle name="Normal 3 6 3 2 4 2 2 2" xfId="35813" xr:uid="{00000000-0005-0000-0000-0000D08B0000}"/>
    <cellStyle name="Normal 3 6 3 2 4 2 3" xfId="35814" xr:uid="{00000000-0005-0000-0000-0000D18B0000}"/>
    <cellStyle name="Normal 3 6 3 2 4 3" xfId="35815" xr:uid="{00000000-0005-0000-0000-0000D28B0000}"/>
    <cellStyle name="Normal 3 6 3 2 4 3 2" xfId="35816" xr:uid="{00000000-0005-0000-0000-0000D38B0000}"/>
    <cellStyle name="Normal 3 6 3 2 4 4" xfId="35817" xr:uid="{00000000-0005-0000-0000-0000D48B0000}"/>
    <cellStyle name="Normal 3 6 3 2 5" xfId="35818" xr:uid="{00000000-0005-0000-0000-0000D58B0000}"/>
    <cellStyle name="Normal 3 6 3 2 5 2" xfId="35819" xr:uid="{00000000-0005-0000-0000-0000D68B0000}"/>
    <cellStyle name="Normal 3 6 3 2 5 2 2" xfId="35820" xr:uid="{00000000-0005-0000-0000-0000D78B0000}"/>
    <cellStyle name="Normal 3 6 3 2 5 2 2 2" xfId="35821" xr:uid="{00000000-0005-0000-0000-0000D88B0000}"/>
    <cellStyle name="Normal 3 6 3 2 5 2 3" xfId="35822" xr:uid="{00000000-0005-0000-0000-0000D98B0000}"/>
    <cellStyle name="Normal 3 6 3 2 5 3" xfId="35823" xr:uid="{00000000-0005-0000-0000-0000DA8B0000}"/>
    <cellStyle name="Normal 3 6 3 2 5 3 2" xfId="35824" xr:uid="{00000000-0005-0000-0000-0000DB8B0000}"/>
    <cellStyle name="Normal 3 6 3 2 5 4" xfId="35825" xr:uid="{00000000-0005-0000-0000-0000DC8B0000}"/>
    <cellStyle name="Normal 3 6 3 2 6" xfId="35826" xr:uid="{00000000-0005-0000-0000-0000DD8B0000}"/>
    <cellStyle name="Normal 3 6 3 2 6 2" xfId="35827" xr:uid="{00000000-0005-0000-0000-0000DE8B0000}"/>
    <cellStyle name="Normal 3 6 3 2 6 2 2" xfId="35828" xr:uid="{00000000-0005-0000-0000-0000DF8B0000}"/>
    <cellStyle name="Normal 3 6 3 2 6 3" xfId="35829" xr:uid="{00000000-0005-0000-0000-0000E08B0000}"/>
    <cellStyle name="Normal 3 6 3 2 7" xfId="35830" xr:uid="{00000000-0005-0000-0000-0000E18B0000}"/>
    <cellStyle name="Normal 3 6 3 2 7 2" xfId="35831" xr:uid="{00000000-0005-0000-0000-0000E28B0000}"/>
    <cellStyle name="Normal 3 6 3 2 8" xfId="35832" xr:uid="{00000000-0005-0000-0000-0000E38B0000}"/>
    <cellStyle name="Normal 3 6 3 2 8 2" xfId="35833" xr:uid="{00000000-0005-0000-0000-0000E48B0000}"/>
    <cellStyle name="Normal 3 6 3 2 9" xfId="35834" xr:uid="{00000000-0005-0000-0000-0000E58B0000}"/>
    <cellStyle name="Normal 3 6 3 3" xfId="35835" xr:uid="{00000000-0005-0000-0000-0000E68B0000}"/>
    <cellStyle name="Normal 3 6 3 3 2" xfId="35836" xr:uid="{00000000-0005-0000-0000-0000E78B0000}"/>
    <cellStyle name="Normal 3 6 3 3 2 2" xfId="35837" xr:uid="{00000000-0005-0000-0000-0000E88B0000}"/>
    <cellStyle name="Normal 3 6 3 3 2 2 2" xfId="35838" xr:uid="{00000000-0005-0000-0000-0000E98B0000}"/>
    <cellStyle name="Normal 3 6 3 3 2 2 2 2" xfId="35839" xr:uid="{00000000-0005-0000-0000-0000EA8B0000}"/>
    <cellStyle name="Normal 3 6 3 3 2 2 2 2 2" xfId="35840" xr:uid="{00000000-0005-0000-0000-0000EB8B0000}"/>
    <cellStyle name="Normal 3 6 3 3 2 2 2 3" xfId="35841" xr:uid="{00000000-0005-0000-0000-0000EC8B0000}"/>
    <cellStyle name="Normal 3 6 3 3 2 2 3" xfId="35842" xr:uid="{00000000-0005-0000-0000-0000ED8B0000}"/>
    <cellStyle name="Normal 3 6 3 3 2 2 3 2" xfId="35843" xr:uid="{00000000-0005-0000-0000-0000EE8B0000}"/>
    <cellStyle name="Normal 3 6 3 3 2 2 4" xfId="35844" xr:uid="{00000000-0005-0000-0000-0000EF8B0000}"/>
    <cellStyle name="Normal 3 6 3 3 2 3" xfId="35845" xr:uid="{00000000-0005-0000-0000-0000F08B0000}"/>
    <cellStyle name="Normal 3 6 3 3 2 3 2" xfId="35846" xr:uid="{00000000-0005-0000-0000-0000F18B0000}"/>
    <cellStyle name="Normal 3 6 3 3 2 3 2 2" xfId="35847" xr:uid="{00000000-0005-0000-0000-0000F28B0000}"/>
    <cellStyle name="Normal 3 6 3 3 2 3 3" xfId="35848" xr:uid="{00000000-0005-0000-0000-0000F38B0000}"/>
    <cellStyle name="Normal 3 6 3 3 2 4" xfId="35849" xr:uid="{00000000-0005-0000-0000-0000F48B0000}"/>
    <cellStyle name="Normal 3 6 3 3 2 4 2" xfId="35850" xr:uid="{00000000-0005-0000-0000-0000F58B0000}"/>
    <cellStyle name="Normal 3 6 3 3 2 5" xfId="35851" xr:uid="{00000000-0005-0000-0000-0000F68B0000}"/>
    <cellStyle name="Normal 3 6 3 3 2 6" xfId="35852" xr:uid="{00000000-0005-0000-0000-0000F78B0000}"/>
    <cellStyle name="Normal 3 6 3 3 3" xfId="35853" xr:uid="{00000000-0005-0000-0000-0000F88B0000}"/>
    <cellStyle name="Normal 3 6 3 3 3 2" xfId="35854" xr:uid="{00000000-0005-0000-0000-0000F98B0000}"/>
    <cellStyle name="Normal 3 6 3 3 3 2 2" xfId="35855" xr:uid="{00000000-0005-0000-0000-0000FA8B0000}"/>
    <cellStyle name="Normal 3 6 3 3 3 2 2 2" xfId="35856" xr:uid="{00000000-0005-0000-0000-0000FB8B0000}"/>
    <cellStyle name="Normal 3 6 3 3 3 2 3" xfId="35857" xr:uid="{00000000-0005-0000-0000-0000FC8B0000}"/>
    <cellStyle name="Normal 3 6 3 3 3 3" xfId="35858" xr:uid="{00000000-0005-0000-0000-0000FD8B0000}"/>
    <cellStyle name="Normal 3 6 3 3 3 3 2" xfId="35859" xr:uid="{00000000-0005-0000-0000-0000FE8B0000}"/>
    <cellStyle name="Normal 3 6 3 3 3 4" xfId="35860" xr:uid="{00000000-0005-0000-0000-0000FF8B0000}"/>
    <cellStyle name="Normal 3 6 3 3 4" xfId="35861" xr:uid="{00000000-0005-0000-0000-0000008C0000}"/>
    <cellStyle name="Normal 3 6 3 3 4 2" xfId="35862" xr:uid="{00000000-0005-0000-0000-0000018C0000}"/>
    <cellStyle name="Normal 3 6 3 3 4 2 2" xfId="35863" xr:uid="{00000000-0005-0000-0000-0000028C0000}"/>
    <cellStyle name="Normal 3 6 3 3 4 2 2 2" xfId="35864" xr:uid="{00000000-0005-0000-0000-0000038C0000}"/>
    <cellStyle name="Normal 3 6 3 3 4 2 3" xfId="35865" xr:uid="{00000000-0005-0000-0000-0000048C0000}"/>
    <cellStyle name="Normal 3 6 3 3 4 3" xfId="35866" xr:uid="{00000000-0005-0000-0000-0000058C0000}"/>
    <cellStyle name="Normal 3 6 3 3 4 3 2" xfId="35867" xr:uid="{00000000-0005-0000-0000-0000068C0000}"/>
    <cellStyle name="Normal 3 6 3 3 4 4" xfId="35868" xr:uid="{00000000-0005-0000-0000-0000078C0000}"/>
    <cellStyle name="Normal 3 6 3 3 5" xfId="35869" xr:uid="{00000000-0005-0000-0000-0000088C0000}"/>
    <cellStyle name="Normal 3 6 3 3 5 2" xfId="35870" xr:uid="{00000000-0005-0000-0000-0000098C0000}"/>
    <cellStyle name="Normal 3 6 3 3 5 2 2" xfId="35871" xr:uid="{00000000-0005-0000-0000-00000A8C0000}"/>
    <cellStyle name="Normal 3 6 3 3 5 3" xfId="35872" xr:uid="{00000000-0005-0000-0000-00000B8C0000}"/>
    <cellStyle name="Normal 3 6 3 3 6" xfId="35873" xr:uid="{00000000-0005-0000-0000-00000C8C0000}"/>
    <cellStyle name="Normal 3 6 3 3 6 2" xfId="35874" xr:uid="{00000000-0005-0000-0000-00000D8C0000}"/>
    <cellStyle name="Normal 3 6 3 3 7" xfId="35875" xr:uid="{00000000-0005-0000-0000-00000E8C0000}"/>
    <cellStyle name="Normal 3 6 3 3 7 2" xfId="35876" xr:uid="{00000000-0005-0000-0000-00000F8C0000}"/>
    <cellStyle name="Normal 3 6 3 3 8" xfId="35877" xr:uid="{00000000-0005-0000-0000-0000108C0000}"/>
    <cellStyle name="Normal 3 6 3 3 9" xfId="35878" xr:uid="{00000000-0005-0000-0000-0000118C0000}"/>
    <cellStyle name="Normal 3 6 3 4" xfId="35879" xr:uid="{00000000-0005-0000-0000-0000128C0000}"/>
    <cellStyle name="Normal 3 6 3 4 2" xfId="35880" xr:uid="{00000000-0005-0000-0000-0000138C0000}"/>
    <cellStyle name="Normal 3 6 3 4 2 2" xfId="35881" xr:uid="{00000000-0005-0000-0000-0000148C0000}"/>
    <cellStyle name="Normal 3 6 3 4 2 2 2" xfId="35882" xr:uid="{00000000-0005-0000-0000-0000158C0000}"/>
    <cellStyle name="Normal 3 6 3 4 2 2 2 2" xfId="35883" xr:uid="{00000000-0005-0000-0000-0000168C0000}"/>
    <cellStyle name="Normal 3 6 3 4 2 2 3" xfId="35884" xr:uid="{00000000-0005-0000-0000-0000178C0000}"/>
    <cellStyle name="Normal 3 6 3 4 2 3" xfId="35885" xr:uid="{00000000-0005-0000-0000-0000188C0000}"/>
    <cellStyle name="Normal 3 6 3 4 2 3 2" xfId="35886" xr:uid="{00000000-0005-0000-0000-0000198C0000}"/>
    <cellStyle name="Normal 3 6 3 4 2 4" xfId="35887" xr:uid="{00000000-0005-0000-0000-00001A8C0000}"/>
    <cellStyle name="Normal 3 6 3 4 3" xfId="35888" xr:uid="{00000000-0005-0000-0000-00001B8C0000}"/>
    <cellStyle name="Normal 3 6 3 4 3 2" xfId="35889" xr:uid="{00000000-0005-0000-0000-00001C8C0000}"/>
    <cellStyle name="Normal 3 6 3 4 3 2 2" xfId="35890" xr:uid="{00000000-0005-0000-0000-00001D8C0000}"/>
    <cellStyle name="Normal 3 6 3 4 3 3" xfId="35891" xr:uid="{00000000-0005-0000-0000-00001E8C0000}"/>
    <cellStyle name="Normal 3 6 3 4 4" xfId="35892" xr:uid="{00000000-0005-0000-0000-00001F8C0000}"/>
    <cellStyle name="Normal 3 6 3 4 4 2" xfId="35893" xr:uid="{00000000-0005-0000-0000-0000208C0000}"/>
    <cellStyle name="Normal 3 6 3 4 5" xfId="35894" xr:uid="{00000000-0005-0000-0000-0000218C0000}"/>
    <cellStyle name="Normal 3 6 3 4 6" xfId="35895" xr:uid="{00000000-0005-0000-0000-0000228C0000}"/>
    <cellStyle name="Normal 3 6 3 5" xfId="35896" xr:uid="{00000000-0005-0000-0000-0000238C0000}"/>
    <cellStyle name="Normal 3 6 3 5 2" xfId="35897" xr:uid="{00000000-0005-0000-0000-0000248C0000}"/>
    <cellStyle name="Normal 3 6 3 5 2 2" xfId="35898" xr:uid="{00000000-0005-0000-0000-0000258C0000}"/>
    <cellStyle name="Normal 3 6 3 5 2 2 2" xfId="35899" xr:uid="{00000000-0005-0000-0000-0000268C0000}"/>
    <cellStyle name="Normal 3 6 3 5 2 3" xfId="35900" xr:uid="{00000000-0005-0000-0000-0000278C0000}"/>
    <cellStyle name="Normal 3 6 3 5 3" xfId="35901" xr:uid="{00000000-0005-0000-0000-0000288C0000}"/>
    <cellStyle name="Normal 3 6 3 5 3 2" xfId="35902" xr:uid="{00000000-0005-0000-0000-0000298C0000}"/>
    <cellStyle name="Normal 3 6 3 5 4" xfId="35903" xr:uid="{00000000-0005-0000-0000-00002A8C0000}"/>
    <cellStyle name="Normal 3 6 3 6" xfId="35904" xr:uid="{00000000-0005-0000-0000-00002B8C0000}"/>
    <cellStyle name="Normal 3 6 3 6 2" xfId="35905" xr:uid="{00000000-0005-0000-0000-00002C8C0000}"/>
    <cellStyle name="Normal 3 6 3 6 2 2" xfId="35906" xr:uid="{00000000-0005-0000-0000-00002D8C0000}"/>
    <cellStyle name="Normal 3 6 3 6 2 2 2" xfId="35907" xr:uid="{00000000-0005-0000-0000-00002E8C0000}"/>
    <cellStyle name="Normal 3 6 3 6 2 3" xfId="35908" xr:uid="{00000000-0005-0000-0000-00002F8C0000}"/>
    <cellStyle name="Normal 3 6 3 6 3" xfId="35909" xr:uid="{00000000-0005-0000-0000-0000308C0000}"/>
    <cellStyle name="Normal 3 6 3 6 3 2" xfId="35910" xr:uid="{00000000-0005-0000-0000-0000318C0000}"/>
    <cellStyle name="Normal 3 6 3 6 4" xfId="35911" xr:uid="{00000000-0005-0000-0000-0000328C0000}"/>
    <cellStyle name="Normal 3 6 3 7" xfId="35912" xr:uid="{00000000-0005-0000-0000-0000338C0000}"/>
    <cellStyle name="Normal 3 6 3 7 2" xfId="35913" xr:uid="{00000000-0005-0000-0000-0000348C0000}"/>
    <cellStyle name="Normal 3 6 3 7 2 2" xfId="35914" xr:uid="{00000000-0005-0000-0000-0000358C0000}"/>
    <cellStyle name="Normal 3 6 3 7 3" xfId="35915" xr:uid="{00000000-0005-0000-0000-0000368C0000}"/>
    <cellStyle name="Normal 3 6 3 8" xfId="35916" xr:uid="{00000000-0005-0000-0000-0000378C0000}"/>
    <cellStyle name="Normal 3 6 3 8 2" xfId="35917" xr:uid="{00000000-0005-0000-0000-0000388C0000}"/>
    <cellStyle name="Normal 3 6 3 9" xfId="35918" xr:uid="{00000000-0005-0000-0000-0000398C0000}"/>
    <cellStyle name="Normal 3 6 3 9 2" xfId="35919" xr:uid="{00000000-0005-0000-0000-00003A8C0000}"/>
    <cellStyle name="Normal 3 6 3_T-straight with PEDs adjustor" xfId="35920" xr:uid="{00000000-0005-0000-0000-00003B8C0000}"/>
    <cellStyle name="Normal 3 6 4" xfId="35921" xr:uid="{00000000-0005-0000-0000-00003C8C0000}"/>
    <cellStyle name="Normal 3 6 4 10" xfId="35922" xr:uid="{00000000-0005-0000-0000-00003D8C0000}"/>
    <cellStyle name="Normal 3 6 4 11" xfId="35923" xr:uid="{00000000-0005-0000-0000-00003E8C0000}"/>
    <cellStyle name="Normal 3 6 4 2" xfId="35924" xr:uid="{00000000-0005-0000-0000-00003F8C0000}"/>
    <cellStyle name="Normal 3 6 4 2 10" xfId="35925" xr:uid="{00000000-0005-0000-0000-0000408C0000}"/>
    <cellStyle name="Normal 3 6 4 2 2" xfId="35926" xr:uid="{00000000-0005-0000-0000-0000418C0000}"/>
    <cellStyle name="Normal 3 6 4 2 2 2" xfId="35927" xr:uid="{00000000-0005-0000-0000-0000428C0000}"/>
    <cellStyle name="Normal 3 6 4 2 2 2 2" xfId="35928" xr:uid="{00000000-0005-0000-0000-0000438C0000}"/>
    <cellStyle name="Normal 3 6 4 2 2 2 2 2" xfId="35929" xr:uid="{00000000-0005-0000-0000-0000448C0000}"/>
    <cellStyle name="Normal 3 6 4 2 2 2 2 2 2" xfId="35930" xr:uid="{00000000-0005-0000-0000-0000458C0000}"/>
    <cellStyle name="Normal 3 6 4 2 2 2 2 2 2 2" xfId="35931" xr:uid="{00000000-0005-0000-0000-0000468C0000}"/>
    <cellStyle name="Normal 3 6 4 2 2 2 2 2 3" xfId="35932" xr:uid="{00000000-0005-0000-0000-0000478C0000}"/>
    <cellStyle name="Normal 3 6 4 2 2 2 2 3" xfId="35933" xr:uid="{00000000-0005-0000-0000-0000488C0000}"/>
    <cellStyle name="Normal 3 6 4 2 2 2 2 3 2" xfId="35934" xr:uid="{00000000-0005-0000-0000-0000498C0000}"/>
    <cellStyle name="Normal 3 6 4 2 2 2 2 4" xfId="35935" xr:uid="{00000000-0005-0000-0000-00004A8C0000}"/>
    <cellStyle name="Normal 3 6 4 2 2 2 3" xfId="35936" xr:uid="{00000000-0005-0000-0000-00004B8C0000}"/>
    <cellStyle name="Normal 3 6 4 2 2 2 3 2" xfId="35937" xr:uid="{00000000-0005-0000-0000-00004C8C0000}"/>
    <cellStyle name="Normal 3 6 4 2 2 2 3 2 2" xfId="35938" xr:uid="{00000000-0005-0000-0000-00004D8C0000}"/>
    <cellStyle name="Normal 3 6 4 2 2 2 3 3" xfId="35939" xr:uid="{00000000-0005-0000-0000-00004E8C0000}"/>
    <cellStyle name="Normal 3 6 4 2 2 2 4" xfId="35940" xr:uid="{00000000-0005-0000-0000-00004F8C0000}"/>
    <cellStyle name="Normal 3 6 4 2 2 2 4 2" xfId="35941" xr:uid="{00000000-0005-0000-0000-0000508C0000}"/>
    <cellStyle name="Normal 3 6 4 2 2 2 5" xfId="35942" xr:uid="{00000000-0005-0000-0000-0000518C0000}"/>
    <cellStyle name="Normal 3 6 4 2 2 3" xfId="35943" xr:uid="{00000000-0005-0000-0000-0000528C0000}"/>
    <cellStyle name="Normal 3 6 4 2 2 3 2" xfId="35944" xr:uid="{00000000-0005-0000-0000-0000538C0000}"/>
    <cellStyle name="Normal 3 6 4 2 2 3 2 2" xfId="35945" xr:uid="{00000000-0005-0000-0000-0000548C0000}"/>
    <cellStyle name="Normal 3 6 4 2 2 3 2 2 2" xfId="35946" xr:uid="{00000000-0005-0000-0000-0000558C0000}"/>
    <cellStyle name="Normal 3 6 4 2 2 3 2 3" xfId="35947" xr:uid="{00000000-0005-0000-0000-0000568C0000}"/>
    <cellStyle name="Normal 3 6 4 2 2 3 3" xfId="35948" xr:uid="{00000000-0005-0000-0000-0000578C0000}"/>
    <cellStyle name="Normal 3 6 4 2 2 3 3 2" xfId="35949" xr:uid="{00000000-0005-0000-0000-0000588C0000}"/>
    <cellStyle name="Normal 3 6 4 2 2 3 4" xfId="35950" xr:uid="{00000000-0005-0000-0000-0000598C0000}"/>
    <cellStyle name="Normal 3 6 4 2 2 4" xfId="35951" xr:uid="{00000000-0005-0000-0000-00005A8C0000}"/>
    <cellStyle name="Normal 3 6 4 2 2 4 2" xfId="35952" xr:uid="{00000000-0005-0000-0000-00005B8C0000}"/>
    <cellStyle name="Normal 3 6 4 2 2 4 2 2" xfId="35953" xr:uid="{00000000-0005-0000-0000-00005C8C0000}"/>
    <cellStyle name="Normal 3 6 4 2 2 4 2 2 2" xfId="35954" xr:uid="{00000000-0005-0000-0000-00005D8C0000}"/>
    <cellStyle name="Normal 3 6 4 2 2 4 2 3" xfId="35955" xr:uid="{00000000-0005-0000-0000-00005E8C0000}"/>
    <cellStyle name="Normal 3 6 4 2 2 4 3" xfId="35956" xr:uid="{00000000-0005-0000-0000-00005F8C0000}"/>
    <cellStyle name="Normal 3 6 4 2 2 4 3 2" xfId="35957" xr:uid="{00000000-0005-0000-0000-0000608C0000}"/>
    <cellStyle name="Normal 3 6 4 2 2 4 4" xfId="35958" xr:uid="{00000000-0005-0000-0000-0000618C0000}"/>
    <cellStyle name="Normal 3 6 4 2 2 5" xfId="35959" xr:uid="{00000000-0005-0000-0000-0000628C0000}"/>
    <cellStyle name="Normal 3 6 4 2 2 5 2" xfId="35960" xr:uid="{00000000-0005-0000-0000-0000638C0000}"/>
    <cellStyle name="Normal 3 6 4 2 2 5 2 2" xfId="35961" xr:uid="{00000000-0005-0000-0000-0000648C0000}"/>
    <cellStyle name="Normal 3 6 4 2 2 5 3" xfId="35962" xr:uid="{00000000-0005-0000-0000-0000658C0000}"/>
    <cellStyle name="Normal 3 6 4 2 2 6" xfId="35963" xr:uid="{00000000-0005-0000-0000-0000668C0000}"/>
    <cellStyle name="Normal 3 6 4 2 2 6 2" xfId="35964" xr:uid="{00000000-0005-0000-0000-0000678C0000}"/>
    <cellStyle name="Normal 3 6 4 2 2 7" xfId="35965" xr:uid="{00000000-0005-0000-0000-0000688C0000}"/>
    <cellStyle name="Normal 3 6 4 2 2 7 2" xfId="35966" xr:uid="{00000000-0005-0000-0000-0000698C0000}"/>
    <cellStyle name="Normal 3 6 4 2 2 8" xfId="35967" xr:uid="{00000000-0005-0000-0000-00006A8C0000}"/>
    <cellStyle name="Normal 3 6 4 2 3" xfId="35968" xr:uid="{00000000-0005-0000-0000-00006B8C0000}"/>
    <cellStyle name="Normal 3 6 4 2 3 2" xfId="35969" xr:uid="{00000000-0005-0000-0000-00006C8C0000}"/>
    <cellStyle name="Normal 3 6 4 2 3 2 2" xfId="35970" xr:uid="{00000000-0005-0000-0000-00006D8C0000}"/>
    <cellStyle name="Normal 3 6 4 2 3 2 2 2" xfId="35971" xr:uid="{00000000-0005-0000-0000-00006E8C0000}"/>
    <cellStyle name="Normal 3 6 4 2 3 2 2 2 2" xfId="35972" xr:uid="{00000000-0005-0000-0000-00006F8C0000}"/>
    <cellStyle name="Normal 3 6 4 2 3 2 2 3" xfId="35973" xr:uid="{00000000-0005-0000-0000-0000708C0000}"/>
    <cellStyle name="Normal 3 6 4 2 3 2 3" xfId="35974" xr:uid="{00000000-0005-0000-0000-0000718C0000}"/>
    <cellStyle name="Normal 3 6 4 2 3 2 3 2" xfId="35975" xr:uid="{00000000-0005-0000-0000-0000728C0000}"/>
    <cellStyle name="Normal 3 6 4 2 3 2 4" xfId="35976" xr:uid="{00000000-0005-0000-0000-0000738C0000}"/>
    <cellStyle name="Normal 3 6 4 2 3 3" xfId="35977" xr:uid="{00000000-0005-0000-0000-0000748C0000}"/>
    <cellStyle name="Normal 3 6 4 2 3 3 2" xfId="35978" xr:uid="{00000000-0005-0000-0000-0000758C0000}"/>
    <cellStyle name="Normal 3 6 4 2 3 3 2 2" xfId="35979" xr:uid="{00000000-0005-0000-0000-0000768C0000}"/>
    <cellStyle name="Normal 3 6 4 2 3 3 3" xfId="35980" xr:uid="{00000000-0005-0000-0000-0000778C0000}"/>
    <cellStyle name="Normal 3 6 4 2 3 4" xfId="35981" xr:uid="{00000000-0005-0000-0000-0000788C0000}"/>
    <cellStyle name="Normal 3 6 4 2 3 4 2" xfId="35982" xr:uid="{00000000-0005-0000-0000-0000798C0000}"/>
    <cellStyle name="Normal 3 6 4 2 3 5" xfId="35983" xr:uid="{00000000-0005-0000-0000-00007A8C0000}"/>
    <cellStyle name="Normal 3 6 4 2 4" xfId="35984" xr:uid="{00000000-0005-0000-0000-00007B8C0000}"/>
    <cellStyle name="Normal 3 6 4 2 4 2" xfId="35985" xr:uid="{00000000-0005-0000-0000-00007C8C0000}"/>
    <cellStyle name="Normal 3 6 4 2 4 2 2" xfId="35986" xr:uid="{00000000-0005-0000-0000-00007D8C0000}"/>
    <cellStyle name="Normal 3 6 4 2 4 2 2 2" xfId="35987" xr:uid="{00000000-0005-0000-0000-00007E8C0000}"/>
    <cellStyle name="Normal 3 6 4 2 4 2 3" xfId="35988" xr:uid="{00000000-0005-0000-0000-00007F8C0000}"/>
    <cellStyle name="Normal 3 6 4 2 4 3" xfId="35989" xr:uid="{00000000-0005-0000-0000-0000808C0000}"/>
    <cellStyle name="Normal 3 6 4 2 4 3 2" xfId="35990" xr:uid="{00000000-0005-0000-0000-0000818C0000}"/>
    <cellStyle name="Normal 3 6 4 2 4 4" xfId="35991" xr:uid="{00000000-0005-0000-0000-0000828C0000}"/>
    <cellStyle name="Normal 3 6 4 2 5" xfId="35992" xr:uid="{00000000-0005-0000-0000-0000838C0000}"/>
    <cellStyle name="Normal 3 6 4 2 5 2" xfId="35993" xr:uid="{00000000-0005-0000-0000-0000848C0000}"/>
    <cellStyle name="Normal 3 6 4 2 5 2 2" xfId="35994" xr:uid="{00000000-0005-0000-0000-0000858C0000}"/>
    <cellStyle name="Normal 3 6 4 2 5 2 2 2" xfId="35995" xr:uid="{00000000-0005-0000-0000-0000868C0000}"/>
    <cellStyle name="Normal 3 6 4 2 5 2 3" xfId="35996" xr:uid="{00000000-0005-0000-0000-0000878C0000}"/>
    <cellStyle name="Normal 3 6 4 2 5 3" xfId="35997" xr:uid="{00000000-0005-0000-0000-0000888C0000}"/>
    <cellStyle name="Normal 3 6 4 2 5 3 2" xfId="35998" xr:uid="{00000000-0005-0000-0000-0000898C0000}"/>
    <cellStyle name="Normal 3 6 4 2 5 4" xfId="35999" xr:uid="{00000000-0005-0000-0000-00008A8C0000}"/>
    <cellStyle name="Normal 3 6 4 2 6" xfId="36000" xr:uid="{00000000-0005-0000-0000-00008B8C0000}"/>
    <cellStyle name="Normal 3 6 4 2 6 2" xfId="36001" xr:uid="{00000000-0005-0000-0000-00008C8C0000}"/>
    <cellStyle name="Normal 3 6 4 2 6 2 2" xfId="36002" xr:uid="{00000000-0005-0000-0000-00008D8C0000}"/>
    <cellStyle name="Normal 3 6 4 2 6 3" xfId="36003" xr:uid="{00000000-0005-0000-0000-00008E8C0000}"/>
    <cellStyle name="Normal 3 6 4 2 7" xfId="36004" xr:uid="{00000000-0005-0000-0000-00008F8C0000}"/>
    <cellStyle name="Normal 3 6 4 2 7 2" xfId="36005" xr:uid="{00000000-0005-0000-0000-0000908C0000}"/>
    <cellStyle name="Normal 3 6 4 2 8" xfId="36006" xr:uid="{00000000-0005-0000-0000-0000918C0000}"/>
    <cellStyle name="Normal 3 6 4 2 8 2" xfId="36007" xr:uid="{00000000-0005-0000-0000-0000928C0000}"/>
    <cellStyle name="Normal 3 6 4 2 9" xfId="36008" xr:uid="{00000000-0005-0000-0000-0000938C0000}"/>
    <cellStyle name="Normal 3 6 4 3" xfId="36009" xr:uid="{00000000-0005-0000-0000-0000948C0000}"/>
    <cellStyle name="Normal 3 6 4 3 2" xfId="36010" xr:uid="{00000000-0005-0000-0000-0000958C0000}"/>
    <cellStyle name="Normal 3 6 4 3 2 2" xfId="36011" xr:uid="{00000000-0005-0000-0000-0000968C0000}"/>
    <cellStyle name="Normal 3 6 4 3 2 2 2" xfId="36012" xr:uid="{00000000-0005-0000-0000-0000978C0000}"/>
    <cellStyle name="Normal 3 6 4 3 2 2 2 2" xfId="36013" xr:uid="{00000000-0005-0000-0000-0000988C0000}"/>
    <cellStyle name="Normal 3 6 4 3 2 2 2 2 2" xfId="36014" xr:uid="{00000000-0005-0000-0000-0000998C0000}"/>
    <cellStyle name="Normal 3 6 4 3 2 2 2 3" xfId="36015" xr:uid="{00000000-0005-0000-0000-00009A8C0000}"/>
    <cellStyle name="Normal 3 6 4 3 2 2 3" xfId="36016" xr:uid="{00000000-0005-0000-0000-00009B8C0000}"/>
    <cellStyle name="Normal 3 6 4 3 2 2 3 2" xfId="36017" xr:uid="{00000000-0005-0000-0000-00009C8C0000}"/>
    <cellStyle name="Normal 3 6 4 3 2 2 4" xfId="36018" xr:uid="{00000000-0005-0000-0000-00009D8C0000}"/>
    <cellStyle name="Normal 3 6 4 3 2 3" xfId="36019" xr:uid="{00000000-0005-0000-0000-00009E8C0000}"/>
    <cellStyle name="Normal 3 6 4 3 2 3 2" xfId="36020" xr:uid="{00000000-0005-0000-0000-00009F8C0000}"/>
    <cellStyle name="Normal 3 6 4 3 2 3 2 2" xfId="36021" xr:uid="{00000000-0005-0000-0000-0000A08C0000}"/>
    <cellStyle name="Normal 3 6 4 3 2 3 3" xfId="36022" xr:uid="{00000000-0005-0000-0000-0000A18C0000}"/>
    <cellStyle name="Normal 3 6 4 3 2 4" xfId="36023" xr:uid="{00000000-0005-0000-0000-0000A28C0000}"/>
    <cellStyle name="Normal 3 6 4 3 2 4 2" xfId="36024" xr:uid="{00000000-0005-0000-0000-0000A38C0000}"/>
    <cellStyle name="Normal 3 6 4 3 2 5" xfId="36025" xr:uid="{00000000-0005-0000-0000-0000A48C0000}"/>
    <cellStyle name="Normal 3 6 4 3 3" xfId="36026" xr:uid="{00000000-0005-0000-0000-0000A58C0000}"/>
    <cellStyle name="Normal 3 6 4 3 3 2" xfId="36027" xr:uid="{00000000-0005-0000-0000-0000A68C0000}"/>
    <cellStyle name="Normal 3 6 4 3 3 2 2" xfId="36028" xr:uid="{00000000-0005-0000-0000-0000A78C0000}"/>
    <cellStyle name="Normal 3 6 4 3 3 2 2 2" xfId="36029" xr:uid="{00000000-0005-0000-0000-0000A88C0000}"/>
    <cellStyle name="Normal 3 6 4 3 3 2 3" xfId="36030" xr:uid="{00000000-0005-0000-0000-0000A98C0000}"/>
    <cellStyle name="Normal 3 6 4 3 3 3" xfId="36031" xr:uid="{00000000-0005-0000-0000-0000AA8C0000}"/>
    <cellStyle name="Normal 3 6 4 3 3 3 2" xfId="36032" xr:uid="{00000000-0005-0000-0000-0000AB8C0000}"/>
    <cellStyle name="Normal 3 6 4 3 3 4" xfId="36033" xr:uid="{00000000-0005-0000-0000-0000AC8C0000}"/>
    <cellStyle name="Normal 3 6 4 3 4" xfId="36034" xr:uid="{00000000-0005-0000-0000-0000AD8C0000}"/>
    <cellStyle name="Normal 3 6 4 3 4 2" xfId="36035" xr:uid="{00000000-0005-0000-0000-0000AE8C0000}"/>
    <cellStyle name="Normal 3 6 4 3 4 2 2" xfId="36036" xr:uid="{00000000-0005-0000-0000-0000AF8C0000}"/>
    <cellStyle name="Normal 3 6 4 3 4 2 2 2" xfId="36037" xr:uid="{00000000-0005-0000-0000-0000B08C0000}"/>
    <cellStyle name="Normal 3 6 4 3 4 2 3" xfId="36038" xr:uid="{00000000-0005-0000-0000-0000B18C0000}"/>
    <cellStyle name="Normal 3 6 4 3 4 3" xfId="36039" xr:uid="{00000000-0005-0000-0000-0000B28C0000}"/>
    <cellStyle name="Normal 3 6 4 3 4 3 2" xfId="36040" xr:uid="{00000000-0005-0000-0000-0000B38C0000}"/>
    <cellStyle name="Normal 3 6 4 3 4 4" xfId="36041" xr:uid="{00000000-0005-0000-0000-0000B48C0000}"/>
    <cellStyle name="Normal 3 6 4 3 5" xfId="36042" xr:uid="{00000000-0005-0000-0000-0000B58C0000}"/>
    <cellStyle name="Normal 3 6 4 3 5 2" xfId="36043" xr:uid="{00000000-0005-0000-0000-0000B68C0000}"/>
    <cellStyle name="Normal 3 6 4 3 5 2 2" xfId="36044" xr:uid="{00000000-0005-0000-0000-0000B78C0000}"/>
    <cellStyle name="Normal 3 6 4 3 5 3" xfId="36045" xr:uid="{00000000-0005-0000-0000-0000B88C0000}"/>
    <cellStyle name="Normal 3 6 4 3 6" xfId="36046" xr:uid="{00000000-0005-0000-0000-0000B98C0000}"/>
    <cellStyle name="Normal 3 6 4 3 6 2" xfId="36047" xr:uid="{00000000-0005-0000-0000-0000BA8C0000}"/>
    <cellStyle name="Normal 3 6 4 3 7" xfId="36048" xr:uid="{00000000-0005-0000-0000-0000BB8C0000}"/>
    <cellStyle name="Normal 3 6 4 3 7 2" xfId="36049" xr:uid="{00000000-0005-0000-0000-0000BC8C0000}"/>
    <cellStyle name="Normal 3 6 4 3 8" xfId="36050" xr:uid="{00000000-0005-0000-0000-0000BD8C0000}"/>
    <cellStyle name="Normal 3 6 4 4" xfId="36051" xr:uid="{00000000-0005-0000-0000-0000BE8C0000}"/>
    <cellStyle name="Normal 3 6 4 4 2" xfId="36052" xr:uid="{00000000-0005-0000-0000-0000BF8C0000}"/>
    <cellStyle name="Normal 3 6 4 4 2 2" xfId="36053" xr:uid="{00000000-0005-0000-0000-0000C08C0000}"/>
    <cellStyle name="Normal 3 6 4 4 2 2 2" xfId="36054" xr:uid="{00000000-0005-0000-0000-0000C18C0000}"/>
    <cellStyle name="Normal 3 6 4 4 2 2 2 2" xfId="36055" xr:uid="{00000000-0005-0000-0000-0000C28C0000}"/>
    <cellStyle name="Normal 3 6 4 4 2 2 3" xfId="36056" xr:uid="{00000000-0005-0000-0000-0000C38C0000}"/>
    <cellStyle name="Normal 3 6 4 4 2 3" xfId="36057" xr:uid="{00000000-0005-0000-0000-0000C48C0000}"/>
    <cellStyle name="Normal 3 6 4 4 2 3 2" xfId="36058" xr:uid="{00000000-0005-0000-0000-0000C58C0000}"/>
    <cellStyle name="Normal 3 6 4 4 2 4" xfId="36059" xr:uid="{00000000-0005-0000-0000-0000C68C0000}"/>
    <cellStyle name="Normal 3 6 4 4 3" xfId="36060" xr:uid="{00000000-0005-0000-0000-0000C78C0000}"/>
    <cellStyle name="Normal 3 6 4 4 3 2" xfId="36061" xr:uid="{00000000-0005-0000-0000-0000C88C0000}"/>
    <cellStyle name="Normal 3 6 4 4 3 2 2" xfId="36062" xr:uid="{00000000-0005-0000-0000-0000C98C0000}"/>
    <cellStyle name="Normal 3 6 4 4 3 3" xfId="36063" xr:uid="{00000000-0005-0000-0000-0000CA8C0000}"/>
    <cellStyle name="Normal 3 6 4 4 4" xfId="36064" xr:uid="{00000000-0005-0000-0000-0000CB8C0000}"/>
    <cellStyle name="Normal 3 6 4 4 4 2" xfId="36065" xr:uid="{00000000-0005-0000-0000-0000CC8C0000}"/>
    <cellStyle name="Normal 3 6 4 4 5" xfId="36066" xr:uid="{00000000-0005-0000-0000-0000CD8C0000}"/>
    <cellStyle name="Normal 3 6 4 5" xfId="36067" xr:uid="{00000000-0005-0000-0000-0000CE8C0000}"/>
    <cellStyle name="Normal 3 6 4 5 2" xfId="36068" xr:uid="{00000000-0005-0000-0000-0000CF8C0000}"/>
    <cellStyle name="Normal 3 6 4 5 2 2" xfId="36069" xr:uid="{00000000-0005-0000-0000-0000D08C0000}"/>
    <cellStyle name="Normal 3 6 4 5 2 2 2" xfId="36070" xr:uid="{00000000-0005-0000-0000-0000D18C0000}"/>
    <cellStyle name="Normal 3 6 4 5 2 3" xfId="36071" xr:uid="{00000000-0005-0000-0000-0000D28C0000}"/>
    <cellStyle name="Normal 3 6 4 5 3" xfId="36072" xr:uid="{00000000-0005-0000-0000-0000D38C0000}"/>
    <cellStyle name="Normal 3 6 4 5 3 2" xfId="36073" xr:uid="{00000000-0005-0000-0000-0000D48C0000}"/>
    <cellStyle name="Normal 3 6 4 5 4" xfId="36074" xr:uid="{00000000-0005-0000-0000-0000D58C0000}"/>
    <cellStyle name="Normal 3 6 4 6" xfId="36075" xr:uid="{00000000-0005-0000-0000-0000D68C0000}"/>
    <cellStyle name="Normal 3 6 4 6 2" xfId="36076" xr:uid="{00000000-0005-0000-0000-0000D78C0000}"/>
    <cellStyle name="Normal 3 6 4 6 2 2" xfId="36077" xr:uid="{00000000-0005-0000-0000-0000D88C0000}"/>
    <cellStyle name="Normal 3 6 4 6 2 2 2" xfId="36078" xr:uid="{00000000-0005-0000-0000-0000D98C0000}"/>
    <cellStyle name="Normal 3 6 4 6 2 3" xfId="36079" xr:uid="{00000000-0005-0000-0000-0000DA8C0000}"/>
    <cellStyle name="Normal 3 6 4 6 3" xfId="36080" xr:uid="{00000000-0005-0000-0000-0000DB8C0000}"/>
    <cellStyle name="Normal 3 6 4 6 3 2" xfId="36081" xr:uid="{00000000-0005-0000-0000-0000DC8C0000}"/>
    <cellStyle name="Normal 3 6 4 6 4" xfId="36082" xr:uid="{00000000-0005-0000-0000-0000DD8C0000}"/>
    <cellStyle name="Normal 3 6 4 7" xfId="36083" xr:uid="{00000000-0005-0000-0000-0000DE8C0000}"/>
    <cellStyle name="Normal 3 6 4 7 2" xfId="36084" xr:uid="{00000000-0005-0000-0000-0000DF8C0000}"/>
    <cellStyle name="Normal 3 6 4 7 2 2" xfId="36085" xr:uid="{00000000-0005-0000-0000-0000E08C0000}"/>
    <cellStyle name="Normal 3 6 4 7 3" xfId="36086" xr:uid="{00000000-0005-0000-0000-0000E18C0000}"/>
    <cellStyle name="Normal 3 6 4 8" xfId="36087" xr:uid="{00000000-0005-0000-0000-0000E28C0000}"/>
    <cellStyle name="Normal 3 6 4 8 2" xfId="36088" xr:uid="{00000000-0005-0000-0000-0000E38C0000}"/>
    <cellStyle name="Normal 3 6 4 9" xfId="36089" xr:uid="{00000000-0005-0000-0000-0000E48C0000}"/>
    <cellStyle name="Normal 3 6 4 9 2" xfId="36090" xr:uid="{00000000-0005-0000-0000-0000E58C0000}"/>
    <cellStyle name="Normal 3 6 5" xfId="36091" xr:uid="{00000000-0005-0000-0000-0000E68C0000}"/>
    <cellStyle name="Normal 3 6 5 10" xfId="36092" xr:uid="{00000000-0005-0000-0000-0000E78C0000}"/>
    <cellStyle name="Normal 3 6 5 2" xfId="36093" xr:uid="{00000000-0005-0000-0000-0000E88C0000}"/>
    <cellStyle name="Normal 3 6 5 2 2" xfId="36094" xr:uid="{00000000-0005-0000-0000-0000E98C0000}"/>
    <cellStyle name="Normal 3 6 5 2 2 2" xfId="36095" xr:uid="{00000000-0005-0000-0000-0000EA8C0000}"/>
    <cellStyle name="Normal 3 6 5 2 2 2 2" xfId="36096" xr:uid="{00000000-0005-0000-0000-0000EB8C0000}"/>
    <cellStyle name="Normal 3 6 5 2 2 2 2 2" xfId="36097" xr:uid="{00000000-0005-0000-0000-0000EC8C0000}"/>
    <cellStyle name="Normal 3 6 5 2 2 2 2 2 2" xfId="36098" xr:uid="{00000000-0005-0000-0000-0000ED8C0000}"/>
    <cellStyle name="Normal 3 6 5 2 2 2 2 3" xfId="36099" xr:uid="{00000000-0005-0000-0000-0000EE8C0000}"/>
    <cellStyle name="Normal 3 6 5 2 2 2 3" xfId="36100" xr:uid="{00000000-0005-0000-0000-0000EF8C0000}"/>
    <cellStyle name="Normal 3 6 5 2 2 2 3 2" xfId="36101" xr:uid="{00000000-0005-0000-0000-0000F08C0000}"/>
    <cellStyle name="Normal 3 6 5 2 2 2 4" xfId="36102" xr:uid="{00000000-0005-0000-0000-0000F18C0000}"/>
    <cellStyle name="Normal 3 6 5 2 2 3" xfId="36103" xr:uid="{00000000-0005-0000-0000-0000F28C0000}"/>
    <cellStyle name="Normal 3 6 5 2 2 3 2" xfId="36104" xr:uid="{00000000-0005-0000-0000-0000F38C0000}"/>
    <cellStyle name="Normal 3 6 5 2 2 3 2 2" xfId="36105" xr:uid="{00000000-0005-0000-0000-0000F48C0000}"/>
    <cellStyle name="Normal 3 6 5 2 2 3 3" xfId="36106" xr:uid="{00000000-0005-0000-0000-0000F58C0000}"/>
    <cellStyle name="Normal 3 6 5 2 2 4" xfId="36107" xr:uid="{00000000-0005-0000-0000-0000F68C0000}"/>
    <cellStyle name="Normal 3 6 5 2 2 4 2" xfId="36108" xr:uid="{00000000-0005-0000-0000-0000F78C0000}"/>
    <cellStyle name="Normal 3 6 5 2 2 5" xfId="36109" xr:uid="{00000000-0005-0000-0000-0000F88C0000}"/>
    <cellStyle name="Normal 3 6 5 2 3" xfId="36110" xr:uid="{00000000-0005-0000-0000-0000F98C0000}"/>
    <cellStyle name="Normal 3 6 5 2 3 2" xfId="36111" xr:uid="{00000000-0005-0000-0000-0000FA8C0000}"/>
    <cellStyle name="Normal 3 6 5 2 3 2 2" xfId="36112" xr:uid="{00000000-0005-0000-0000-0000FB8C0000}"/>
    <cellStyle name="Normal 3 6 5 2 3 2 2 2" xfId="36113" xr:uid="{00000000-0005-0000-0000-0000FC8C0000}"/>
    <cellStyle name="Normal 3 6 5 2 3 2 3" xfId="36114" xr:uid="{00000000-0005-0000-0000-0000FD8C0000}"/>
    <cellStyle name="Normal 3 6 5 2 3 3" xfId="36115" xr:uid="{00000000-0005-0000-0000-0000FE8C0000}"/>
    <cellStyle name="Normal 3 6 5 2 3 3 2" xfId="36116" xr:uid="{00000000-0005-0000-0000-0000FF8C0000}"/>
    <cellStyle name="Normal 3 6 5 2 3 4" xfId="36117" xr:uid="{00000000-0005-0000-0000-0000008D0000}"/>
    <cellStyle name="Normal 3 6 5 2 4" xfId="36118" xr:uid="{00000000-0005-0000-0000-0000018D0000}"/>
    <cellStyle name="Normal 3 6 5 2 4 2" xfId="36119" xr:uid="{00000000-0005-0000-0000-0000028D0000}"/>
    <cellStyle name="Normal 3 6 5 2 4 2 2" xfId="36120" xr:uid="{00000000-0005-0000-0000-0000038D0000}"/>
    <cellStyle name="Normal 3 6 5 2 4 2 2 2" xfId="36121" xr:uid="{00000000-0005-0000-0000-0000048D0000}"/>
    <cellStyle name="Normal 3 6 5 2 4 2 3" xfId="36122" xr:uid="{00000000-0005-0000-0000-0000058D0000}"/>
    <cellStyle name="Normal 3 6 5 2 4 3" xfId="36123" xr:uid="{00000000-0005-0000-0000-0000068D0000}"/>
    <cellStyle name="Normal 3 6 5 2 4 3 2" xfId="36124" xr:uid="{00000000-0005-0000-0000-0000078D0000}"/>
    <cellStyle name="Normal 3 6 5 2 4 4" xfId="36125" xr:uid="{00000000-0005-0000-0000-0000088D0000}"/>
    <cellStyle name="Normal 3 6 5 2 5" xfId="36126" xr:uid="{00000000-0005-0000-0000-0000098D0000}"/>
    <cellStyle name="Normal 3 6 5 2 5 2" xfId="36127" xr:uid="{00000000-0005-0000-0000-00000A8D0000}"/>
    <cellStyle name="Normal 3 6 5 2 5 2 2" xfId="36128" xr:uid="{00000000-0005-0000-0000-00000B8D0000}"/>
    <cellStyle name="Normal 3 6 5 2 5 3" xfId="36129" xr:uid="{00000000-0005-0000-0000-00000C8D0000}"/>
    <cellStyle name="Normal 3 6 5 2 6" xfId="36130" xr:uid="{00000000-0005-0000-0000-00000D8D0000}"/>
    <cellStyle name="Normal 3 6 5 2 6 2" xfId="36131" xr:uid="{00000000-0005-0000-0000-00000E8D0000}"/>
    <cellStyle name="Normal 3 6 5 2 7" xfId="36132" xr:uid="{00000000-0005-0000-0000-00000F8D0000}"/>
    <cellStyle name="Normal 3 6 5 2 7 2" xfId="36133" xr:uid="{00000000-0005-0000-0000-0000108D0000}"/>
    <cellStyle name="Normal 3 6 5 2 8" xfId="36134" xr:uid="{00000000-0005-0000-0000-0000118D0000}"/>
    <cellStyle name="Normal 3 6 5 2 9" xfId="36135" xr:uid="{00000000-0005-0000-0000-0000128D0000}"/>
    <cellStyle name="Normal 3 6 5 3" xfId="36136" xr:uid="{00000000-0005-0000-0000-0000138D0000}"/>
    <cellStyle name="Normal 3 6 5 3 2" xfId="36137" xr:uid="{00000000-0005-0000-0000-0000148D0000}"/>
    <cellStyle name="Normal 3 6 5 3 2 2" xfId="36138" xr:uid="{00000000-0005-0000-0000-0000158D0000}"/>
    <cellStyle name="Normal 3 6 5 3 2 2 2" xfId="36139" xr:uid="{00000000-0005-0000-0000-0000168D0000}"/>
    <cellStyle name="Normal 3 6 5 3 2 2 2 2" xfId="36140" xr:uid="{00000000-0005-0000-0000-0000178D0000}"/>
    <cellStyle name="Normal 3 6 5 3 2 2 3" xfId="36141" xr:uid="{00000000-0005-0000-0000-0000188D0000}"/>
    <cellStyle name="Normal 3 6 5 3 2 3" xfId="36142" xr:uid="{00000000-0005-0000-0000-0000198D0000}"/>
    <cellStyle name="Normal 3 6 5 3 2 3 2" xfId="36143" xr:uid="{00000000-0005-0000-0000-00001A8D0000}"/>
    <cellStyle name="Normal 3 6 5 3 2 4" xfId="36144" xr:uid="{00000000-0005-0000-0000-00001B8D0000}"/>
    <cellStyle name="Normal 3 6 5 3 3" xfId="36145" xr:uid="{00000000-0005-0000-0000-00001C8D0000}"/>
    <cellStyle name="Normal 3 6 5 3 3 2" xfId="36146" xr:uid="{00000000-0005-0000-0000-00001D8D0000}"/>
    <cellStyle name="Normal 3 6 5 3 3 2 2" xfId="36147" xr:uid="{00000000-0005-0000-0000-00001E8D0000}"/>
    <cellStyle name="Normal 3 6 5 3 3 3" xfId="36148" xr:uid="{00000000-0005-0000-0000-00001F8D0000}"/>
    <cellStyle name="Normal 3 6 5 3 4" xfId="36149" xr:uid="{00000000-0005-0000-0000-0000208D0000}"/>
    <cellStyle name="Normal 3 6 5 3 4 2" xfId="36150" xr:uid="{00000000-0005-0000-0000-0000218D0000}"/>
    <cellStyle name="Normal 3 6 5 3 5" xfId="36151" xr:uid="{00000000-0005-0000-0000-0000228D0000}"/>
    <cellStyle name="Normal 3 6 5 4" xfId="36152" xr:uid="{00000000-0005-0000-0000-0000238D0000}"/>
    <cellStyle name="Normal 3 6 5 4 2" xfId="36153" xr:uid="{00000000-0005-0000-0000-0000248D0000}"/>
    <cellStyle name="Normal 3 6 5 4 2 2" xfId="36154" xr:uid="{00000000-0005-0000-0000-0000258D0000}"/>
    <cellStyle name="Normal 3 6 5 4 2 2 2" xfId="36155" xr:uid="{00000000-0005-0000-0000-0000268D0000}"/>
    <cellStyle name="Normal 3 6 5 4 2 3" xfId="36156" xr:uid="{00000000-0005-0000-0000-0000278D0000}"/>
    <cellStyle name="Normal 3 6 5 4 3" xfId="36157" xr:uid="{00000000-0005-0000-0000-0000288D0000}"/>
    <cellStyle name="Normal 3 6 5 4 3 2" xfId="36158" xr:uid="{00000000-0005-0000-0000-0000298D0000}"/>
    <cellStyle name="Normal 3 6 5 4 4" xfId="36159" xr:uid="{00000000-0005-0000-0000-00002A8D0000}"/>
    <cellStyle name="Normal 3 6 5 5" xfId="36160" xr:uid="{00000000-0005-0000-0000-00002B8D0000}"/>
    <cellStyle name="Normal 3 6 5 5 2" xfId="36161" xr:uid="{00000000-0005-0000-0000-00002C8D0000}"/>
    <cellStyle name="Normal 3 6 5 5 2 2" xfId="36162" xr:uid="{00000000-0005-0000-0000-00002D8D0000}"/>
    <cellStyle name="Normal 3 6 5 5 2 2 2" xfId="36163" xr:uid="{00000000-0005-0000-0000-00002E8D0000}"/>
    <cellStyle name="Normal 3 6 5 5 2 3" xfId="36164" xr:uid="{00000000-0005-0000-0000-00002F8D0000}"/>
    <cellStyle name="Normal 3 6 5 5 3" xfId="36165" xr:uid="{00000000-0005-0000-0000-0000308D0000}"/>
    <cellStyle name="Normal 3 6 5 5 3 2" xfId="36166" xr:uid="{00000000-0005-0000-0000-0000318D0000}"/>
    <cellStyle name="Normal 3 6 5 5 4" xfId="36167" xr:uid="{00000000-0005-0000-0000-0000328D0000}"/>
    <cellStyle name="Normal 3 6 5 6" xfId="36168" xr:uid="{00000000-0005-0000-0000-0000338D0000}"/>
    <cellStyle name="Normal 3 6 5 6 2" xfId="36169" xr:uid="{00000000-0005-0000-0000-0000348D0000}"/>
    <cellStyle name="Normal 3 6 5 6 2 2" xfId="36170" xr:uid="{00000000-0005-0000-0000-0000358D0000}"/>
    <cellStyle name="Normal 3 6 5 6 3" xfId="36171" xr:uid="{00000000-0005-0000-0000-0000368D0000}"/>
    <cellStyle name="Normal 3 6 5 7" xfId="36172" xr:uid="{00000000-0005-0000-0000-0000378D0000}"/>
    <cellStyle name="Normal 3 6 5 7 2" xfId="36173" xr:uid="{00000000-0005-0000-0000-0000388D0000}"/>
    <cellStyle name="Normal 3 6 5 8" xfId="36174" xr:uid="{00000000-0005-0000-0000-0000398D0000}"/>
    <cellStyle name="Normal 3 6 5 8 2" xfId="36175" xr:uid="{00000000-0005-0000-0000-00003A8D0000}"/>
    <cellStyle name="Normal 3 6 5 9" xfId="36176" xr:uid="{00000000-0005-0000-0000-00003B8D0000}"/>
    <cellStyle name="Normal 3 6 6" xfId="36177" xr:uid="{00000000-0005-0000-0000-00003C8D0000}"/>
    <cellStyle name="Normal 3 6 6 2" xfId="36178" xr:uid="{00000000-0005-0000-0000-00003D8D0000}"/>
    <cellStyle name="Normal 3 6 6 2 2" xfId="36179" xr:uid="{00000000-0005-0000-0000-00003E8D0000}"/>
    <cellStyle name="Normal 3 6 6 2 2 2" xfId="36180" xr:uid="{00000000-0005-0000-0000-00003F8D0000}"/>
    <cellStyle name="Normal 3 6 6 2 2 2 2" xfId="36181" xr:uid="{00000000-0005-0000-0000-0000408D0000}"/>
    <cellStyle name="Normal 3 6 6 2 2 2 2 2" xfId="36182" xr:uid="{00000000-0005-0000-0000-0000418D0000}"/>
    <cellStyle name="Normal 3 6 6 2 2 2 3" xfId="36183" xr:uid="{00000000-0005-0000-0000-0000428D0000}"/>
    <cellStyle name="Normal 3 6 6 2 2 3" xfId="36184" xr:uid="{00000000-0005-0000-0000-0000438D0000}"/>
    <cellStyle name="Normal 3 6 6 2 2 3 2" xfId="36185" xr:uid="{00000000-0005-0000-0000-0000448D0000}"/>
    <cellStyle name="Normal 3 6 6 2 2 4" xfId="36186" xr:uid="{00000000-0005-0000-0000-0000458D0000}"/>
    <cellStyle name="Normal 3 6 6 2 3" xfId="36187" xr:uid="{00000000-0005-0000-0000-0000468D0000}"/>
    <cellStyle name="Normal 3 6 6 2 3 2" xfId="36188" xr:uid="{00000000-0005-0000-0000-0000478D0000}"/>
    <cellStyle name="Normal 3 6 6 2 3 2 2" xfId="36189" xr:uid="{00000000-0005-0000-0000-0000488D0000}"/>
    <cellStyle name="Normal 3 6 6 2 3 3" xfId="36190" xr:uid="{00000000-0005-0000-0000-0000498D0000}"/>
    <cellStyle name="Normal 3 6 6 2 4" xfId="36191" xr:uid="{00000000-0005-0000-0000-00004A8D0000}"/>
    <cellStyle name="Normal 3 6 6 2 4 2" xfId="36192" xr:uid="{00000000-0005-0000-0000-00004B8D0000}"/>
    <cellStyle name="Normal 3 6 6 2 5" xfId="36193" xr:uid="{00000000-0005-0000-0000-00004C8D0000}"/>
    <cellStyle name="Normal 3 6 6 3" xfId="36194" xr:uid="{00000000-0005-0000-0000-00004D8D0000}"/>
    <cellStyle name="Normal 3 6 6 3 2" xfId="36195" xr:uid="{00000000-0005-0000-0000-00004E8D0000}"/>
    <cellStyle name="Normal 3 6 6 3 2 2" xfId="36196" xr:uid="{00000000-0005-0000-0000-00004F8D0000}"/>
    <cellStyle name="Normal 3 6 6 3 2 2 2" xfId="36197" xr:uid="{00000000-0005-0000-0000-0000508D0000}"/>
    <cellStyle name="Normal 3 6 6 3 2 3" xfId="36198" xr:uid="{00000000-0005-0000-0000-0000518D0000}"/>
    <cellStyle name="Normal 3 6 6 3 3" xfId="36199" xr:uid="{00000000-0005-0000-0000-0000528D0000}"/>
    <cellStyle name="Normal 3 6 6 3 3 2" xfId="36200" xr:uid="{00000000-0005-0000-0000-0000538D0000}"/>
    <cellStyle name="Normal 3 6 6 3 4" xfId="36201" xr:uid="{00000000-0005-0000-0000-0000548D0000}"/>
    <cellStyle name="Normal 3 6 6 4" xfId="36202" xr:uid="{00000000-0005-0000-0000-0000558D0000}"/>
    <cellStyle name="Normal 3 6 6 4 2" xfId="36203" xr:uid="{00000000-0005-0000-0000-0000568D0000}"/>
    <cellStyle name="Normal 3 6 6 4 2 2" xfId="36204" xr:uid="{00000000-0005-0000-0000-0000578D0000}"/>
    <cellStyle name="Normal 3 6 6 4 2 2 2" xfId="36205" xr:uid="{00000000-0005-0000-0000-0000588D0000}"/>
    <cellStyle name="Normal 3 6 6 4 2 3" xfId="36206" xr:uid="{00000000-0005-0000-0000-0000598D0000}"/>
    <cellStyle name="Normal 3 6 6 4 3" xfId="36207" xr:uid="{00000000-0005-0000-0000-00005A8D0000}"/>
    <cellStyle name="Normal 3 6 6 4 3 2" xfId="36208" xr:uid="{00000000-0005-0000-0000-00005B8D0000}"/>
    <cellStyle name="Normal 3 6 6 4 4" xfId="36209" xr:uid="{00000000-0005-0000-0000-00005C8D0000}"/>
    <cellStyle name="Normal 3 6 6 5" xfId="36210" xr:uid="{00000000-0005-0000-0000-00005D8D0000}"/>
    <cellStyle name="Normal 3 6 6 5 2" xfId="36211" xr:uid="{00000000-0005-0000-0000-00005E8D0000}"/>
    <cellStyle name="Normal 3 6 6 5 2 2" xfId="36212" xr:uid="{00000000-0005-0000-0000-00005F8D0000}"/>
    <cellStyle name="Normal 3 6 6 5 3" xfId="36213" xr:uid="{00000000-0005-0000-0000-0000608D0000}"/>
    <cellStyle name="Normal 3 6 6 6" xfId="36214" xr:uid="{00000000-0005-0000-0000-0000618D0000}"/>
    <cellStyle name="Normal 3 6 6 6 2" xfId="36215" xr:uid="{00000000-0005-0000-0000-0000628D0000}"/>
    <cellStyle name="Normal 3 6 6 7" xfId="36216" xr:uid="{00000000-0005-0000-0000-0000638D0000}"/>
    <cellStyle name="Normal 3 6 6 7 2" xfId="36217" xr:uid="{00000000-0005-0000-0000-0000648D0000}"/>
    <cellStyle name="Normal 3 6 6 8" xfId="36218" xr:uid="{00000000-0005-0000-0000-0000658D0000}"/>
    <cellStyle name="Normal 3 6 6 9" xfId="36219" xr:uid="{00000000-0005-0000-0000-0000668D0000}"/>
    <cellStyle name="Normal 3 6 7" xfId="36220" xr:uid="{00000000-0005-0000-0000-0000678D0000}"/>
    <cellStyle name="Normal 3 6 7 2" xfId="36221" xr:uid="{00000000-0005-0000-0000-0000688D0000}"/>
    <cellStyle name="Normal 3 6 7 2 2" xfId="36222" xr:uid="{00000000-0005-0000-0000-0000698D0000}"/>
    <cellStyle name="Normal 3 6 7 2 2 2" xfId="36223" xr:uid="{00000000-0005-0000-0000-00006A8D0000}"/>
    <cellStyle name="Normal 3 6 7 2 2 2 2" xfId="36224" xr:uid="{00000000-0005-0000-0000-00006B8D0000}"/>
    <cellStyle name="Normal 3 6 7 2 2 2 2 2" xfId="36225" xr:uid="{00000000-0005-0000-0000-00006C8D0000}"/>
    <cellStyle name="Normal 3 6 7 2 2 2 3" xfId="36226" xr:uid="{00000000-0005-0000-0000-00006D8D0000}"/>
    <cellStyle name="Normal 3 6 7 2 2 3" xfId="36227" xr:uid="{00000000-0005-0000-0000-00006E8D0000}"/>
    <cellStyle name="Normal 3 6 7 2 2 3 2" xfId="36228" xr:uid="{00000000-0005-0000-0000-00006F8D0000}"/>
    <cellStyle name="Normal 3 6 7 2 2 4" xfId="36229" xr:uid="{00000000-0005-0000-0000-0000708D0000}"/>
    <cellStyle name="Normal 3 6 7 2 3" xfId="36230" xr:uid="{00000000-0005-0000-0000-0000718D0000}"/>
    <cellStyle name="Normal 3 6 7 2 3 2" xfId="36231" xr:uid="{00000000-0005-0000-0000-0000728D0000}"/>
    <cellStyle name="Normal 3 6 7 2 3 2 2" xfId="36232" xr:uid="{00000000-0005-0000-0000-0000738D0000}"/>
    <cellStyle name="Normal 3 6 7 2 3 3" xfId="36233" xr:uid="{00000000-0005-0000-0000-0000748D0000}"/>
    <cellStyle name="Normal 3 6 7 2 4" xfId="36234" xr:uid="{00000000-0005-0000-0000-0000758D0000}"/>
    <cellStyle name="Normal 3 6 7 2 4 2" xfId="36235" xr:uid="{00000000-0005-0000-0000-0000768D0000}"/>
    <cellStyle name="Normal 3 6 7 2 5" xfId="36236" xr:uid="{00000000-0005-0000-0000-0000778D0000}"/>
    <cellStyle name="Normal 3 6 7 3" xfId="36237" xr:uid="{00000000-0005-0000-0000-0000788D0000}"/>
    <cellStyle name="Normal 3 6 7 3 2" xfId="36238" xr:uid="{00000000-0005-0000-0000-0000798D0000}"/>
    <cellStyle name="Normal 3 6 7 3 2 2" xfId="36239" xr:uid="{00000000-0005-0000-0000-00007A8D0000}"/>
    <cellStyle name="Normal 3 6 7 3 2 2 2" xfId="36240" xr:uid="{00000000-0005-0000-0000-00007B8D0000}"/>
    <cellStyle name="Normal 3 6 7 3 2 3" xfId="36241" xr:uid="{00000000-0005-0000-0000-00007C8D0000}"/>
    <cellStyle name="Normal 3 6 7 3 3" xfId="36242" xr:uid="{00000000-0005-0000-0000-00007D8D0000}"/>
    <cellStyle name="Normal 3 6 7 3 3 2" xfId="36243" xr:uid="{00000000-0005-0000-0000-00007E8D0000}"/>
    <cellStyle name="Normal 3 6 7 3 4" xfId="36244" xr:uid="{00000000-0005-0000-0000-00007F8D0000}"/>
    <cellStyle name="Normal 3 6 7 4" xfId="36245" xr:uid="{00000000-0005-0000-0000-0000808D0000}"/>
    <cellStyle name="Normal 3 6 7 4 2" xfId="36246" xr:uid="{00000000-0005-0000-0000-0000818D0000}"/>
    <cellStyle name="Normal 3 6 7 4 2 2" xfId="36247" xr:uid="{00000000-0005-0000-0000-0000828D0000}"/>
    <cellStyle name="Normal 3 6 7 4 3" xfId="36248" xr:uid="{00000000-0005-0000-0000-0000838D0000}"/>
    <cellStyle name="Normal 3 6 7 5" xfId="36249" xr:uid="{00000000-0005-0000-0000-0000848D0000}"/>
    <cellStyle name="Normal 3 6 7 5 2" xfId="36250" xr:uid="{00000000-0005-0000-0000-0000858D0000}"/>
    <cellStyle name="Normal 3 6 7 6" xfId="36251" xr:uid="{00000000-0005-0000-0000-0000868D0000}"/>
    <cellStyle name="Normal 3 6 8" xfId="36252" xr:uid="{00000000-0005-0000-0000-0000878D0000}"/>
    <cellStyle name="Normal 3 6 8 2" xfId="36253" xr:uid="{00000000-0005-0000-0000-0000888D0000}"/>
    <cellStyle name="Normal 3 6 8 2 2" xfId="36254" xr:uid="{00000000-0005-0000-0000-0000898D0000}"/>
    <cellStyle name="Normal 3 6 8 2 2 2" xfId="36255" xr:uid="{00000000-0005-0000-0000-00008A8D0000}"/>
    <cellStyle name="Normal 3 6 8 2 2 2 2" xfId="36256" xr:uid="{00000000-0005-0000-0000-00008B8D0000}"/>
    <cellStyle name="Normal 3 6 8 2 2 2 2 2" xfId="36257" xr:uid="{00000000-0005-0000-0000-00008C8D0000}"/>
    <cellStyle name="Normal 3 6 8 2 2 2 3" xfId="36258" xr:uid="{00000000-0005-0000-0000-00008D8D0000}"/>
    <cellStyle name="Normal 3 6 8 2 2 3" xfId="36259" xr:uid="{00000000-0005-0000-0000-00008E8D0000}"/>
    <cellStyle name="Normal 3 6 8 2 2 3 2" xfId="36260" xr:uid="{00000000-0005-0000-0000-00008F8D0000}"/>
    <cellStyle name="Normal 3 6 8 2 2 4" xfId="36261" xr:uid="{00000000-0005-0000-0000-0000908D0000}"/>
    <cellStyle name="Normal 3 6 8 2 3" xfId="36262" xr:uid="{00000000-0005-0000-0000-0000918D0000}"/>
    <cellStyle name="Normal 3 6 8 2 3 2" xfId="36263" xr:uid="{00000000-0005-0000-0000-0000928D0000}"/>
    <cellStyle name="Normal 3 6 8 2 3 2 2" xfId="36264" xr:uid="{00000000-0005-0000-0000-0000938D0000}"/>
    <cellStyle name="Normal 3 6 8 2 3 3" xfId="36265" xr:uid="{00000000-0005-0000-0000-0000948D0000}"/>
    <cellStyle name="Normal 3 6 8 2 4" xfId="36266" xr:uid="{00000000-0005-0000-0000-0000958D0000}"/>
    <cellStyle name="Normal 3 6 8 2 4 2" xfId="36267" xr:uid="{00000000-0005-0000-0000-0000968D0000}"/>
    <cellStyle name="Normal 3 6 8 2 5" xfId="36268" xr:uid="{00000000-0005-0000-0000-0000978D0000}"/>
    <cellStyle name="Normal 3 6 8 3" xfId="36269" xr:uid="{00000000-0005-0000-0000-0000988D0000}"/>
    <cellStyle name="Normal 3 6 8 3 2" xfId="36270" xr:uid="{00000000-0005-0000-0000-0000998D0000}"/>
    <cellStyle name="Normal 3 6 8 3 2 2" xfId="36271" xr:uid="{00000000-0005-0000-0000-00009A8D0000}"/>
    <cellStyle name="Normal 3 6 8 3 2 2 2" xfId="36272" xr:uid="{00000000-0005-0000-0000-00009B8D0000}"/>
    <cellStyle name="Normal 3 6 8 3 2 3" xfId="36273" xr:uid="{00000000-0005-0000-0000-00009C8D0000}"/>
    <cellStyle name="Normal 3 6 8 3 3" xfId="36274" xr:uid="{00000000-0005-0000-0000-00009D8D0000}"/>
    <cellStyle name="Normal 3 6 8 3 3 2" xfId="36275" xr:uid="{00000000-0005-0000-0000-00009E8D0000}"/>
    <cellStyle name="Normal 3 6 8 3 4" xfId="36276" xr:uid="{00000000-0005-0000-0000-00009F8D0000}"/>
    <cellStyle name="Normal 3 6 8 4" xfId="36277" xr:uid="{00000000-0005-0000-0000-0000A08D0000}"/>
    <cellStyle name="Normal 3 6 8 4 2" xfId="36278" xr:uid="{00000000-0005-0000-0000-0000A18D0000}"/>
    <cellStyle name="Normal 3 6 8 4 2 2" xfId="36279" xr:uid="{00000000-0005-0000-0000-0000A28D0000}"/>
    <cellStyle name="Normal 3 6 8 4 3" xfId="36280" xr:uid="{00000000-0005-0000-0000-0000A38D0000}"/>
    <cellStyle name="Normal 3 6 8 5" xfId="36281" xr:uid="{00000000-0005-0000-0000-0000A48D0000}"/>
    <cellStyle name="Normal 3 6 8 5 2" xfId="36282" xr:uid="{00000000-0005-0000-0000-0000A58D0000}"/>
    <cellStyle name="Normal 3 6 8 6" xfId="36283" xr:uid="{00000000-0005-0000-0000-0000A68D0000}"/>
    <cellStyle name="Normal 3 6 9" xfId="36284" xr:uid="{00000000-0005-0000-0000-0000A78D0000}"/>
    <cellStyle name="Normal 3 6 9 2" xfId="36285" xr:uid="{00000000-0005-0000-0000-0000A88D0000}"/>
    <cellStyle name="Normal 3 6 9 2 2" xfId="36286" xr:uid="{00000000-0005-0000-0000-0000A98D0000}"/>
    <cellStyle name="Normal 3 6 9 2 2 2" xfId="36287" xr:uid="{00000000-0005-0000-0000-0000AA8D0000}"/>
    <cellStyle name="Normal 3 6 9 2 2 2 2" xfId="36288" xr:uid="{00000000-0005-0000-0000-0000AB8D0000}"/>
    <cellStyle name="Normal 3 6 9 2 2 3" xfId="36289" xr:uid="{00000000-0005-0000-0000-0000AC8D0000}"/>
    <cellStyle name="Normal 3 6 9 2 3" xfId="36290" xr:uid="{00000000-0005-0000-0000-0000AD8D0000}"/>
    <cellStyle name="Normal 3 6 9 2 3 2" xfId="36291" xr:uid="{00000000-0005-0000-0000-0000AE8D0000}"/>
    <cellStyle name="Normal 3 6 9 2 4" xfId="36292" xr:uid="{00000000-0005-0000-0000-0000AF8D0000}"/>
    <cellStyle name="Normal 3 6 9 3" xfId="36293" xr:uid="{00000000-0005-0000-0000-0000B08D0000}"/>
    <cellStyle name="Normal 3 6 9 3 2" xfId="36294" xr:uid="{00000000-0005-0000-0000-0000B18D0000}"/>
    <cellStyle name="Normal 3 6 9 3 2 2" xfId="36295" xr:uid="{00000000-0005-0000-0000-0000B28D0000}"/>
    <cellStyle name="Normal 3 6 9 3 3" xfId="36296" xr:uid="{00000000-0005-0000-0000-0000B38D0000}"/>
    <cellStyle name="Normal 3 6 9 4" xfId="36297" xr:uid="{00000000-0005-0000-0000-0000B48D0000}"/>
    <cellStyle name="Normal 3 6 9 4 2" xfId="36298" xr:uid="{00000000-0005-0000-0000-0000B58D0000}"/>
    <cellStyle name="Normal 3 6 9 5" xfId="36299" xr:uid="{00000000-0005-0000-0000-0000B68D0000}"/>
    <cellStyle name="Normal 3 6_T-straight with PEDs adjustor" xfId="36300" xr:uid="{00000000-0005-0000-0000-0000B78D0000}"/>
    <cellStyle name="Normal 3 7" xfId="36301" xr:uid="{00000000-0005-0000-0000-0000B88D0000}"/>
    <cellStyle name="Normal 3 7 10" xfId="36302" xr:uid="{00000000-0005-0000-0000-0000B98D0000}"/>
    <cellStyle name="Normal 3 7 11" xfId="36303" xr:uid="{00000000-0005-0000-0000-0000BA8D0000}"/>
    <cellStyle name="Normal 3 7 2" xfId="36304" xr:uid="{00000000-0005-0000-0000-0000BB8D0000}"/>
    <cellStyle name="Normal 3 7 2 10" xfId="36305" xr:uid="{00000000-0005-0000-0000-0000BC8D0000}"/>
    <cellStyle name="Normal 3 7 2 2" xfId="36306" xr:uid="{00000000-0005-0000-0000-0000BD8D0000}"/>
    <cellStyle name="Normal 3 7 2 2 2" xfId="36307" xr:uid="{00000000-0005-0000-0000-0000BE8D0000}"/>
    <cellStyle name="Normal 3 7 2 2 2 2" xfId="36308" xr:uid="{00000000-0005-0000-0000-0000BF8D0000}"/>
    <cellStyle name="Normal 3 7 2 2 2 2 2" xfId="36309" xr:uid="{00000000-0005-0000-0000-0000C08D0000}"/>
    <cellStyle name="Normal 3 7 2 2 2 2 2 2" xfId="36310" xr:uid="{00000000-0005-0000-0000-0000C18D0000}"/>
    <cellStyle name="Normal 3 7 2 2 2 2 2 2 2" xfId="36311" xr:uid="{00000000-0005-0000-0000-0000C28D0000}"/>
    <cellStyle name="Normal 3 7 2 2 2 2 2 3" xfId="36312" xr:uid="{00000000-0005-0000-0000-0000C38D0000}"/>
    <cellStyle name="Normal 3 7 2 2 2 2 3" xfId="36313" xr:uid="{00000000-0005-0000-0000-0000C48D0000}"/>
    <cellStyle name="Normal 3 7 2 2 2 2 3 2" xfId="36314" xr:uid="{00000000-0005-0000-0000-0000C58D0000}"/>
    <cellStyle name="Normal 3 7 2 2 2 2 4" xfId="36315" xr:uid="{00000000-0005-0000-0000-0000C68D0000}"/>
    <cellStyle name="Normal 3 7 2 2 2 3" xfId="36316" xr:uid="{00000000-0005-0000-0000-0000C78D0000}"/>
    <cellStyle name="Normal 3 7 2 2 2 3 2" xfId="36317" xr:uid="{00000000-0005-0000-0000-0000C88D0000}"/>
    <cellStyle name="Normal 3 7 2 2 2 3 2 2" xfId="36318" xr:uid="{00000000-0005-0000-0000-0000C98D0000}"/>
    <cellStyle name="Normal 3 7 2 2 2 3 3" xfId="36319" xr:uid="{00000000-0005-0000-0000-0000CA8D0000}"/>
    <cellStyle name="Normal 3 7 2 2 2 4" xfId="36320" xr:uid="{00000000-0005-0000-0000-0000CB8D0000}"/>
    <cellStyle name="Normal 3 7 2 2 2 4 2" xfId="36321" xr:uid="{00000000-0005-0000-0000-0000CC8D0000}"/>
    <cellStyle name="Normal 3 7 2 2 2 5" xfId="36322" xr:uid="{00000000-0005-0000-0000-0000CD8D0000}"/>
    <cellStyle name="Normal 3 7 2 2 2 6" xfId="36323" xr:uid="{00000000-0005-0000-0000-0000CE8D0000}"/>
    <cellStyle name="Normal 3 7 2 2 3" xfId="36324" xr:uid="{00000000-0005-0000-0000-0000CF8D0000}"/>
    <cellStyle name="Normal 3 7 2 2 3 2" xfId="36325" xr:uid="{00000000-0005-0000-0000-0000D08D0000}"/>
    <cellStyle name="Normal 3 7 2 2 3 2 2" xfId="36326" xr:uid="{00000000-0005-0000-0000-0000D18D0000}"/>
    <cellStyle name="Normal 3 7 2 2 3 2 2 2" xfId="36327" xr:uid="{00000000-0005-0000-0000-0000D28D0000}"/>
    <cellStyle name="Normal 3 7 2 2 3 2 3" xfId="36328" xr:uid="{00000000-0005-0000-0000-0000D38D0000}"/>
    <cellStyle name="Normal 3 7 2 2 3 3" xfId="36329" xr:uid="{00000000-0005-0000-0000-0000D48D0000}"/>
    <cellStyle name="Normal 3 7 2 2 3 3 2" xfId="36330" xr:uid="{00000000-0005-0000-0000-0000D58D0000}"/>
    <cellStyle name="Normal 3 7 2 2 3 4" xfId="36331" xr:uid="{00000000-0005-0000-0000-0000D68D0000}"/>
    <cellStyle name="Normal 3 7 2 2 4" xfId="36332" xr:uid="{00000000-0005-0000-0000-0000D78D0000}"/>
    <cellStyle name="Normal 3 7 2 2 4 2" xfId="36333" xr:uid="{00000000-0005-0000-0000-0000D88D0000}"/>
    <cellStyle name="Normal 3 7 2 2 4 2 2" xfId="36334" xr:uid="{00000000-0005-0000-0000-0000D98D0000}"/>
    <cellStyle name="Normal 3 7 2 2 4 2 2 2" xfId="36335" xr:uid="{00000000-0005-0000-0000-0000DA8D0000}"/>
    <cellStyle name="Normal 3 7 2 2 4 2 3" xfId="36336" xr:uid="{00000000-0005-0000-0000-0000DB8D0000}"/>
    <cellStyle name="Normal 3 7 2 2 4 3" xfId="36337" xr:uid="{00000000-0005-0000-0000-0000DC8D0000}"/>
    <cellStyle name="Normal 3 7 2 2 4 3 2" xfId="36338" xr:uid="{00000000-0005-0000-0000-0000DD8D0000}"/>
    <cellStyle name="Normal 3 7 2 2 4 4" xfId="36339" xr:uid="{00000000-0005-0000-0000-0000DE8D0000}"/>
    <cellStyle name="Normal 3 7 2 2 5" xfId="36340" xr:uid="{00000000-0005-0000-0000-0000DF8D0000}"/>
    <cellStyle name="Normal 3 7 2 2 5 2" xfId="36341" xr:uid="{00000000-0005-0000-0000-0000E08D0000}"/>
    <cellStyle name="Normal 3 7 2 2 5 2 2" xfId="36342" xr:uid="{00000000-0005-0000-0000-0000E18D0000}"/>
    <cellStyle name="Normal 3 7 2 2 5 3" xfId="36343" xr:uid="{00000000-0005-0000-0000-0000E28D0000}"/>
    <cellStyle name="Normal 3 7 2 2 6" xfId="36344" xr:uid="{00000000-0005-0000-0000-0000E38D0000}"/>
    <cellStyle name="Normal 3 7 2 2 6 2" xfId="36345" xr:uid="{00000000-0005-0000-0000-0000E48D0000}"/>
    <cellStyle name="Normal 3 7 2 2 7" xfId="36346" xr:uid="{00000000-0005-0000-0000-0000E58D0000}"/>
    <cellStyle name="Normal 3 7 2 2 7 2" xfId="36347" xr:uid="{00000000-0005-0000-0000-0000E68D0000}"/>
    <cellStyle name="Normal 3 7 2 2 8" xfId="36348" xr:uid="{00000000-0005-0000-0000-0000E78D0000}"/>
    <cellStyle name="Normal 3 7 2 2 9" xfId="36349" xr:uid="{00000000-0005-0000-0000-0000E88D0000}"/>
    <cellStyle name="Normal 3 7 2 3" xfId="36350" xr:uid="{00000000-0005-0000-0000-0000E98D0000}"/>
    <cellStyle name="Normal 3 7 2 3 2" xfId="36351" xr:uid="{00000000-0005-0000-0000-0000EA8D0000}"/>
    <cellStyle name="Normal 3 7 2 3 2 2" xfId="36352" xr:uid="{00000000-0005-0000-0000-0000EB8D0000}"/>
    <cellStyle name="Normal 3 7 2 3 2 2 2" xfId="36353" xr:uid="{00000000-0005-0000-0000-0000EC8D0000}"/>
    <cellStyle name="Normal 3 7 2 3 2 2 2 2" xfId="36354" xr:uid="{00000000-0005-0000-0000-0000ED8D0000}"/>
    <cellStyle name="Normal 3 7 2 3 2 2 3" xfId="36355" xr:uid="{00000000-0005-0000-0000-0000EE8D0000}"/>
    <cellStyle name="Normal 3 7 2 3 2 3" xfId="36356" xr:uid="{00000000-0005-0000-0000-0000EF8D0000}"/>
    <cellStyle name="Normal 3 7 2 3 2 3 2" xfId="36357" xr:uid="{00000000-0005-0000-0000-0000F08D0000}"/>
    <cellStyle name="Normal 3 7 2 3 2 4" xfId="36358" xr:uid="{00000000-0005-0000-0000-0000F18D0000}"/>
    <cellStyle name="Normal 3 7 2 3 2 5" xfId="36359" xr:uid="{00000000-0005-0000-0000-0000F28D0000}"/>
    <cellStyle name="Normal 3 7 2 3 3" xfId="36360" xr:uid="{00000000-0005-0000-0000-0000F38D0000}"/>
    <cellStyle name="Normal 3 7 2 3 3 2" xfId="36361" xr:uid="{00000000-0005-0000-0000-0000F48D0000}"/>
    <cellStyle name="Normal 3 7 2 3 3 2 2" xfId="36362" xr:uid="{00000000-0005-0000-0000-0000F58D0000}"/>
    <cellStyle name="Normal 3 7 2 3 3 3" xfId="36363" xr:uid="{00000000-0005-0000-0000-0000F68D0000}"/>
    <cellStyle name="Normal 3 7 2 3 4" xfId="36364" xr:uid="{00000000-0005-0000-0000-0000F78D0000}"/>
    <cellStyle name="Normal 3 7 2 3 4 2" xfId="36365" xr:uid="{00000000-0005-0000-0000-0000F88D0000}"/>
    <cellStyle name="Normal 3 7 2 3 5" xfId="36366" xr:uid="{00000000-0005-0000-0000-0000F98D0000}"/>
    <cellStyle name="Normal 3 7 2 3 6" xfId="36367" xr:uid="{00000000-0005-0000-0000-0000FA8D0000}"/>
    <cellStyle name="Normal 3 7 2 4" xfId="36368" xr:uid="{00000000-0005-0000-0000-0000FB8D0000}"/>
    <cellStyle name="Normal 3 7 2 4 2" xfId="36369" xr:uid="{00000000-0005-0000-0000-0000FC8D0000}"/>
    <cellStyle name="Normal 3 7 2 4 2 2" xfId="36370" xr:uid="{00000000-0005-0000-0000-0000FD8D0000}"/>
    <cellStyle name="Normal 3 7 2 4 2 2 2" xfId="36371" xr:uid="{00000000-0005-0000-0000-0000FE8D0000}"/>
    <cellStyle name="Normal 3 7 2 4 2 3" xfId="36372" xr:uid="{00000000-0005-0000-0000-0000FF8D0000}"/>
    <cellStyle name="Normal 3 7 2 4 3" xfId="36373" xr:uid="{00000000-0005-0000-0000-0000008E0000}"/>
    <cellStyle name="Normal 3 7 2 4 3 2" xfId="36374" xr:uid="{00000000-0005-0000-0000-0000018E0000}"/>
    <cellStyle name="Normal 3 7 2 4 4" xfId="36375" xr:uid="{00000000-0005-0000-0000-0000028E0000}"/>
    <cellStyle name="Normal 3 7 2 4 5" xfId="36376" xr:uid="{00000000-0005-0000-0000-0000038E0000}"/>
    <cellStyle name="Normal 3 7 2 5" xfId="36377" xr:uid="{00000000-0005-0000-0000-0000048E0000}"/>
    <cellStyle name="Normal 3 7 2 5 2" xfId="36378" xr:uid="{00000000-0005-0000-0000-0000058E0000}"/>
    <cellStyle name="Normal 3 7 2 5 2 2" xfId="36379" xr:uid="{00000000-0005-0000-0000-0000068E0000}"/>
    <cellStyle name="Normal 3 7 2 5 2 2 2" xfId="36380" xr:uid="{00000000-0005-0000-0000-0000078E0000}"/>
    <cellStyle name="Normal 3 7 2 5 2 3" xfId="36381" xr:uid="{00000000-0005-0000-0000-0000088E0000}"/>
    <cellStyle name="Normal 3 7 2 5 3" xfId="36382" xr:uid="{00000000-0005-0000-0000-0000098E0000}"/>
    <cellStyle name="Normal 3 7 2 5 3 2" xfId="36383" xr:uid="{00000000-0005-0000-0000-00000A8E0000}"/>
    <cellStyle name="Normal 3 7 2 5 4" xfId="36384" xr:uid="{00000000-0005-0000-0000-00000B8E0000}"/>
    <cellStyle name="Normal 3 7 2 6" xfId="36385" xr:uid="{00000000-0005-0000-0000-00000C8E0000}"/>
    <cellStyle name="Normal 3 7 2 6 2" xfId="36386" xr:uid="{00000000-0005-0000-0000-00000D8E0000}"/>
    <cellStyle name="Normal 3 7 2 6 2 2" xfId="36387" xr:uid="{00000000-0005-0000-0000-00000E8E0000}"/>
    <cellStyle name="Normal 3 7 2 6 3" xfId="36388" xr:uid="{00000000-0005-0000-0000-00000F8E0000}"/>
    <cellStyle name="Normal 3 7 2 7" xfId="36389" xr:uid="{00000000-0005-0000-0000-0000108E0000}"/>
    <cellStyle name="Normal 3 7 2 7 2" xfId="36390" xr:uid="{00000000-0005-0000-0000-0000118E0000}"/>
    <cellStyle name="Normal 3 7 2 8" xfId="36391" xr:uid="{00000000-0005-0000-0000-0000128E0000}"/>
    <cellStyle name="Normal 3 7 2 8 2" xfId="36392" xr:uid="{00000000-0005-0000-0000-0000138E0000}"/>
    <cellStyle name="Normal 3 7 2 9" xfId="36393" xr:uid="{00000000-0005-0000-0000-0000148E0000}"/>
    <cellStyle name="Normal 3 7 2_T-straight with PEDs adjustor" xfId="36394" xr:uid="{00000000-0005-0000-0000-0000158E0000}"/>
    <cellStyle name="Normal 3 7 3" xfId="36395" xr:uid="{00000000-0005-0000-0000-0000168E0000}"/>
    <cellStyle name="Normal 3 7 3 2" xfId="36396" xr:uid="{00000000-0005-0000-0000-0000178E0000}"/>
    <cellStyle name="Normal 3 7 3 2 2" xfId="36397" xr:uid="{00000000-0005-0000-0000-0000188E0000}"/>
    <cellStyle name="Normal 3 7 3 2 2 2" xfId="36398" xr:uid="{00000000-0005-0000-0000-0000198E0000}"/>
    <cellStyle name="Normal 3 7 3 2 2 2 2" xfId="36399" xr:uid="{00000000-0005-0000-0000-00001A8E0000}"/>
    <cellStyle name="Normal 3 7 3 2 2 2 2 2" xfId="36400" xr:uid="{00000000-0005-0000-0000-00001B8E0000}"/>
    <cellStyle name="Normal 3 7 3 2 2 2 3" xfId="36401" xr:uid="{00000000-0005-0000-0000-00001C8E0000}"/>
    <cellStyle name="Normal 3 7 3 2 2 3" xfId="36402" xr:uid="{00000000-0005-0000-0000-00001D8E0000}"/>
    <cellStyle name="Normal 3 7 3 2 2 3 2" xfId="36403" xr:uid="{00000000-0005-0000-0000-00001E8E0000}"/>
    <cellStyle name="Normal 3 7 3 2 2 4" xfId="36404" xr:uid="{00000000-0005-0000-0000-00001F8E0000}"/>
    <cellStyle name="Normal 3 7 3 2 3" xfId="36405" xr:uid="{00000000-0005-0000-0000-0000208E0000}"/>
    <cellStyle name="Normal 3 7 3 2 3 2" xfId="36406" xr:uid="{00000000-0005-0000-0000-0000218E0000}"/>
    <cellStyle name="Normal 3 7 3 2 3 2 2" xfId="36407" xr:uid="{00000000-0005-0000-0000-0000228E0000}"/>
    <cellStyle name="Normal 3 7 3 2 3 3" xfId="36408" xr:uid="{00000000-0005-0000-0000-0000238E0000}"/>
    <cellStyle name="Normal 3 7 3 2 4" xfId="36409" xr:uid="{00000000-0005-0000-0000-0000248E0000}"/>
    <cellStyle name="Normal 3 7 3 2 4 2" xfId="36410" xr:uid="{00000000-0005-0000-0000-0000258E0000}"/>
    <cellStyle name="Normal 3 7 3 2 5" xfId="36411" xr:uid="{00000000-0005-0000-0000-0000268E0000}"/>
    <cellStyle name="Normal 3 7 3 2 6" xfId="36412" xr:uid="{00000000-0005-0000-0000-0000278E0000}"/>
    <cellStyle name="Normal 3 7 3 3" xfId="36413" xr:uid="{00000000-0005-0000-0000-0000288E0000}"/>
    <cellStyle name="Normal 3 7 3 3 2" xfId="36414" xr:uid="{00000000-0005-0000-0000-0000298E0000}"/>
    <cellStyle name="Normal 3 7 3 3 2 2" xfId="36415" xr:uid="{00000000-0005-0000-0000-00002A8E0000}"/>
    <cellStyle name="Normal 3 7 3 3 2 2 2" xfId="36416" xr:uid="{00000000-0005-0000-0000-00002B8E0000}"/>
    <cellStyle name="Normal 3 7 3 3 2 3" xfId="36417" xr:uid="{00000000-0005-0000-0000-00002C8E0000}"/>
    <cellStyle name="Normal 3 7 3 3 3" xfId="36418" xr:uid="{00000000-0005-0000-0000-00002D8E0000}"/>
    <cellStyle name="Normal 3 7 3 3 3 2" xfId="36419" xr:uid="{00000000-0005-0000-0000-00002E8E0000}"/>
    <cellStyle name="Normal 3 7 3 3 4" xfId="36420" xr:uid="{00000000-0005-0000-0000-00002F8E0000}"/>
    <cellStyle name="Normal 3 7 3 4" xfId="36421" xr:uid="{00000000-0005-0000-0000-0000308E0000}"/>
    <cellStyle name="Normal 3 7 3 4 2" xfId="36422" xr:uid="{00000000-0005-0000-0000-0000318E0000}"/>
    <cellStyle name="Normal 3 7 3 4 2 2" xfId="36423" xr:uid="{00000000-0005-0000-0000-0000328E0000}"/>
    <cellStyle name="Normal 3 7 3 4 2 2 2" xfId="36424" xr:uid="{00000000-0005-0000-0000-0000338E0000}"/>
    <cellStyle name="Normal 3 7 3 4 2 3" xfId="36425" xr:uid="{00000000-0005-0000-0000-0000348E0000}"/>
    <cellStyle name="Normal 3 7 3 4 3" xfId="36426" xr:uid="{00000000-0005-0000-0000-0000358E0000}"/>
    <cellStyle name="Normal 3 7 3 4 3 2" xfId="36427" xr:uid="{00000000-0005-0000-0000-0000368E0000}"/>
    <cellStyle name="Normal 3 7 3 4 4" xfId="36428" xr:uid="{00000000-0005-0000-0000-0000378E0000}"/>
    <cellStyle name="Normal 3 7 3 5" xfId="36429" xr:uid="{00000000-0005-0000-0000-0000388E0000}"/>
    <cellStyle name="Normal 3 7 3 5 2" xfId="36430" xr:uid="{00000000-0005-0000-0000-0000398E0000}"/>
    <cellStyle name="Normal 3 7 3 5 2 2" xfId="36431" xr:uid="{00000000-0005-0000-0000-00003A8E0000}"/>
    <cellStyle name="Normal 3 7 3 5 3" xfId="36432" xr:uid="{00000000-0005-0000-0000-00003B8E0000}"/>
    <cellStyle name="Normal 3 7 3 6" xfId="36433" xr:uid="{00000000-0005-0000-0000-00003C8E0000}"/>
    <cellStyle name="Normal 3 7 3 6 2" xfId="36434" xr:uid="{00000000-0005-0000-0000-00003D8E0000}"/>
    <cellStyle name="Normal 3 7 3 7" xfId="36435" xr:uid="{00000000-0005-0000-0000-00003E8E0000}"/>
    <cellStyle name="Normal 3 7 3 7 2" xfId="36436" xr:uid="{00000000-0005-0000-0000-00003F8E0000}"/>
    <cellStyle name="Normal 3 7 3 8" xfId="36437" xr:uid="{00000000-0005-0000-0000-0000408E0000}"/>
    <cellStyle name="Normal 3 7 3 9" xfId="36438" xr:uid="{00000000-0005-0000-0000-0000418E0000}"/>
    <cellStyle name="Normal 3 7 4" xfId="36439" xr:uid="{00000000-0005-0000-0000-0000428E0000}"/>
    <cellStyle name="Normal 3 7 4 2" xfId="36440" xr:uid="{00000000-0005-0000-0000-0000438E0000}"/>
    <cellStyle name="Normal 3 7 4 2 2" xfId="36441" xr:uid="{00000000-0005-0000-0000-0000448E0000}"/>
    <cellStyle name="Normal 3 7 4 2 2 2" xfId="36442" xr:uid="{00000000-0005-0000-0000-0000458E0000}"/>
    <cellStyle name="Normal 3 7 4 2 2 2 2" xfId="36443" xr:uid="{00000000-0005-0000-0000-0000468E0000}"/>
    <cellStyle name="Normal 3 7 4 2 2 3" xfId="36444" xr:uid="{00000000-0005-0000-0000-0000478E0000}"/>
    <cellStyle name="Normal 3 7 4 2 3" xfId="36445" xr:uid="{00000000-0005-0000-0000-0000488E0000}"/>
    <cellStyle name="Normal 3 7 4 2 3 2" xfId="36446" xr:uid="{00000000-0005-0000-0000-0000498E0000}"/>
    <cellStyle name="Normal 3 7 4 2 4" xfId="36447" xr:uid="{00000000-0005-0000-0000-00004A8E0000}"/>
    <cellStyle name="Normal 3 7 4 2 5" xfId="36448" xr:uid="{00000000-0005-0000-0000-00004B8E0000}"/>
    <cellStyle name="Normal 3 7 4 3" xfId="36449" xr:uid="{00000000-0005-0000-0000-00004C8E0000}"/>
    <cellStyle name="Normal 3 7 4 3 2" xfId="36450" xr:uid="{00000000-0005-0000-0000-00004D8E0000}"/>
    <cellStyle name="Normal 3 7 4 3 2 2" xfId="36451" xr:uid="{00000000-0005-0000-0000-00004E8E0000}"/>
    <cellStyle name="Normal 3 7 4 3 3" xfId="36452" xr:uid="{00000000-0005-0000-0000-00004F8E0000}"/>
    <cellStyle name="Normal 3 7 4 4" xfId="36453" xr:uid="{00000000-0005-0000-0000-0000508E0000}"/>
    <cellStyle name="Normal 3 7 4 4 2" xfId="36454" xr:uid="{00000000-0005-0000-0000-0000518E0000}"/>
    <cellStyle name="Normal 3 7 4 5" xfId="36455" xr:uid="{00000000-0005-0000-0000-0000528E0000}"/>
    <cellStyle name="Normal 3 7 4 6" xfId="36456" xr:uid="{00000000-0005-0000-0000-0000538E0000}"/>
    <cellStyle name="Normal 3 7 5" xfId="36457" xr:uid="{00000000-0005-0000-0000-0000548E0000}"/>
    <cellStyle name="Normal 3 7 5 2" xfId="36458" xr:uid="{00000000-0005-0000-0000-0000558E0000}"/>
    <cellStyle name="Normal 3 7 5 2 2" xfId="36459" xr:uid="{00000000-0005-0000-0000-0000568E0000}"/>
    <cellStyle name="Normal 3 7 5 2 2 2" xfId="36460" xr:uid="{00000000-0005-0000-0000-0000578E0000}"/>
    <cellStyle name="Normal 3 7 5 2 3" xfId="36461" xr:uid="{00000000-0005-0000-0000-0000588E0000}"/>
    <cellStyle name="Normal 3 7 5 3" xfId="36462" xr:uid="{00000000-0005-0000-0000-0000598E0000}"/>
    <cellStyle name="Normal 3 7 5 3 2" xfId="36463" xr:uid="{00000000-0005-0000-0000-00005A8E0000}"/>
    <cellStyle name="Normal 3 7 5 4" xfId="36464" xr:uid="{00000000-0005-0000-0000-00005B8E0000}"/>
    <cellStyle name="Normal 3 7 5 5" xfId="36465" xr:uid="{00000000-0005-0000-0000-00005C8E0000}"/>
    <cellStyle name="Normal 3 7 6" xfId="36466" xr:uid="{00000000-0005-0000-0000-00005D8E0000}"/>
    <cellStyle name="Normal 3 7 6 2" xfId="36467" xr:uid="{00000000-0005-0000-0000-00005E8E0000}"/>
    <cellStyle name="Normal 3 7 6 2 2" xfId="36468" xr:uid="{00000000-0005-0000-0000-00005F8E0000}"/>
    <cellStyle name="Normal 3 7 6 2 2 2" xfId="36469" xr:uid="{00000000-0005-0000-0000-0000608E0000}"/>
    <cellStyle name="Normal 3 7 6 2 3" xfId="36470" xr:uid="{00000000-0005-0000-0000-0000618E0000}"/>
    <cellStyle name="Normal 3 7 6 3" xfId="36471" xr:uid="{00000000-0005-0000-0000-0000628E0000}"/>
    <cellStyle name="Normal 3 7 6 3 2" xfId="36472" xr:uid="{00000000-0005-0000-0000-0000638E0000}"/>
    <cellStyle name="Normal 3 7 6 4" xfId="36473" xr:uid="{00000000-0005-0000-0000-0000648E0000}"/>
    <cellStyle name="Normal 3 7 7" xfId="36474" xr:uid="{00000000-0005-0000-0000-0000658E0000}"/>
    <cellStyle name="Normal 3 7 7 2" xfId="36475" xr:uid="{00000000-0005-0000-0000-0000668E0000}"/>
    <cellStyle name="Normal 3 7 7 2 2" xfId="36476" xr:uid="{00000000-0005-0000-0000-0000678E0000}"/>
    <cellStyle name="Normal 3 7 7 3" xfId="36477" xr:uid="{00000000-0005-0000-0000-0000688E0000}"/>
    <cellStyle name="Normal 3 7 8" xfId="36478" xr:uid="{00000000-0005-0000-0000-0000698E0000}"/>
    <cellStyle name="Normal 3 7 8 2" xfId="36479" xr:uid="{00000000-0005-0000-0000-00006A8E0000}"/>
    <cellStyle name="Normal 3 7 9" xfId="36480" xr:uid="{00000000-0005-0000-0000-00006B8E0000}"/>
    <cellStyle name="Normal 3 7 9 2" xfId="36481" xr:uid="{00000000-0005-0000-0000-00006C8E0000}"/>
    <cellStyle name="Normal 3 7_T-straight with PEDs adjustor" xfId="36482" xr:uid="{00000000-0005-0000-0000-00006D8E0000}"/>
    <cellStyle name="Normal 3 8" xfId="36483" xr:uid="{00000000-0005-0000-0000-00006E8E0000}"/>
    <cellStyle name="Normal 3 8 10" xfId="36484" xr:uid="{00000000-0005-0000-0000-00006F8E0000}"/>
    <cellStyle name="Normal 3 8 11" xfId="36485" xr:uid="{00000000-0005-0000-0000-0000708E0000}"/>
    <cellStyle name="Normal 3 8 2" xfId="36486" xr:uid="{00000000-0005-0000-0000-0000718E0000}"/>
    <cellStyle name="Normal 3 8 2 10" xfId="36487" xr:uid="{00000000-0005-0000-0000-0000728E0000}"/>
    <cellStyle name="Normal 3 8 2 2" xfId="36488" xr:uid="{00000000-0005-0000-0000-0000738E0000}"/>
    <cellStyle name="Normal 3 8 2 2 2" xfId="36489" xr:uid="{00000000-0005-0000-0000-0000748E0000}"/>
    <cellStyle name="Normal 3 8 2 2 2 2" xfId="36490" xr:uid="{00000000-0005-0000-0000-0000758E0000}"/>
    <cellStyle name="Normal 3 8 2 2 2 2 2" xfId="36491" xr:uid="{00000000-0005-0000-0000-0000768E0000}"/>
    <cellStyle name="Normal 3 8 2 2 2 2 2 2" xfId="36492" xr:uid="{00000000-0005-0000-0000-0000778E0000}"/>
    <cellStyle name="Normal 3 8 2 2 2 2 2 2 2" xfId="36493" xr:uid="{00000000-0005-0000-0000-0000788E0000}"/>
    <cellStyle name="Normal 3 8 2 2 2 2 2 3" xfId="36494" xr:uid="{00000000-0005-0000-0000-0000798E0000}"/>
    <cellStyle name="Normal 3 8 2 2 2 2 3" xfId="36495" xr:uid="{00000000-0005-0000-0000-00007A8E0000}"/>
    <cellStyle name="Normal 3 8 2 2 2 2 3 2" xfId="36496" xr:uid="{00000000-0005-0000-0000-00007B8E0000}"/>
    <cellStyle name="Normal 3 8 2 2 2 2 4" xfId="36497" xr:uid="{00000000-0005-0000-0000-00007C8E0000}"/>
    <cellStyle name="Normal 3 8 2 2 2 3" xfId="36498" xr:uid="{00000000-0005-0000-0000-00007D8E0000}"/>
    <cellStyle name="Normal 3 8 2 2 2 3 2" xfId="36499" xr:uid="{00000000-0005-0000-0000-00007E8E0000}"/>
    <cellStyle name="Normal 3 8 2 2 2 3 2 2" xfId="36500" xr:uid="{00000000-0005-0000-0000-00007F8E0000}"/>
    <cellStyle name="Normal 3 8 2 2 2 3 3" xfId="36501" xr:uid="{00000000-0005-0000-0000-0000808E0000}"/>
    <cellStyle name="Normal 3 8 2 2 2 4" xfId="36502" xr:uid="{00000000-0005-0000-0000-0000818E0000}"/>
    <cellStyle name="Normal 3 8 2 2 2 4 2" xfId="36503" xr:uid="{00000000-0005-0000-0000-0000828E0000}"/>
    <cellStyle name="Normal 3 8 2 2 2 5" xfId="36504" xr:uid="{00000000-0005-0000-0000-0000838E0000}"/>
    <cellStyle name="Normal 3 8 2 2 3" xfId="36505" xr:uid="{00000000-0005-0000-0000-0000848E0000}"/>
    <cellStyle name="Normal 3 8 2 2 3 2" xfId="36506" xr:uid="{00000000-0005-0000-0000-0000858E0000}"/>
    <cellStyle name="Normal 3 8 2 2 3 2 2" xfId="36507" xr:uid="{00000000-0005-0000-0000-0000868E0000}"/>
    <cellStyle name="Normal 3 8 2 2 3 2 2 2" xfId="36508" xr:uid="{00000000-0005-0000-0000-0000878E0000}"/>
    <cellStyle name="Normal 3 8 2 2 3 2 3" xfId="36509" xr:uid="{00000000-0005-0000-0000-0000888E0000}"/>
    <cellStyle name="Normal 3 8 2 2 3 3" xfId="36510" xr:uid="{00000000-0005-0000-0000-0000898E0000}"/>
    <cellStyle name="Normal 3 8 2 2 3 3 2" xfId="36511" xr:uid="{00000000-0005-0000-0000-00008A8E0000}"/>
    <cellStyle name="Normal 3 8 2 2 3 4" xfId="36512" xr:uid="{00000000-0005-0000-0000-00008B8E0000}"/>
    <cellStyle name="Normal 3 8 2 2 4" xfId="36513" xr:uid="{00000000-0005-0000-0000-00008C8E0000}"/>
    <cellStyle name="Normal 3 8 2 2 4 2" xfId="36514" xr:uid="{00000000-0005-0000-0000-00008D8E0000}"/>
    <cellStyle name="Normal 3 8 2 2 4 2 2" xfId="36515" xr:uid="{00000000-0005-0000-0000-00008E8E0000}"/>
    <cellStyle name="Normal 3 8 2 2 4 2 2 2" xfId="36516" xr:uid="{00000000-0005-0000-0000-00008F8E0000}"/>
    <cellStyle name="Normal 3 8 2 2 4 2 3" xfId="36517" xr:uid="{00000000-0005-0000-0000-0000908E0000}"/>
    <cellStyle name="Normal 3 8 2 2 4 3" xfId="36518" xr:uid="{00000000-0005-0000-0000-0000918E0000}"/>
    <cellStyle name="Normal 3 8 2 2 4 3 2" xfId="36519" xr:uid="{00000000-0005-0000-0000-0000928E0000}"/>
    <cellStyle name="Normal 3 8 2 2 4 4" xfId="36520" xr:uid="{00000000-0005-0000-0000-0000938E0000}"/>
    <cellStyle name="Normal 3 8 2 2 5" xfId="36521" xr:uid="{00000000-0005-0000-0000-0000948E0000}"/>
    <cellStyle name="Normal 3 8 2 2 5 2" xfId="36522" xr:uid="{00000000-0005-0000-0000-0000958E0000}"/>
    <cellStyle name="Normal 3 8 2 2 5 2 2" xfId="36523" xr:uid="{00000000-0005-0000-0000-0000968E0000}"/>
    <cellStyle name="Normal 3 8 2 2 5 3" xfId="36524" xr:uid="{00000000-0005-0000-0000-0000978E0000}"/>
    <cellStyle name="Normal 3 8 2 2 6" xfId="36525" xr:uid="{00000000-0005-0000-0000-0000988E0000}"/>
    <cellStyle name="Normal 3 8 2 2 6 2" xfId="36526" xr:uid="{00000000-0005-0000-0000-0000998E0000}"/>
    <cellStyle name="Normal 3 8 2 2 7" xfId="36527" xr:uid="{00000000-0005-0000-0000-00009A8E0000}"/>
    <cellStyle name="Normal 3 8 2 2 7 2" xfId="36528" xr:uid="{00000000-0005-0000-0000-00009B8E0000}"/>
    <cellStyle name="Normal 3 8 2 2 8" xfId="36529" xr:uid="{00000000-0005-0000-0000-00009C8E0000}"/>
    <cellStyle name="Normal 3 8 2 2 9" xfId="36530" xr:uid="{00000000-0005-0000-0000-00009D8E0000}"/>
    <cellStyle name="Normal 3 8 2 3" xfId="36531" xr:uid="{00000000-0005-0000-0000-00009E8E0000}"/>
    <cellStyle name="Normal 3 8 2 3 2" xfId="36532" xr:uid="{00000000-0005-0000-0000-00009F8E0000}"/>
    <cellStyle name="Normal 3 8 2 3 2 2" xfId="36533" xr:uid="{00000000-0005-0000-0000-0000A08E0000}"/>
    <cellStyle name="Normal 3 8 2 3 2 2 2" xfId="36534" xr:uid="{00000000-0005-0000-0000-0000A18E0000}"/>
    <cellStyle name="Normal 3 8 2 3 2 2 2 2" xfId="36535" xr:uid="{00000000-0005-0000-0000-0000A28E0000}"/>
    <cellStyle name="Normal 3 8 2 3 2 2 3" xfId="36536" xr:uid="{00000000-0005-0000-0000-0000A38E0000}"/>
    <cellStyle name="Normal 3 8 2 3 2 3" xfId="36537" xr:uid="{00000000-0005-0000-0000-0000A48E0000}"/>
    <cellStyle name="Normal 3 8 2 3 2 3 2" xfId="36538" xr:uid="{00000000-0005-0000-0000-0000A58E0000}"/>
    <cellStyle name="Normal 3 8 2 3 2 4" xfId="36539" xr:uid="{00000000-0005-0000-0000-0000A68E0000}"/>
    <cellStyle name="Normal 3 8 2 3 3" xfId="36540" xr:uid="{00000000-0005-0000-0000-0000A78E0000}"/>
    <cellStyle name="Normal 3 8 2 3 3 2" xfId="36541" xr:uid="{00000000-0005-0000-0000-0000A88E0000}"/>
    <cellStyle name="Normal 3 8 2 3 3 2 2" xfId="36542" xr:uid="{00000000-0005-0000-0000-0000A98E0000}"/>
    <cellStyle name="Normal 3 8 2 3 3 3" xfId="36543" xr:uid="{00000000-0005-0000-0000-0000AA8E0000}"/>
    <cellStyle name="Normal 3 8 2 3 4" xfId="36544" xr:uid="{00000000-0005-0000-0000-0000AB8E0000}"/>
    <cellStyle name="Normal 3 8 2 3 4 2" xfId="36545" xr:uid="{00000000-0005-0000-0000-0000AC8E0000}"/>
    <cellStyle name="Normal 3 8 2 3 5" xfId="36546" xr:uid="{00000000-0005-0000-0000-0000AD8E0000}"/>
    <cellStyle name="Normal 3 8 2 4" xfId="36547" xr:uid="{00000000-0005-0000-0000-0000AE8E0000}"/>
    <cellStyle name="Normal 3 8 2 4 2" xfId="36548" xr:uid="{00000000-0005-0000-0000-0000AF8E0000}"/>
    <cellStyle name="Normal 3 8 2 4 2 2" xfId="36549" xr:uid="{00000000-0005-0000-0000-0000B08E0000}"/>
    <cellStyle name="Normal 3 8 2 4 2 2 2" xfId="36550" xr:uid="{00000000-0005-0000-0000-0000B18E0000}"/>
    <cellStyle name="Normal 3 8 2 4 2 3" xfId="36551" xr:uid="{00000000-0005-0000-0000-0000B28E0000}"/>
    <cellStyle name="Normal 3 8 2 4 3" xfId="36552" xr:uid="{00000000-0005-0000-0000-0000B38E0000}"/>
    <cellStyle name="Normal 3 8 2 4 3 2" xfId="36553" xr:uid="{00000000-0005-0000-0000-0000B48E0000}"/>
    <cellStyle name="Normal 3 8 2 4 4" xfId="36554" xr:uid="{00000000-0005-0000-0000-0000B58E0000}"/>
    <cellStyle name="Normal 3 8 2 5" xfId="36555" xr:uid="{00000000-0005-0000-0000-0000B68E0000}"/>
    <cellStyle name="Normal 3 8 2 5 2" xfId="36556" xr:uid="{00000000-0005-0000-0000-0000B78E0000}"/>
    <cellStyle name="Normal 3 8 2 5 2 2" xfId="36557" xr:uid="{00000000-0005-0000-0000-0000B88E0000}"/>
    <cellStyle name="Normal 3 8 2 5 2 2 2" xfId="36558" xr:uid="{00000000-0005-0000-0000-0000B98E0000}"/>
    <cellStyle name="Normal 3 8 2 5 2 3" xfId="36559" xr:uid="{00000000-0005-0000-0000-0000BA8E0000}"/>
    <cellStyle name="Normal 3 8 2 5 3" xfId="36560" xr:uid="{00000000-0005-0000-0000-0000BB8E0000}"/>
    <cellStyle name="Normal 3 8 2 5 3 2" xfId="36561" xr:uid="{00000000-0005-0000-0000-0000BC8E0000}"/>
    <cellStyle name="Normal 3 8 2 5 4" xfId="36562" xr:uid="{00000000-0005-0000-0000-0000BD8E0000}"/>
    <cellStyle name="Normal 3 8 2 6" xfId="36563" xr:uid="{00000000-0005-0000-0000-0000BE8E0000}"/>
    <cellStyle name="Normal 3 8 2 6 2" xfId="36564" xr:uid="{00000000-0005-0000-0000-0000BF8E0000}"/>
    <cellStyle name="Normal 3 8 2 6 2 2" xfId="36565" xr:uid="{00000000-0005-0000-0000-0000C08E0000}"/>
    <cellStyle name="Normal 3 8 2 6 3" xfId="36566" xr:uid="{00000000-0005-0000-0000-0000C18E0000}"/>
    <cellStyle name="Normal 3 8 2 7" xfId="36567" xr:uid="{00000000-0005-0000-0000-0000C28E0000}"/>
    <cellStyle name="Normal 3 8 2 7 2" xfId="36568" xr:uid="{00000000-0005-0000-0000-0000C38E0000}"/>
    <cellStyle name="Normal 3 8 2 8" xfId="36569" xr:uid="{00000000-0005-0000-0000-0000C48E0000}"/>
    <cellStyle name="Normal 3 8 2 8 2" xfId="36570" xr:uid="{00000000-0005-0000-0000-0000C58E0000}"/>
    <cellStyle name="Normal 3 8 2 9" xfId="36571" xr:uid="{00000000-0005-0000-0000-0000C68E0000}"/>
    <cellStyle name="Normal 3 8 3" xfId="36572" xr:uid="{00000000-0005-0000-0000-0000C78E0000}"/>
    <cellStyle name="Normal 3 8 3 2" xfId="36573" xr:uid="{00000000-0005-0000-0000-0000C88E0000}"/>
    <cellStyle name="Normal 3 8 3 2 2" xfId="36574" xr:uid="{00000000-0005-0000-0000-0000C98E0000}"/>
    <cellStyle name="Normal 3 8 3 2 2 2" xfId="36575" xr:uid="{00000000-0005-0000-0000-0000CA8E0000}"/>
    <cellStyle name="Normal 3 8 3 2 2 2 2" xfId="36576" xr:uid="{00000000-0005-0000-0000-0000CB8E0000}"/>
    <cellStyle name="Normal 3 8 3 2 2 2 2 2" xfId="36577" xr:uid="{00000000-0005-0000-0000-0000CC8E0000}"/>
    <cellStyle name="Normal 3 8 3 2 2 2 3" xfId="36578" xr:uid="{00000000-0005-0000-0000-0000CD8E0000}"/>
    <cellStyle name="Normal 3 8 3 2 2 3" xfId="36579" xr:uid="{00000000-0005-0000-0000-0000CE8E0000}"/>
    <cellStyle name="Normal 3 8 3 2 2 3 2" xfId="36580" xr:uid="{00000000-0005-0000-0000-0000CF8E0000}"/>
    <cellStyle name="Normal 3 8 3 2 2 4" xfId="36581" xr:uid="{00000000-0005-0000-0000-0000D08E0000}"/>
    <cellStyle name="Normal 3 8 3 2 3" xfId="36582" xr:uid="{00000000-0005-0000-0000-0000D18E0000}"/>
    <cellStyle name="Normal 3 8 3 2 3 2" xfId="36583" xr:uid="{00000000-0005-0000-0000-0000D28E0000}"/>
    <cellStyle name="Normal 3 8 3 2 3 2 2" xfId="36584" xr:uid="{00000000-0005-0000-0000-0000D38E0000}"/>
    <cellStyle name="Normal 3 8 3 2 3 3" xfId="36585" xr:uid="{00000000-0005-0000-0000-0000D48E0000}"/>
    <cellStyle name="Normal 3 8 3 2 4" xfId="36586" xr:uid="{00000000-0005-0000-0000-0000D58E0000}"/>
    <cellStyle name="Normal 3 8 3 2 4 2" xfId="36587" xr:uid="{00000000-0005-0000-0000-0000D68E0000}"/>
    <cellStyle name="Normal 3 8 3 2 5" xfId="36588" xr:uid="{00000000-0005-0000-0000-0000D78E0000}"/>
    <cellStyle name="Normal 3 8 3 2 6" xfId="36589" xr:uid="{00000000-0005-0000-0000-0000D88E0000}"/>
    <cellStyle name="Normal 3 8 3 3" xfId="36590" xr:uid="{00000000-0005-0000-0000-0000D98E0000}"/>
    <cellStyle name="Normal 3 8 3 3 2" xfId="36591" xr:uid="{00000000-0005-0000-0000-0000DA8E0000}"/>
    <cellStyle name="Normal 3 8 3 3 2 2" xfId="36592" xr:uid="{00000000-0005-0000-0000-0000DB8E0000}"/>
    <cellStyle name="Normal 3 8 3 3 2 2 2" xfId="36593" xr:uid="{00000000-0005-0000-0000-0000DC8E0000}"/>
    <cellStyle name="Normal 3 8 3 3 2 3" xfId="36594" xr:uid="{00000000-0005-0000-0000-0000DD8E0000}"/>
    <cellStyle name="Normal 3 8 3 3 3" xfId="36595" xr:uid="{00000000-0005-0000-0000-0000DE8E0000}"/>
    <cellStyle name="Normal 3 8 3 3 3 2" xfId="36596" xr:uid="{00000000-0005-0000-0000-0000DF8E0000}"/>
    <cellStyle name="Normal 3 8 3 3 4" xfId="36597" xr:uid="{00000000-0005-0000-0000-0000E08E0000}"/>
    <cellStyle name="Normal 3 8 3 4" xfId="36598" xr:uid="{00000000-0005-0000-0000-0000E18E0000}"/>
    <cellStyle name="Normal 3 8 3 4 2" xfId="36599" xr:uid="{00000000-0005-0000-0000-0000E28E0000}"/>
    <cellStyle name="Normal 3 8 3 4 2 2" xfId="36600" xr:uid="{00000000-0005-0000-0000-0000E38E0000}"/>
    <cellStyle name="Normal 3 8 3 4 2 2 2" xfId="36601" xr:uid="{00000000-0005-0000-0000-0000E48E0000}"/>
    <cellStyle name="Normal 3 8 3 4 2 3" xfId="36602" xr:uid="{00000000-0005-0000-0000-0000E58E0000}"/>
    <cellStyle name="Normal 3 8 3 4 3" xfId="36603" xr:uid="{00000000-0005-0000-0000-0000E68E0000}"/>
    <cellStyle name="Normal 3 8 3 4 3 2" xfId="36604" xr:uid="{00000000-0005-0000-0000-0000E78E0000}"/>
    <cellStyle name="Normal 3 8 3 4 4" xfId="36605" xr:uid="{00000000-0005-0000-0000-0000E88E0000}"/>
    <cellStyle name="Normal 3 8 3 5" xfId="36606" xr:uid="{00000000-0005-0000-0000-0000E98E0000}"/>
    <cellStyle name="Normal 3 8 3 5 2" xfId="36607" xr:uid="{00000000-0005-0000-0000-0000EA8E0000}"/>
    <cellStyle name="Normal 3 8 3 5 2 2" xfId="36608" xr:uid="{00000000-0005-0000-0000-0000EB8E0000}"/>
    <cellStyle name="Normal 3 8 3 5 3" xfId="36609" xr:uid="{00000000-0005-0000-0000-0000EC8E0000}"/>
    <cellStyle name="Normal 3 8 3 6" xfId="36610" xr:uid="{00000000-0005-0000-0000-0000ED8E0000}"/>
    <cellStyle name="Normal 3 8 3 6 2" xfId="36611" xr:uid="{00000000-0005-0000-0000-0000EE8E0000}"/>
    <cellStyle name="Normal 3 8 3 7" xfId="36612" xr:uid="{00000000-0005-0000-0000-0000EF8E0000}"/>
    <cellStyle name="Normal 3 8 3 7 2" xfId="36613" xr:uid="{00000000-0005-0000-0000-0000F08E0000}"/>
    <cellStyle name="Normal 3 8 3 8" xfId="36614" xr:uid="{00000000-0005-0000-0000-0000F18E0000}"/>
    <cellStyle name="Normal 3 8 3 9" xfId="36615" xr:uid="{00000000-0005-0000-0000-0000F28E0000}"/>
    <cellStyle name="Normal 3 8 4" xfId="36616" xr:uid="{00000000-0005-0000-0000-0000F38E0000}"/>
    <cellStyle name="Normal 3 8 4 2" xfId="36617" xr:uid="{00000000-0005-0000-0000-0000F48E0000}"/>
    <cellStyle name="Normal 3 8 4 2 2" xfId="36618" xr:uid="{00000000-0005-0000-0000-0000F58E0000}"/>
    <cellStyle name="Normal 3 8 4 2 2 2" xfId="36619" xr:uid="{00000000-0005-0000-0000-0000F68E0000}"/>
    <cellStyle name="Normal 3 8 4 2 2 2 2" xfId="36620" xr:uid="{00000000-0005-0000-0000-0000F78E0000}"/>
    <cellStyle name="Normal 3 8 4 2 2 3" xfId="36621" xr:uid="{00000000-0005-0000-0000-0000F88E0000}"/>
    <cellStyle name="Normal 3 8 4 2 3" xfId="36622" xr:uid="{00000000-0005-0000-0000-0000F98E0000}"/>
    <cellStyle name="Normal 3 8 4 2 3 2" xfId="36623" xr:uid="{00000000-0005-0000-0000-0000FA8E0000}"/>
    <cellStyle name="Normal 3 8 4 2 4" xfId="36624" xr:uid="{00000000-0005-0000-0000-0000FB8E0000}"/>
    <cellStyle name="Normal 3 8 4 3" xfId="36625" xr:uid="{00000000-0005-0000-0000-0000FC8E0000}"/>
    <cellStyle name="Normal 3 8 4 3 2" xfId="36626" xr:uid="{00000000-0005-0000-0000-0000FD8E0000}"/>
    <cellStyle name="Normal 3 8 4 3 2 2" xfId="36627" xr:uid="{00000000-0005-0000-0000-0000FE8E0000}"/>
    <cellStyle name="Normal 3 8 4 3 3" xfId="36628" xr:uid="{00000000-0005-0000-0000-0000FF8E0000}"/>
    <cellStyle name="Normal 3 8 4 4" xfId="36629" xr:uid="{00000000-0005-0000-0000-0000008F0000}"/>
    <cellStyle name="Normal 3 8 4 4 2" xfId="36630" xr:uid="{00000000-0005-0000-0000-0000018F0000}"/>
    <cellStyle name="Normal 3 8 4 5" xfId="36631" xr:uid="{00000000-0005-0000-0000-0000028F0000}"/>
    <cellStyle name="Normal 3 8 4 6" xfId="36632" xr:uid="{00000000-0005-0000-0000-0000038F0000}"/>
    <cellStyle name="Normal 3 8 5" xfId="36633" xr:uid="{00000000-0005-0000-0000-0000048F0000}"/>
    <cellStyle name="Normal 3 8 5 2" xfId="36634" xr:uid="{00000000-0005-0000-0000-0000058F0000}"/>
    <cellStyle name="Normal 3 8 5 2 2" xfId="36635" xr:uid="{00000000-0005-0000-0000-0000068F0000}"/>
    <cellStyle name="Normal 3 8 5 2 2 2" xfId="36636" xr:uid="{00000000-0005-0000-0000-0000078F0000}"/>
    <cellStyle name="Normal 3 8 5 2 3" xfId="36637" xr:uid="{00000000-0005-0000-0000-0000088F0000}"/>
    <cellStyle name="Normal 3 8 5 3" xfId="36638" xr:uid="{00000000-0005-0000-0000-0000098F0000}"/>
    <cellStyle name="Normal 3 8 5 3 2" xfId="36639" xr:uid="{00000000-0005-0000-0000-00000A8F0000}"/>
    <cellStyle name="Normal 3 8 5 4" xfId="36640" xr:uid="{00000000-0005-0000-0000-00000B8F0000}"/>
    <cellStyle name="Normal 3 8 6" xfId="36641" xr:uid="{00000000-0005-0000-0000-00000C8F0000}"/>
    <cellStyle name="Normal 3 8 6 2" xfId="36642" xr:uid="{00000000-0005-0000-0000-00000D8F0000}"/>
    <cellStyle name="Normal 3 8 6 2 2" xfId="36643" xr:uid="{00000000-0005-0000-0000-00000E8F0000}"/>
    <cellStyle name="Normal 3 8 6 2 2 2" xfId="36644" xr:uid="{00000000-0005-0000-0000-00000F8F0000}"/>
    <cellStyle name="Normal 3 8 6 2 3" xfId="36645" xr:uid="{00000000-0005-0000-0000-0000108F0000}"/>
    <cellStyle name="Normal 3 8 6 3" xfId="36646" xr:uid="{00000000-0005-0000-0000-0000118F0000}"/>
    <cellStyle name="Normal 3 8 6 3 2" xfId="36647" xr:uid="{00000000-0005-0000-0000-0000128F0000}"/>
    <cellStyle name="Normal 3 8 6 4" xfId="36648" xr:uid="{00000000-0005-0000-0000-0000138F0000}"/>
    <cellStyle name="Normal 3 8 7" xfId="36649" xr:uid="{00000000-0005-0000-0000-0000148F0000}"/>
    <cellStyle name="Normal 3 8 7 2" xfId="36650" xr:uid="{00000000-0005-0000-0000-0000158F0000}"/>
    <cellStyle name="Normal 3 8 7 2 2" xfId="36651" xr:uid="{00000000-0005-0000-0000-0000168F0000}"/>
    <cellStyle name="Normal 3 8 7 3" xfId="36652" xr:uid="{00000000-0005-0000-0000-0000178F0000}"/>
    <cellStyle name="Normal 3 8 8" xfId="36653" xr:uid="{00000000-0005-0000-0000-0000188F0000}"/>
    <cellStyle name="Normal 3 8 8 2" xfId="36654" xr:uid="{00000000-0005-0000-0000-0000198F0000}"/>
    <cellStyle name="Normal 3 8 9" xfId="36655" xr:uid="{00000000-0005-0000-0000-00001A8F0000}"/>
    <cellStyle name="Normal 3 8 9 2" xfId="36656" xr:uid="{00000000-0005-0000-0000-00001B8F0000}"/>
    <cellStyle name="Normal 3 8_T-straight with PEDs adjustor" xfId="36657" xr:uid="{00000000-0005-0000-0000-00001C8F0000}"/>
    <cellStyle name="Normal 3 9" xfId="36658" xr:uid="{00000000-0005-0000-0000-00001D8F0000}"/>
    <cellStyle name="Normal 3 9 10" xfId="36659" xr:uid="{00000000-0005-0000-0000-00001E8F0000}"/>
    <cellStyle name="Normal 3 9 2" xfId="36660" xr:uid="{00000000-0005-0000-0000-00001F8F0000}"/>
    <cellStyle name="Normal 3 9 2 2" xfId="36661" xr:uid="{00000000-0005-0000-0000-0000208F0000}"/>
    <cellStyle name="Normal 3 9 2 2 2" xfId="36662" xr:uid="{00000000-0005-0000-0000-0000218F0000}"/>
    <cellStyle name="Normal 3 9 2 2 2 2" xfId="36663" xr:uid="{00000000-0005-0000-0000-0000228F0000}"/>
    <cellStyle name="Normal 3 9 2 2 2 2 2" xfId="36664" xr:uid="{00000000-0005-0000-0000-0000238F0000}"/>
    <cellStyle name="Normal 3 9 2 2 2 2 2 2" xfId="36665" xr:uid="{00000000-0005-0000-0000-0000248F0000}"/>
    <cellStyle name="Normal 3 9 2 2 2 2 2 2 2" xfId="36666" xr:uid="{00000000-0005-0000-0000-0000258F0000}"/>
    <cellStyle name="Normal 3 9 2 2 2 2 2 3" xfId="36667" xr:uid="{00000000-0005-0000-0000-0000268F0000}"/>
    <cellStyle name="Normal 3 9 2 2 2 2 3" xfId="36668" xr:uid="{00000000-0005-0000-0000-0000278F0000}"/>
    <cellStyle name="Normal 3 9 2 2 2 2 3 2" xfId="36669" xr:uid="{00000000-0005-0000-0000-0000288F0000}"/>
    <cellStyle name="Normal 3 9 2 2 2 2 4" xfId="36670" xr:uid="{00000000-0005-0000-0000-0000298F0000}"/>
    <cellStyle name="Normal 3 9 2 2 2 3" xfId="36671" xr:uid="{00000000-0005-0000-0000-00002A8F0000}"/>
    <cellStyle name="Normal 3 9 2 2 2 3 2" xfId="36672" xr:uid="{00000000-0005-0000-0000-00002B8F0000}"/>
    <cellStyle name="Normal 3 9 2 2 2 3 2 2" xfId="36673" xr:uid="{00000000-0005-0000-0000-00002C8F0000}"/>
    <cellStyle name="Normal 3 9 2 2 2 3 3" xfId="36674" xr:uid="{00000000-0005-0000-0000-00002D8F0000}"/>
    <cellStyle name="Normal 3 9 2 2 2 4" xfId="36675" xr:uid="{00000000-0005-0000-0000-00002E8F0000}"/>
    <cellStyle name="Normal 3 9 2 2 2 4 2" xfId="36676" xr:uid="{00000000-0005-0000-0000-00002F8F0000}"/>
    <cellStyle name="Normal 3 9 2 2 2 5" xfId="36677" xr:uid="{00000000-0005-0000-0000-0000308F0000}"/>
    <cellStyle name="Normal 3 9 2 2 3" xfId="36678" xr:uid="{00000000-0005-0000-0000-0000318F0000}"/>
    <cellStyle name="Normal 3 9 2 2 3 2" xfId="36679" xr:uid="{00000000-0005-0000-0000-0000328F0000}"/>
    <cellStyle name="Normal 3 9 2 2 3 2 2" xfId="36680" xr:uid="{00000000-0005-0000-0000-0000338F0000}"/>
    <cellStyle name="Normal 3 9 2 2 3 2 2 2" xfId="36681" xr:uid="{00000000-0005-0000-0000-0000348F0000}"/>
    <cellStyle name="Normal 3 9 2 2 3 2 3" xfId="36682" xr:uid="{00000000-0005-0000-0000-0000358F0000}"/>
    <cellStyle name="Normal 3 9 2 2 3 3" xfId="36683" xr:uid="{00000000-0005-0000-0000-0000368F0000}"/>
    <cellStyle name="Normal 3 9 2 2 3 3 2" xfId="36684" xr:uid="{00000000-0005-0000-0000-0000378F0000}"/>
    <cellStyle name="Normal 3 9 2 2 3 4" xfId="36685" xr:uid="{00000000-0005-0000-0000-0000388F0000}"/>
    <cellStyle name="Normal 3 9 2 2 4" xfId="36686" xr:uid="{00000000-0005-0000-0000-0000398F0000}"/>
    <cellStyle name="Normal 3 9 2 2 4 2" xfId="36687" xr:uid="{00000000-0005-0000-0000-00003A8F0000}"/>
    <cellStyle name="Normal 3 9 2 2 4 2 2" xfId="36688" xr:uid="{00000000-0005-0000-0000-00003B8F0000}"/>
    <cellStyle name="Normal 3 9 2 2 4 2 2 2" xfId="36689" xr:uid="{00000000-0005-0000-0000-00003C8F0000}"/>
    <cellStyle name="Normal 3 9 2 2 4 2 3" xfId="36690" xr:uid="{00000000-0005-0000-0000-00003D8F0000}"/>
    <cellStyle name="Normal 3 9 2 2 4 3" xfId="36691" xr:uid="{00000000-0005-0000-0000-00003E8F0000}"/>
    <cellStyle name="Normal 3 9 2 2 4 3 2" xfId="36692" xr:uid="{00000000-0005-0000-0000-00003F8F0000}"/>
    <cellStyle name="Normal 3 9 2 2 4 4" xfId="36693" xr:uid="{00000000-0005-0000-0000-0000408F0000}"/>
    <cellStyle name="Normal 3 9 2 2 5" xfId="36694" xr:uid="{00000000-0005-0000-0000-0000418F0000}"/>
    <cellStyle name="Normal 3 9 2 2 5 2" xfId="36695" xr:uid="{00000000-0005-0000-0000-0000428F0000}"/>
    <cellStyle name="Normal 3 9 2 2 5 2 2" xfId="36696" xr:uid="{00000000-0005-0000-0000-0000438F0000}"/>
    <cellStyle name="Normal 3 9 2 2 5 3" xfId="36697" xr:uid="{00000000-0005-0000-0000-0000448F0000}"/>
    <cellStyle name="Normal 3 9 2 2 6" xfId="36698" xr:uid="{00000000-0005-0000-0000-0000458F0000}"/>
    <cellStyle name="Normal 3 9 2 2 6 2" xfId="36699" xr:uid="{00000000-0005-0000-0000-0000468F0000}"/>
    <cellStyle name="Normal 3 9 2 2 7" xfId="36700" xr:uid="{00000000-0005-0000-0000-0000478F0000}"/>
    <cellStyle name="Normal 3 9 2 2 7 2" xfId="36701" xr:uid="{00000000-0005-0000-0000-0000488F0000}"/>
    <cellStyle name="Normal 3 9 2 2 8" xfId="36702" xr:uid="{00000000-0005-0000-0000-0000498F0000}"/>
    <cellStyle name="Normal 3 9 2 3" xfId="36703" xr:uid="{00000000-0005-0000-0000-00004A8F0000}"/>
    <cellStyle name="Normal 3 9 2 3 2" xfId="36704" xr:uid="{00000000-0005-0000-0000-00004B8F0000}"/>
    <cellStyle name="Normal 3 9 2 3 2 2" xfId="36705" xr:uid="{00000000-0005-0000-0000-00004C8F0000}"/>
    <cellStyle name="Normal 3 9 2 3 2 2 2" xfId="36706" xr:uid="{00000000-0005-0000-0000-00004D8F0000}"/>
    <cellStyle name="Normal 3 9 2 3 2 2 2 2" xfId="36707" xr:uid="{00000000-0005-0000-0000-00004E8F0000}"/>
    <cellStyle name="Normal 3 9 2 3 2 2 3" xfId="36708" xr:uid="{00000000-0005-0000-0000-00004F8F0000}"/>
    <cellStyle name="Normal 3 9 2 3 2 3" xfId="36709" xr:uid="{00000000-0005-0000-0000-0000508F0000}"/>
    <cellStyle name="Normal 3 9 2 3 2 3 2" xfId="36710" xr:uid="{00000000-0005-0000-0000-0000518F0000}"/>
    <cellStyle name="Normal 3 9 2 3 2 4" xfId="36711" xr:uid="{00000000-0005-0000-0000-0000528F0000}"/>
    <cellStyle name="Normal 3 9 2 3 3" xfId="36712" xr:uid="{00000000-0005-0000-0000-0000538F0000}"/>
    <cellStyle name="Normal 3 9 2 3 3 2" xfId="36713" xr:uid="{00000000-0005-0000-0000-0000548F0000}"/>
    <cellStyle name="Normal 3 9 2 3 3 2 2" xfId="36714" xr:uid="{00000000-0005-0000-0000-0000558F0000}"/>
    <cellStyle name="Normal 3 9 2 3 3 3" xfId="36715" xr:uid="{00000000-0005-0000-0000-0000568F0000}"/>
    <cellStyle name="Normal 3 9 2 3 4" xfId="36716" xr:uid="{00000000-0005-0000-0000-0000578F0000}"/>
    <cellStyle name="Normal 3 9 2 3 4 2" xfId="36717" xr:uid="{00000000-0005-0000-0000-0000588F0000}"/>
    <cellStyle name="Normal 3 9 2 3 5" xfId="36718" xr:uid="{00000000-0005-0000-0000-0000598F0000}"/>
    <cellStyle name="Normal 3 9 2 4" xfId="36719" xr:uid="{00000000-0005-0000-0000-00005A8F0000}"/>
    <cellStyle name="Normal 3 9 2 4 2" xfId="36720" xr:uid="{00000000-0005-0000-0000-00005B8F0000}"/>
    <cellStyle name="Normal 3 9 2 4 2 2" xfId="36721" xr:uid="{00000000-0005-0000-0000-00005C8F0000}"/>
    <cellStyle name="Normal 3 9 2 4 2 2 2" xfId="36722" xr:uid="{00000000-0005-0000-0000-00005D8F0000}"/>
    <cellStyle name="Normal 3 9 2 4 2 3" xfId="36723" xr:uid="{00000000-0005-0000-0000-00005E8F0000}"/>
    <cellStyle name="Normal 3 9 2 4 3" xfId="36724" xr:uid="{00000000-0005-0000-0000-00005F8F0000}"/>
    <cellStyle name="Normal 3 9 2 4 3 2" xfId="36725" xr:uid="{00000000-0005-0000-0000-0000608F0000}"/>
    <cellStyle name="Normal 3 9 2 4 4" xfId="36726" xr:uid="{00000000-0005-0000-0000-0000618F0000}"/>
    <cellStyle name="Normal 3 9 2 5" xfId="36727" xr:uid="{00000000-0005-0000-0000-0000628F0000}"/>
    <cellStyle name="Normal 3 9 2 5 2" xfId="36728" xr:uid="{00000000-0005-0000-0000-0000638F0000}"/>
    <cellStyle name="Normal 3 9 2 5 2 2" xfId="36729" xr:uid="{00000000-0005-0000-0000-0000648F0000}"/>
    <cellStyle name="Normal 3 9 2 5 2 2 2" xfId="36730" xr:uid="{00000000-0005-0000-0000-0000658F0000}"/>
    <cellStyle name="Normal 3 9 2 5 2 3" xfId="36731" xr:uid="{00000000-0005-0000-0000-0000668F0000}"/>
    <cellStyle name="Normal 3 9 2 5 3" xfId="36732" xr:uid="{00000000-0005-0000-0000-0000678F0000}"/>
    <cellStyle name="Normal 3 9 2 5 3 2" xfId="36733" xr:uid="{00000000-0005-0000-0000-0000688F0000}"/>
    <cellStyle name="Normal 3 9 2 5 4" xfId="36734" xr:uid="{00000000-0005-0000-0000-0000698F0000}"/>
    <cellStyle name="Normal 3 9 2 6" xfId="36735" xr:uid="{00000000-0005-0000-0000-00006A8F0000}"/>
    <cellStyle name="Normal 3 9 2 6 2" xfId="36736" xr:uid="{00000000-0005-0000-0000-00006B8F0000}"/>
    <cellStyle name="Normal 3 9 2 6 2 2" xfId="36737" xr:uid="{00000000-0005-0000-0000-00006C8F0000}"/>
    <cellStyle name="Normal 3 9 2 6 3" xfId="36738" xr:uid="{00000000-0005-0000-0000-00006D8F0000}"/>
    <cellStyle name="Normal 3 9 2 7" xfId="36739" xr:uid="{00000000-0005-0000-0000-00006E8F0000}"/>
    <cellStyle name="Normal 3 9 2 7 2" xfId="36740" xr:uid="{00000000-0005-0000-0000-00006F8F0000}"/>
    <cellStyle name="Normal 3 9 2 8" xfId="36741" xr:uid="{00000000-0005-0000-0000-0000708F0000}"/>
    <cellStyle name="Normal 3 9 2 8 2" xfId="36742" xr:uid="{00000000-0005-0000-0000-0000718F0000}"/>
    <cellStyle name="Normal 3 9 2 9" xfId="36743" xr:uid="{00000000-0005-0000-0000-0000728F0000}"/>
    <cellStyle name="Normal 3 9 3" xfId="36744" xr:uid="{00000000-0005-0000-0000-0000738F0000}"/>
    <cellStyle name="Normal 3 9 3 2" xfId="36745" xr:uid="{00000000-0005-0000-0000-0000748F0000}"/>
    <cellStyle name="Normal 3 9 3 2 2" xfId="36746" xr:uid="{00000000-0005-0000-0000-0000758F0000}"/>
    <cellStyle name="Normal 3 9 3 2 2 2" xfId="36747" xr:uid="{00000000-0005-0000-0000-0000768F0000}"/>
    <cellStyle name="Normal 3 9 3 2 2 2 2" xfId="36748" xr:uid="{00000000-0005-0000-0000-0000778F0000}"/>
    <cellStyle name="Normal 3 9 3 2 2 2 2 2" xfId="36749" xr:uid="{00000000-0005-0000-0000-0000788F0000}"/>
    <cellStyle name="Normal 3 9 3 2 2 2 3" xfId="36750" xr:uid="{00000000-0005-0000-0000-0000798F0000}"/>
    <cellStyle name="Normal 3 9 3 2 2 3" xfId="36751" xr:uid="{00000000-0005-0000-0000-00007A8F0000}"/>
    <cellStyle name="Normal 3 9 3 2 2 3 2" xfId="36752" xr:uid="{00000000-0005-0000-0000-00007B8F0000}"/>
    <cellStyle name="Normal 3 9 3 2 2 4" xfId="36753" xr:uid="{00000000-0005-0000-0000-00007C8F0000}"/>
    <cellStyle name="Normal 3 9 3 2 3" xfId="36754" xr:uid="{00000000-0005-0000-0000-00007D8F0000}"/>
    <cellStyle name="Normal 3 9 3 2 3 2" xfId="36755" xr:uid="{00000000-0005-0000-0000-00007E8F0000}"/>
    <cellStyle name="Normal 3 9 3 2 3 2 2" xfId="36756" xr:uid="{00000000-0005-0000-0000-00007F8F0000}"/>
    <cellStyle name="Normal 3 9 3 2 3 3" xfId="36757" xr:uid="{00000000-0005-0000-0000-0000808F0000}"/>
    <cellStyle name="Normal 3 9 3 2 4" xfId="36758" xr:uid="{00000000-0005-0000-0000-0000818F0000}"/>
    <cellStyle name="Normal 3 9 3 2 4 2" xfId="36759" xr:uid="{00000000-0005-0000-0000-0000828F0000}"/>
    <cellStyle name="Normal 3 9 3 2 5" xfId="36760" xr:uid="{00000000-0005-0000-0000-0000838F0000}"/>
    <cellStyle name="Normal 3 9 3 3" xfId="36761" xr:uid="{00000000-0005-0000-0000-0000848F0000}"/>
    <cellStyle name="Normal 3 9 3 3 2" xfId="36762" xr:uid="{00000000-0005-0000-0000-0000858F0000}"/>
    <cellStyle name="Normal 3 9 3 3 2 2" xfId="36763" xr:uid="{00000000-0005-0000-0000-0000868F0000}"/>
    <cellStyle name="Normal 3 9 3 3 2 2 2" xfId="36764" xr:uid="{00000000-0005-0000-0000-0000878F0000}"/>
    <cellStyle name="Normal 3 9 3 3 2 3" xfId="36765" xr:uid="{00000000-0005-0000-0000-0000888F0000}"/>
    <cellStyle name="Normal 3 9 3 3 3" xfId="36766" xr:uid="{00000000-0005-0000-0000-0000898F0000}"/>
    <cellStyle name="Normal 3 9 3 3 3 2" xfId="36767" xr:uid="{00000000-0005-0000-0000-00008A8F0000}"/>
    <cellStyle name="Normal 3 9 3 3 4" xfId="36768" xr:uid="{00000000-0005-0000-0000-00008B8F0000}"/>
    <cellStyle name="Normal 3 9 3 4" xfId="36769" xr:uid="{00000000-0005-0000-0000-00008C8F0000}"/>
    <cellStyle name="Normal 3 9 3 4 2" xfId="36770" xr:uid="{00000000-0005-0000-0000-00008D8F0000}"/>
    <cellStyle name="Normal 3 9 3 4 2 2" xfId="36771" xr:uid="{00000000-0005-0000-0000-00008E8F0000}"/>
    <cellStyle name="Normal 3 9 3 4 2 2 2" xfId="36772" xr:uid="{00000000-0005-0000-0000-00008F8F0000}"/>
    <cellStyle name="Normal 3 9 3 4 2 3" xfId="36773" xr:uid="{00000000-0005-0000-0000-0000908F0000}"/>
    <cellStyle name="Normal 3 9 3 4 3" xfId="36774" xr:uid="{00000000-0005-0000-0000-0000918F0000}"/>
    <cellStyle name="Normal 3 9 3 4 3 2" xfId="36775" xr:uid="{00000000-0005-0000-0000-0000928F0000}"/>
    <cellStyle name="Normal 3 9 3 4 4" xfId="36776" xr:uid="{00000000-0005-0000-0000-0000938F0000}"/>
    <cellStyle name="Normal 3 9 3 5" xfId="36777" xr:uid="{00000000-0005-0000-0000-0000948F0000}"/>
    <cellStyle name="Normal 3 9 3 5 2" xfId="36778" xr:uid="{00000000-0005-0000-0000-0000958F0000}"/>
    <cellStyle name="Normal 3 9 3 5 2 2" xfId="36779" xr:uid="{00000000-0005-0000-0000-0000968F0000}"/>
    <cellStyle name="Normal 3 9 3 5 3" xfId="36780" xr:uid="{00000000-0005-0000-0000-0000978F0000}"/>
    <cellStyle name="Normal 3 9 3 6" xfId="36781" xr:uid="{00000000-0005-0000-0000-0000988F0000}"/>
    <cellStyle name="Normal 3 9 3 6 2" xfId="36782" xr:uid="{00000000-0005-0000-0000-0000998F0000}"/>
    <cellStyle name="Normal 3 9 3 7" xfId="36783" xr:uid="{00000000-0005-0000-0000-00009A8F0000}"/>
    <cellStyle name="Normal 3 9 3 7 2" xfId="36784" xr:uid="{00000000-0005-0000-0000-00009B8F0000}"/>
    <cellStyle name="Normal 3 9 3 8" xfId="36785" xr:uid="{00000000-0005-0000-0000-00009C8F0000}"/>
    <cellStyle name="Normal 3 9 4" xfId="36786" xr:uid="{00000000-0005-0000-0000-00009D8F0000}"/>
    <cellStyle name="Normal 3 9 4 2" xfId="36787" xr:uid="{00000000-0005-0000-0000-00009E8F0000}"/>
    <cellStyle name="Normal 3 9 4 2 2" xfId="36788" xr:uid="{00000000-0005-0000-0000-00009F8F0000}"/>
    <cellStyle name="Normal 3 9 4 2 2 2" xfId="36789" xr:uid="{00000000-0005-0000-0000-0000A08F0000}"/>
    <cellStyle name="Normal 3 9 4 2 2 2 2" xfId="36790" xr:uid="{00000000-0005-0000-0000-0000A18F0000}"/>
    <cellStyle name="Normal 3 9 4 2 2 3" xfId="36791" xr:uid="{00000000-0005-0000-0000-0000A28F0000}"/>
    <cellStyle name="Normal 3 9 4 2 3" xfId="36792" xr:uid="{00000000-0005-0000-0000-0000A38F0000}"/>
    <cellStyle name="Normal 3 9 4 2 3 2" xfId="36793" xr:uid="{00000000-0005-0000-0000-0000A48F0000}"/>
    <cellStyle name="Normal 3 9 4 2 4" xfId="36794" xr:uid="{00000000-0005-0000-0000-0000A58F0000}"/>
    <cellStyle name="Normal 3 9 4 3" xfId="36795" xr:uid="{00000000-0005-0000-0000-0000A68F0000}"/>
    <cellStyle name="Normal 3 9 4 3 2" xfId="36796" xr:uid="{00000000-0005-0000-0000-0000A78F0000}"/>
    <cellStyle name="Normal 3 9 4 3 2 2" xfId="36797" xr:uid="{00000000-0005-0000-0000-0000A88F0000}"/>
    <cellStyle name="Normal 3 9 4 3 3" xfId="36798" xr:uid="{00000000-0005-0000-0000-0000A98F0000}"/>
    <cellStyle name="Normal 3 9 4 4" xfId="36799" xr:uid="{00000000-0005-0000-0000-0000AA8F0000}"/>
    <cellStyle name="Normal 3 9 4 4 2" xfId="36800" xr:uid="{00000000-0005-0000-0000-0000AB8F0000}"/>
    <cellStyle name="Normal 3 9 4 5" xfId="36801" xr:uid="{00000000-0005-0000-0000-0000AC8F0000}"/>
    <cellStyle name="Normal 3 9 5" xfId="36802" xr:uid="{00000000-0005-0000-0000-0000AD8F0000}"/>
    <cellStyle name="Normal 3 9 5 2" xfId="36803" xr:uid="{00000000-0005-0000-0000-0000AE8F0000}"/>
    <cellStyle name="Normal 3 9 5 2 2" xfId="36804" xr:uid="{00000000-0005-0000-0000-0000AF8F0000}"/>
    <cellStyle name="Normal 3 9 5 2 2 2" xfId="36805" xr:uid="{00000000-0005-0000-0000-0000B08F0000}"/>
    <cellStyle name="Normal 3 9 5 2 3" xfId="36806" xr:uid="{00000000-0005-0000-0000-0000B18F0000}"/>
    <cellStyle name="Normal 3 9 5 3" xfId="36807" xr:uid="{00000000-0005-0000-0000-0000B28F0000}"/>
    <cellStyle name="Normal 3 9 5 3 2" xfId="36808" xr:uid="{00000000-0005-0000-0000-0000B38F0000}"/>
    <cellStyle name="Normal 3 9 5 4" xfId="36809" xr:uid="{00000000-0005-0000-0000-0000B48F0000}"/>
    <cellStyle name="Normal 3 9 6" xfId="36810" xr:uid="{00000000-0005-0000-0000-0000B58F0000}"/>
    <cellStyle name="Normal 3 9 6 2" xfId="36811" xr:uid="{00000000-0005-0000-0000-0000B68F0000}"/>
    <cellStyle name="Normal 3 9 6 2 2" xfId="36812" xr:uid="{00000000-0005-0000-0000-0000B78F0000}"/>
    <cellStyle name="Normal 3 9 6 2 2 2" xfId="36813" xr:uid="{00000000-0005-0000-0000-0000B88F0000}"/>
    <cellStyle name="Normal 3 9 6 2 3" xfId="36814" xr:uid="{00000000-0005-0000-0000-0000B98F0000}"/>
    <cellStyle name="Normal 3 9 6 3" xfId="36815" xr:uid="{00000000-0005-0000-0000-0000BA8F0000}"/>
    <cellStyle name="Normal 3 9 6 3 2" xfId="36816" xr:uid="{00000000-0005-0000-0000-0000BB8F0000}"/>
    <cellStyle name="Normal 3 9 6 4" xfId="36817" xr:uid="{00000000-0005-0000-0000-0000BC8F0000}"/>
    <cellStyle name="Normal 3 9 7" xfId="36818" xr:uid="{00000000-0005-0000-0000-0000BD8F0000}"/>
    <cellStyle name="Normal 3 9 7 2" xfId="36819" xr:uid="{00000000-0005-0000-0000-0000BE8F0000}"/>
    <cellStyle name="Normal 3 9 7 2 2" xfId="36820" xr:uid="{00000000-0005-0000-0000-0000BF8F0000}"/>
    <cellStyle name="Normal 3 9 7 3" xfId="36821" xr:uid="{00000000-0005-0000-0000-0000C08F0000}"/>
    <cellStyle name="Normal 3 9 8" xfId="36822" xr:uid="{00000000-0005-0000-0000-0000C18F0000}"/>
    <cellStyle name="Normal 3 9 8 2" xfId="36823" xr:uid="{00000000-0005-0000-0000-0000C28F0000}"/>
    <cellStyle name="Normal 3 9 9" xfId="36824" xr:uid="{00000000-0005-0000-0000-0000C38F0000}"/>
    <cellStyle name="Normal 3 9 9 2" xfId="36825" xr:uid="{00000000-0005-0000-0000-0000C48F0000}"/>
    <cellStyle name="Normal 3_Sheet1" xfId="36826" xr:uid="{00000000-0005-0000-0000-0000C58F0000}"/>
    <cellStyle name="Normal 30" xfId="36827" xr:uid="{00000000-0005-0000-0000-0000C68F0000}"/>
    <cellStyle name="Normal 30 2" xfId="36828" xr:uid="{00000000-0005-0000-0000-0000C78F0000}"/>
    <cellStyle name="Normal 30 2 2" xfId="36829" xr:uid="{00000000-0005-0000-0000-0000C88F0000}"/>
    <cellStyle name="Normal 30 3" xfId="36830" xr:uid="{00000000-0005-0000-0000-0000C98F0000}"/>
    <cellStyle name="Normal 31" xfId="36831" xr:uid="{00000000-0005-0000-0000-0000CA8F0000}"/>
    <cellStyle name="Normal 31 2" xfId="36832" xr:uid="{00000000-0005-0000-0000-0000CB8F0000}"/>
    <cellStyle name="Normal 31 2 2" xfId="36833" xr:uid="{00000000-0005-0000-0000-0000CC8F0000}"/>
    <cellStyle name="Normal 31 3" xfId="36834" xr:uid="{00000000-0005-0000-0000-0000CD8F0000}"/>
    <cellStyle name="Normal 32" xfId="36835" xr:uid="{00000000-0005-0000-0000-0000CE8F0000}"/>
    <cellStyle name="Normal 32 2" xfId="36836" xr:uid="{00000000-0005-0000-0000-0000CF8F0000}"/>
    <cellStyle name="Normal 32 2 2" xfId="36837" xr:uid="{00000000-0005-0000-0000-0000D08F0000}"/>
    <cellStyle name="Normal 32 3" xfId="36838" xr:uid="{00000000-0005-0000-0000-0000D18F0000}"/>
    <cellStyle name="Normal 33" xfId="36839" xr:uid="{00000000-0005-0000-0000-0000D28F0000}"/>
    <cellStyle name="Normal 33 2" xfId="36840" xr:uid="{00000000-0005-0000-0000-0000D38F0000}"/>
    <cellStyle name="Normal 33 2 2" xfId="36841" xr:uid="{00000000-0005-0000-0000-0000D48F0000}"/>
    <cellStyle name="Normal 33 3" xfId="36842" xr:uid="{00000000-0005-0000-0000-0000D58F0000}"/>
    <cellStyle name="Normal 34" xfId="36843" xr:uid="{00000000-0005-0000-0000-0000D68F0000}"/>
    <cellStyle name="Normal 34 2" xfId="36844" xr:uid="{00000000-0005-0000-0000-0000D78F0000}"/>
    <cellStyle name="Normal 34 2 2" xfId="36845" xr:uid="{00000000-0005-0000-0000-0000D88F0000}"/>
    <cellStyle name="Normal 34 3" xfId="36846" xr:uid="{00000000-0005-0000-0000-0000D98F0000}"/>
    <cellStyle name="Normal 35" xfId="36847" xr:uid="{00000000-0005-0000-0000-0000DA8F0000}"/>
    <cellStyle name="Normal 35 2" xfId="36848" xr:uid="{00000000-0005-0000-0000-0000DB8F0000}"/>
    <cellStyle name="Normal 35 2 2" xfId="36849" xr:uid="{00000000-0005-0000-0000-0000DC8F0000}"/>
    <cellStyle name="Normal 35 3" xfId="36850" xr:uid="{00000000-0005-0000-0000-0000DD8F0000}"/>
    <cellStyle name="Normal 36" xfId="36851" xr:uid="{00000000-0005-0000-0000-0000DE8F0000}"/>
    <cellStyle name="Normal 36 2" xfId="36852" xr:uid="{00000000-0005-0000-0000-0000DF8F0000}"/>
    <cellStyle name="Normal 36 2 2" xfId="36853" xr:uid="{00000000-0005-0000-0000-0000E08F0000}"/>
    <cellStyle name="Normal 36 3" xfId="36854" xr:uid="{00000000-0005-0000-0000-0000E18F0000}"/>
    <cellStyle name="Normal 37" xfId="36855" xr:uid="{00000000-0005-0000-0000-0000E28F0000}"/>
    <cellStyle name="Normal 37 2" xfId="36856" xr:uid="{00000000-0005-0000-0000-0000E38F0000}"/>
    <cellStyle name="Normal 37 2 2" xfId="36857" xr:uid="{00000000-0005-0000-0000-0000E48F0000}"/>
    <cellStyle name="Normal 37 3" xfId="36858" xr:uid="{00000000-0005-0000-0000-0000E58F0000}"/>
    <cellStyle name="Normal 38" xfId="36859" xr:uid="{00000000-0005-0000-0000-0000E68F0000}"/>
    <cellStyle name="Normal 38 2" xfId="36860" xr:uid="{00000000-0005-0000-0000-0000E78F0000}"/>
    <cellStyle name="Normal 38 2 2" xfId="36861" xr:uid="{00000000-0005-0000-0000-0000E88F0000}"/>
    <cellStyle name="Normal 38 3" xfId="36862" xr:uid="{00000000-0005-0000-0000-0000E98F0000}"/>
    <cellStyle name="Normal 39" xfId="36863" xr:uid="{00000000-0005-0000-0000-0000EA8F0000}"/>
    <cellStyle name="Normal 39 2" xfId="36864" xr:uid="{00000000-0005-0000-0000-0000EB8F0000}"/>
    <cellStyle name="Normal 39 2 2" xfId="36865" xr:uid="{00000000-0005-0000-0000-0000EC8F0000}"/>
    <cellStyle name="Normal 39 3" xfId="36866" xr:uid="{00000000-0005-0000-0000-0000ED8F0000}"/>
    <cellStyle name="Normal 4" xfId="23" xr:uid="{00000000-0005-0000-0000-0000EE8F0000}"/>
    <cellStyle name="Normal 4 2" xfId="42" xr:uid="{00000000-0005-0000-0000-0000EF8F0000}"/>
    <cellStyle name="Normal 4 2 2" xfId="55" xr:uid="{00000000-0005-0000-0000-0000F08F0000}"/>
    <cellStyle name="Normal 4 2 2 2" xfId="36867" xr:uid="{00000000-0005-0000-0000-0000F18F0000}"/>
    <cellStyle name="Normal 4 2 2 3" xfId="36868" xr:uid="{00000000-0005-0000-0000-0000F28F0000}"/>
    <cellStyle name="Normal 4 2 2 4" xfId="36869" xr:uid="{00000000-0005-0000-0000-0000F38F0000}"/>
    <cellStyle name="Normal 4 2 3" xfId="36870" xr:uid="{00000000-0005-0000-0000-0000F48F0000}"/>
    <cellStyle name="Normal 4 2 4" xfId="36871" xr:uid="{00000000-0005-0000-0000-0000F58F0000}"/>
    <cellStyle name="Normal 4 2 5" xfId="36872" xr:uid="{00000000-0005-0000-0000-0000F68F0000}"/>
    <cellStyle name="Normal 4 3" xfId="34" xr:uid="{00000000-0005-0000-0000-0000F78F0000}"/>
    <cellStyle name="Normal 4 3 2" xfId="36873" xr:uid="{00000000-0005-0000-0000-0000F88F0000}"/>
    <cellStyle name="Normal 4 3 2 2" xfId="36874" xr:uid="{00000000-0005-0000-0000-0000F98F0000}"/>
    <cellStyle name="Normal 4 3 2 2 2" xfId="36875" xr:uid="{00000000-0005-0000-0000-0000FA8F0000}"/>
    <cellStyle name="Normal 4 3 2 2 3" xfId="36876" xr:uid="{00000000-0005-0000-0000-0000FB8F0000}"/>
    <cellStyle name="Normal 4 3 2 3" xfId="36877" xr:uid="{00000000-0005-0000-0000-0000FC8F0000}"/>
    <cellStyle name="Normal 4 3 2_T-straight with PEDs adjustor" xfId="36878" xr:uid="{00000000-0005-0000-0000-0000FD8F0000}"/>
    <cellStyle name="Normal 4 3 3" xfId="36879" xr:uid="{00000000-0005-0000-0000-0000FE8F0000}"/>
    <cellStyle name="Normal 4 3 3 2" xfId="36880" xr:uid="{00000000-0005-0000-0000-0000FF8F0000}"/>
    <cellStyle name="Normal 4 3 3 3" xfId="36881" xr:uid="{00000000-0005-0000-0000-000000900000}"/>
    <cellStyle name="Normal 4 3 4" xfId="36882" xr:uid="{00000000-0005-0000-0000-000001900000}"/>
    <cellStyle name="Normal 4 3 5" xfId="36883" xr:uid="{00000000-0005-0000-0000-000002900000}"/>
    <cellStyle name="Normal 4 3_T-straight with PEDs adjustor" xfId="36884" xr:uid="{00000000-0005-0000-0000-000003900000}"/>
    <cellStyle name="Normal 4 4" xfId="36885" xr:uid="{00000000-0005-0000-0000-000004900000}"/>
    <cellStyle name="Normal 4 4 2" xfId="36886" xr:uid="{00000000-0005-0000-0000-000005900000}"/>
    <cellStyle name="Normal 4 4 2 2" xfId="36887" xr:uid="{00000000-0005-0000-0000-000006900000}"/>
    <cellStyle name="Normal 4 4 2 2 2" xfId="36888" xr:uid="{00000000-0005-0000-0000-000007900000}"/>
    <cellStyle name="Normal 4 4 2 2 3" xfId="36889" xr:uid="{00000000-0005-0000-0000-000008900000}"/>
    <cellStyle name="Normal 4 4 2 3" xfId="36890" xr:uid="{00000000-0005-0000-0000-000009900000}"/>
    <cellStyle name="Normal 4 4 2_T-straight with PEDs adjustor" xfId="36891" xr:uid="{00000000-0005-0000-0000-00000A900000}"/>
    <cellStyle name="Normal 4 4 3" xfId="36892" xr:uid="{00000000-0005-0000-0000-00000B900000}"/>
    <cellStyle name="Normal 4 4 3 2" xfId="36893" xr:uid="{00000000-0005-0000-0000-00000C900000}"/>
    <cellStyle name="Normal 4 4 3 3" xfId="36894" xr:uid="{00000000-0005-0000-0000-00000D900000}"/>
    <cellStyle name="Normal 4 4 4" xfId="36895" xr:uid="{00000000-0005-0000-0000-00000E900000}"/>
    <cellStyle name="Normal 4 4_T-straight with PEDs adjustor" xfId="36896" xr:uid="{00000000-0005-0000-0000-00000F900000}"/>
    <cellStyle name="Normal 4 5" xfId="36897" xr:uid="{00000000-0005-0000-0000-000010900000}"/>
    <cellStyle name="Normal 4 5 2" xfId="36898" xr:uid="{00000000-0005-0000-0000-000011900000}"/>
    <cellStyle name="Normal 4 5 3" xfId="36899" xr:uid="{00000000-0005-0000-0000-000012900000}"/>
    <cellStyle name="Normal 4 6" xfId="36900" xr:uid="{00000000-0005-0000-0000-000013900000}"/>
    <cellStyle name="Normal 4 6 2" xfId="36901" xr:uid="{00000000-0005-0000-0000-000014900000}"/>
    <cellStyle name="Normal 4 6 2 2" xfId="36902" xr:uid="{00000000-0005-0000-0000-000015900000}"/>
    <cellStyle name="Normal 4 6 2 2 2" xfId="36903" xr:uid="{00000000-0005-0000-0000-000016900000}"/>
    <cellStyle name="Normal 4 6 2 3" xfId="36904" xr:uid="{00000000-0005-0000-0000-000017900000}"/>
    <cellStyle name="Normal 4 6 3" xfId="36905" xr:uid="{00000000-0005-0000-0000-000018900000}"/>
    <cellStyle name="Normal 4 6 3 2" xfId="36906" xr:uid="{00000000-0005-0000-0000-000019900000}"/>
    <cellStyle name="Normal 4 6 4" xfId="36907" xr:uid="{00000000-0005-0000-0000-00001A900000}"/>
    <cellStyle name="Normal 4 7" xfId="36908" xr:uid="{00000000-0005-0000-0000-00001B900000}"/>
    <cellStyle name="Normal 4 7 2" xfId="36909" xr:uid="{00000000-0005-0000-0000-00001C900000}"/>
    <cellStyle name="Normal 4 8" xfId="36910" xr:uid="{00000000-0005-0000-0000-00001D900000}"/>
    <cellStyle name="Normal 4 8 2" xfId="36911" xr:uid="{00000000-0005-0000-0000-00001E900000}"/>
    <cellStyle name="Normal 4 8 3" xfId="36912" xr:uid="{00000000-0005-0000-0000-00001F900000}"/>
    <cellStyle name="Normal 4 9" xfId="36913" xr:uid="{00000000-0005-0000-0000-000020900000}"/>
    <cellStyle name="Normal 4_Sheet1" xfId="36914" xr:uid="{00000000-0005-0000-0000-000021900000}"/>
    <cellStyle name="Normal 40" xfId="36915" xr:uid="{00000000-0005-0000-0000-000022900000}"/>
    <cellStyle name="Normal 40 2" xfId="36916" xr:uid="{00000000-0005-0000-0000-000023900000}"/>
    <cellStyle name="Normal 40 2 2" xfId="36917" xr:uid="{00000000-0005-0000-0000-000024900000}"/>
    <cellStyle name="Normal 40 3" xfId="36918" xr:uid="{00000000-0005-0000-0000-000025900000}"/>
    <cellStyle name="Normal 41" xfId="36919" xr:uid="{00000000-0005-0000-0000-000026900000}"/>
    <cellStyle name="Normal 41 2" xfId="36920" xr:uid="{00000000-0005-0000-0000-000027900000}"/>
    <cellStyle name="Normal 41 2 2" xfId="36921" xr:uid="{00000000-0005-0000-0000-000028900000}"/>
    <cellStyle name="Normal 41 3" xfId="36922" xr:uid="{00000000-0005-0000-0000-000029900000}"/>
    <cellStyle name="Normal 42" xfId="36923" xr:uid="{00000000-0005-0000-0000-00002A900000}"/>
    <cellStyle name="Normal 42 2" xfId="36924" xr:uid="{00000000-0005-0000-0000-00002B900000}"/>
    <cellStyle name="Normal 42 2 2" xfId="36925" xr:uid="{00000000-0005-0000-0000-00002C900000}"/>
    <cellStyle name="Normal 42 3" xfId="36926" xr:uid="{00000000-0005-0000-0000-00002D900000}"/>
    <cellStyle name="Normal 42 4" xfId="36927" xr:uid="{00000000-0005-0000-0000-00002E900000}"/>
    <cellStyle name="Normal 42 5" xfId="36928" xr:uid="{00000000-0005-0000-0000-00002F900000}"/>
    <cellStyle name="Normal 43" xfId="36929" xr:uid="{00000000-0005-0000-0000-000030900000}"/>
    <cellStyle name="Normal 43 2" xfId="36930" xr:uid="{00000000-0005-0000-0000-000031900000}"/>
    <cellStyle name="Normal 43 2 2" xfId="36931" xr:uid="{00000000-0005-0000-0000-000032900000}"/>
    <cellStyle name="Normal 43 3" xfId="36932" xr:uid="{00000000-0005-0000-0000-000033900000}"/>
    <cellStyle name="Normal 44" xfId="36933" xr:uid="{00000000-0005-0000-0000-000034900000}"/>
    <cellStyle name="Normal 44 2" xfId="36934" xr:uid="{00000000-0005-0000-0000-000035900000}"/>
    <cellStyle name="Normal 44 2 2" xfId="36935" xr:uid="{00000000-0005-0000-0000-000036900000}"/>
    <cellStyle name="Normal 44 3" xfId="36936" xr:uid="{00000000-0005-0000-0000-000037900000}"/>
    <cellStyle name="Normal 45" xfId="36937" xr:uid="{00000000-0005-0000-0000-000038900000}"/>
    <cellStyle name="Normal 45 2" xfId="36938" xr:uid="{00000000-0005-0000-0000-000039900000}"/>
    <cellStyle name="Normal 45 2 2" xfId="36939" xr:uid="{00000000-0005-0000-0000-00003A900000}"/>
    <cellStyle name="Normal 45 3" xfId="36940" xr:uid="{00000000-0005-0000-0000-00003B900000}"/>
    <cellStyle name="Normal 46" xfId="36941" xr:uid="{00000000-0005-0000-0000-00003C900000}"/>
    <cellStyle name="Normal 46 2" xfId="36942" xr:uid="{00000000-0005-0000-0000-00003D900000}"/>
    <cellStyle name="Normal 46 2 2" xfId="36943" xr:uid="{00000000-0005-0000-0000-00003E900000}"/>
    <cellStyle name="Normal 46 3" xfId="36944" xr:uid="{00000000-0005-0000-0000-00003F900000}"/>
    <cellStyle name="Normal 47" xfId="36945" xr:uid="{00000000-0005-0000-0000-000040900000}"/>
    <cellStyle name="Normal 47 2" xfId="36946" xr:uid="{00000000-0005-0000-0000-000041900000}"/>
    <cellStyle name="Normal 47 2 2" xfId="36947" xr:uid="{00000000-0005-0000-0000-000042900000}"/>
    <cellStyle name="Normal 47 3" xfId="36948" xr:uid="{00000000-0005-0000-0000-000043900000}"/>
    <cellStyle name="Normal 48" xfId="36949" xr:uid="{00000000-0005-0000-0000-000044900000}"/>
    <cellStyle name="Normal 48 2" xfId="36950" xr:uid="{00000000-0005-0000-0000-000045900000}"/>
    <cellStyle name="Normal 49" xfId="36951" xr:uid="{00000000-0005-0000-0000-000046900000}"/>
    <cellStyle name="Normal 49 2" xfId="36952" xr:uid="{00000000-0005-0000-0000-000047900000}"/>
    <cellStyle name="Normal 5" xfId="17" xr:uid="{00000000-0005-0000-0000-000048900000}"/>
    <cellStyle name="Normal 5 10" xfId="36953" xr:uid="{00000000-0005-0000-0000-000049900000}"/>
    <cellStyle name="Normal 5 10 2" xfId="36954" xr:uid="{00000000-0005-0000-0000-00004A900000}"/>
    <cellStyle name="Normal 5 10 2 2" xfId="36955" xr:uid="{00000000-0005-0000-0000-00004B900000}"/>
    <cellStyle name="Normal 5 10 2 2 2" xfId="36956" xr:uid="{00000000-0005-0000-0000-00004C900000}"/>
    <cellStyle name="Normal 5 10 2 2 2 2" xfId="36957" xr:uid="{00000000-0005-0000-0000-00004D900000}"/>
    <cellStyle name="Normal 5 10 2 2 2 2 2" xfId="36958" xr:uid="{00000000-0005-0000-0000-00004E900000}"/>
    <cellStyle name="Normal 5 10 2 2 2 3" xfId="36959" xr:uid="{00000000-0005-0000-0000-00004F900000}"/>
    <cellStyle name="Normal 5 10 2 2 3" xfId="36960" xr:uid="{00000000-0005-0000-0000-000050900000}"/>
    <cellStyle name="Normal 5 10 2 2 3 2" xfId="36961" xr:uid="{00000000-0005-0000-0000-000051900000}"/>
    <cellStyle name="Normal 5 10 2 2 4" xfId="36962" xr:uid="{00000000-0005-0000-0000-000052900000}"/>
    <cellStyle name="Normal 5 10 2 3" xfId="36963" xr:uid="{00000000-0005-0000-0000-000053900000}"/>
    <cellStyle name="Normal 5 10 2 3 2" xfId="36964" xr:uid="{00000000-0005-0000-0000-000054900000}"/>
    <cellStyle name="Normal 5 10 2 3 2 2" xfId="36965" xr:uid="{00000000-0005-0000-0000-000055900000}"/>
    <cellStyle name="Normal 5 10 2 3 3" xfId="36966" xr:uid="{00000000-0005-0000-0000-000056900000}"/>
    <cellStyle name="Normal 5 10 2 4" xfId="36967" xr:uid="{00000000-0005-0000-0000-000057900000}"/>
    <cellStyle name="Normal 5 10 2 4 2" xfId="36968" xr:uid="{00000000-0005-0000-0000-000058900000}"/>
    <cellStyle name="Normal 5 10 2 5" xfId="36969" xr:uid="{00000000-0005-0000-0000-000059900000}"/>
    <cellStyle name="Normal 5 10 3" xfId="36970" xr:uid="{00000000-0005-0000-0000-00005A900000}"/>
    <cellStyle name="Normal 5 10 3 2" xfId="36971" xr:uid="{00000000-0005-0000-0000-00005B900000}"/>
    <cellStyle name="Normal 5 10 3 2 2" xfId="36972" xr:uid="{00000000-0005-0000-0000-00005C900000}"/>
    <cellStyle name="Normal 5 10 3 2 2 2" xfId="36973" xr:uid="{00000000-0005-0000-0000-00005D900000}"/>
    <cellStyle name="Normal 5 10 3 2 3" xfId="36974" xr:uid="{00000000-0005-0000-0000-00005E900000}"/>
    <cellStyle name="Normal 5 10 3 3" xfId="36975" xr:uid="{00000000-0005-0000-0000-00005F900000}"/>
    <cellStyle name="Normal 5 10 3 3 2" xfId="36976" xr:uid="{00000000-0005-0000-0000-000060900000}"/>
    <cellStyle name="Normal 5 10 3 4" xfId="36977" xr:uid="{00000000-0005-0000-0000-000061900000}"/>
    <cellStyle name="Normal 5 10 4" xfId="36978" xr:uid="{00000000-0005-0000-0000-000062900000}"/>
    <cellStyle name="Normal 5 10 4 2" xfId="36979" xr:uid="{00000000-0005-0000-0000-000063900000}"/>
    <cellStyle name="Normal 5 10 4 2 2" xfId="36980" xr:uid="{00000000-0005-0000-0000-000064900000}"/>
    <cellStyle name="Normal 5 10 4 3" xfId="36981" xr:uid="{00000000-0005-0000-0000-000065900000}"/>
    <cellStyle name="Normal 5 10 5" xfId="36982" xr:uid="{00000000-0005-0000-0000-000066900000}"/>
    <cellStyle name="Normal 5 10 5 2" xfId="36983" xr:uid="{00000000-0005-0000-0000-000067900000}"/>
    <cellStyle name="Normal 5 10 6" xfId="36984" xr:uid="{00000000-0005-0000-0000-000068900000}"/>
    <cellStyle name="Normal 5 11" xfId="36985" xr:uid="{00000000-0005-0000-0000-000069900000}"/>
    <cellStyle name="Normal 5 11 2" xfId="36986" xr:uid="{00000000-0005-0000-0000-00006A900000}"/>
    <cellStyle name="Normal 5 11 3" xfId="36987" xr:uid="{00000000-0005-0000-0000-00006B900000}"/>
    <cellStyle name="Normal 5 12" xfId="36988" xr:uid="{00000000-0005-0000-0000-00006C900000}"/>
    <cellStyle name="Normal 5 12 2" xfId="36989" xr:uid="{00000000-0005-0000-0000-00006D900000}"/>
    <cellStyle name="Normal 5 12 2 2" xfId="36990" xr:uid="{00000000-0005-0000-0000-00006E900000}"/>
    <cellStyle name="Normal 5 12 2 2 2" xfId="36991" xr:uid="{00000000-0005-0000-0000-00006F900000}"/>
    <cellStyle name="Normal 5 12 2 2 2 2" xfId="36992" xr:uid="{00000000-0005-0000-0000-000070900000}"/>
    <cellStyle name="Normal 5 12 2 2 3" xfId="36993" xr:uid="{00000000-0005-0000-0000-000071900000}"/>
    <cellStyle name="Normal 5 12 2 3" xfId="36994" xr:uid="{00000000-0005-0000-0000-000072900000}"/>
    <cellStyle name="Normal 5 12 2 3 2" xfId="36995" xr:uid="{00000000-0005-0000-0000-000073900000}"/>
    <cellStyle name="Normal 5 12 2 4" xfId="36996" xr:uid="{00000000-0005-0000-0000-000074900000}"/>
    <cellStyle name="Normal 5 12 3" xfId="36997" xr:uid="{00000000-0005-0000-0000-000075900000}"/>
    <cellStyle name="Normal 5 12 3 2" xfId="36998" xr:uid="{00000000-0005-0000-0000-000076900000}"/>
    <cellStyle name="Normal 5 12 3 2 2" xfId="36999" xr:uid="{00000000-0005-0000-0000-000077900000}"/>
    <cellStyle name="Normal 5 12 3 3" xfId="37000" xr:uid="{00000000-0005-0000-0000-000078900000}"/>
    <cellStyle name="Normal 5 12 4" xfId="37001" xr:uid="{00000000-0005-0000-0000-000079900000}"/>
    <cellStyle name="Normal 5 12 4 2" xfId="37002" xr:uid="{00000000-0005-0000-0000-00007A900000}"/>
    <cellStyle name="Normal 5 12 5" xfId="37003" xr:uid="{00000000-0005-0000-0000-00007B900000}"/>
    <cellStyle name="Normal 5 13" xfId="37004" xr:uid="{00000000-0005-0000-0000-00007C900000}"/>
    <cellStyle name="Normal 5 13 2" xfId="37005" xr:uid="{00000000-0005-0000-0000-00007D900000}"/>
    <cellStyle name="Normal 5 13 2 2" xfId="37006" xr:uid="{00000000-0005-0000-0000-00007E900000}"/>
    <cellStyle name="Normal 5 13 2 2 2" xfId="37007" xr:uid="{00000000-0005-0000-0000-00007F900000}"/>
    <cellStyle name="Normal 5 13 2 3" xfId="37008" xr:uid="{00000000-0005-0000-0000-000080900000}"/>
    <cellStyle name="Normal 5 13 3" xfId="37009" xr:uid="{00000000-0005-0000-0000-000081900000}"/>
    <cellStyle name="Normal 5 13 3 2" xfId="37010" xr:uid="{00000000-0005-0000-0000-000082900000}"/>
    <cellStyle name="Normal 5 13 4" xfId="37011" xr:uid="{00000000-0005-0000-0000-000083900000}"/>
    <cellStyle name="Normal 5 14" xfId="37012" xr:uid="{00000000-0005-0000-0000-000084900000}"/>
    <cellStyle name="Normal 5 14 2" xfId="37013" xr:uid="{00000000-0005-0000-0000-000085900000}"/>
    <cellStyle name="Normal 5 15" xfId="37014" xr:uid="{00000000-0005-0000-0000-000086900000}"/>
    <cellStyle name="Normal 5 15 2" xfId="37015" xr:uid="{00000000-0005-0000-0000-000087900000}"/>
    <cellStyle name="Normal 5 15 2 2" xfId="37016" xr:uid="{00000000-0005-0000-0000-000088900000}"/>
    <cellStyle name="Normal 5 15 3" xfId="37017" xr:uid="{00000000-0005-0000-0000-000089900000}"/>
    <cellStyle name="Normal 5 16" xfId="37018" xr:uid="{00000000-0005-0000-0000-00008A900000}"/>
    <cellStyle name="Normal 5 16 2" xfId="37019" xr:uid="{00000000-0005-0000-0000-00008B900000}"/>
    <cellStyle name="Normal 5 17" xfId="37020" xr:uid="{00000000-0005-0000-0000-00008C900000}"/>
    <cellStyle name="Normal 5 2" xfId="36" xr:uid="{00000000-0005-0000-0000-00008D900000}"/>
    <cellStyle name="Normal 5 2 10" xfId="37021" xr:uid="{00000000-0005-0000-0000-00008E900000}"/>
    <cellStyle name="Normal 5 2 10 2" xfId="37022" xr:uid="{00000000-0005-0000-0000-00008F900000}"/>
    <cellStyle name="Normal 5 2 10 2 2" xfId="37023" xr:uid="{00000000-0005-0000-0000-000090900000}"/>
    <cellStyle name="Normal 5 2 10 2 2 2" xfId="37024" xr:uid="{00000000-0005-0000-0000-000091900000}"/>
    <cellStyle name="Normal 5 2 10 2 2 2 2" xfId="37025" xr:uid="{00000000-0005-0000-0000-000092900000}"/>
    <cellStyle name="Normal 5 2 10 2 2 2 2 2" xfId="37026" xr:uid="{00000000-0005-0000-0000-000093900000}"/>
    <cellStyle name="Normal 5 2 10 2 2 2 3" xfId="37027" xr:uid="{00000000-0005-0000-0000-000094900000}"/>
    <cellStyle name="Normal 5 2 10 2 2 3" xfId="37028" xr:uid="{00000000-0005-0000-0000-000095900000}"/>
    <cellStyle name="Normal 5 2 10 2 2 3 2" xfId="37029" xr:uid="{00000000-0005-0000-0000-000096900000}"/>
    <cellStyle name="Normal 5 2 10 2 2 4" xfId="37030" xr:uid="{00000000-0005-0000-0000-000097900000}"/>
    <cellStyle name="Normal 5 2 10 2 3" xfId="37031" xr:uid="{00000000-0005-0000-0000-000098900000}"/>
    <cellStyle name="Normal 5 2 10 2 3 2" xfId="37032" xr:uid="{00000000-0005-0000-0000-000099900000}"/>
    <cellStyle name="Normal 5 2 10 2 3 2 2" xfId="37033" xr:uid="{00000000-0005-0000-0000-00009A900000}"/>
    <cellStyle name="Normal 5 2 10 2 3 3" xfId="37034" xr:uid="{00000000-0005-0000-0000-00009B900000}"/>
    <cellStyle name="Normal 5 2 10 2 4" xfId="37035" xr:uid="{00000000-0005-0000-0000-00009C900000}"/>
    <cellStyle name="Normal 5 2 10 2 4 2" xfId="37036" xr:uid="{00000000-0005-0000-0000-00009D900000}"/>
    <cellStyle name="Normal 5 2 10 2 5" xfId="37037" xr:uid="{00000000-0005-0000-0000-00009E900000}"/>
    <cellStyle name="Normal 5 2 10 3" xfId="37038" xr:uid="{00000000-0005-0000-0000-00009F900000}"/>
    <cellStyle name="Normal 5 2 10 3 2" xfId="37039" xr:uid="{00000000-0005-0000-0000-0000A0900000}"/>
    <cellStyle name="Normal 5 2 10 3 2 2" xfId="37040" xr:uid="{00000000-0005-0000-0000-0000A1900000}"/>
    <cellStyle name="Normal 5 2 10 3 2 2 2" xfId="37041" xr:uid="{00000000-0005-0000-0000-0000A2900000}"/>
    <cellStyle name="Normal 5 2 10 3 2 3" xfId="37042" xr:uid="{00000000-0005-0000-0000-0000A3900000}"/>
    <cellStyle name="Normal 5 2 10 3 3" xfId="37043" xr:uid="{00000000-0005-0000-0000-0000A4900000}"/>
    <cellStyle name="Normal 5 2 10 3 3 2" xfId="37044" xr:uid="{00000000-0005-0000-0000-0000A5900000}"/>
    <cellStyle name="Normal 5 2 10 3 4" xfId="37045" xr:uid="{00000000-0005-0000-0000-0000A6900000}"/>
    <cellStyle name="Normal 5 2 10 4" xfId="37046" xr:uid="{00000000-0005-0000-0000-0000A7900000}"/>
    <cellStyle name="Normal 5 2 10 4 2" xfId="37047" xr:uid="{00000000-0005-0000-0000-0000A8900000}"/>
    <cellStyle name="Normal 5 2 10 4 2 2" xfId="37048" xr:uid="{00000000-0005-0000-0000-0000A9900000}"/>
    <cellStyle name="Normal 5 2 10 4 2 2 2" xfId="37049" xr:uid="{00000000-0005-0000-0000-0000AA900000}"/>
    <cellStyle name="Normal 5 2 10 4 2 3" xfId="37050" xr:uid="{00000000-0005-0000-0000-0000AB900000}"/>
    <cellStyle name="Normal 5 2 10 4 3" xfId="37051" xr:uid="{00000000-0005-0000-0000-0000AC900000}"/>
    <cellStyle name="Normal 5 2 10 4 3 2" xfId="37052" xr:uid="{00000000-0005-0000-0000-0000AD900000}"/>
    <cellStyle name="Normal 5 2 10 4 4" xfId="37053" xr:uid="{00000000-0005-0000-0000-0000AE900000}"/>
    <cellStyle name="Normal 5 2 10 5" xfId="37054" xr:uid="{00000000-0005-0000-0000-0000AF900000}"/>
    <cellStyle name="Normal 5 2 10 5 2" xfId="37055" xr:uid="{00000000-0005-0000-0000-0000B0900000}"/>
    <cellStyle name="Normal 5 2 10 5 2 2" xfId="37056" xr:uid="{00000000-0005-0000-0000-0000B1900000}"/>
    <cellStyle name="Normal 5 2 10 5 3" xfId="37057" xr:uid="{00000000-0005-0000-0000-0000B2900000}"/>
    <cellStyle name="Normal 5 2 10 6" xfId="37058" xr:uid="{00000000-0005-0000-0000-0000B3900000}"/>
    <cellStyle name="Normal 5 2 10 6 2" xfId="37059" xr:uid="{00000000-0005-0000-0000-0000B4900000}"/>
    <cellStyle name="Normal 5 2 10 7" xfId="37060" xr:uid="{00000000-0005-0000-0000-0000B5900000}"/>
    <cellStyle name="Normal 5 2 10 7 2" xfId="37061" xr:uid="{00000000-0005-0000-0000-0000B6900000}"/>
    <cellStyle name="Normal 5 2 10 8" xfId="37062" xr:uid="{00000000-0005-0000-0000-0000B7900000}"/>
    <cellStyle name="Normal 5 2 11" xfId="37063" xr:uid="{00000000-0005-0000-0000-0000B8900000}"/>
    <cellStyle name="Normal 5 2 11 2" xfId="37064" xr:uid="{00000000-0005-0000-0000-0000B9900000}"/>
    <cellStyle name="Normal 5 2 11 2 2" xfId="37065" xr:uid="{00000000-0005-0000-0000-0000BA900000}"/>
    <cellStyle name="Normal 5 2 11 2 2 2" xfId="37066" xr:uid="{00000000-0005-0000-0000-0000BB900000}"/>
    <cellStyle name="Normal 5 2 11 2 2 2 2" xfId="37067" xr:uid="{00000000-0005-0000-0000-0000BC900000}"/>
    <cellStyle name="Normal 5 2 11 2 2 2 2 2" xfId="37068" xr:uid="{00000000-0005-0000-0000-0000BD900000}"/>
    <cellStyle name="Normal 5 2 11 2 2 2 3" xfId="37069" xr:uid="{00000000-0005-0000-0000-0000BE900000}"/>
    <cellStyle name="Normal 5 2 11 2 2 3" xfId="37070" xr:uid="{00000000-0005-0000-0000-0000BF900000}"/>
    <cellStyle name="Normal 5 2 11 2 2 3 2" xfId="37071" xr:uid="{00000000-0005-0000-0000-0000C0900000}"/>
    <cellStyle name="Normal 5 2 11 2 2 4" xfId="37072" xr:uid="{00000000-0005-0000-0000-0000C1900000}"/>
    <cellStyle name="Normal 5 2 11 2 3" xfId="37073" xr:uid="{00000000-0005-0000-0000-0000C2900000}"/>
    <cellStyle name="Normal 5 2 11 2 3 2" xfId="37074" xr:uid="{00000000-0005-0000-0000-0000C3900000}"/>
    <cellStyle name="Normal 5 2 11 2 3 2 2" xfId="37075" xr:uid="{00000000-0005-0000-0000-0000C4900000}"/>
    <cellStyle name="Normal 5 2 11 2 3 3" xfId="37076" xr:uid="{00000000-0005-0000-0000-0000C5900000}"/>
    <cellStyle name="Normal 5 2 11 2 4" xfId="37077" xr:uid="{00000000-0005-0000-0000-0000C6900000}"/>
    <cellStyle name="Normal 5 2 11 2 4 2" xfId="37078" xr:uid="{00000000-0005-0000-0000-0000C7900000}"/>
    <cellStyle name="Normal 5 2 11 2 5" xfId="37079" xr:uid="{00000000-0005-0000-0000-0000C8900000}"/>
    <cellStyle name="Normal 5 2 11 3" xfId="37080" xr:uid="{00000000-0005-0000-0000-0000C9900000}"/>
    <cellStyle name="Normal 5 2 11 3 2" xfId="37081" xr:uid="{00000000-0005-0000-0000-0000CA900000}"/>
    <cellStyle name="Normal 5 2 11 3 2 2" xfId="37082" xr:uid="{00000000-0005-0000-0000-0000CB900000}"/>
    <cellStyle name="Normal 5 2 11 3 2 2 2" xfId="37083" xr:uid="{00000000-0005-0000-0000-0000CC900000}"/>
    <cellStyle name="Normal 5 2 11 3 2 3" xfId="37084" xr:uid="{00000000-0005-0000-0000-0000CD900000}"/>
    <cellStyle name="Normal 5 2 11 3 3" xfId="37085" xr:uid="{00000000-0005-0000-0000-0000CE900000}"/>
    <cellStyle name="Normal 5 2 11 3 3 2" xfId="37086" xr:uid="{00000000-0005-0000-0000-0000CF900000}"/>
    <cellStyle name="Normal 5 2 11 3 4" xfId="37087" xr:uid="{00000000-0005-0000-0000-0000D0900000}"/>
    <cellStyle name="Normal 5 2 11 4" xfId="37088" xr:uid="{00000000-0005-0000-0000-0000D1900000}"/>
    <cellStyle name="Normal 5 2 11 4 2" xfId="37089" xr:uid="{00000000-0005-0000-0000-0000D2900000}"/>
    <cellStyle name="Normal 5 2 11 4 2 2" xfId="37090" xr:uid="{00000000-0005-0000-0000-0000D3900000}"/>
    <cellStyle name="Normal 5 2 11 4 3" xfId="37091" xr:uid="{00000000-0005-0000-0000-0000D4900000}"/>
    <cellStyle name="Normal 5 2 11 5" xfId="37092" xr:uid="{00000000-0005-0000-0000-0000D5900000}"/>
    <cellStyle name="Normal 5 2 11 5 2" xfId="37093" xr:uid="{00000000-0005-0000-0000-0000D6900000}"/>
    <cellStyle name="Normal 5 2 11 6" xfId="37094" xr:uid="{00000000-0005-0000-0000-0000D7900000}"/>
    <cellStyle name="Normal 5 2 12" xfId="37095" xr:uid="{00000000-0005-0000-0000-0000D8900000}"/>
    <cellStyle name="Normal 5 2 12 2" xfId="37096" xr:uid="{00000000-0005-0000-0000-0000D9900000}"/>
    <cellStyle name="Normal 5 2 12 2 2" xfId="37097" xr:uid="{00000000-0005-0000-0000-0000DA900000}"/>
    <cellStyle name="Normal 5 2 12 2 2 2" xfId="37098" xr:uid="{00000000-0005-0000-0000-0000DB900000}"/>
    <cellStyle name="Normal 5 2 12 2 2 2 2" xfId="37099" xr:uid="{00000000-0005-0000-0000-0000DC900000}"/>
    <cellStyle name="Normal 5 2 12 2 2 2 2 2" xfId="37100" xr:uid="{00000000-0005-0000-0000-0000DD900000}"/>
    <cellStyle name="Normal 5 2 12 2 2 2 3" xfId="37101" xr:uid="{00000000-0005-0000-0000-0000DE900000}"/>
    <cellStyle name="Normal 5 2 12 2 2 3" xfId="37102" xr:uid="{00000000-0005-0000-0000-0000DF900000}"/>
    <cellStyle name="Normal 5 2 12 2 2 3 2" xfId="37103" xr:uid="{00000000-0005-0000-0000-0000E0900000}"/>
    <cellStyle name="Normal 5 2 12 2 2 4" xfId="37104" xr:uid="{00000000-0005-0000-0000-0000E1900000}"/>
    <cellStyle name="Normal 5 2 12 2 3" xfId="37105" xr:uid="{00000000-0005-0000-0000-0000E2900000}"/>
    <cellStyle name="Normal 5 2 12 2 3 2" xfId="37106" xr:uid="{00000000-0005-0000-0000-0000E3900000}"/>
    <cellStyle name="Normal 5 2 12 2 3 2 2" xfId="37107" xr:uid="{00000000-0005-0000-0000-0000E4900000}"/>
    <cellStyle name="Normal 5 2 12 2 3 3" xfId="37108" xr:uid="{00000000-0005-0000-0000-0000E5900000}"/>
    <cellStyle name="Normal 5 2 12 2 4" xfId="37109" xr:uid="{00000000-0005-0000-0000-0000E6900000}"/>
    <cellStyle name="Normal 5 2 12 2 4 2" xfId="37110" xr:uid="{00000000-0005-0000-0000-0000E7900000}"/>
    <cellStyle name="Normal 5 2 12 2 5" xfId="37111" xr:uid="{00000000-0005-0000-0000-0000E8900000}"/>
    <cellStyle name="Normal 5 2 12 3" xfId="37112" xr:uid="{00000000-0005-0000-0000-0000E9900000}"/>
    <cellStyle name="Normal 5 2 12 3 2" xfId="37113" xr:uid="{00000000-0005-0000-0000-0000EA900000}"/>
    <cellStyle name="Normal 5 2 12 3 2 2" xfId="37114" xr:uid="{00000000-0005-0000-0000-0000EB900000}"/>
    <cellStyle name="Normal 5 2 12 3 2 2 2" xfId="37115" xr:uid="{00000000-0005-0000-0000-0000EC900000}"/>
    <cellStyle name="Normal 5 2 12 3 2 3" xfId="37116" xr:uid="{00000000-0005-0000-0000-0000ED900000}"/>
    <cellStyle name="Normal 5 2 12 3 3" xfId="37117" xr:uid="{00000000-0005-0000-0000-0000EE900000}"/>
    <cellStyle name="Normal 5 2 12 3 3 2" xfId="37118" xr:uid="{00000000-0005-0000-0000-0000EF900000}"/>
    <cellStyle name="Normal 5 2 12 3 4" xfId="37119" xr:uid="{00000000-0005-0000-0000-0000F0900000}"/>
    <cellStyle name="Normal 5 2 12 4" xfId="37120" xr:uid="{00000000-0005-0000-0000-0000F1900000}"/>
    <cellStyle name="Normal 5 2 12 4 2" xfId="37121" xr:uid="{00000000-0005-0000-0000-0000F2900000}"/>
    <cellStyle name="Normal 5 2 12 4 2 2" xfId="37122" xr:uid="{00000000-0005-0000-0000-0000F3900000}"/>
    <cellStyle name="Normal 5 2 12 4 3" xfId="37123" xr:uid="{00000000-0005-0000-0000-0000F4900000}"/>
    <cellStyle name="Normal 5 2 12 5" xfId="37124" xr:uid="{00000000-0005-0000-0000-0000F5900000}"/>
    <cellStyle name="Normal 5 2 12 5 2" xfId="37125" xr:uid="{00000000-0005-0000-0000-0000F6900000}"/>
    <cellStyle name="Normal 5 2 12 6" xfId="37126" xr:uid="{00000000-0005-0000-0000-0000F7900000}"/>
    <cellStyle name="Normal 5 2 13" xfId="37127" xr:uid="{00000000-0005-0000-0000-0000F8900000}"/>
    <cellStyle name="Normal 5 2 13 2" xfId="37128" xr:uid="{00000000-0005-0000-0000-0000F9900000}"/>
    <cellStyle name="Normal 5 2 13 2 2" xfId="37129" xr:uid="{00000000-0005-0000-0000-0000FA900000}"/>
    <cellStyle name="Normal 5 2 13 2 2 2" xfId="37130" xr:uid="{00000000-0005-0000-0000-0000FB900000}"/>
    <cellStyle name="Normal 5 2 13 2 2 2 2" xfId="37131" xr:uid="{00000000-0005-0000-0000-0000FC900000}"/>
    <cellStyle name="Normal 5 2 13 2 2 3" xfId="37132" xr:uid="{00000000-0005-0000-0000-0000FD900000}"/>
    <cellStyle name="Normal 5 2 13 2 3" xfId="37133" xr:uid="{00000000-0005-0000-0000-0000FE900000}"/>
    <cellStyle name="Normal 5 2 13 2 3 2" xfId="37134" xr:uid="{00000000-0005-0000-0000-0000FF900000}"/>
    <cellStyle name="Normal 5 2 13 2 4" xfId="37135" xr:uid="{00000000-0005-0000-0000-000000910000}"/>
    <cellStyle name="Normal 5 2 13 3" xfId="37136" xr:uid="{00000000-0005-0000-0000-000001910000}"/>
    <cellStyle name="Normal 5 2 13 3 2" xfId="37137" xr:uid="{00000000-0005-0000-0000-000002910000}"/>
    <cellStyle name="Normal 5 2 13 3 2 2" xfId="37138" xr:uid="{00000000-0005-0000-0000-000003910000}"/>
    <cellStyle name="Normal 5 2 13 3 3" xfId="37139" xr:uid="{00000000-0005-0000-0000-000004910000}"/>
    <cellStyle name="Normal 5 2 13 4" xfId="37140" xr:uid="{00000000-0005-0000-0000-000005910000}"/>
    <cellStyle name="Normal 5 2 13 4 2" xfId="37141" xr:uid="{00000000-0005-0000-0000-000006910000}"/>
    <cellStyle name="Normal 5 2 13 5" xfId="37142" xr:uid="{00000000-0005-0000-0000-000007910000}"/>
    <cellStyle name="Normal 5 2 14" xfId="37143" xr:uid="{00000000-0005-0000-0000-000008910000}"/>
    <cellStyle name="Normal 5 2 14 2" xfId="37144" xr:uid="{00000000-0005-0000-0000-000009910000}"/>
    <cellStyle name="Normal 5 2 14 2 2" xfId="37145" xr:uid="{00000000-0005-0000-0000-00000A910000}"/>
    <cellStyle name="Normal 5 2 14 2 2 2" xfId="37146" xr:uid="{00000000-0005-0000-0000-00000B910000}"/>
    <cellStyle name="Normal 5 2 14 2 3" xfId="37147" xr:uid="{00000000-0005-0000-0000-00000C910000}"/>
    <cellStyle name="Normal 5 2 14 3" xfId="37148" xr:uid="{00000000-0005-0000-0000-00000D910000}"/>
    <cellStyle name="Normal 5 2 14 3 2" xfId="37149" xr:uid="{00000000-0005-0000-0000-00000E910000}"/>
    <cellStyle name="Normal 5 2 14 4" xfId="37150" xr:uid="{00000000-0005-0000-0000-00000F910000}"/>
    <cellStyle name="Normal 5 2 15" xfId="37151" xr:uid="{00000000-0005-0000-0000-000010910000}"/>
    <cellStyle name="Normal 5 2 15 2" xfId="37152" xr:uid="{00000000-0005-0000-0000-000011910000}"/>
    <cellStyle name="Normal 5 2 15 2 2" xfId="37153" xr:uid="{00000000-0005-0000-0000-000012910000}"/>
    <cellStyle name="Normal 5 2 15 2 2 2" xfId="37154" xr:uid="{00000000-0005-0000-0000-000013910000}"/>
    <cellStyle name="Normal 5 2 15 2 3" xfId="37155" xr:uid="{00000000-0005-0000-0000-000014910000}"/>
    <cellStyle name="Normal 5 2 15 3" xfId="37156" xr:uid="{00000000-0005-0000-0000-000015910000}"/>
    <cellStyle name="Normal 5 2 15 3 2" xfId="37157" xr:uid="{00000000-0005-0000-0000-000016910000}"/>
    <cellStyle name="Normal 5 2 15 4" xfId="37158" xr:uid="{00000000-0005-0000-0000-000017910000}"/>
    <cellStyle name="Normal 5 2 16" xfId="37159" xr:uid="{00000000-0005-0000-0000-000018910000}"/>
    <cellStyle name="Normal 5 2 16 2" xfId="37160" xr:uid="{00000000-0005-0000-0000-000019910000}"/>
    <cellStyle name="Normal 5 2 16 2 2" xfId="37161" xr:uid="{00000000-0005-0000-0000-00001A910000}"/>
    <cellStyle name="Normal 5 2 16 2 2 2" xfId="37162" xr:uid="{00000000-0005-0000-0000-00001B910000}"/>
    <cellStyle name="Normal 5 2 16 2 3" xfId="37163" xr:uid="{00000000-0005-0000-0000-00001C910000}"/>
    <cellStyle name="Normal 5 2 16 3" xfId="37164" xr:uid="{00000000-0005-0000-0000-00001D910000}"/>
    <cellStyle name="Normal 5 2 16 3 2" xfId="37165" xr:uid="{00000000-0005-0000-0000-00001E910000}"/>
    <cellStyle name="Normal 5 2 16 4" xfId="37166" xr:uid="{00000000-0005-0000-0000-00001F910000}"/>
    <cellStyle name="Normal 5 2 17" xfId="37167" xr:uid="{00000000-0005-0000-0000-000020910000}"/>
    <cellStyle name="Normal 5 2 17 2" xfId="37168" xr:uid="{00000000-0005-0000-0000-000021910000}"/>
    <cellStyle name="Normal 5 2 17 2 2" xfId="37169" xr:uid="{00000000-0005-0000-0000-000022910000}"/>
    <cellStyle name="Normal 5 2 17 3" xfId="37170" xr:uid="{00000000-0005-0000-0000-000023910000}"/>
    <cellStyle name="Normal 5 2 18" xfId="37171" xr:uid="{00000000-0005-0000-0000-000024910000}"/>
    <cellStyle name="Normal 5 2 18 2" xfId="37172" xr:uid="{00000000-0005-0000-0000-000025910000}"/>
    <cellStyle name="Normal 5 2 19" xfId="37173" xr:uid="{00000000-0005-0000-0000-000026910000}"/>
    <cellStyle name="Normal 5 2 19 2" xfId="37174" xr:uid="{00000000-0005-0000-0000-000027910000}"/>
    <cellStyle name="Normal 5 2 2" xfId="51" xr:uid="{00000000-0005-0000-0000-000028910000}"/>
    <cellStyle name="Normal 5 2 2 10" xfId="37175" xr:uid="{00000000-0005-0000-0000-000029910000}"/>
    <cellStyle name="Normal 5 2 2 10 2" xfId="37176" xr:uid="{00000000-0005-0000-0000-00002A910000}"/>
    <cellStyle name="Normal 5 2 2 10 2 2" xfId="37177" xr:uid="{00000000-0005-0000-0000-00002B910000}"/>
    <cellStyle name="Normal 5 2 2 10 2 2 2" xfId="37178" xr:uid="{00000000-0005-0000-0000-00002C910000}"/>
    <cellStyle name="Normal 5 2 2 10 2 2 2 2" xfId="37179" xr:uid="{00000000-0005-0000-0000-00002D910000}"/>
    <cellStyle name="Normal 5 2 2 10 2 2 2 2 2" xfId="37180" xr:uid="{00000000-0005-0000-0000-00002E910000}"/>
    <cellStyle name="Normal 5 2 2 10 2 2 2 3" xfId="37181" xr:uid="{00000000-0005-0000-0000-00002F910000}"/>
    <cellStyle name="Normal 5 2 2 10 2 2 3" xfId="37182" xr:uid="{00000000-0005-0000-0000-000030910000}"/>
    <cellStyle name="Normal 5 2 2 10 2 2 3 2" xfId="37183" xr:uid="{00000000-0005-0000-0000-000031910000}"/>
    <cellStyle name="Normal 5 2 2 10 2 2 4" xfId="37184" xr:uid="{00000000-0005-0000-0000-000032910000}"/>
    <cellStyle name="Normal 5 2 2 10 2 3" xfId="37185" xr:uid="{00000000-0005-0000-0000-000033910000}"/>
    <cellStyle name="Normal 5 2 2 10 2 3 2" xfId="37186" xr:uid="{00000000-0005-0000-0000-000034910000}"/>
    <cellStyle name="Normal 5 2 2 10 2 3 2 2" xfId="37187" xr:uid="{00000000-0005-0000-0000-000035910000}"/>
    <cellStyle name="Normal 5 2 2 10 2 3 3" xfId="37188" xr:uid="{00000000-0005-0000-0000-000036910000}"/>
    <cellStyle name="Normal 5 2 2 10 2 4" xfId="37189" xr:uid="{00000000-0005-0000-0000-000037910000}"/>
    <cellStyle name="Normal 5 2 2 10 2 4 2" xfId="37190" xr:uid="{00000000-0005-0000-0000-000038910000}"/>
    <cellStyle name="Normal 5 2 2 10 2 5" xfId="37191" xr:uid="{00000000-0005-0000-0000-000039910000}"/>
    <cellStyle name="Normal 5 2 2 10 3" xfId="37192" xr:uid="{00000000-0005-0000-0000-00003A910000}"/>
    <cellStyle name="Normal 5 2 2 10 3 2" xfId="37193" xr:uid="{00000000-0005-0000-0000-00003B910000}"/>
    <cellStyle name="Normal 5 2 2 10 3 2 2" xfId="37194" xr:uid="{00000000-0005-0000-0000-00003C910000}"/>
    <cellStyle name="Normal 5 2 2 10 3 2 2 2" xfId="37195" xr:uid="{00000000-0005-0000-0000-00003D910000}"/>
    <cellStyle name="Normal 5 2 2 10 3 2 3" xfId="37196" xr:uid="{00000000-0005-0000-0000-00003E910000}"/>
    <cellStyle name="Normal 5 2 2 10 3 3" xfId="37197" xr:uid="{00000000-0005-0000-0000-00003F910000}"/>
    <cellStyle name="Normal 5 2 2 10 3 3 2" xfId="37198" xr:uid="{00000000-0005-0000-0000-000040910000}"/>
    <cellStyle name="Normal 5 2 2 10 3 4" xfId="37199" xr:uid="{00000000-0005-0000-0000-000041910000}"/>
    <cellStyle name="Normal 5 2 2 10 4" xfId="37200" xr:uid="{00000000-0005-0000-0000-000042910000}"/>
    <cellStyle name="Normal 5 2 2 10 4 2" xfId="37201" xr:uid="{00000000-0005-0000-0000-000043910000}"/>
    <cellStyle name="Normal 5 2 2 10 4 2 2" xfId="37202" xr:uid="{00000000-0005-0000-0000-000044910000}"/>
    <cellStyle name="Normal 5 2 2 10 4 3" xfId="37203" xr:uid="{00000000-0005-0000-0000-000045910000}"/>
    <cellStyle name="Normal 5 2 2 10 5" xfId="37204" xr:uid="{00000000-0005-0000-0000-000046910000}"/>
    <cellStyle name="Normal 5 2 2 10 5 2" xfId="37205" xr:uid="{00000000-0005-0000-0000-000047910000}"/>
    <cellStyle name="Normal 5 2 2 10 6" xfId="37206" xr:uid="{00000000-0005-0000-0000-000048910000}"/>
    <cellStyle name="Normal 5 2 2 11" xfId="37207" xr:uid="{00000000-0005-0000-0000-000049910000}"/>
    <cellStyle name="Normal 5 2 2 11 2" xfId="37208" xr:uid="{00000000-0005-0000-0000-00004A910000}"/>
    <cellStyle name="Normal 5 2 2 11 2 2" xfId="37209" xr:uid="{00000000-0005-0000-0000-00004B910000}"/>
    <cellStyle name="Normal 5 2 2 11 2 2 2" xfId="37210" xr:uid="{00000000-0005-0000-0000-00004C910000}"/>
    <cellStyle name="Normal 5 2 2 11 2 2 2 2" xfId="37211" xr:uid="{00000000-0005-0000-0000-00004D910000}"/>
    <cellStyle name="Normal 5 2 2 11 2 2 2 2 2" xfId="37212" xr:uid="{00000000-0005-0000-0000-00004E910000}"/>
    <cellStyle name="Normal 5 2 2 11 2 2 2 3" xfId="37213" xr:uid="{00000000-0005-0000-0000-00004F910000}"/>
    <cellStyle name="Normal 5 2 2 11 2 2 3" xfId="37214" xr:uid="{00000000-0005-0000-0000-000050910000}"/>
    <cellStyle name="Normal 5 2 2 11 2 2 3 2" xfId="37215" xr:uid="{00000000-0005-0000-0000-000051910000}"/>
    <cellStyle name="Normal 5 2 2 11 2 2 4" xfId="37216" xr:uid="{00000000-0005-0000-0000-000052910000}"/>
    <cellStyle name="Normal 5 2 2 11 2 3" xfId="37217" xr:uid="{00000000-0005-0000-0000-000053910000}"/>
    <cellStyle name="Normal 5 2 2 11 2 3 2" xfId="37218" xr:uid="{00000000-0005-0000-0000-000054910000}"/>
    <cellStyle name="Normal 5 2 2 11 2 3 2 2" xfId="37219" xr:uid="{00000000-0005-0000-0000-000055910000}"/>
    <cellStyle name="Normal 5 2 2 11 2 3 3" xfId="37220" xr:uid="{00000000-0005-0000-0000-000056910000}"/>
    <cellStyle name="Normal 5 2 2 11 2 4" xfId="37221" xr:uid="{00000000-0005-0000-0000-000057910000}"/>
    <cellStyle name="Normal 5 2 2 11 2 4 2" xfId="37222" xr:uid="{00000000-0005-0000-0000-000058910000}"/>
    <cellStyle name="Normal 5 2 2 11 2 5" xfId="37223" xr:uid="{00000000-0005-0000-0000-000059910000}"/>
    <cellStyle name="Normal 5 2 2 11 3" xfId="37224" xr:uid="{00000000-0005-0000-0000-00005A910000}"/>
    <cellStyle name="Normal 5 2 2 11 3 2" xfId="37225" xr:uid="{00000000-0005-0000-0000-00005B910000}"/>
    <cellStyle name="Normal 5 2 2 11 3 2 2" xfId="37226" xr:uid="{00000000-0005-0000-0000-00005C910000}"/>
    <cellStyle name="Normal 5 2 2 11 3 2 2 2" xfId="37227" xr:uid="{00000000-0005-0000-0000-00005D910000}"/>
    <cellStyle name="Normal 5 2 2 11 3 2 3" xfId="37228" xr:uid="{00000000-0005-0000-0000-00005E910000}"/>
    <cellStyle name="Normal 5 2 2 11 3 3" xfId="37229" xr:uid="{00000000-0005-0000-0000-00005F910000}"/>
    <cellStyle name="Normal 5 2 2 11 3 3 2" xfId="37230" xr:uid="{00000000-0005-0000-0000-000060910000}"/>
    <cellStyle name="Normal 5 2 2 11 3 4" xfId="37231" xr:uid="{00000000-0005-0000-0000-000061910000}"/>
    <cellStyle name="Normal 5 2 2 11 4" xfId="37232" xr:uid="{00000000-0005-0000-0000-000062910000}"/>
    <cellStyle name="Normal 5 2 2 11 4 2" xfId="37233" xr:uid="{00000000-0005-0000-0000-000063910000}"/>
    <cellStyle name="Normal 5 2 2 11 4 2 2" xfId="37234" xr:uid="{00000000-0005-0000-0000-000064910000}"/>
    <cellStyle name="Normal 5 2 2 11 4 3" xfId="37235" xr:uid="{00000000-0005-0000-0000-000065910000}"/>
    <cellStyle name="Normal 5 2 2 11 5" xfId="37236" xr:uid="{00000000-0005-0000-0000-000066910000}"/>
    <cellStyle name="Normal 5 2 2 11 5 2" xfId="37237" xr:uid="{00000000-0005-0000-0000-000067910000}"/>
    <cellStyle name="Normal 5 2 2 11 6" xfId="37238" xr:uid="{00000000-0005-0000-0000-000068910000}"/>
    <cellStyle name="Normal 5 2 2 12" xfId="37239" xr:uid="{00000000-0005-0000-0000-000069910000}"/>
    <cellStyle name="Normal 5 2 2 12 2" xfId="37240" xr:uid="{00000000-0005-0000-0000-00006A910000}"/>
    <cellStyle name="Normal 5 2 2 12 2 2" xfId="37241" xr:uid="{00000000-0005-0000-0000-00006B910000}"/>
    <cellStyle name="Normal 5 2 2 12 2 2 2" xfId="37242" xr:uid="{00000000-0005-0000-0000-00006C910000}"/>
    <cellStyle name="Normal 5 2 2 12 2 2 2 2" xfId="37243" xr:uid="{00000000-0005-0000-0000-00006D910000}"/>
    <cellStyle name="Normal 5 2 2 12 2 2 3" xfId="37244" xr:uid="{00000000-0005-0000-0000-00006E910000}"/>
    <cellStyle name="Normal 5 2 2 12 2 3" xfId="37245" xr:uid="{00000000-0005-0000-0000-00006F910000}"/>
    <cellStyle name="Normal 5 2 2 12 2 3 2" xfId="37246" xr:uid="{00000000-0005-0000-0000-000070910000}"/>
    <cellStyle name="Normal 5 2 2 12 2 4" xfId="37247" xr:uid="{00000000-0005-0000-0000-000071910000}"/>
    <cellStyle name="Normal 5 2 2 12 3" xfId="37248" xr:uid="{00000000-0005-0000-0000-000072910000}"/>
    <cellStyle name="Normal 5 2 2 12 3 2" xfId="37249" xr:uid="{00000000-0005-0000-0000-000073910000}"/>
    <cellStyle name="Normal 5 2 2 12 3 2 2" xfId="37250" xr:uid="{00000000-0005-0000-0000-000074910000}"/>
    <cellStyle name="Normal 5 2 2 12 3 3" xfId="37251" xr:uid="{00000000-0005-0000-0000-000075910000}"/>
    <cellStyle name="Normal 5 2 2 12 4" xfId="37252" xr:uid="{00000000-0005-0000-0000-000076910000}"/>
    <cellStyle name="Normal 5 2 2 12 4 2" xfId="37253" xr:uid="{00000000-0005-0000-0000-000077910000}"/>
    <cellStyle name="Normal 5 2 2 12 5" xfId="37254" xr:uid="{00000000-0005-0000-0000-000078910000}"/>
    <cellStyle name="Normal 5 2 2 13" xfId="37255" xr:uid="{00000000-0005-0000-0000-000079910000}"/>
    <cellStyle name="Normal 5 2 2 13 2" xfId="37256" xr:uid="{00000000-0005-0000-0000-00007A910000}"/>
    <cellStyle name="Normal 5 2 2 13 2 2" xfId="37257" xr:uid="{00000000-0005-0000-0000-00007B910000}"/>
    <cellStyle name="Normal 5 2 2 13 2 2 2" xfId="37258" xr:uid="{00000000-0005-0000-0000-00007C910000}"/>
    <cellStyle name="Normal 5 2 2 13 2 3" xfId="37259" xr:uid="{00000000-0005-0000-0000-00007D910000}"/>
    <cellStyle name="Normal 5 2 2 13 3" xfId="37260" xr:uid="{00000000-0005-0000-0000-00007E910000}"/>
    <cellStyle name="Normal 5 2 2 13 3 2" xfId="37261" xr:uid="{00000000-0005-0000-0000-00007F910000}"/>
    <cellStyle name="Normal 5 2 2 13 4" xfId="37262" xr:uid="{00000000-0005-0000-0000-000080910000}"/>
    <cellStyle name="Normal 5 2 2 14" xfId="37263" xr:uid="{00000000-0005-0000-0000-000081910000}"/>
    <cellStyle name="Normal 5 2 2 14 2" xfId="37264" xr:uid="{00000000-0005-0000-0000-000082910000}"/>
    <cellStyle name="Normal 5 2 2 14 2 2" xfId="37265" xr:uid="{00000000-0005-0000-0000-000083910000}"/>
    <cellStyle name="Normal 5 2 2 14 2 2 2" xfId="37266" xr:uid="{00000000-0005-0000-0000-000084910000}"/>
    <cellStyle name="Normal 5 2 2 14 2 3" xfId="37267" xr:uid="{00000000-0005-0000-0000-000085910000}"/>
    <cellStyle name="Normal 5 2 2 14 3" xfId="37268" xr:uid="{00000000-0005-0000-0000-000086910000}"/>
    <cellStyle name="Normal 5 2 2 14 3 2" xfId="37269" xr:uid="{00000000-0005-0000-0000-000087910000}"/>
    <cellStyle name="Normal 5 2 2 14 4" xfId="37270" xr:uid="{00000000-0005-0000-0000-000088910000}"/>
    <cellStyle name="Normal 5 2 2 15" xfId="37271" xr:uid="{00000000-0005-0000-0000-000089910000}"/>
    <cellStyle name="Normal 5 2 2 15 2" xfId="37272" xr:uid="{00000000-0005-0000-0000-00008A910000}"/>
    <cellStyle name="Normal 5 2 2 15 2 2" xfId="37273" xr:uid="{00000000-0005-0000-0000-00008B910000}"/>
    <cellStyle name="Normal 5 2 2 15 2 2 2" xfId="37274" xr:uid="{00000000-0005-0000-0000-00008C910000}"/>
    <cellStyle name="Normal 5 2 2 15 2 3" xfId="37275" xr:uid="{00000000-0005-0000-0000-00008D910000}"/>
    <cellStyle name="Normal 5 2 2 15 3" xfId="37276" xr:uid="{00000000-0005-0000-0000-00008E910000}"/>
    <cellStyle name="Normal 5 2 2 15 3 2" xfId="37277" xr:uid="{00000000-0005-0000-0000-00008F910000}"/>
    <cellStyle name="Normal 5 2 2 15 4" xfId="37278" xr:uid="{00000000-0005-0000-0000-000090910000}"/>
    <cellStyle name="Normal 5 2 2 16" xfId="37279" xr:uid="{00000000-0005-0000-0000-000091910000}"/>
    <cellStyle name="Normal 5 2 2 16 2" xfId="37280" xr:uid="{00000000-0005-0000-0000-000092910000}"/>
    <cellStyle name="Normal 5 2 2 16 2 2" xfId="37281" xr:uid="{00000000-0005-0000-0000-000093910000}"/>
    <cellStyle name="Normal 5 2 2 16 3" xfId="37282" xr:uid="{00000000-0005-0000-0000-000094910000}"/>
    <cellStyle name="Normal 5 2 2 17" xfId="37283" xr:uid="{00000000-0005-0000-0000-000095910000}"/>
    <cellStyle name="Normal 5 2 2 17 2" xfId="37284" xr:uid="{00000000-0005-0000-0000-000096910000}"/>
    <cellStyle name="Normal 5 2 2 18" xfId="37285" xr:uid="{00000000-0005-0000-0000-000097910000}"/>
    <cellStyle name="Normal 5 2 2 18 2" xfId="37286" xr:uid="{00000000-0005-0000-0000-000098910000}"/>
    <cellStyle name="Normal 5 2 2 19" xfId="37287" xr:uid="{00000000-0005-0000-0000-000099910000}"/>
    <cellStyle name="Normal 5 2 2 2" xfId="37288" xr:uid="{00000000-0005-0000-0000-00009A910000}"/>
    <cellStyle name="Normal 5 2 2 2 10" xfId="37289" xr:uid="{00000000-0005-0000-0000-00009B910000}"/>
    <cellStyle name="Normal 5 2 2 2 10 2" xfId="37290" xr:uid="{00000000-0005-0000-0000-00009C910000}"/>
    <cellStyle name="Normal 5 2 2 2 10 2 2" xfId="37291" xr:uid="{00000000-0005-0000-0000-00009D910000}"/>
    <cellStyle name="Normal 5 2 2 2 10 2 2 2" xfId="37292" xr:uid="{00000000-0005-0000-0000-00009E910000}"/>
    <cellStyle name="Normal 5 2 2 2 10 2 2 2 2" xfId="37293" xr:uid="{00000000-0005-0000-0000-00009F910000}"/>
    <cellStyle name="Normal 5 2 2 2 10 2 2 2 2 2" xfId="37294" xr:uid="{00000000-0005-0000-0000-0000A0910000}"/>
    <cellStyle name="Normal 5 2 2 2 10 2 2 2 3" xfId="37295" xr:uid="{00000000-0005-0000-0000-0000A1910000}"/>
    <cellStyle name="Normal 5 2 2 2 10 2 2 3" xfId="37296" xr:uid="{00000000-0005-0000-0000-0000A2910000}"/>
    <cellStyle name="Normal 5 2 2 2 10 2 2 3 2" xfId="37297" xr:uid="{00000000-0005-0000-0000-0000A3910000}"/>
    <cellStyle name="Normal 5 2 2 2 10 2 2 4" xfId="37298" xr:uid="{00000000-0005-0000-0000-0000A4910000}"/>
    <cellStyle name="Normal 5 2 2 2 10 2 3" xfId="37299" xr:uid="{00000000-0005-0000-0000-0000A5910000}"/>
    <cellStyle name="Normal 5 2 2 2 10 2 3 2" xfId="37300" xr:uid="{00000000-0005-0000-0000-0000A6910000}"/>
    <cellStyle name="Normal 5 2 2 2 10 2 3 2 2" xfId="37301" xr:uid="{00000000-0005-0000-0000-0000A7910000}"/>
    <cellStyle name="Normal 5 2 2 2 10 2 3 3" xfId="37302" xr:uid="{00000000-0005-0000-0000-0000A8910000}"/>
    <cellStyle name="Normal 5 2 2 2 10 2 4" xfId="37303" xr:uid="{00000000-0005-0000-0000-0000A9910000}"/>
    <cellStyle name="Normal 5 2 2 2 10 2 4 2" xfId="37304" xr:uid="{00000000-0005-0000-0000-0000AA910000}"/>
    <cellStyle name="Normal 5 2 2 2 10 2 5" xfId="37305" xr:uid="{00000000-0005-0000-0000-0000AB910000}"/>
    <cellStyle name="Normal 5 2 2 2 10 3" xfId="37306" xr:uid="{00000000-0005-0000-0000-0000AC910000}"/>
    <cellStyle name="Normal 5 2 2 2 10 3 2" xfId="37307" xr:uid="{00000000-0005-0000-0000-0000AD910000}"/>
    <cellStyle name="Normal 5 2 2 2 10 3 2 2" xfId="37308" xr:uid="{00000000-0005-0000-0000-0000AE910000}"/>
    <cellStyle name="Normal 5 2 2 2 10 3 2 2 2" xfId="37309" xr:uid="{00000000-0005-0000-0000-0000AF910000}"/>
    <cellStyle name="Normal 5 2 2 2 10 3 2 3" xfId="37310" xr:uid="{00000000-0005-0000-0000-0000B0910000}"/>
    <cellStyle name="Normal 5 2 2 2 10 3 3" xfId="37311" xr:uid="{00000000-0005-0000-0000-0000B1910000}"/>
    <cellStyle name="Normal 5 2 2 2 10 3 3 2" xfId="37312" xr:uid="{00000000-0005-0000-0000-0000B2910000}"/>
    <cellStyle name="Normal 5 2 2 2 10 3 4" xfId="37313" xr:uid="{00000000-0005-0000-0000-0000B3910000}"/>
    <cellStyle name="Normal 5 2 2 2 10 4" xfId="37314" xr:uid="{00000000-0005-0000-0000-0000B4910000}"/>
    <cellStyle name="Normal 5 2 2 2 10 4 2" xfId="37315" xr:uid="{00000000-0005-0000-0000-0000B5910000}"/>
    <cellStyle name="Normal 5 2 2 2 10 4 2 2" xfId="37316" xr:uid="{00000000-0005-0000-0000-0000B6910000}"/>
    <cellStyle name="Normal 5 2 2 2 10 4 3" xfId="37317" xr:uid="{00000000-0005-0000-0000-0000B7910000}"/>
    <cellStyle name="Normal 5 2 2 2 10 5" xfId="37318" xr:uid="{00000000-0005-0000-0000-0000B8910000}"/>
    <cellStyle name="Normal 5 2 2 2 10 5 2" xfId="37319" xr:uid="{00000000-0005-0000-0000-0000B9910000}"/>
    <cellStyle name="Normal 5 2 2 2 10 6" xfId="37320" xr:uid="{00000000-0005-0000-0000-0000BA910000}"/>
    <cellStyle name="Normal 5 2 2 2 11" xfId="37321" xr:uid="{00000000-0005-0000-0000-0000BB910000}"/>
    <cellStyle name="Normal 5 2 2 2 11 2" xfId="37322" xr:uid="{00000000-0005-0000-0000-0000BC910000}"/>
    <cellStyle name="Normal 5 2 2 2 11 2 2" xfId="37323" xr:uid="{00000000-0005-0000-0000-0000BD910000}"/>
    <cellStyle name="Normal 5 2 2 2 11 2 2 2" xfId="37324" xr:uid="{00000000-0005-0000-0000-0000BE910000}"/>
    <cellStyle name="Normal 5 2 2 2 11 2 2 2 2" xfId="37325" xr:uid="{00000000-0005-0000-0000-0000BF910000}"/>
    <cellStyle name="Normal 5 2 2 2 11 2 2 3" xfId="37326" xr:uid="{00000000-0005-0000-0000-0000C0910000}"/>
    <cellStyle name="Normal 5 2 2 2 11 2 3" xfId="37327" xr:uid="{00000000-0005-0000-0000-0000C1910000}"/>
    <cellStyle name="Normal 5 2 2 2 11 2 3 2" xfId="37328" xr:uid="{00000000-0005-0000-0000-0000C2910000}"/>
    <cellStyle name="Normal 5 2 2 2 11 2 4" xfId="37329" xr:uid="{00000000-0005-0000-0000-0000C3910000}"/>
    <cellStyle name="Normal 5 2 2 2 11 3" xfId="37330" xr:uid="{00000000-0005-0000-0000-0000C4910000}"/>
    <cellStyle name="Normal 5 2 2 2 11 3 2" xfId="37331" xr:uid="{00000000-0005-0000-0000-0000C5910000}"/>
    <cellStyle name="Normal 5 2 2 2 11 3 2 2" xfId="37332" xr:uid="{00000000-0005-0000-0000-0000C6910000}"/>
    <cellStyle name="Normal 5 2 2 2 11 3 3" xfId="37333" xr:uid="{00000000-0005-0000-0000-0000C7910000}"/>
    <cellStyle name="Normal 5 2 2 2 11 4" xfId="37334" xr:uid="{00000000-0005-0000-0000-0000C8910000}"/>
    <cellStyle name="Normal 5 2 2 2 11 4 2" xfId="37335" xr:uid="{00000000-0005-0000-0000-0000C9910000}"/>
    <cellStyle name="Normal 5 2 2 2 11 5" xfId="37336" xr:uid="{00000000-0005-0000-0000-0000CA910000}"/>
    <cellStyle name="Normal 5 2 2 2 12" xfId="37337" xr:uid="{00000000-0005-0000-0000-0000CB910000}"/>
    <cellStyle name="Normal 5 2 2 2 12 2" xfId="37338" xr:uid="{00000000-0005-0000-0000-0000CC910000}"/>
    <cellStyle name="Normal 5 2 2 2 12 2 2" xfId="37339" xr:uid="{00000000-0005-0000-0000-0000CD910000}"/>
    <cellStyle name="Normal 5 2 2 2 12 2 2 2" xfId="37340" xr:uid="{00000000-0005-0000-0000-0000CE910000}"/>
    <cellStyle name="Normal 5 2 2 2 12 2 3" xfId="37341" xr:uid="{00000000-0005-0000-0000-0000CF910000}"/>
    <cellStyle name="Normal 5 2 2 2 12 3" xfId="37342" xr:uid="{00000000-0005-0000-0000-0000D0910000}"/>
    <cellStyle name="Normal 5 2 2 2 12 3 2" xfId="37343" xr:uid="{00000000-0005-0000-0000-0000D1910000}"/>
    <cellStyle name="Normal 5 2 2 2 12 4" xfId="37344" xr:uid="{00000000-0005-0000-0000-0000D2910000}"/>
    <cellStyle name="Normal 5 2 2 2 13" xfId="37345" xr:uid="{00000000-0005-0000-0000-0000D3910000}"/>
    <cellStyle name="Normal 5 2 2 2 13 2" xfId="37346" xr:uid="{00000000-0005-0000-0000-0000D4910000}"/>
    <cellStyle name="Normal 5 2 2 2 13 2 2" xfId="37347" xr:uid="{00000000-0005-0000-0000-0000D5910000}"/>
    <cellStyle name="Normal 5 2 2 2 13 2 2 2" xfId="37348" xr:uid="{00000000-0005-0000-0000-0000D6910000}"/>
    <cellStyle name="Normal 5 2 2 2 13 2 3" xfId="37349" xr:uid="{00000000-0005-0000-0000-0000D7910000}"/>
    <cellStyle name="Normal 5 2 2 2 13 3" xfId="37350" xr:uid="{00000000-0005-0000-0000-0000D8910000}"/>
    <cellStyle name="Normal 5 2 2 2 13 3 2" xfId="37351" xr:uid="{00000000-0005-0000-0000-0000D9910000}"/>
    <cellStyle name="Normal 5 2 2 2 13 4" xfId="37352" xr:uid="{00000000-0005-0000-0000-0000DA910000}"/>
    <cellStyle name="Normal 5 2 2 2 14" xfId="37353" xr:uid="{00000000-0005-0000-0000-0000DB910000}"/>
    <cellStyle name="Normal 5 2 2 2 14 2" xfId="37354" xr:uid="{00000000-0005-0000-0000-0000DC910000}"/>
    <cellStyle name="Normal 5 2 2 2 14 2 2" xfId="37355" xr:uid="{00000000-0005-0000-0000-0000DD910000}"/>
    <cellStyle name="Normal 5 2 2 2 14 2 2 2" xfId="37356" xr:uid="{00000000-0005-0000-0000-0000DE910000}"/>
    <cellStyle name="Normal 5 2 2 2 14 2 3" xfId="37357" xr:uid="{00000000-0005-0000-0000-0000DF910000}"/>
    <cellStyle name="Normal 5 2 2 2 14 3" xfId="37358" xr:uid="{00000000-0005-0000-0000-0000E0910000}"/>
    <cellStyle name="Normal 5 2 2 2 14 3 2" xfId="37359" xr:uid="{00000000-0005-0000-0000-0000E1910000}"/>
    <cellStyle name="Normal 5 2 2 2 14 4" xfId="37360" xr:uid="{00000000-0005-0000-0000-0000E2910000}"/>
    <cellStyle name="Normal 5 2 2 2 15" xfId="37361" xr:uid="{00000000-0005-0000-0000-0000E3910000}"/>
    <cellStyle name="Normal 5 2 2 2 15 2" xfId="37362" xr:uid="{00000000-0005-0000-0000-0000E4910000}"/>
    <cellStyle name="Normal 5 2 2 2 15 2 2" xfId="37363" xr:uid="{00000000-0005-0000-0000-0000E5910000}"/>
    <cellStyle name="Normal 5 2 2 2 15 3" xfId="37364" xr:uid="{00000000-0005-0000-0000-0000E6910000}"/>
    <cellStyle name="Normal 5 2 2 2 16" xfId="37365" xr:uid="{00000000-0005-0000-0000-0000E7910000}"/>
    <cellStyle name="Normal 5 2 2 2 16 2" xfId="37366" xr:uid="{00000000-0005-0000-0000-0000E8910000}"/>
    <cellStyle name="Normal 5 2 2 2 17" xfId="37367" xr:uid="{00000000-0005-0000-0000-0000E9910000}"/>
    <cellStyle name="Normal 5 2 2 2 17 2" xfId="37368" xr:uid="{00000000-0005-0000-0000-0000EA910000}"/>
    <cellStyle name="Normal 5 2 2 2 18" xfId="37369" xr:uid="{00000000-0005-0000-0000-0000EB910000}"/>
    <cellStyle name="Normal 5 2 2 2 19" xfId="37370" xr:uid="{00000000-0005-0000-0000-0000EC910000}"/>
    <cellStyle name="Normal 5 2 2 2 2" xfId="37371" xr:uid="{00000000-0005-0000-0000-0000ED910000}"/>
    <cellStyle name="Normal 5 2 2 2 2 10" xfId="37372" xr:uid="{00000000-0005-0000-0000-0000EE910000}"/>
    <cellStyle name="Normal 5 2 2 2 2 10 2" xfId="37373" xr:uid="{00000000-0005-0000-0000-0000EF910000}"/>
    <cellStyle name="Normal 5 2 2 2 2 10 2 2" xfId="37374" xr:uid="{00000000-0005-0000-0000-0000F0910000}"/>
    <cellStyle name="Normal 5 2 2 2 2 10 2 2 2" xfId="37375" xr:uid="{00000000-0005-0000-0000-0000F1910000}"/>
    <cellStyle name="Normal 5 2 2 2 2 10 2 3" xfId="37376" xr:uid="{00000000-0005-0000-0000-0000F2910000}"/>
    <cellStyle name="Normal 5 2 2 2 2 10 3" xfId="37377" xr:uid="{00000000-0005-0000-0000-0000F3910000}"/>
    <cellStyle name="Normal 5 2 2 2 2 10 3 2" xfId="37378" xr:uid="{00000000-0005-0000-0000-0000F4910000}"/>
    <cellStyle name="Normal 5 2 2 2 2 10 4" xfId="37379" xr:uid="{00000000-0005-0000-0000-0000F5910000}"/>
    <cellStyle name="Normal 5 2 2 2 2 11" xfId="37380" xr:uid="{00000000-0005-0000-0000-0000F6910000}"/>
    <cellStyle name="Normal 5 2 2 2 2 11 2" xfId="37381" xr:uid="{00000000-0005-0000-0000-0000F7910000}"/>
    <cellStyle name="Normal 5 2 2 2 2 11 2 2" xfId="37382" xr:uid="{00000000-0005-0000-0000-0000F8910000}"/>
    <cellStyle name="Normal 5 2 2 2 2 11 2 2 2" xfId="37383" xr:uid="{00000000-0005-0000-0000-0000F9910000}"/>
    <cellStyle name="Normal 5 2 2 2 2 11 2 3" xfId="37384" xr:uid="{00000000-0005-0000-0000-0000FA910000}"/>
    <cellStyle name="Normal 5 2 2 2 2 11 3" xfId="37385" xr:uid="{00000000-0005-0000-0000-0000FB910000}"/>
    <cellStyle name="Normal 5 2 2 2 2 11 3 2" xfId="37386" xr:uid="{00000000-0005-0000-0000-0000FC910000}"/>
    <cellStyle name="Normal 5 2 2 2 2 11 4" xfId="37387" xr:uid="{00000000-0005-0000-0000-0000FD910000}"/>
    <cellStyle name="Normal 5 2 2 2 2 12" xfId="37388" xr:uid="{00000000-0005-0000-0000-0000FE910000}"/>
    <cellStyle name="Normal 5 2 2 2 2 12 2" xfId="37389" xr:uid="{00000000-0005-0000-0000-0000FF910000}"/>
    <cellStyle name="Normal 5 2 2 2 2 12 2 2" xfId="37390" xr:uid="{00000000-0005-0000-0000-000000920000}"/>
    <cellStyle name="Normal 5 2 2 2 2 12 2 2 2" xfId="37391" xr:uid="{00000000-0005-0000-0000-000001920000}"/>
    <cellStyle name="Normal 5 2 2 2 2 12 2 3" xfId="37392" xr:uid="{00000000-0005-0000-0000-000002920000}"/>
    <cellStyle name="Normal 5 2 2 2 2 12 3" xfId="37393" xr:uid="{00000000-0005-0000-0000-000003920000}"/>
    <cellStyle name="Normal 5 2 2 2 2 12 3 2" xfId="37394" xr:uid="{00000000-0005-0000-0000-000004920000}"/>
    <cellStyle name="Normal 5 2 2 2 2 12 4" xfId="37395" xr:uid="{00000000-0005-0000-0000-000005920000}"/>
    <cellStyle name="Normal 5 2 2 2 2 13" xfId="37396" xr:uid="{00000000-0005-0000-0000-000006920000}"/>
    <cellStyle name="Normal 5 2 2 2 2 13 2" xfId="37397" xr:uid="{00000000-0005-0000-0000-000007920000}"/>
    <cellStyle name="Normal 5 2 2 2 2 13 2 2" xfId="37398" xr:uid="{00000000-0005-0000-0000-000008920000}"/>
    <cellStyle name="Normal 5 2 2 2 2 13 3" xfId="37399" xr:uid="{00000000-0005-0000-0000-000009920000}"/>
    <cellStyle name="Normal 5 2 2 2 2 14" xfId="37400" xr:uid="{00000000-0005-0000-0000-00000A920000}"/>
    <cellStyle name="Normal 5 2 2 2 2 14 2" xfId="37401" xr:uid="{00000000-0005-0000-0000-00000B920000}"/>
    <cellStyle name="Normal 5 2 2 2 2 15" xfId="37402" xr:uid="{00000000-0005-0000-0000-00000C920000}"/>
    <cellStyle name="Normal 5 2 2 2 2 15 2" xfId="37403" xr:uid="{00000000-0005-0000-0000-00000D920000}"/>
    <cellStyle name="Normal 5 2 2 2 2 16" xfId="37404" xr:uid="{00000000-0005-0000-0000-00000E920000}"/>
    <cellStyle name="Normal 5 2 2 2 2 17" xfId="37405" xr:uid="{00000000-0005-0000-0000-00000F920000}"/>
    <cellStyle name="Normal 5 2 2 2 2 2" xfId="37406" xr:uid="{00000000-0005-0000-0000-000010920000}"/>
    <cellStyle name="Normal 5 2 2 2 2 2 10" xfId="37407" xr:uid="{00000000-0005-0000-0000-000011920000}"/>
    <cellStyle name="Normal 5 2 2 2 2 2 11" xfId="37408" xr:uid="{00000000-0005-0000-0000-000012920000}"/>
    <cellStyle name="Normal 5 2 2 2 2 2 2" xfId="37409" xr:uid="{00000000-0005-0000-0000-000013920000}"/>
    <cellStyle name="Normal 5 2 2 2 2 2 2 10" xfId="37410" xr:uid="{00000000-0005-0000-0000-000014920000}"/>
    <cellStyle name="Normal 5 2 2 2 2 2 2 2" xfId="37411" xr:uid="{00000000-0005-0000-0000-000015920000}"/>
    <cellStyle name="Normal 5 2 2 2 2 2 2 2 2" xfId="37412" xr:uid="{00000000-0005-0000-0000-000016920000}"/>
    <cellStyle name="Normal 5 2 2 2 2 2 2 2 2 2" xfId="37413" xr:uid="{00000000-0005-0000-0000-000017920000}"/>
    <cellStyle name="Normal 5 2 2 2 2 2 2 2 2 2 2" xfId="37414" xr:uid="{00000000-0005-0000-0000-000018920000}"/>
    <cellStyle name="Normal 5 2 2 2 2 2 2 2 2 2 2 2" xfId="37415" xr:uid="{00000000-0005-0000-0000-000019920000}"/>
    <cellStyle name="Normal 5 2 2 2 2 2 2 2 2 2 2 2 2" xfId="37416" xr:uid="{00000000-0005-0000-0000-00001A920000}"/>
    <cellStyle name="Normal 5 2 2 2 2 2 2 2 2 2 2 3" xfId="37417" xr:uid="{00000000-0005-0000-0000-00001B920000}"/>
    <cellStyle name="Normal 5 2 2 2 2 2 2 2 2 2 3" xfId="37418" xr:uid="{00000000-0005-0000-0000-00001C920000}"/>
    <cellStyle name="Normal 5 2 2 2 2 2 2 2 2 2 3 2" xfId="37419" xr:uid="{00000000-0005-0000-0000-00001D920000}"/>
    <cellStyle name="Normal 5 2 2 2 2 2 2 2 2 2 4" xfId="37420" xr:uid="{00000000-0005-0000-0000-00001E920000}"/>
    <cellStyle name="Normal 5 2 2 2 2 2 2 2 2 3" xfId="37421" xr:uid="{00000000-0005-0000-0000-00001F920000}"/>
    <cellStyle name="Normal 5 2 2 2 2 2 2 2 2 3 2" xfId="37422" xr:uid="{00000000-0005-0000-0000-000020920000}"/>
    <cellStyle name="Normal 5 2 2 2 2 2 2 2 2 3 2 2" xfId="37423" xr:uid="{00000000-0005-0000-0000-000021920000}"/>
    <cellStyle name="Normal 5 2 2 2 2 2 2 2 2 3 3" xfId="37424" xr:uid="{00000000-0005-0000-0000-000022920000}"/>
    <cellStyle name="Normal 5 2 2 2 2 2 2 2 2 4" xfId="37425" xr:uid="{00000000-0005-0000-0000-000023920000}"/>
    <cellStyle name="Normal 5 2 2 2 2 2 2 2 2 4 2" xfId="37426" xr:uid="{00000000-0005-0000-0000-000024920000}"/>
    <cellStyle name="Normal 5 2 2 2 2 2 2 2 2 5" xfId="37427" xr:uid="{00000000-0005-0000-0000-000025920000}"/>
    <cellStyle name="Normal 5 2 2 2 2 2 2 2 3" xfId="37428" xr:uid="{00000000-0005-0000-0000-000026920000}"/>
    <cellStyle name="Normal 5 2 2 2 2 2 2 2 3 2" xfId="37429" xr:uid="{00000000-0005-0000-0000-000027920000}"/>
    <cellStyle name="Normal 5 2 2 2 2 2 2 2 3 2 2" xfId="37430" xr:uid="{00000000-0005-0000-0000-000028920000}"/>
    <cellStyle name="Normal 5 2 2 2 2 2 2 2 3 2 2 2" xfId="37431" xr:uid="{00000000-0005-0000-0000-000029920000}"/>
    <cellStyle name="Normal 5 2 2 2 2 2 2 2 3 2 3" xfId="37432" xr:uid="{00000000-0005-0000-0000-00002A920000}"/>
    <cellStyle name="Normal 5 2 2 2 2 2 2 2 3 3" xfId="37433" xr:uid="{00000000-0005-0000-0000-00002B920000}"/>
    <cellStyle name="Normal 5 2 2 2 2 2 2 2 3 3 2" xfId="37434" xr:uid="{00000000-0005-0000-0000-00002C920000}"/>
    <cellStyle name="Normal 5 2 2 2 2 2 2 2 3 4" xfId="37435" xr:uid="{00000000-0005-0000-0000-00002D920000}"/>
    <cellStyle name="Normal 5 2 2 2 2 2 2 2 4" xfId="37436" xr:uid="{00000000-0005-0000-0000-00002E920000}"/>
    <cellStyle name="Normal 5 2 2 2 2 2 2 2 4 2" xfId="37437" xr:uid="{00000000-0005-0000-0000-00002F920000}"/>
    <cellStyle name="Normal 5 2 2 2 2 2 2 2 4 2 2" xfId="37438" xr:uid="{00000000-0005-0000-0000-000030920000}"/>
    <cellStyle name="Normal 5 2 2 2 2 2 2 2 4 2 2 2" xfId="37439" xr:uid="{00000000-0005-0000-0000-000031920000}"/>
    <cellStyle name="Normal 5 2 2 2 2 2 2 2 4 2 3" xfId="37440" xr:uid="{00000000-0005-0000-0000-000032920000}"/>
    <cellStyle name="Normal 5 2 2 2 2 2 2 2 4 3" xfId="37441" xr:uid="{00000000-0005-0000-0000-000033920000}"/>
    <cellStyle name="Normal 5 2 2 2 2 2 2 2 4 3 2" xfId="37442" xr:uid="{00000000-0005-0000-0000-000034920000}"/>
    <cellStyle name="Normal 5 2 2 2 2 2 2 2 4 4" xfId="37443" xr:uid="{00000000-0005-0000-0000-000035920000}"/>
    <cellStyle name="Normal 5 2 2 2 2 2 2 2 5" xfId="37444" xr:uid="{00000000-0005-0000-0000-000036920000}"/>
    <cellStyle name="Normal 5 2 2 2 2 2 2 2 5 2" xfId="37445" xr:uid="{00000000-0005-0000-0000-000037920000}"/>
    <cellStyle name="Normal 5 2 2 2 2 2 2 2 5 2 2" xfId="37446" xr:uid="{00000000-0005-0000-0000-000038920000}"/>
    <cellStyle name="Normal 5 2 2 2 2 2 2 2 5 3" xfId="37447" xr:uid="{00000000-0005-0000-0000-000039920000}"/>
    <cellStyle name="Normal 5 2 2 2 2 2 2 2 6" xfId="37448" xr:uid="{00000000-0005-0000-0000-00003A920000}"/>
    <cellStyle name="Normal 5 2 2 2 2 2 2 2 6 2" xfId="37449" xr:uid="{00000000-0005-0000-0000-00003B920000}"/>
    <cellStyle name="Normal 5 2 2 2 2 2 2 2 7" xfId="37450" xr:uid="{00000000-0005-0000-0000-00003C920000}"/>
    <cellStyle name="Normal 5 2 2 2 2 2 2 2 7 2" xfId="37451" xr:uid="{00000000-0005-0000-0000-00003D920000}"/>
    <cellStyle name="Normal 5 2 2 2 2 2 2 2 8" xfId="37452" xr:uid="{00000000-0005-0000-0000-00003E920000}"/>
    <cellStyle name="Normal 5 2 2 2 2 2 2 3" xfId="37453" xr:uid="{00000000-0005-0000-0000-00003F920000}"/>
    <cellStyle name="Normal 5 2 2 2 2 2 2 3 2" xfId="37454" xr:uid="{00000000-0005-0000-0000-000040920000}"/>
    <cellStyle name="Normal 5 2 2 2 2 2 2 3 2 2" xfId="37455" xr:uid="{00000000-0005-0000-0000-000041920000}"/>
    <cellStyle name="Normal 5 2 2 2 2 2 2 3 2 2 2" xfId="37456" xr:uid="{00000000-0005-0000-0000-000042920000}"/>
    <cellStyle name="Normal 5 2 2 2 2 2 2 3 2 2 2 2" xfId="37457" xr:uid="{00000000-0005-0000-0000-000043920000}"/>
    <cellStyle name="Normal 5 2 2 2 2 2 2 3 2 2 3" xfId="37458" xr:uid="{00000000-0005-0000-0000-000044920000}"/>
    <cellStyle name="Normal 5 2 2 2 2 2 2 3 2 3" xfId="37459" xr:uid="{00000000-0005-0000-0000-000045920000}"/>
    <cellStyle name="Normal 5 2 2 2 2 2 2 3 2 3 2" xfId="37460" xr:uid="{00000000-0005-0000-0000-000046920000}"/>
    <cellStyle name="Normal 5 2 2 2 2 2 2 3 2 4" xfId="37461" xr:uid="{00000000-0005-0000-0000-000047920000}"/>
    <cellStyle name="Normal 5 2 2 2 2 2 2 3 3" xfId="37462" xr:uid="{00000000-0005-0000-0000-000048920000}"/>
    <cellStyle name="Normal 5 2 2 2 2 2 2 3 3 2" xfId="37463" xr:uid="{00000000-0005-0000-0000-000049920000}"/>
    <cellStyle name="Normal 5 2 2 2 2 2 2 3 3 2 2" xfId="37464" xr:uid="{00000000-0005-0000-0000-00004A920000}"/>
    <cellStyle name="Normal 5 2 2 2 2 2 2 3 3 3" xfId="37465" xr:uid="{00000000-0005-0000-0000-00004B920000}"/>
    <cellStyle name="Normal 5 2 2 2 2 2 2 3 4" xfId="37466" xr:uid="{00000000-0005-0000-0000-00004C920000}"/>
    <cellStyle name="Normal 5 2 2 2 2 2 2 3 4 2" xfId="37467" xr:uid="{00000000-0005-0000-0000-00004D920000}"/>
    <cellStyle name="Normal 5 2 2 2 2 2 2 3 5" xfId="37468" xr:uid="{00000000-0005-0000-0000-00004E920000}"/>
    <cellStyle name="Normal 5 2 2 2 2 2 2 4" xfId="37469" xr:uid="{00000000-0005-0000-0000-00004F920000}"/>
    <cellStyle name="Normal 5 2 2 2 2 2 2 4 2" xfId="37470" xr:uid="{00000000-0005-0000-0000-000050920000}"/>
    <cellStyle name="Normal 5 2 2 2 2 2 2 4 2 2" xfId="37471" xr:uid="{00000000-0005-0000-0000-000051920000}"/>
    <cellStyle name="Normal 5 2 2 2 2 2 2 4 2 2 2" xfId="37472" xr:uid="{00000000-0005-0000-0000-000052920000}"/>
    <cellStyle name="Normal 5 2 2 2 2 2 2 4 2 3" xfId="37473" xr:uid="{00000000-0005-0000-0000-000053920000}"/>
    <cellStyle name="Normal 5 2 2 2 2 2 2 4 3" xfId="37474" xr:uid="{00000000-0005-0000-0000-000054920000}"/>
    <cellStyle name="Normal 5 2 2 2 2 2 2 4 3 2" xfId="37475" xr:uid="{00000000-0005-0000-0000-000055920000}"/>
    <cellStyle name="Normal 5 2 2 2 2 2 2 4 4" xfId="37476" xr:uid="{00000000-0005-0000-0000-000056920000}"/>
    <cellStyle name="Normal 5 2 2 2 2 2 2 5" xfId="37477" xr:uid="{00000000-0005-0000-0000-000057920000}"/>
    <cellStyle name="Normal 5 2 2 2 2 2 2 5 2" xfId="37478" xr:uid="{00000000-0005-0000-0000-000058920000}"/>
    <cellStyle name="Normal 5 2 2 2 2 2 2 5 2 2" xfId="37479" xr:uid="{00000000-0005-0000-0000-000059920000}"/>
    <cellStyle name="Normal 5 2 2 2 2 2 2 5 2 2 2" xfId="37480" xr:uid="{00000000-0005-0000-0000-00005A920000}"/>
    <cellStyle name="Normal 5 2 2 2 2 2 2 5 2 3" xfId="37481" xr:uid="{00000000-0005-0000-0000-00005B920000}"/>
    <cellStyle name="Normal 5 2 2 2 2 2 2 5 3" xfId="37482" xr:uid="{00000000-0005-0000-0000-00005C920000}"/>
    <cellStyle name="Normal 5 2 2 2 2 2 2 5 3 2" xfId="37483" xr:uid="{00000000-0005-0000-0000-00005D920000}"/>
    <cellStyle name="Normal 5 2 2 2 2 2 2 5 4" xfId="37484" xr:uid="{00000000-0005-0000-0000-00005E920000}"/>
    <cellStyle name="Normal 5 2 2 2 2 2 2 6" xfId="37485" xr:uid="{00000000-0005-0000-0000-00005F920000}"/>
    <cellStyle name="Normal 5 2 2 2 2 2 2 6 2" xfId="37486" xr:uid="{00000000-0005-0000-0000-000060920000}"/>
    <cellStyle name="Normal 5 2 2 2 2 2 2 6 2 2" xfId="37487" xr:uid="{00000000-0005-0000-0000-000061920000}"/>
    <cellStyle name="Normal 5 2 2 2 2 2 2 6 3" xfId="37488" xr:uid="{00000000-0005-0000-0000-000062920000}"/>
    <cellStyle name="Normal 5 2 2 2 2 2 2 7" xfId="37489" xr:uid="{00000000-0005-0000-0000-000063920000}"/>
    <cellStyle name="Normal 5 2 2 2 2 2 2 7 2" xfId="37490" xr:uid="{00000000-0005-0000-0000-000064920000}"/>
    <cellStyle name="Normal 5 2 2 2 2 2 2 8" xfId="37491" xr:uid="{00000000-0005-0000-0000-000065920000}"/>
    <cellStyle name="Normal 5 2 2 2 2 2 2 8 2" xfId="37492" xr:uid="{00000000-0005-0000-0000-000066920000}"/>
    <cellStyle name="Normal 5 2 2 2 2 2 2 9" xfId="37493" xr:uid="{00000000-0005-0000-0000-000067920000}"/>
    <cellStyle name="Normal 5 2 2 2 2 2 3" xfId="37494" xr:uid="{00000000-0005-0000-0000-000068920000}"/>
    <cellStyle name="Normal 5 2 2 2 2 2 3 2" xfId="37495" xr:uid="{00000000-0005-0000-0000-000069920000}"/>
    <cellStyle name="Normal 5 2 2 2 2 2 3 2 2" xfId="37496" xr:uid="{00000000-0005-0000-0000-00006A920000}"/>
    <cellStyle name="Normal 5 2 2 2 2 2 3 2 2 2" xfId="37497" xr:uid="{00000000-0005-0000-0000-00006B920000}"/>
    <cellStyle name="Normal 5 2 2 2 2 2 3 2 2 2 2" xfId="37498" xr:uid="{00000000-0005-0000-0000-00006C920000}"/>
    <cellStyle name="Normal 5 2 2 2 2 2 3 2 2 2 2 2" xfId="37499" xr:uid="{00000000-0005-0000-0000-00006D920000}"/>
    <cellStyle name="Normal 5 2 2 2 2 2 3 2 2 2 3" xfId="37500" xr:uid="{00000000-0005-0000-0000-00006E920000}"/>
    <cellStyle name="Normal 5 2 2 2 2 2 3 2 2 3" xfId="37501" xr:uid="{00000000-0005-0000-0000-00006F920000}"/>
    <cellStyle name="Normal 5 2 2 2 2 2 3 2 2 3 2" xfId="37502" xr:uid="{00000000-0005-0000-0000-000070920000}"/>
    <cellStyle name="Normal 5 2 2 2 2 2 3 2 2 4" xfId="37503" xr:uid="{00000000-0005-0000-0000-000071920000}"/>
    <cellStyle name="Normal 5 2 2 2 2 2 3 2 3" xfId="37504" xr:uid="{00000000-0005-0000-0000-000072920000}"/>
    <cellStyle name="Normal 5 2 2 2 2 2 3 2 3 2" xfId="37505" xr:uid="{00000000-0005-0000-0000-000073920000}"/>
    <cellStyle name="Normal 5 2 2 2 2 2 3 2 3 2 2" xfId="37506" xr:uid="{00000000-0005-0000-0000-000074920000}"/>
    <cellStyle name="Normal 5 2 2 2 2 2 3 2 3 3" xfId="37507" xr:uid="{00000000-0005-0000-0000-000075920000}"/>
    <cellStyle name="Normal 5 2 2 2 2 2 3 2 4" xfId="37508" xr:uid="{00000000-0005-0000-0000-000076920000}"/>
    <cellStyle name="Normal 5 2 2 2 2 2 3 2 4 2" xfId="37509" xr:uid="{00000000-0005-0000-0000-000077920000}"/>
    <cellStyle name="Normal 5 2 2 2 2 2 3 2 5" xfId="37510" xr:uid="{00000000-0005-0000-0000-000078920000}"/>
    <cellStyle name="Normal 5 2 2 2 2 2 3 3" xfId="37511" xr:uid="{00000000-0005-0000-0000-000079920000}"/>
    <cellStyle name="Normal 5 2 2 2 2 2 3 3 2" xfId="37512" xr:uid="{00000000-0005-0000-0000-00007A920000}"/>
    <cellStyle name="Normal 5 2 2 2 2 2 3 3 2 2" xfId="37513" xr:uid="{00000000-0005-0000-0000-00007B920000}"/>
    <cellStyle name="Normal 5 2 2 2 2 2 3 3 2 2 2" xfId="37514" xr:uid="{00000000-0005-0000-0000-00007C920000}"/>
    <cellStyle name="Normal 5 2 2 2 2 2 3 3 2 3" xfId="37515" xr:uid="{00000000-0005-0000-0000-00007D920000}"/>
    <cellStyle name="Normal 5 2 2 2 2 2 3 3 3" xfId="37516" xr:uid="{00000000-0005-0000-0000-00007E920000}"/>
    <cellStyle name="Normal 5 2 2 2 2 2 3 3 3 2" xfId="37517" xr:uid="{00000000-0005-0000-0000-00007F920000}"/>
    <cellStyle name="Normal 5 2 2 2 2 2 3 3 4" xfId="37518" xr:uid="{00000000-0005-0000-0000-000080920000}"/>
    <cellStyle name="Normal 5 2 2 2 2 2 3 4" xfId="37519" xr:uid="{00000000-0005-0000-0000-000081920000}"/>
    <cellStyle name="Normal 5 2 2 2 2 2 3 4 2" xfId="37520" xr:uid="{00000000-0005-0000-0000-000082920000}"/>
    <cellStyle name="Normal 5 2 2 2 2 2 3 4 2 2" xfId="37521" xr:uid="{00000000-0005-0000-0000-000083920000}"/>
    <cellStyle name="Normal 5 2 2 2 2 2 3 4 2 2 2" xfId="37522" xr:uid="{00000000-0005-0000-0000-000084920000}"/>
    <cellStyle name="Normal 5 2 2 2 2 2 3 4 2 3" xfId="37523" xr:uid="{00000000-0005-0000-0000-000085920000}"/>
    <cellStyle name="Normal 5 2 2 2 2 2 3 4 3" xfId="37524" xr:uid="{00000000-0005-0000-0000-000086920000}"/>
    <cellStyle name="Normal 5 2 2 2 2 2 3 4 3 2" xfId="37525" xr:uid="{00000000-0005-0000-0000-000087920000}"/>
    <cellStyle name="Normal 5 2 2 2 2 2 3 4 4" xfId="37526" xr:uid="{00000000-0005-0000-0000-000088920000}"/>
    <cellStyle name="Normal 5 2 2 2 2 2 3 5" xfId="37527" xr:uid="{00000000-0005-0000-0000-000089920000}"/>
    <cellStyle name="Normal 5 2 2 2 2 2 3 5 2" xfId="37528" xr:uid="{00000000-0005-0000-0000-00008A920000}"/>
    <cellStyle name="Normal 5 2 2 2 2 2 3 5 2 2" xfId="37529" xr:uid="{00000000-0005-0000-0000-00008B920000}"/>
    <cellStyle name="Normal 5 2 2 2 2 2 3 5 3" xfId="37530" xr:uid="{00000000-0005-0000-0000-00008C920000}"/>
    <cellStyle name="Normal 5 2 2 2 2 2 3 6" xfId="37531" xr:uid="{00000000-0005-0000-0000-00008D920000}"/>
    <cellStyle name="Normal 5 2 2 2 2 2 3 6 2" xfId="37532" xr:uid="{00000000-0005-0000-0000-00008E920000}"/>
    <cellStyle name="Normal 5 2 2 2 2 2 3 7" xfId="37533" xr:uid="{00000000-0005-0000-0000-00008F920000}"/>
    <cellStyle name="Normal 5 2 2 2 2 2 3 7 2" xfId="37534" xr:uid="{00000000-0005-0000-0000-000090920000}"/>
    <cellStyle name="Normal 5 2 2 2 2 2 3 8" xfId="37535" xr:uid="{00000000-0005-0000-0000-000091920000}"/>
    <cellStyle name="Normal 5 2 2 2 2 2 4" xfId="37536" xr:uid="{00000000-0005-0000-0000-000092920000}"/>
    <cellStyle name="Normal 5 2 2 2 2 2 4 2" xfId="37537" xr:uid="{00000000-0005-0000-0000-000093920000}"/>
    <cellStyle name="Normal 5 2 2 2 2 2 4 2 2" xfId="37538" xr:uid="{00000000-0005-0000-0000-000094920000}"/>
    <cellStyle name="Normal 5 2 2 2 2 2 4 2 2 2" xfId="37539" xr:uid="{00000000-0005-0000-0000-000095920000}"/>
    <cellStyle name="Normal 5 2 2 2 2 2 4 2 2 2 2" xfId="37540" xr:uid="{00000000-0005-0000-0000-000096920000}"/>
    <cellStyle name="Normal 5 2 2 2 2 2 4 2 2 3" xfId="37541" xr:uid="{00000000-0005-0000-0000-000097920000}"/>
    <cellStyle name="Normal 5 2 2 2 2 2 4 2 3" xfId="37542" xr:uid="{00000000-0005-0000-0000-000098920000}"/>
    <cellStyle name="Normal 5 2 2 2 2 2 4 2 3 2" xfId="37543" xr:uid="{00000000-0005-0000-0000-000099920000}"/>
    <cellStyle name="Normal 5 2 2 2 2 2 4 2 4" xfId="37544" xr:uid="{00000000-0005-0000-0000-00009A920000}"/>
    <cellStyle name="Normal 5 2 2 2 2 2 4 3" xfId="37545" xr:uid="{00000000-0005-0000-0000-00009B920000}"/>
    <cellStyle name="Normal 5 2 2 2 2 2 4 3 2" xfId="37546" xr:uid="{00000000-0005-0000-0000-00009C920000}"/>
    <cellStyle name="Normal 5 2 2 2 2 2 4 3 2 2" xfId="37547" xr:uid="{00000000-0005-0000-0000-00009D920000}"/>
    <cellStyle name="Normal 5 2 2 2 2 2 4 3 3" xfId="37548" xr:uid="{00000000-0005-0000-0000-00009E920000}"/>
    <cellStyle name="Normal 5 2 2 2 2 2 4 4" xfId="37549" xr:uid="{00000000-0005-0000-0000-00009F920000}"/>
    <cellStyle name="Normal 5 2 2 2 2 2 4 4 2" xfId="37550" xr:uid="{00000000-0005-0000-0000-0000A0920000}"/>
    <cellStyle name="Normal 5 2 2 2 2 2 4 5" xfId="37551" xr:uid="{00000000-0005-0000-0000-0000A1920000}"/>
    <cellStyle name="Normal 5 2 2 2 2 2 5" xfId="37552" xr:uid="{00000000-0005-0000-0000-0000A2920000}"/>
    <cellStyle name="Normal 5 2 2 2 2 2 5 2" xfId="37553" xr:uid="{00000000-0005-0000-0000-0000A3920000}"/>
    <cellStyle name="Normal 5 2 2 2 2 2 5 2 2" xfId="37554" xr:uid="{00000000-0005-0000-0000-0000A4920000}"/>
    <cellStyle name="Normal 5 2 2 2 2 2 5 2 2 2" xfId="37555" xr:uid="{00000000-0005-0000-0000-0000A5920000}"/>
    <cellStyle name="Normal 5 2 2 2 2 2 5 2 3" xfId="37556" xr:uid="{00000000-0005-0000-0000-0000A6920000}"/>
    <cellStyle name="Normal 5 2 2 2 2 2 5 3" xfId="37557" xr:uid="{00000000-0005-0000-0000-0000A7920000}"/>
    <cellStyle name="Normal 5 2 2 2 2 2 5 3 2" xfId="37558" xr:uid="{00000000-0005-0000-0000-0000A8920000}"/>
    <cellStyle name="Normal 5 2 2 2 2 2 5 4" xfId="37559" xr:uid="{00000000-0005-0000-0000-0000A9920000}"/>
    <cellStyle name="Normal 5 2 2 2 2 2 6" xfId="37560" xr:uid="{00000000-0005-0000-0000-0000AA920000}"/>
    <cellStyle name="Normal 5 2 2 2 2 2 6 2" xfId="37561" xr:uid="{00000000-0005-0000-0000-0000AB920000}"/>
    <cellStyle name="Normal 5 2 2 2 2 2 6 2 2" xfId="37562" xr:uid="{00000000-0005-0000-0000-0000AC920000}"/>
    <cellStyle name="Normal 5 2 2 2 2 2 6 2 2 2" xfId="37563" xr:uid="{00000000-0005-0000-0000-0000AD920000}"/>
    <cellStyle name="Normal 5 2 2 2 2 2 6 2 3" xfId="37564" xr:uid="{00000000-0005-0000-0000-0000AE920000}"/>
    <cellStyle name="Normal 5 2 2 2 2 2 6 3" xfId="37565" xr:uid="{00000000-0005-0000-0000-0000AF920000}"/>
    <cellStyle name="Normal 5 2 2 2 2 2 6 3 2" xfId="37566" xr:uid="{00000000-0005-0000-0000-0000B0920000}"/>
    <cellStyle name="Normal 5 2 2 2 2 2 6 4" xfId="37567" xr:uid="{00000000-0005-0000-0000-0000B1920000}"/>
    <cellStyle name="Normal 5 2 2 2 2 2 7" xfId="37568" xr:uid="{00000000-0005-0000-0000-0000B2920000}"/>
    <cellStyle name="Normal 5 2 2 2 2 2 7 2" xfId="37569" xr:uid="{00000000-0005-0000-0000-0000B3920000}"/>
    <cellStyle name="Normal 5 2 2 2 2 2 7 2 2" xfId="37570" xr:uid="{00000000-0005-0000-0000-0000B4920000}"/>
    <cellStyle name="Normal 5 2 2 2 2 2 7 3" xfId="37571" xr:uid="{00000000-0005-0000-0000-0000B5920000}"/>
    <cellStyle name="Normal 5 2 2 2 2 2 8" xfId="37572" xr:uid="{00000000-0005-0000-0000-0000B6920000}"/>
    <cellStyle name="Normal 5 2 2 2 2 2 8 2" xfId="37573" xr:uid="{00000000-0005-0000-0000-0000B7920000}"/>
    <cellStyle name="Normal 5 2 2 2 2 2 9" xfId="37574" xr:uid="{00000000-0005-0000-0000-0000B8920000}"/>
    <cellStyle name="Normal 5 2 2 2 2 2 9 2" xfId="37575" xr:uid="{00000000-0005-0000-0000-0000B9920000}"/>
    <cellStyle name="Normal 5 2 2 2 2 3" xfId="37576" xr:uid="{00000000-0005-0000-0000-0000BA920000}"/>
    <cellStyle name="Normal 5 2 2 2 2 3 10" xfId="37577" xr:uid="{00000000-0005-0000-0000-0000BB920000}"/>
    <cellStyle name="Normal 5 2 2 2 2 3 11" xfId="37578" xr:uid="{00000000-0005-0000-0000-0000BC920000}"/>
    <cellStyle name="Normal 5 2 2 2 2 3 2" xfId="37579" xr:uid="{00000000-0005-0000-0000-0000BD920000}"/>
    <cellStyle name="Normal 5 2 2 2 2 3 2 10" xfId="37580" xr:uid="{00000000-0005-0000-0000-0000BE920000}"/>
    <cellStyle name="Normal 5 2 2 2 2 3 2 2" xfId="37581" xr:uid="{00000000-0005-0000-0000-0000BF920000}"/>
    <cellStyle name="Normal 5 2 2 2 2 3 2 2 2" xfId="37582" xr:uid="{00000000-0005-0000-0000-0000C0920000}"/>
    <cellStyle name="Normal 5 2 2 2 2 3 2 2 2 2" xfId="37583" xr:uid="{00000000-0005-0000-0000-0000C1920000}"/>
    <cellStyle name="Normal 5 2 2 2 2 3 2 2 2 2 2" xfId="37584" xr:uid="{00000000-0005-0000-0000-0000C2920000}"/>
    <cellStyle name="Normal 5 2 2 2 2 3 2 2 2 2 2 2" xfId="37585" xr:uid="{00000000-0005-0000-0000-0000C3920000}"/>
    <cellStyle name="Normal 5 2 2 2 2 3 2 2 2 2 2 2 2" xfId="37586" xr:uid="{00000000-0005-0000-0000-0000C4920000}"/>
    <cellStyle name="Normal 5 2 2 2 2 3 2 2 2 2 2 3" xfId="37587" xr:uid="{00000000-0005-0000-0000-0000C5920000}"/>
    <cellStyle name="Normal 5 2 2 2 2 3 2 2 2 2 3" xfId="37588" xr:uid="{00000000-0005-0000-0000-0000C6920000}"/>
    <cellStyle name="Normal 5 2 2 2 2 3 2 2 2 2 3 2" xfId="37589" xr:uid="{00000000-0005-0000-0000-0000C7920000}"/>
    <cellStyle name="Normal 5 2 2 2 2 3 2 2 2 2 4" xfId="37590" xr:uid="{00000000-0005-0000-0000-0000C8920000}"/>
    <cellStyle name="Normal 5 2 2 2 2 3 2 2 2 3" xfId="37591" xr:uid="{00000000-0005-0000-0000-0000C9920000}"/>
    <cellStyle name="Normal 5 2 2 2 2 3 2 2 2 3 2" xfId="37592" xr:uid="{00000000-0005-0000-0000-0000CA920000}"/>
    <cellStyle name="Normal 5 2 2 2 2 3 2 2 2 3 2 2" xfId="37593" xr:uid="{00000000-0005-0000-0000-0000CB920000}"/>
    <cellStyle name="Normal 5 2 2 2 2 3 2 2 2 3 3" xfId="37594" xr:uid="{00000000-0005-0000-0000-0000CC920000}"/>
    <cellStyle name="Normal 5 2 2 2 2 3 2 2 2 4" xfId="37595" xr:uid="{00000000-0005-0000-0000-0000CD920000}"/>
    <cellStyle name="Normal 5 2 2 2 2 3 2 2 2 4 2" xfId="37596" xr:uid="{00000000-0005-0000-0000-0000CE920000}"/>
    <cellStyle name="Normal 5 2 2 2 2 3 2 2 2 5" xfId="37597" xr:uid="{00000000-0005-0000-0000-0000CF920000}"/>
    <cellStyle name="Normal 5 2 2 2 2 3 2 2 3" xfId="37598" xr:uid="{00000000-0005-0000-0000-0000D0920000}"/>
    <cellStyle name="Normal 5 2 2 2 2 3 2 2 3 2" xfId="37599" xr:uid="{00000000-0005-0000-0000-0000D1920000}"/>
    <cellStyle name="Normal 5 2 2 2 2 3 2 2 3 2 2" xfId="37600" xr:uid="{00000000-0005-0000-0000-0000D2920000}"/>
    <cellStyle name="Normal 5 2 2 2 2 3 2 2 3 2 2 2" xfId="37601" xr:uid="{00000000-0005-0000-0000-0000D3920000}"/>
    <cellStyle name="Normal 5 2 2 2 2 3 2 2 3 2 3" xfId="37602" xr:uid="{00000000-0005-0000-0000-0000D4920000}"/>
    <cellStyle name="Normal 5 2 2 2 2 3 2 2 3 3" xfId="37603" xr:uid="{00000000-0005-0000-0000-0000D5920000}"/>
    <cellStyle name="Normal 5 2 2 2 2 3 2 2 3 3 2" xfId="37604" xr:uid="{00000000-0005-0000-0000-0000D6920000}"/>
    <cellStyle name="Normal 5 2 2 2 2 3 2 2 3 4" xfId="37605" xr:uid="{00000000-0005-0000-0000-0000D7920000}"/>
    <cellStyle name="Normal 5 2 2 2 2 3 2 2 4" xfId="37606" xr:uid="{00000000-0005-0000-0000-0000D8920000}"/>
    <cellStyle name="Normal 5 2 2 2 2 3 2 2 4 2" xfId="37607" xr:uid="{00000000-0005-0000-0000-0000D9920000}"/>
    <cellStyle name="Normal 5 2 2 2 2 3 2 2 4 2 2" xfId="37608" xr:uid="{00000000-0005-0000-0000-0000DA920000}"/>
    <cellStyle name="Normal 5 2 2 2 2 3 2 2 4 2 2 2" xfId="37609" xr:uid="{00000000-0005-0000-0000-0000DB920000}"/>
    <cellStyle name="Normal 5 2 2 2 2 3 2 2 4 2 3" xfId="37610" xr:uid="{00000000-0005-0000-0000-0000DC920000}"/>
    <cellStyle name="Normal 5 2 2 2 2 3 2 2 4 3" xfId="37611" xr:uid="{00000000-0005-0000-0000-0000DD920000}"/>
    <cellStyle name="Normal 5 2 2 2 2 3 2 2 4 3 2" xfId="37612" xr:uid="{00000000-0005-0000-0000-0000DE920000}"/>
    <cellStyle name="Normal 5 2 2 2 2 3 2 2 4 4" xfId="37613" xr:uid="{00000000-0005-0000-0000-0000DF920000}"/>
    <cellStyle name="Normal 5 2 2 2 2 3 2 2 5" xfId="37614" xr:uid="{00000000-0005-0000-0000-0000E0920000}"/>
    <cellStyle name="Normal 5 2 2 2 2 3 2 2 5 2" xfId="37615" xr:uid="{00000000-0005-0000-0000-0000E1920000}"/>
    <cellStyle name="Normal 5 2 2 2 2 3 2 2 5 2 2" xfId="37616" xr:uid="{00000000-0005-0000-0000-0000E2920000}"/>
    <cellStyle name="Normal 5 2 2 2 2 3 2 2 5 3" xfId="37617" xr:uid="{00000000-0005-0000-0000-0000E3920000}"/>
    <cellStyle name="Normal 5 2 2 2 2 3 2 2 6" xfId="37618" xr:uid="{00000000-0005-0000-0000-0000E4920000}"/>
    <cellStyle name="Normal 5 2 2 2 2 3 2 2 6 2" xfId="37619" xr:uid="{00000000-0005-0000-0000-0000E5920000}"/>
    <cellStyle name="Normal 5 2 2 2 2 3 2 2 7" xfId="37620" xr:uid="{00000000-0005-0000-0000-0000E6920000}"/>
    <cellStyle name="Normal 5 2 2 2 2 3 2 2 7 2" xfId="37621" xr:uid="{00000000-0005-0000-0000-0000E7920000}"/>
    <cellStyle name="Normal 5 2 2 2 2 3 2 2 8" xfId="37622" xr:uid="{00000000-0005-0000-0000-0000E8920000}"/>
    <cellStyle name="Normal 5 2 2 2 2 3 2 3" xfId="37623" xr:uid="{00000000-0005-0000-0000-0000E9920000}"/>
    <cellStyle name="Normal 5 2 2 2 2 3 2 3 2" xfId="37624" xr:uid="{00000000-0005-0000-0000-0000EA920000}"/>
    <cellStyle name="Normal 5 2 2 2 2 3 2 3 2 2" xfId="37625" xr:uid="{00000000-0005-0000-0000-0000EB920000}"/>
    <cellStyle name="Normal 5 2 2 2 2 3 2 3 2 2 2" xfId="37626" xr:uid="{00000000-0005-0000-0000-0000EC920000}"/>
    <cellStyle name="Normal 5 2 2 2 2 3 2 3 2 2 2 2" xfId="37627" xr:uid="{00000000-0005-0000-0000-0000ED920000}"/>
    <cellStyle name="Normal 5 2 2 2 2 3 2 3 2 2 3" xfId="37628" xr:uid="{00000000-0005-0000-0000-0000EE920000}"/>
    <cellStyle name="Normal 5 2 2 2 2 3 2 3 2 3" xfId="37629" xr:uid="{00000000-0005-0000-0000-0000EF920000}"/>
    <cellStyle name="Normal 5 2 2 2 2 3 2 3 2 3 2" xfId="37630" xr:uid="{00000000-0005-0000-0000-0000F0920000}"/>
    <cellStyle name="Normal 5 2 2 2 2 3 2 3 2 4" xfId="37631" xr:uid="{00000000-0005-0000-0000-0000F1920000}"/>
    <cellStyle name="Normal 5 2 2 2 2 3 2 3 3" xfId="37632" xr:uid="{00000000-0005-0000-0000-0000F2920000}"/>
    <cellStyle name="Normal 5 2 2 2 2 3 2 3 3 2" xfId="37633" xr:uid="{00000000-0005-0000-0000-0000F3920000}"/>
    <cellStyle name="Normal 5 2 2 2 2 3 2 3 3 2 2" xfId="37634" xr:uid="{00000000-0005-0000-0000-0000F4920000}"/>
    <cellStyle name="Normal 5 2 2 2 2 3 2 3 3 3" xfId="37635" xr:uid="{00000000-0005-0000-0000-0000F5920000}"/>
    <cellStyle name="Normal 5 2 2 2 2 3 2 3 4" xfId="37636" xr:uid="{00000000-0005-0000-0000-0000F6920000}"/>
    <cellStyle name="Normal 5 2 2 2 2 3 2 3 4 2" xfId="37637" xr:uid="{00000000-0005-0000-0000-0000F7920000}"/>
    <cellStyle name="Normal 5 2 2 2 2 3 2 3 5" xfId="37638" xr:uid="{00000000-0005-0000-0000-0000F8920000}"/>
    <cellStyle name="Normal 5 2 2 2 2 3 2 4" xfId="37639" xr:uid="{00000000-0005-0000-0000-0000F9920000}"/>
    <cellStyle name="Normal 5 2 2 2 2 3 2 4 2" xfId="37640" xr:uid="{00000000-0005-0000-0000-0000FA920000}"/>
    <cellStyle name="Normal 5 2 2 2 2 3 2 4 2 2" xfId="37641" xr:uid="{00000000-0005-0000-0000-0000FB920000}"/>
    <cellStyle name="Normal 5 2 2 2 2 3 2 4 2 2 2" xfId="37642" xr:uid="{00000000-0005-0000-0000-0000FC920000}"/>
    <cellStyle name="Normal 5 2 2 2 2 3 2 4 2 3" xfId="37643" xr:uid="{00000000-0005-0000-0000-0000FD920000}"/>
    <cellStyle name="Normal 5 2 2 2 2 3 2 4 3" xfId="37644" xr:uid="{00000000-0005-0000-0000-0000FE920000}"/>
    <cellStyle name="Normal 5 2 2 2 2 3 2 4 3 2" xfId="37645" xr:uid="{00000000-0005-0000-0000-0000FF920000}"/>
    <cellStyle name="Normal 5 2 2 2 2 3 2 4 4" xfId="37646" xr:uid="{00000000-0005-0000-0000-000000930000}"/>
    <cellStyle name="Normal 5 2 2 2 2 3 2 5" xfId="37647" xr:uid="{00000000-0005-0000-0000-000001930000}"/>
    <cellStyle name="Normal 5 2 2 2 2 3 2 5 2" xfId="37648" xr:uid="{00000000-0005-0000-0000-000002930000}"/>
    <cellStyle name="Normal 5 2 2 2 2 3 2 5 2 2" xfId="37649" xr:uid="{00000000-0005-0000-0000-000003930000}"/>
    <cellStyle name="Normal 5 2 2 2 2 3 2 5 2 2 2" xfId="37650" xr:uid="{00000000-0005-0000-0000-000004930000}"/>
    <cellStyle name="Normal 5 2 2 2 2 3 2 5 2 3" xfId="37651" xr:uid="{00000000-0005-0000-0000-000005930000}"/>
    <cellStyle name="Normal 5 2 2 2 2 3 2 5 3" xfId="37652" xr:uid="{00000000-0005-0000-0000-000006930000}"/>
    <cellStyle name="Normal 5 2 2 2 2 3 2 5 3 2" xfId="37653" xr:uid="{00000000-0005-0000-0000-000007930000}"/>
    <cellStyle name="Normal 5 2 2 2 2 3 2 5 4" xfId="37654" xr:uid="{00000000-0005-0000-0000-000008930000}"/>
    <cellStyle name="Normal 5 2 2 2 2 3 2 6" xfId="37655" xr:uid="{00000000-0005-0000-0000-000009930000}"/>
    <cellStyle name="Normal 5 2 2 2 2 3 2 6 2" xfId="37656" xr:uid="{00000000-0005-0000-0000-00000A930000}"/>
    <cellStyle name="Normal 5 2 2 2 2 3 2 6 2 2" xfId="37657" xr:uid="{00000000-0005-0000-0000-00000B930000}"/>
    <cellStyle name="Normal 5 2 2 2 2 3 2 6 3" xfId="37658" xr:uid="{00000000-0005-0000-0000-00000C930000}"/>
    <cellStyle name="Normal 5 2 2 2 2 3 2 7" xfId="37659" xr:uid="{00000000-0005-0000-0000-00000D930000}"/>
    <cellStyle name="Normal 5 2 2 2 2 3 2 7 2" xfId="37660" xr:uid="{00000000-0005-0000-0000-00000E930000}"/>
    <cellStyle name="Normal 5 2 2 2 2 3 2 8" xfId="37661" xr:uid="{00000000-0005-0000-0000-00000F930000}"/>
    <cellStyle name="Normal 5 2 2 2 2 3 2 8 2" xfId="37662" xr:uid="{00000000-0005-0000-0000-000010930000}"/>
    <cellStyle name="Normal 5 2 2 2 2 3 2 9" xfId="37663" xr:uid="{00000000-0005-0000-0000-000011930000}"/>
    <cellStyle name="Normal 5 2 2 2 2 3 3" xfId="37664" xr:uid="{00000000-0005-0000-0000-000012930000}"/>
    <cellStyle name="Normal 5 2 2 2 2 3 3 2" xfId="37665" xr:uid="{00000000-0005-0000-0000-000013930000}"/>
    <cellStyle name="Normal 5 2 2 2 2 3 3 2 2" xfId="37666" xr:uid="{00000000-0005-0000-0000-000014930000}"/>
    <cellStyle name="Normal 5 2 2 2 2 3 3 2 2 2" xfId="37667" xr:uid="{00000000-0005-0000-0000-000015930000}"/>
    <cellStyle name="Normal 5 2 2 2 2 3 3 2 2 2 2" xfId="37668" xr:uid="{00000000-0005-0000-0000-000016930000}"/>
    <cellStyle name="Normal 5 2 2 2 2 3 3 2 2 2 2 2" xfId="37669" xr:uid="{00000000-0005-0000-0000-000017930000}"/>
    <cellStyle name="Normal 5 2 2 2 2 3 3 2 2 2 3" xfId="37670" xr:uid="{00000000-0005-0000-0000-000018930000}"/>
    <cellStyle name="Normal 5 2 2 2 2 3 3 2 2 3" xfId="37671" xr:uid="{00000000-0005-0000-0000-000019930000}"/>
    <cellStyle name="Normal 5 2 2 2 2 3 3 2 2 3 2" xfId="37672" xr:uid="{00000000-0005-0000-0000-00001A930000}"/>
    <cellStyle name="Normal 5 2 2 2 2 3 3 2 2 4" xfId="37673" xr:uid="{00000000-0005-0000-0000-00001B930000}"/>
    <cellStyle name="Normal 5 2 2 2 2 3 3 2 3" xfId="37674" xr:uid="{00000000-0005-0000-0000-00001C930000}"/>
    <cellStyle name="Normal 5 2 2 2 2 3 3 2 3 2" xfId="37675" xr:uid="{00000000-0005-0000-0000-00001D930000}"/>
    <cellStyle name="Normal 5 2 2 2 2 3 3 2 3 2 2" xfId="37676" xr:uid="{00000000-0005-0000-0000-00001E930000}"/>
    <cellStyle name="Normal 5 2 2 2 2 3 3 2 3 3" xfId="37677" xr:uid="{00000000-0005-0000-0000-00001F930000}"/>
    <cellStyle name="Normal 5 2 2 2 2 3 3 2 4" xfId="37678" xr:uid="{00000000-0005-0000-0000-000020930000}"/>
    <cellStyle name="Normal 5 2 2 2 2 3 3 2 4 2" xfId="37679" xr:uid="{00000000-0005-0000-0000-000021930000}"/>
    <cellStyle name="Normal 5 2 2 2 2 3 3 2 5" xfId="37680" xr:uid="{00000000-0005-0000-0000-000022930000}"/>
    <cellStyle name="Normal 5 2 2 2 2 3 3 3" xfId="37681" xr:uid="{00000000-0005-0000-0000-000023930000}"/>
    <cellStyle name="Normal 5 2 2 2 2 3 3 3 2" xfId="37682" xr:uid="{00000000-0005-0000-0000-000024930000}"/>
    <cellStyle name="Normal 5 2 2 2 2 3 3 3 2 2" xfId="37683" xr:uid="{00000000-0005-0000-0000-000025930000}"/>
    <cellStyle name="Normal 5 2 2 2 2 3 3 3 2 2 2" xfId="37684" xr:uid="{00000000-0005-0000-0000-000026930000}"/>
    <cellStyle name="Normal 5 2 2 2 2 3 3 3 2 3" xfId="37685" xr:uid="{00000000-0005-0000-0000-000027930000}"/>
    <cellStyle name="Normal 5 2 2 2 2 3 3 3 3" xfId="37686" xr:uid="{00000000-0005-0000-0000-000028930000}"/>
    <cellStyle name="Normal 5 2 2 2 2 3 3 3 3 2" xfId="37687" xr:uid="{00000000-0005-0000-0000-000029930000}"/>
    <cellStyle name="Normal 5 2 2 2 2 3 3 3 4" xfId="37688" xr:uid="{00000000-0005-0000-0000-00002A930000}"/>
    <cellStyle name="Normal 5 2 2 2 2 3 3 4" xfId="37689" xr:uid="{00000000-0005-0000-0000-00002B930000}"/>
    <cellStyle name="Normal 5 2 2 2 2 3 3 4 2" xfId="37690" xr:uid="{00000000-0005-0000-0000-00002C930000}"/>
    <cellStyle name="Normal 5 2 2 2 2 3 3 4 2 2" xfId="37691" xr:uid="{00000000-0005-0000-0000-00002D930000}"/>
    <cellStyle name="Normal 5 2 2 2 2 3 3 4 2 2 2" xfId="37692" xr:uid="{00000000-0005-0000-0000-00002E930000}"/>
    <cellStyle name="Normal 5 2 2 2 2 3 3 4 2 3" xfId="37693" xr:uid="{00000000-0005-0000-0000-00002F930000}"/>
    <cellStyle name="Normal 5 2 2 2 2 3 3 4 3" xfId="37694" xr:uid="{00000000-0005-0000-0000-000030930000}"/>
    <cellStyle name="Normal 5 2 2 2 2 3 3 4 3 2" xfId="37695" xr:uid="{00000000-0005-0000-0000-000031930000}"/>
    <cellStyle name="Normal 5 2 2 2 2 3 3 4 4" xfId="37696" xr:uid="{00000000-0005-0000-0000-000032930000}"/>
    <cellStyle name="Normal 5 2 2 2 2 3 3 5" xfId="37697" xr:uid="{00000000-0005-0000-0000-000033930000}"/>
    <cellStyle name="Normal 5 2 2 2 2 3 3 5 2" xfId="37698" xr:uid="{00000000-0005-0000-0000-000034930000}"/>
    <cellStyle name="Normal 5 2 2 2 2 3 3 5 2 2" xfId="37699" xr:uid="{00000000-0005-0000-0000-000035930000}"/>
    <cellStyle name="Normal 5 2 2 2 2 3 3 5 3" xfId="37700" xr:uid="{00000000-0005-0000-0000-000036930000}"/>
    <cellStyle name="Normal 5 2 2 2 2 3 3 6" xfId="37701" xr:uid="{00000000-0005-0000-0000-000037930000}"/>
    <cellStyle name="Normal 5 2 2 2 2 3 3 6 2" xfId="37702" xr:uid="{00000000-0005-0000-0000-000038930000}"/>
    <cellStyle name="Normal 5 2 2 2 2 3 3 7" xfId="37703" xr:uid="{00000000-0005-0000-0000-000039930000}"/>
    <cellStyle name="Normal 5 2 2 2 2 3 3 7 2" xfId="37704" xr:uid="{00000000-0005-0000-0000-00003A930000}"/>
    <cellStyle name="Normal 5 2 2 2 2 3 3 8" xfId="37705" xr:uid="{00000000-0005-0000-0000-00003B930000}"/>
    <cellStyle name="Normal 5 2 2 2 2 3 4" xfId="37706" xr:uid="{00000000-0005-0000-0000-00003C930000}"/>
    <cellStyle name="Normal 5 2 2 2 2 3 4 2" xfId="37707" xr:uid="{00000000-0005-0000-0000-00003D930000}"/>
    <cellStyle name="Normal 5 2 2 2 2 3 4 2 2" xfId="37708" xr:uid="{00000000-0005-0000-0000-00003E930000}"/>
    <cellStyle name="Normal 5 2 2 2 2 3 4 2 2 2" xfId="37709" xr:uid="{00000000-0005-0000-0000-00003F930000}"/>
    <cellStyle name="Normal 5 2 2 2 2 3 4 2 2 2 2" xfId="37710" xr:uid="{00000000-0005-0000-0000-000040930000}"/>
    <cellStyle name="Normal 5 2 2 2 2 3 4 2 2 3" xfId="37711" xr:uid="{00000000-0005-0000-0000-000041930000}"/>
    <cellStyle name="Normal 5 2 2 2 2 3 4 2 3" xfId="37712" xr:uid="{00000000-0005-0000-0000-000042930000}"/>
    <cellStyle name="Normal 5 2 2 2 2 3 4 2 3 2" xfId="37713" xr:uid="{00000000-0005-0000-0000-000043930000}"/>
    <cellStyle name="Normal 5 2 2 2 2 3 4 2 4" xfId="37714" xr:uid="{00000000-0005-0000-0000-000044930000}"/>
    <cellStyle name="Normal 5 2 2 2 2 3 4 3" xfId="37715" xr:uid="{00000000-0005-0000-0000-000045930000}"/>
    <cellStyle name="Normal 5 2 2 2 2 3 4 3 2" xfId="37716" xr:uid="{00000000-0005-0000-0000-000046930000}"/>
    <cellStyle name="Normal 5 2 2 2 2 3 4 3 2 2" xfId="37717" xr:uid="{00000000-0005-0000-0000-000047930000}"/>
    <cellStyle name="Normal 5 2 2 2 2 3 4 3 3" xfId="37718" xr:uid="{00000000-0005-0000-0000-000048930000}"/>
    <cellStyle name="Normal 5 2 2 2 2 3 4 4" xfId="37719" xr:uid="{00000000-0005-0000-0000-000049930000}"/>
    <cellStyle name="Normal 5 2 2 2 2 3 4 4 2" xfId="37720" xr:uid="{00000000-0005-0000-0000-00004A930000}"/>
    <cellStyle name="Normal 5 2 2 2 2 3 4 5" xfId="37721" xr:uid="{00000000-0005-0000-0000-00004B930000}"/>
    <cellStyle name="Normal 5 2 2 2 2 3 5" xfId="37722" xr:uid="{00000000-0005-0000-0000-00004C930000}"/>
    <cellStyle name="Normal 5 2 2 2 2 3 5 2" xfId="37723" xr:uid="{00000000-0005-0000-0000-00004D930000}"/>
    <cellStyle name="Normal 5 2 2 2 2 3 5 2 2" xfId="37724" xr:uid="{00000000-0005-0000-0000-00004E930000}"/>
    <cellStyle name="Normal 5 2 2 2 2 3 5 2 2 2" xfId="37725" xr:uid="{00000000-0005-0000-0000-00004F930000}"/>
    <cellStyle name="Normal 5 2 2 2 2 3 5 2 3" xfId="37726" xr:uid="{00000000-0005-0000-0000-000050930000}"/>
    <cellStyle name="Normal 5 2 2 2 2 3 5 3" xfId="37727" xr:uid="{00000000-0005-0000-0000-000051930000}"/>
    <cellStyle name="Normal 5 2 2 2 2 3 5 3 2" xfId="37728" xr:uid="{00000000-0005-0000-0000-000052930000}"/>
    <cellStyle name="Normal 5 2 2 2 2 3 5 4" xfId="37729" xr:uid="{00000000-0005-0000-0000-000053930000}"/>
    <cellStyle name="Normal 5 2 2 2 2 3 6" xfId="37730" xr:uid="{00000000-0005-0000-0000-000054930000}"/>
    <cellStyle name="Normal 5 2 2 2 2 3 6 2" xfId="37731" xr:uid="{00000000-0005-0000-0000-000055930000}"/>
    <cellStyle name="Normal 5 2 2 2 2 3 6 2 2" xfId="37732" xr:uid="{00000000-0005-0000-0000-000056930000}"/>
    <cellStyle name="Normal 5 2 2 2 2 3 6 2 2 2" xfId="37733" xr:uid="{00000000-0005-0000-0000-000057930000}"/>
    <cellStyle name="Normal 5 2 2 2 2 3 6 2 3" xfId="37734" xr:uid="{00000000-0005-0000-0000-000058930000}"/>
    <cellStyle name="Normal 5 2 2 2 2 3 6 3" xfId="37735" xr:uid="{00000000-0005-0000-0000-000059930000}"/>
    <cellStyle name="Normal 5 2 2 2 2 3 6 3 2" xfId="37736" xr:uid="{00000000-0005-0000-0000-00005A930000}"/>
    <cellStyle name="Normal 5 2 2 2 2 3 6 4" xfId="37737" xr:uid="{00000000-0005-0000-0000-00005B930000}"/>
    <cellStyle name="Normal 5 2 2 2 2 3 7" xfId="37738" xr:uid="{00000000-0005-0000-0000-00005C930000}"/>
    <cellStyle name="Normal 5 2 2 2 2 3 7 2" xfId="37739" xr:uid="{00000000-0005-0000-0000-00005D930000}"/>
    <cellStyle name="Normal 5 2 2 2 2 3 7 2 2" xfId="37740" xr:uid="{00000000-0005-0000-0000-00005E930000}"/>
    <cellStyle name="Normal 5 2 2 2 2 3 7 3" xfId="37741" xr:uid="{00000000-0005-0000-0000-00005F930000}"/>
    <cellStyle name="Normal 5 2 2 2 2 3 8" xfId="37742" xr:uid="{00000000-0005-0000-0000-000060930000}"/>
    <cellStyle name="Normal 5 2 2 2 2 3 8 2" xfId="37743" xr:uid="{00000000-0005-0000-0000-000061930000}"/>
    <cellStyle name="Normal 5 2 2 2 2 3 9" xfId="37744" xr:uid="{00000000-0005-0000-0000-000062930000}"/>
    <cellStyle name="Normal 5 2 2 2 2 3 9 2" xfId="37745" xr:uid="{00000000-0005-0000-0000-000063930000}"/>
    <cellStyle name="Normal 5 2 2 2 2 4" xfId="37746" xr:uid="{00000000-0005-0000-0000-000064930000}"/>
    <cellStyle name="Normal 5 2 2 2 2 4 10" xfId="37747" xr:uid="{00000000-0005-0000-0000-000065930000}"/>
    <cellStyle name="Normal 5 2 2 2 2 4 11" xfId="37748" xr:uid="{00000000-0005-0000-0000-000066930000}"/>
    <cellStyle name="Normal 5 2 2 2 2 4 2" xfId="37749" xr:uid="{00000000-0005-0000-0000-000067930000}"/>
    <cellStyle name="Normal 5 2 2 2 2 4 2 2" xfId="37750" xr:uid="{00000000-0005-0000-0000-000068930000}"/>
    <cellStyle name="Normal 5 2 2 2 2 4 2 2 2" xfId="37751" xr:uid="{00000000-0005-0000-0000-000069930000}"/>
    <cellStyle name="Normal 5 2 2 2 2 4 2 2 2 2" xfId="37752" xr:uid="{00000000-0005-0000-0000-00006A930000}"/>
    <cellStyle name="Normal 5 2 2 2 2 4 2 2 2 2 2" xfId="37753" xr:uid="{00000000-0005-0000-0000-00006B930000}"/>
    <cellStyle name="Normal 5 2 2 2 2 4 2 2 2 2 2 2" xfId="37754" xr:uid="{00000000-0005-0000-0000-00006C930000}"/>
    <cellStyle name="Normal 5 2 2 2 2 4 2 2 2 2 2 2 2" xfId="37755" xr:uid="{00000000-0005-0000-0000-00006D930000}"/>
    <cellStyle name="Normal 5 2 2 2 2 4 2 2 2 2 2 3" xfId="37756" xr:uid="{00000000-0005-0000-0000-00006E930000}"/>
    <cellStyle name="Normal 5 2 2 2 2 4 2 2 2 2 3" xfId="37757" xr:uid="{00000000-0005-0000-0000-00006F930000}"/>
    <cellStyle name="Normal 5 2 2 2 2 4 2 2 2 2 3 2" xfId="37758" xr:uid="{00000000-0005-0000-0000-000070930000}"/>
    <cellStyle name="Normal 5 2 2 2 2 4 2 2 2 2 4" xfId="37759" xr:uid="{00000000-0005-0000-0000-000071930000}"/>
    <cellStyle name="Normal 5 2 2 2 2 4 2 2 2 3" xfId="37760" xr:uid="{00000000-0005-0000-0000-000072930000}"/>
    <cellStyle name="Normal 5 2 2 2 2 4 2 2 2 3 2" xfId="37761" xr:uid="{00000000-0005-0000-0000-000073930000}"/>
    <cellStyle name="Normal 5 2 2 2 2 4 2 2 2 3 2 2" xfId="37762" xr:uid="{00000000-0005-0000-0000-000074930000}"/>
    <cellStyle name="Normal 5 2 2 2 2 4 2 2 2 3 3" xfId="37763" xr:uid="{00000000-0005-0000-0000-000075930000}"/>
    <cellStyle name="Normal 5 2 2 2 2 4 2 2 2 4" xfId="37764" xr:uid="{00000000-0005-0000-0000-000076930000}"/>
    <cellStyle name="Normal 5 2 2 2 2 4 2 2 2 4 2" xfId="37765" xr:uid="{00000000-0005-0000-0000-000077930000}"/>
    <cellStyle name="Normal 5 2 2 2 2 4 2 2 2 5" xfId="37766" xr:uid="{00000000-0005-0000-0000-000078930000}"/>
    <cellStyle name="Normal 5 2 2 2 2 4 2 2 3" xfId="37767" xr:uid="{00000000-0005-0000-0000-000079930000}"/>
    <cellStyle name="Normal 5 2 2 2 2 4 2 2 3 2" xfId="37768" xr:uid="{00000000-0005-0000-0000-00007A930000}"/>
    <cellStyle name="Normal 5 2 2 2 2 4 2 2 3 2 2" xfId="37769" xr:uid="{00000000-0005-0000-0000-00007B930000}"/>
    <cellStyle name="Normal 5 2 2 2 2 4 2 2 3 2 2 2" xfId="37770" xr:uid="{00000000-0005-0000-0000-00007C930000}"/>
    <cellStyle name="Normal 5 2 2 2 2 4 2 2 3 2 3" xfId="37771" xr:uid="{00000000-0005-0000-0000-00007D930000}"/>
    <cellStyle name="Normal 5 2 2 2 2 4 2 2 3 3" xfId="37772" xr:uid="{00000000-0005-0000-0000-00007E930000}"/>
    <cellStyle name="Normal 5 2 2 2 2 4 2 2 3 3 2" xfId="37773" xr:uid="{00000000-0005-0000-0000-00007F930000}"/>
    <cellStyle name="Normal 5 2 2 2 2 4 2 2 3 4" xfId="37774" xr:uid="{00000000-0005-0000-0000-000080930000}"/>
    <cellStyle name="Normal 5 2 2 2 2 4 2 2 4" xfId="37775" xr:uid="{00000000-0005-0000-0000-000081930000}"/>
    <cellStyle name="Normal 5 2 2 2 2 4 2 2 4 2" xfId="37776" xr:uid="{00000000-0005-0000-0000-000082930000}"/>
    <cellStyle name="Normal 5 2 2 2 2 4 2 2 4 2 2" xfId="37777" xr:uid="{00000000-0005-0000-0000-000083930000}"/>
    <cellStyle name="Normal 5 2 2 2 2 4 2 2 4 2 2 2" xfId="37778" xr:uid="{00000000-0005-0000-0000-000084930000}"/>
    <cellStyle name="Normal 5 2 2 2 2 4 2 2 4 2 3" xfId="37779" xr:uid="{00000000-0005-0000-0000-000085930000}"/>
    <cellStyle name="Normal 5 2 2 2 2 4 2 2 4 3" xfId="37780" xr:uid="{00000000-0005-0000-0000-000086930000}"/>
    <cellStyle name="Normal 5 2 2 2 2 4 2 2 4 3 2" xfId="37781" xr:uid="{00000000-0005-0000-0000-000087930000}"/>
    <cellStyle name="Normal 5 2 2 2 2 4 2 2 4 4" xfId="37782" xr:uid="{00000000-0005-0000-0000-000088930000}"/>
    <cellStyle name="Normal 5 2 2 2 2 4 2 2 5" xfId="37783" xr:uid="{00000000-0005-0000-0000-000089930000}"/>
    <cellStyle name="Normal 5 2 2 2 2 4 2 2 5 2" xfId="37784" xr:uid="{00000000-0005-0000-0000-00008A930000}"/>
    <cellStyle name="Normal 5 2 2 2 2 4 2 2 5 2 2" xfId="37785" xr:uid="{00000000-0005-0000-0000-00008B930000}"/>
    <cellStyle name="Normal 5 2 2 2 2 4 2 2 5 3" xfId="37786" xr:uid="{00000000-0005-0000-0000-00008C930000}"/>
    <cellStyle name="Normal 5 2 2 2 2 4 2 2 6" xfId="37787" xr:uid="{00000000-0005-0000-0000-00008D930000}"/>
    <cellStyle name="Normal 5 2 2 2 2 4 2 2 6 2" xfId="37788" xr:uid="{00000000-0005-0000-0000-00008E930000}"/>
    <cellStyle name="Normal 5 2 2 2 2 4 2 2 7" xfId="37789" xr:uid="{00000000-0005-0000-0000-00008F930000}"/>
    <cellStyle name="Normal 5 2 2 2 2 4 2 2 7 2" xfId="37790" xr:uid="{00000000-0005-0000-0000-000090930000}"/>
    <cellStyle name="Normal 5 2 2 2 2 4 2 2 8" xfId="37791" xr:uid="{00000000-0005-0000-0000-000091930000}"/>
    <cellStyle name="Normal 5 2 2 2 2 4 2 3" xfId="37792" xr:uid="{00000000-0005-0000-0000-000092930000}"/>
    <cellStyle name="Normal 5 2 2 2 2 4 2 3 2" xfId="37793" xr:uid="{00000000-0005-0000-0000-000093930000}"/>
    <cellStyle name="Normal 5 2 2 2 2 4 2 3 2 2" xfId="37794" xr:uid="{00000000-0005-0000-0000-000094930000}"/>
    <cellStyle name="Normal 5 2 2 2 2 4 2 3 2 2 2" xfId="37795" xr:uid="{00000000-0005-0000-0000-000095930000}"/>
    <cellStyle name="Normal 5 2 2 2 2 4 2 3 2 2 2 2" xfId="37796" xr:uid="{00000000-0005-0000-0000-000096930000}"/>
    <cellStyle name="Normal 5 2 2 2 2 4 2 3 2 2 3" xfId="37797" xr:uid="{00000000-0005-0000-0000-000097930000}"/>
    <cellStyle name="Normal 5 2 2 2 2 4 2 3 2 3" xfId="37798" xr:uid="{00000000-0005-0000-0000-000098930000}"/>
    <cellStyle name="Normal 5 2 2 2 2 4 2 3 2 3 2" xfId="37799" xr:uid="{00000000-0005-0000-0000-000099930000}"/>
    <cellStyle name="Normal 5 2 2 2 2 4 2 3 2 4" xfId="37800" xr:uid="{00000000-0005-0000-0000-00009A930000}"/>
    <cellStyle name="Normal 5 2 2 2 2 4 2 3 3" xfId="37801" xr:uid="{00000000-0005-0000-0000-00009B930000}"/>
    <cellStyle name="Normal 5 2 2 2 2 4 2 3 3 2" xfId="37802" xr:uid="{00000000-0005-0000-0000-00009C930000}"/>
    <cellStyle name="Normal 5 2 2 2 2 4 2 3 3 2 2" xfId="37803" xr:uid="{00000000-0005-0000-0000-00009D930000}"/>
    <cellStyle name="Normal 5 2 2 2 2 4 2 3 3 3" xfId="37804" xr:uid="{00000000-0005-0000-0000-00009E930000}"/>
    <cellStyle name="Normal 5 2 2 2 2 4 2 3 4" xfId="37805" xr:uid="{00000000-0005-0000-0000-00009F930000}"/>
    <cellStyle name="Normal 5 2 2 2 2 4 2 3 4 2" xfId="37806" xr:uid="{00000000-0005-0000-0000-0000A0930000}"/>
    <cellStyle name="Normal 5 2 2 2 2 4 2 3 5" xfId="37807" xr:uid="{00000000-0005-0000-0000-0000A1930000}"/>
    <cellStyle name="Normal 5 2 2 2 2 4 2 4" xfId="37808" xr:uid="{00000000-0005-0000-0000-0000A2930000}"/>
    <cellStyle name="Normal 5 2 2 2 2 4 2 4 2" xfId="37809" xr:uid="{00000000-0005-0000-0000-0000A3930000}"/>
    <cellStyle name="Normal 5 2 2 2 2 4 2 4 2 2" xfId="37810" xr:uid="{00000000-0005-0000-0000-0000A4930000}"/>
    <cellStyle name="Normal 5 2 2 2 2 4 2 4 2 2 2" xfId="37811" xr:uid="{00000000-0005-0000-0000-0000A5930000}"/>
    <cellStyle name="Normal 5 2 2 2 2 4 2 4 2 3" xfId="37812" xr:uid="{00000000-0005-0000-0000-0000A6930000}"/>
    <cellStyle name="Normal 5 2 2 2 2 4 2 4 3" xfId="37813" xr:uid="{00000000-0005-0000-0000-0000A7930000}"/>
    <cellStyle name="Normal 5 2 2 2 2 4 2 4 3 2" xfId="37814" xr:uid="{00000000-0005-0000-0000-0000A8930000}"/>
    <cellStyle name="Normal 5 2 2 2 2 4 2 4 4" xfId="37815" xr:uid="{00000000-0005-0000-0000-0000A9930000}"/>
    <cellStyle name="Normal 5 2 2 2 2 4 2 5" xfId="37816" xr:uid="{00000000-0005-0000-0000-0000AA930000}"/>
    <cellStyle name="Normal 5 2 2 2 2 4 2 5 2" xfId="37817" xr:uid="{00000000-0005-0000-0000-0000AB930000}"/>
    <cellStyle name="Normal 5 2 2 2 2 4 2 5 2 2" xfId="37818" xr:uid="{00000000-0005-0000-0000-0000AC930000}"/>
    <cellStyle name="Normal 5 2 2 2 2 4 2 5 2 2 2" xfId="37819" xr:uid="{00000000-0005-0000-0000-0000AD930000}"/>
    <cellStyle name="Normal 5 2 2 2 2 4 2 5 2 3" xfId="37820" xr:uid="{00000000-0005-0000-0000-0000AE930000}"/>
    <cellStyle name="Normal 5 2 2 2 2 4 2 5 3" xfId="37821" xr:uid="{00000000-0005-0000-0000-0000AF930000}"/>
    <cellStyle name="Normal 5 2 2 2 2 4 2 5 3 2" xfId="37822" xr:uid="{00000000-0005-0000-0000-0000B0930000}"/>
    <cellStyle name="Normal 5 2 2 2 2 4 2 5 4" xfId="37823" xr:uid="{00000000-0005-0000-0000-0000B1930000}"/>
    <cellStyle name="Normal 5 2 2 2 2 4 2 6" xfId="37824" xr:uid="{00000000-0005-0000-0000-0000B2930000}"/>
    <cellStyle name="Normal 5 2 2 2 2 4 2 6 2" xfId="37825" xr:uid="{00000000-0005-0000-0000-0000B3930000}"/>
    <cellStyle name="Normal 5 2 2 2 2 4 2 6 2 2" xfId="37826" xr:uid="{00000000-0005-0000-0000-0000B4930000}"/>
    <cellStyle name="Normal 5 2 2 2 2 4 2 6 3" xfId="37827" xr:uid="{00000000-0005-0000-0000-0000B5930000}"/>
    <cellStyle name="Normal 5 2 2 2 2 4 2 7" xfId="37828" xr:uid="{00000000-0005-0000-0000-0000B6930000}"/>
    <cellStyle name="Normal 5 2 2 2 2 4 2 7 2" xfId="37829" xr:uid="{00000000-0005-0000-0000-0000B7930000}"/>
    <cellStyle name="Normal 5 2 2 2 2 4 2 8" xfId="37830" xr:uid="{00000000-0005-0000-0000-0000B8930000}"/>
    <cellStyle name="Normal 5 2 2 2 2 4 2 8 2" xfId="37831" xr:uid="{00000000-0005-0000-0000-0000B9930000}"/>
    <cellStyle name="Normal 5 2 2 2 2 4 2 9" xfId="37832" xr:uid="{00000000-0005-0000-0000-0000BA930000}"/>
    <cellStyle name="Normal 5 2 2 2 2 4 3" xfId="37833" xr:uid="{00000000-0005-0000-0000-0000BB930000}"/>
    <cellStyle name="Normal 5 2 2 2 2 4 3 2" xfId="37834" xr:uid="{00000000-0005-0000-0000-0000BC930000}"/>
    <cellStyle name="Normal 5 2 2 2 2 4 3 2 2" xfId="37835" xr:uid="{00000000-0005-0000-0000-0000BD930000}"/>
    <cellStyle name="Normal 5 2 2 2 2 4 3 2 2 2" xfId="37836" xr:uid="{00000000-0005-0000-0000-0000BE930000}"/>
    <cellStyle name="Normal 5 2 2 2 2 4 3 2 2 2 2" xfId="37837" xr:uid="{00000000-0005-0000-0000-0000BF930000}"/>
    <cellStyle name="Normal 5 2 2 2 2 4 3 2 2 2 2 2" xfId="37838" xr:uid="{00000000-0005-0000-0000-0000C0930000}"/>
    <cellStyle name="Normal 5 2 2 2 2 4 3 2 2 2 3" xfId="37839" xr:uid="{00000000-0005-0000-0000-0000C1930000}"/>
    <cellStyle name="Normal 5 2 2 2 2 4 3 2 2 3" xfId="37840" xr:uid="{00000000-0005-0000-0000-0000C2930000}"/>
    <cellStyle name="Normal 5 2 2 2 2 4 3 2 2 3 2" xfId="37841" xr:uid="{00000000-0005-0000-0000-0000C3930000}"/>
    <cellStyle name="Normal 5 2 2 2 2 4 3 2 2 4" xfId="37842" xr:uid="{00000000-0005-0000-0000-0000C4930000}"/>
    <cellStyle name="Normal 5 2 2 2 2 4 3 2 3" xfId="37843" xr:uid="{00000000-0005-0000-0000-0000C5930000}"/>
    <cellStyle name="Normal 5 2 2 2 2 4 3 2 3 2" xfId="37844" xr:uid="{00000000-0005-0000-0000-0000C6930000}"/>
    <cellStyle name="Normal 5 2 2 2 2 4 3 2 3 2 2" xfId="37845" xr:uid="{00000000-0005-0000-0000-0000C7930000}"/>
    <cellStyle name="Normal 5 2 2 2 2 4 3 2 3 3" xfId="37846" xr:uid="{00000000-0005-0000-0000-0000C8930000}"/>
    <cellStyle name="Normal 5 2 2 2 2 4 3 2 4" xfId="37847" xr:uid="{00000000-0005-0000-0000-0000C9930000}"/>
    <cellStyle name="Normal 5 2 2 2 2 4 3 2 4 2" xfId="37848" xr:uid="{00000000-0005-0000-0000-0000CA930000}"/>
    <cellStyle name="Normal 5 2 2 2 2 4 3 2 5" xfId="37849" xr:uid="{00000000-0005-0000-0000-0000CB930000}"/>
    <cellStyle name="Normal 5 2 2 2 2 4 3 3" xfId="37850" xr:uid="{00000000-0005-0000-0000-0000CC930000}"/>
    <cellStyle name="Normal 5 2 2 2 2 4 3 3 2" xfId="37851" xr:uid="{00000000-0005-0000-0000-0000CD930000}"/>
    <cellStyle name="Normal 5 2 2 2 2 4 3 3 2 2" xfId="37852" xr:uid="{00000000-0005-0000-0000-0000CE930000}"/>
    <cellStyle name="Normal 5 2 2 2 2 4 3 3 2 2 2" xfId="37853" xr:uid="{00000000-0005-0000-0000-0000CF930000}"/>
    <cellStyle name="Normal 5 2 2 2 2 4 3 3 2 3" xfId="37854" xr:uid="{00000000-0005-0000-0000-0000D0930000}"/>
    <cellStyle name="Normal 5 2 2 2 2 4 3 3 3" xfId="37855" xr:uid="{00000000-0005-0000-0000-0000D1930000}"/>
    <cellStyle name="Normal 5 2 2 2 2 4 3 3 3 2" xfId="37856" xr:uid="{00000000-0005-0000-0000-0000D2930000}"/>
    <cellStyle name="Normal 5 2 2 2 2 4 3 3 4" xfId="37857" xr:uid="{00000000-0005-0000-0000-0000D3930000}"/>
    <cellStyle name="Normal 5 2 2 2 2 4 3 4" xfId="37858" xr:uid="{00000000-0005-0000-0000-0000D4930000}"/>
    <cellStyle name="Normal 5 2 2 2 2 4 3 4 2" xfId="37859" xr:uid="{00000000-0005-0000-0000-0000D5930000}"/>
    <cellStyle name="Normal 5 2 2 2 2 4 3 4 2 2" xfId="37860" xr:uid="{00000000-0005-0000-0000-0000D6930000}"/>
    <cellStyle name="Normal 5 2 2 2 2 4 3 4 2 2 2" xfId="37861" xr:uid="{00000000-0005-0000-0000-0000D7930000}"/>
    <cellStyle name="Normal 5 2 2 2 2 4 3 4 2 3" xfId="37862" xr:uid="{00000000-0005-0000-0000-0000D8930000}"/>
    <cellStyle name="Normal 5 2 2 2 2 4 3 4 3" xfId="37863" xr:uid="{00000000-0005-0000-0000-0000D9930000}"/>
    <cellStyle name="Normal 5 2 2 2 2 4 3 4 3 2" xfId="37864" xr:uid="{00000000-0005-0000-0000-0000DA930000}"/>
    <cellStyle name="Normal 5 2 2 2 2 4 3 4 4" xfId="37865" xr:uid="{00000000-0005-0000-0000-0000DB930000}"/>
    <cellStyle name="Normal 5 2 2 2 2 4 3 5" xfId="37866" xr:uid="{00000000-0005-0000-0000-0000DC930000}"/>
    <cellStyle name="Normal 5 2 2 2 2 4 3 5 2" xfId="37867" xr:uid="{00000000-0005-0000-0000-0000DD930000}"/>
    <cellStyle name="Normal 5 2 2 2 2 4 3 5 2 2" xfId="37868" xr:uid="{00000000-0005-0000-0000-0000DE930000}"/>
    <cellStyle name="Normal 5 2 2 2 2 4 3 5 3" xfId="37869" xr:uid="{00000000-0005-0000-0000-0000DF930000}"/>
    <cellStyle name="Normal 5 2 2 2 2 4 3 6" xfId="37870" xr:uid="{00000000-0005-0000-0000-0000E0930000}"/>
    <cellStyle name="Normal 5 2 2 2 2 4 3 6 2" xfId="37871" xr:uid="{00000000-0005-0000-0000-0000E1930000}"/>
    <cellStyle name="Normal 5 2 2 2 2 4 3 7" xfId="37872" xr:uid="{00000000-0005-0000-0000-0000E2930000}"/>
    <cellStyle name="Normal 5 2 2 2 2 4 3 7 2" xfId="37873" xr:uid="{00000000-0005-0000-0000-0000E3930000}"/>
    <cellStyle name="Normal 5 2 2 2 2 4 3 8" xfId="37874" xr:uid="{00000000-0005-0000-0000-0000E4930000}"/>
    <cellStyle name="Normal 5 2 2 2 2 4 4" xfId="37875" xr:uid="{00000000-0005-0000-0000-0000E5930000}"/>
    <cellStyle name="Normal 5 2 2 2 2 4 4 2" xfId="37876" xr:uid="{00000000-0005-0000-0000-0000E6930000}"/>
    <cellStyle name="Normal 5 2 2 2 2 4 4 2 2" xfId="37877" xr:uid="{00000000-0005-0000-0000-0000E7930000}"/>
    <cellStyle name="Normal 5 2 2 2 2 4 4 2 2 2" xfId="37878" xr:uid="{00000000-0005-0000-0000-0000E8930000}"/>
    <cellStyle name="Normal 5 2 2 2 2 4 4 2 2 2 2" xfId="37879" xr:uid="{00000000-0005-0000-0000-0000E9930000}"/>
    <cellStyle name="Normal 5 2 2 2 2 4 4 2 2 3" xfId="37880" xr:uid="{00000000-0005-0000-0000-0000EA930000}"/>
    <cellStyle name="Normal 5 2 2 2 2 4 4 2 3" xfId="37881" xr:uid="{00000000-0005-0000-0000-0000EB930000}"/>
    <cellStyle name="Normal 5 2 2 2 2 4 4 2 3 2" xfId="37882" xr:uid="{00000000-0005-0000-0000-0000EC930000}"/>
    <cellStyle name="Normal 5 2 2 2 2 4 4 2 4" xfId="37883" xr:uid="{00000000-0005-0000-0000-0000ED930000}"/>
    <cellStyle name="Normal 5 2 2 2 2 4 4 3" xfId="37884" xr:uid="{00000000-0005-0000-0000-0000EE930000}"/>
    <cellStyle name="Normal 5 2 2 2 2 4 4 3 2" xfId="37885" xr:uid="{00000000-0005-0000-0000-0000EF930000}"/>
    <cellStyle name="Normal 5 2 2 2 2 4 4 3 2 2" xfId="37886" xr:uid="{00000000-0005-0000-0000-0000F0930000}"/>
    <cellStyle name="Normal 5 2 2 2 2 4 4 3 3" xfId="37887" xr:uid="{00000000-0005-0000-0000-0000F1930000}"/>
    <cellStyle name="Normal 5 2 2 2 2 4 4 4" xfId="37888" xr:uid="{00000000-0005-0000-0000-0000F2930000}"/>
    <cellStyle name="Normal 5 2 2 2 2 4 4 4 2" xfId="37889" xr:uid="{00000000-0005-0000-0000-0000F3930000}"/>
    <cellStyle name="Normal 5 2 2 2 2 4 4 5" xfId="37890" xr:uid="{00000000-0005-0000-0000-0000F4930000}"/>
    <cellStyle name="Normal 5 2 2 2 2 4 5" xfId="37891" xr:uid="{00000000-0005-0000-0000-0000F5930000}"/>
    <cellStyle name="Normal 5 2 2 2 2 4 5 2" xfId="37892" xr:uid="{00000000-0005-0000-0000-0000F6930000}"/>
    <cellStyle name="Normal 5 2 2 2 2 4 5 2 2" xfId="37893" xr:uid="{00000000-0005-0000-0000-0000F7930000}"/>
    <cellStyle name="Normal 5 2 2 2 2 4 5 2 2 2" xfId="37894" xr:uid="{00000000-0005-0000-0000-0000F8930000}"/>
    <cellStyle name="Normal 5 2 2 2 2 4 5 2 3" xfId="37895" xr:uid="{00000000-0005-0000-0000-0000F9930000}"/>
    <cellStyle name="Normal 5 2 2 2 2 4 5 3" xfId="37896" xr:uid="{00000000-0005-0000-0000-0000FA930000}"/>
    <cellStyle name="Normal 5 2 2 2 2 4 5 3 2" xfId="37897" xr:uid="{00000000-0005-0000-0000-0000FB930000}"/>
    <cellStyle name="Normal 5 2 2 2 2 4 5 4" xfId="37898" xr:uid="{00000000-0005-0000-0000-0000FC930000}"/>
    <cellStyle name="Normal 5 2 2 2 2 4 6" xfId="37899" xr:uid="{00000000-0005-0000-0000-0000FD930000}"/>
    <cellStyle name="Normal 5 2 2 2 2 4 6 2" xfId="37900" xr:uid="{00000000-0005-0000-0000-0000FE930000}"/>
    <cellStyle name="Normal 5 2 2 2 2 4 6 2 2" xfId="37901" xr:uid="{00000000-0005-0000-0000-0000FF930000}"/>
    <cellStyle name="Normal 5 2 2 2 2 4 6 2 2 2" xfId="37902" xr:uid="{00000000-0005-0000-0000-000000940000}"/>
    <cellStyle name="Normal 5 2 2 2 2 4 6 2 3" xfId="37903" xr:uid="{00000000-0005-0000-0000-000001940000}"/>
    <cellStyle name="Normal 5 2 2 2 2 4 6 3" xfId="37904" xr:uid="{00000000-0005-0000-0000-000002940000}"/>
    <cellStyle name="Normal 5 2 2 2 2 4 6 3 2" xfId="37905" xr:uid="{00000000-0005-0000-0000-000003940000}"/>
    <cellStyle name="Normal 5 2 2 2 2 4 6 4" xfId="37906" xr:uid="{00000000-0005-0000-0000-000004940000}"/>
    <cellStyle name="Normal 5 2 2 2 2 4 7" xfId="37907" xr:uid="{00000000-0005-0000-0000-000005940000}"/>
    <cellStyle name="Normal 5 2 2 2 2 4 7 2" xfId="37908" xr:uid="{00000000-0005-0000-0000-000006940000}"/>
    <cellStyle name="Normal 5 2 2 2 2 4 7 2 2" xfId="37909" xr:uid="{00000000-0005-0000-0000-000007940000}"/>
    <cellStyle name="Normal 5 2 2 2 2 4 7 3" xfId="37910" xr:uid="{00000000-0005-0000-0000-000008940000}"/>
    <cellStyle name="Normal 5 2 2 2 2 4 8" xfId="37911" xr:uid="{00000000-0005-0000-0000-000009940000}"/>
    <cellStyle name="Normal 5 2 2 2 2 4 8 2" xfId="37912" xr:uid="{00000000-0005-0000-0000-00000A940000}"/>
    <cellStyle name="Normal 5 2 2 2 2 4 9" xfId="37913" xr:uid="{00000000-0005-0000-0000-00000B940000}"/>
    <cellStyle name="Normal 5 2 2 2 2 4 9 2" xfId="37914" xr:uid="{00000000-0005-0000-0000-00000C940000}"/>
    <cellStyle name="Normal 5 2 2 2 2 5" xfId="37915" xr:uid="{00000000-0005-0000-0000-00000D940000}"/>
    <cellStyle name="Normal 5 2 2 2 2 5 2" xfId="37916" xr:uid="{00000000-0005-0000-0000-00000E940000}"/>
    <cellStyle name="Normal 5 2 2 2 2 5 2 2" xfId="37917" xr:uid="{00000000-0005-0000-0000-00000F940000}"/>
    <cellStyle name="Normal 5 2 2 2 2 5 2 2 2" xfId="37918" xr:uid="{00000000-0005-0000-0000-000010940000}"/>
    <cellStyle name="Normal 5 2 2 2 2 5 2 2 2 2" xfId="37919" xr:uid="{00000000-0005-0000-0000-000011940000}"/>
    <cellStyle name="Normal 5 2 2 2 2 5 2 2 2 2 2" xfId="37920" xr:uid="{00000000-0005-0000-0000-000012940000}"/>
    <cellStyle name="Normal 5 2 2 2 2 5 2 2 2 2 2 2" xfId="37921" xr:uid="{00000000-0005-0000-0000-000013940000}"/>
    <cellStyle name="Normal 5 2 2 2 2 5 2 2 2 2 3" xfId="37922" xr:uid="{00000000-0005-0000-0000-000014940000}"/>
    <cellStyle name="Normal 5 2 2 2 2 5 2 2 2 3" xfId="37923" xr:uid="{00000000-0005-0000-0000-000015940000}"/>
    <cellStyle name="Normal 5 2 2 2 2 5 2 2 2 3 2" xfId="37924" xr:uid="{00000000-0005-0000-0000-000016940000}"/>
    <cellStyle name="Normal 5 2 2 2 2 5 2 2 2 4" xfId="37925" xr:uid="{00000000-0005-0000-0000-000017940000}"/>
    <cellStyle name="Normal 5 2 2 2 2 5 2 2 3" xfId="37926" xr:uid="{00000000-0005-0000-0000-000018940000}"/>
    <cellStyle name="Normal 5 2 2 2 2 5 2 2 3 2" xfId="37927" xr:uid="{00000000-0005-0000-0000-000019940000}"/>
    <cellStyle name="Normal 5 2 2 2 2 5 2 2 3 2 2" xfId="37928" xr:uid="{00000000-0005-0000-0000-00001A940000}"/>
    <cellStyle name="Normal 5 2 2 2 2 5 2 2 3 3" xfId="37929" xr:uid="{00000000-0005-0000-0000-00001B940000}"/>
    <cellStyle name="Normal 5 2 2 2 2 5 2 2 4" xfId="37930" xr:uid="{00000000-0005-0000-0000-00001C940000}"/>
    <cellStyle name="Normal 5 2 2 2 2 5 2 2 4 2" xfId="37931" xr:uid="{00000000-0005-0000-0000-00001D940000}"/>
    <cellStyle name="Normal 5 2 2 2 2 5 2 2 5" xfId="37932" xr:uid="{00000000-0005-0000-0000-00001E940000}"/>
    <cellStyle name="Normal 5 2 2 2 2 5 2 3" xfId="37933" xr:uid="{00000000-0005-0000-0000-00001F940000}"/>
    <cellStyle name="Normal 5 2 2 2 2 5 2 3 2" xfId="37934" xr:uid="{00000000-0005-0000-0000-000020940000}"/>
    <cellStyle name="Normal 5 2 2 2 2 5 2 3 2 2" xfId="37935" xr:uid="{00000000-0005-0000-0000-000021940000}"/>
    <cellStyle name="Normal 5 2 2 2 2 5 2 3 2 2 2" xfId="37936" xr:uid="{00000000-0005-0000-0000-000022940000}"/>
    <cellStyle name="Normal 5 2 2 2 2 5 2 3 2 3" xfId="37937" xr:uid="{00000000-0005-0000-0000-000023940000}"/>
    <cellStyle name="Normal 5 2 2 2 2 5 2 3 3" xfId="37938" xr:uid="{00000000-0005-0000-0000-000024940000}"/>
    <cellStyle name="Normal 5 2 2 2 2 5 2 3 3 2" xfId="37939" xr:uid="{00000000-0005-0000-0000-000025940000}"/>
    <cellStyle name="Normal 5 2 2 2 2 5 2 3 4" xfId="37940" xr:uid="{00000000-0005-0000-0000-000026940000}"/>
    <cellStyle name="Normal 5 2 2 2 2 5 2 4" xfId="37941" xr:uid="{00000000-0005-0000-0000-000027940000}"/>
    <cellStyle name="Normal 5 2 2 2 2 5 2 4 2" xfId="37942" xr:uid="{00000000-0005-0000-0000-000028940000}"/>
    <cellStyle name="Normal 5 2 2 2 2 5 2 4 2 2" xfId="37943" xr:uid="{00000000-0005-0000-0000-000029940000}"/>
    <cellStyle name="Normal 5 2 2 2 2 5 2 4 2 2 2" xfId="37944" xr:uid="{00000000-0005-0000-0000-00002A940000}"/>
    <cellStyle name="Normal 5 2 2 2 2 5 2 4 2 3" xfId="37945" xr:uid="{00000000-0005-0000-0000-00002B940000}"/>
    <cellStyle name="Normal 5 2 2 2 2 5 2 4 3" xfId="37946" xr:uid="{00000000-0005-0000-0000-00002C940000}"/>
    <cellStyle name="Normal 5 2 2 2 2 5 2 4 3 2" xfId="37947" xr:uid="{00000000-0005-0000-0000-00002D940000}"/>
    <cellStyle name="Normal 5 2 2 2 2 5 2 4 4" xfId="37948" xr:uid="{00000000-0005-0000-0000-00002E940000}"/>
    <cellStyle name="Normal 5 2 2 2 2 5 2 5" xfId="37949" xr:uid="{00000000-0005-0000-0000-00002F940000}"/>
    <cellStyle name="Normal 5 2 2 2 2 5 2 5 2" xfId="37950" xr:uid="{00000000-0005-0000-0000-000030940000}"/>
    <cellStyle name="Normal 5 2 2 2 2 5 2 5 2 2" xfId="37951" xr:uid="{00000000-0005-0000-0000-000031940000}"/>
    <cellStyle name="Normal 5 2 2 2 2 5 2 5 3" xfId="37952" xr:uid="{00000000-0005-0000-0000-000032940000}"/>
    <cellStyle name="Normal 5 2 2 2 2 5 2 6" xfId="37953" xr:uid="{00000000-0005-0000-0000-000033940000}"/>
    <cellStyle name="Normal 5 2 2 2 2 5 2 6 2" xfId="37954" xr:uid="{00000000-0005-0000-0000-000034940000}"/>
    <cellStyle name="Normal 5 2 2 2 2 5 2 7" xfId="37955" xr:uid="{00000000-0005-0000-0000-000035940000}"/>
    <cellStyle name="Normal 5 2 2 2 2 5 2 7 2" xfId="37956" xr:uid="{00000000-0005-0000-0000-000036940000}"/>
    <cellStyle name="Normal 5 2 2 2 2 5 2 8" xfId="37957" xr:uid="{00000000-0005-0000-0000-000037940000}"/>
    <cellStyle name="Normal 5 2 2 2 2 5 3" xfId="37958" xr:uid="{00000000-0005-0000-0000-000038940000}"/>
    <cellStyle name="Normal 5 2 2 2 2 5 3 2" xfId="37959" xr:uid="{00000000-0005-0000-0000-000039940000}"/>
    <cellStyle name="Normal 5 2 2 2 2 5 3 2 2" xfId="37960" xr:uid="{00000000-0005-0000-0000-00003A940000}"/>
    <cellStyle name="Normal 5 2 2 2 2 5 3 2 2 2" xfId="37961" xr:uid="{00000000-0005-0000-0000-00003B940000}"/>
    <cellStyle name="Normal 5 2 2 2 2 5 3 2 2 2 2" xfId="37962" xr:uid="{00000000-0005-0000-0000-00003C940000}"/>
    <cellStyle name="Normal 5 2 2 2 2 5 3 2 2 3" xfId="37963" xr:uid="{00000000-0005-0000-0000-00003D940000}"/>
    <cellStyle name="Normal 5 2 2 2 2 5 3 2 3" xfId="37964" xr:uid="{00000000-0005-0000-0000-00003E940000}"/>
    <cellStyle name="Normal 5 2 2 2 2 5 3 2 3 2" xfId="37965" xr:uid="{00000000-0005-0000-0000-00003F940000}"/>
    <cellStyle name="Normal 5 2 2 2 2 5 3 2 4" xfId="37966" xr:uid="{00000000-0005-0000-0000-000040940000}"/>
    <cellStyle name="Normal 5 2 2 2 2 5 3 3" xfId="37967" xr:uid="{00000000-0005-0000-0000-000041940000}"/>
    <cellStyle name="Normal 5 2 2 2 2 5 3 3 2" xfId="37968" xr:uid="{00000000-0005-0000-0000-000042940000}"/>
    <cellStyle name="Normal 5 2 2 2 2 5 3 3 2 2" xfId="37969" xr:uid="{00000000-0005-0000-0000-000043940000}"/>
    <cellStyle name="Normal 5 2 2 2 2 5 3 3 3" xfId="37970" xr:uid="{00000000-0005-0000-0000-000044940000}"/>
    <cellStyle name="Normal 5 2 2 2 2 5 3 4" xfId="37971" xr:uid="{00000000-0005-0000-0000-000045940000}"/>
    <cellStyle name="Normal 5 2 2 2 2 5 3 4 2" xfId="37972" xr:uid="{00000000-0005-0000-0000-000046940000}"/>
    <cellStyle name="Normal 5 2 2 2 2 5 3 5" xfId="37973" xr:uid="{00000000-0005-0000-0000-000047940000}"/>
    <cellStyle name="Normal 5 2 2 2 2 5 4" xfId="37974" xr:uid="{00000000-0005-0000-0000-000048940000}"/>
    <cellStyle name="Normal 5 2 2 2 2 5 4 2" xfId="37975" xr:uid="{00000000-0005-0000-0000-000049940000}"/>
    <cellStyle name="Normal 5 2 2 2 2 5 4 2 2" xfId="37976" xr:uid="{00000000-0005-0000-0000-00004A940000}"/>
    <cellStyle name="Normal 5 2 2 2 2 5 4 2 2 2" xfId="37977" xr:uid="{00000000-0005-0000-0000-00004B940000}"/>
    <cellStyle name="Normal 5 2 2 2 2 5 4 2 3" xfId="37978" xr:uid="{00000000-0005-0000-0000-00004C940000}"/>
    <cellStyle name="Normal 5 2 2 2 2 5 4 3" xfId="37979" xr:uid="{00000000-0005-0000-0000-00004D940000}"/>
    <cellStyle name="Normal 5 2 2 2 2 5 4 3 2" xfId="37980" xr:uid="{00000000-0005-0000-0000-00004E940000}"/>
    <cellStyle name="Normal 5 2 2 2 2 5 4 4" xfId="37981" xr:uid="{00000000-0005-0000-0000-00004F940000}"/>
    <cellStyle name="Normal 5 2 2 2 2 5 5" xfId="37982" xr:uid="{00000000-0005-0000-0000-000050940000}"/>
    <cellStyle name="Normal 5 2 2 2 2 5 5 2" xfId="37983" xr:uid="{00000000-0005-0000-0000-000051940000}"/>
    <cellStyle name="Normal 5 2 2 2 2 5 5 2 2" xfId="37984" xr:uid="{00000000-0005-0000-0000-000052940000}"/>
    <cellStyle name="Normal 5 2 2 2 2 5 5 2 2 2" xfId="37985" xr:uid="{00000000-0005-0000-0000-000053940000}"/>
    <cellStyle name="Normal 5 2 2 2 2 5 5 2 3" xfId="37986" xr:uid="{00000000-0005-0000-0000-000054940000}"/>
    <cellStyle name="Normal 5 2 2 2 2 5 5 3" xfId="37987" xr:uid="{00000000-0005-0000-0000-000055940000}"/>
    <cellStyle name="Normal 5 2 2 2 2 5 5 3 2" xfId="37988" xr:uid="{00000000-0005-0000-0000-000056940000}"/>
    <cellStyle name="Normal 5 2 2 2 2 5 5 4" xfId="37989" xr:uid="{00000000-0005-0000-0000-000057940000}"/>
    <cellStyle name="Normal 5 2 2 2 2 5 6" xfId="37990" xr:uid="{00000000-0005-0000-0000-000058940000}"/>
    <cellStyle name="Normal 5 2 2 2 2 5 6 2" xfId="37991" xr:uid="{00000000-0005-0000-0000-000059940000}"/>
    <cellStyle name="Normal 5 2 2 2 2 5 6 2 2" xfId="37992" xr:uid="{00000000-0005-0000-0000-00005A940000}"/>
    <cellStyle name="Normal 5 2 2 2 2 5 6 3" xfId="37993" xr:uid="{00000000-0005-0000-0000-00005B940000}"/>
    <cellStyle name="Normal 5 2 2 2 2 5 7" xfId="37994" xr:uid="{00000000-0005-0000-0000-00005C940000}"/>
    <cellStyle name="Normal 5 2 2 2 2 5 7 2" xfId="37995" xr:uid="{00000000-0005-0000-0000-00005D940000}"/>
    <cellStyle name="Normal 5 2 2 2 2 5 8" xfId="37996" xr:uid="{00000000-0005-0000-0000-00005E940000}"/>
    <cellStyle name="Normal 5 2 2 2 2 5 8 2" xfId="37997" xr:uid="{00000000-0005-0000-0000-00005F940000}"/>
    <cellStyle name="Normal 5 2 2 2 2 5 9" xfId="37998" xr:uid="{00000000-0005-0000-0000-000060940000}"/>
    <cellStyle name="Normal 5 2 2 2 2 6" xfId="37999" xr:uid="{00000000-0005-0000-0000-000061940000}"/>
    <cellStyle name="Normal 5 2 2 2 2 6 2" xfId="38000" xr:uid="{00000000-0005-0000-0000-000062940000}"/>
    <cellStyle name="Normal 5 2 2 2 2 6 2 2" xfId="38001" xr:uid="{00000000-0005-0000-0000-000063940000}"/>
    <cellStyle name="Normal 5 2 2 2 2 6 2 2 2" xfId="38002" xr:uid="{00000000-0005-0000-0000-000064940000}"/>
    <cellStyle name="Normal 5 2 2 2 2 6 2 2 2 2" xfId="38003" xr:uid="{00000000-0005-0000-0000-000065940000}"/>
    <cellStyle name="Normal 5 2 2 2 2 6 2 2 2 2 2" xfId="38004" xr:uid="{00000000-0005-0000-0000-000066940000}"/>
    <cellStyle name="Normal 5 2 2 2 2 6 2 2 2 3" xfId="38005" xr:uid="{00000000-0005-0000-0000-000067940000}"/>
    <cellStyle name="Normal 5 2 2 2 2 6 2 2 3" xfId="38006" xr:uid="{00000000-0005-0000-0000-000068940000}"/>
    <cellStyle name="Normal 5 2 2 2 2 6 2 2 3 2" xfId="38007" xr:uid="{00000000-0005-0000-0000-000069940000}"/>
    <cellStyle name="Normal 5 2 2 2 2 6 2 2 4" xfId="38008" xr:uid="{00000000-0005-0000-0000-00006A940000}"/>
    <cellStyle name="Normal 5 2 2 2 2 6 2 3" xfId="38009" xr:uid="{00000000-0005-0000-0000-00006B940000}"/>
    <cellStyle name="Normal 5 2 2 2 2 6 2 3 2" xfId="38010" xr:uid="{00000000-0005-0000-0000-00006C940000}"/>
    <cellStyle name="Normal 5 2 2 2 2 6 2 3 2 2" xfId="38011" xr:uid="{00000000-0005-0000-0000-00006D940000}"/>
    <cellStyle name="Normal 5 2 2 2 2 6 2 3 3" xfId="38012" xr:uid="{00000000-0005-0000-0000-00006E940000}"/>
    <cellStyle name="Normal 5 2 2 2 2 6 2 4" xfId="38013" xr:uid="{00000000-0005-0000-0000-00006F940000}"/>
    <cellStyle name="Normal 5 2 2 2 2 6 2 4 2" xfId="38014" xr:uid="{00000000-0005-0000-0000-000070940000}"/>
    <cellStyle name="Normal 5 2 2 2 2 6 2 5" xfId="38015" xr:uid="{00000000-0005-0000-0000-000071940000}"/>
    <cellStyle name="Normal 5 2 2 2 2 6 3" xfId="38016" xr:uid="{00000000-0005-0000-0000-000072940000}"/>
    <cellStyle name="Normal 5 2 2 2 2 6 3 2" xfId="38017" xr:uid="{00000000-0005-0000-0000-000073940000}"/>
    <cellStyle name="Normal 5 2 2 2 2 6 3 2 2" xfId="38018" xr:uid="{00000000-0005-0000-0000-000074940000}"/>
    <cellStyle name="Normal 5 2 2 2 2 6 3 2 2 2" xfId="38019" xr:uid="{00000000-0005-0000-0000-000075940000}"/>
    <cellStyle name="Normal 5 2 2 2 2 6 3 2 3" xfId="38020" xr:uid="{00000000-0005-0000-0000-000076940000}"/>
    <cellStyle name="Normal 5 2 2 2 2 6 3 3" xfId="38021" xr:uid="{00000000-0005-0000-0000-000077940000}"/>
    <cellStyle name="Normal 5 2 2 2 2 6 3 3 2" xfId="38022" xr:uid="{00000000-0005-0000-0000-000078940000}"/>
    <cellStyle name="Normal 5 2 2 2 2 6 3 4" xfId="38023" xr:uid="{00000000-0005-0000-0000-000079940000}"/>
    <cellStyle name="Normal 5 2 2 2 2 6 4" xfId="38024" xr:uid="{00000000-0005-0000-0000-00007A940000}"/>
    <cellStyle name="Normal 5 2 2 2 2 6 4 2" xfId="38025" xr:uid="{00000000-0005-0000-0000-00007B940000}"/>
    <cellStyle name="Normal 5 2 2 2 2 6 4 2 2" xfId="38026" xr:uid="{00000000-0005-0000-0000-00007C940000}"/>
    <cellStyle name="Normal 5 2 2 2 2 6 4 2 2 2" xfId="38027" xr:uid="{00000000-0005-0000-0000-00007D940000}"/>
    <cellStyle name="Normal 5 2 2 2 2 6 4 2 3" xfId="38028" xr:uid="{00000000-0005-0000-0000-00007E940000}"/>
    <cellStyle name="Normal 5 2 2 2 2 6 4 3" xfId="38029" xr:uid="{00000000-0005-0000-0000-00007F940000}"/>
    <cellStyle name="Normal 5 2 2 2 2 6 4 3 2" xfId="38030" xr:uid="{00000000-0005-0000-0000-000080940000}"/>
    <cellStyle name="Normal 5 2 2 2 2 6 4 4" xfId="38031" xr:uid="{00000000-0005-0000-0000-000081940000}"/>
    <cellStyle name="Normal 5 2 2 2 2 6 5" xfId="38032" xr:uid="{00000000-0005-0000-0000-000082940000}"/>
    <cellStyle name="Normal 5 2 2 2 2 6 5 2" xfId="38033" xr:uid="{00000000-0005-0000-0000-000083940000}"/>
    <cellStyle name="Normal 5 2 2 2 2 6 5 2 2" xfId="38034" xr:uid="{00000000-0005-0000-0000-000084940000}"/>
    <cellStyle name="Normal 5 2 2 2 2 6 5 3" xfId="38035" xr:uid="{00000000-0005-0000-0000-000085940000}"/>
    <cellStyle name="Normal 5 2 2 2 2 6 6" xfId="38036" xr:uid="{00000000-0005-0000-0000-000086940000}"/>
    <cellStyle name="Normal 5 2 2 2 2 6 6 2" xfId="38037" xr:uid="{00000000-0005-0000-0000-000087940000}"/>
    <cellStyle name="Normal 5 2 2 2 2 6 7" xfId="38038" xr:uid="{00000000-0005-0000-0000-000088940000}"/>
    <cellStyle name="Normal 5 2 2 2 2 6 7 2" xfId="38039" xr:uid="{00000000-0005-0000-0000-000089940000}"/>
    <cellStyle name="Normal 5 2 2 2 2 6 8" xfId="38040" xr:uid="{00000000-0005-0000-0000-00008A940000}"/>
    <cellStyle name="Normal 5 2 2 2 2 7" xfId="38041" xr:uid="{00000000-0005-0000-0000-00008B940000}"/>
    <cellStyle name="Normal 5 2 2 2 2 7 2" xfId="38042" xr:uid="{00000000-0005-0000-0000-00008C940000}"/>
    <cellStyle name="Normal 5 2 2 2 2 7 2 2" xfId="38043" xr:uid="{00000000-0005-0000-0000-00008D940000}"/>
    <cellStyle name="Normal 5 2 2 2 2 7 2 2 2" xfId="38044" xr:uid="{00000000-0005-0000-0000-00008E940000}"/>
    <cellStyle name="Normal 5 2 2 2 2 7 2 2 2 2" xfId="38045" xr:uid="{00000000-0005-0000-0000-00008F940000}"/>
    <cellStyle name="Normal 5 2 2 2 2 7 2 2 2 2 2" xfId="38046" xr:uid="{00000000-0005-0000-0000-000090940000}"/>
    <cellStyle name="Normal 5 2 2 2 2 7 2 2 2 3" xfId="38047" xr:uid="{00000000-0005-0000-0000-000091940000}"/>
    <cellStyle name="Normal 5 2 2 2 2 7 2 2 3" xfId="38048" xr:uid="{00000000-0005-0000-0000-000092940000}"/>
    <cellStyle name="Normal 5 2 2 2 2 7 2 2 3 2" xfId="38049" xr:uid="{00000000-0005-0000-0000-000093940000}"/>
    <cellStyle name="Normal 5 2 2 2 2 7 2 2 4" xfId="38050" xr:uid="{00000000-0005-0000-0000-000094940000}"/>
    <cellStyle name="Normal 5 2 2 2 2 7 2 3" xfId="38051" xr:uid="{00000000-0005-0000-0000-000095940000}"/>
    <cellStyle name="Normal 5 2 2 2 2 7 2 3 2" xfId="38052" xr:uid="{00000000-0005-0000-0000-000096940000}"/>
    <cellStyle name="Normal 5 2 2 2 2 7 2 3 2 2" xfId="38053" xr:uid="{00000000-0005-0000-0000-000097940000}"/>
    <cellStyle name="Normal 5 2 2 2 2 7 2 3 3" xfId="38054" xr:uid="{00000000-0005-0000-0000-000098940000}"/>
    <cellStyle name="Normal 5 2 2 2 2 7 2 4" xfId="38055" xr:uid="{00000000-0005-0000-0000-000099940000}"/>
    <cellStyle name="Normal 5 2 2 2 2 7 2 4 2" xfId="38056" xr:uid="{00000000-0005-0000-0000-00009A940000}"/>
    <cellStyle name="Normal 5 2 2 2 2 7 2 5" xfId="38057" xr:uid="{00000000-0005-0000-0000-00009B940000}"/>
    <cellStyle name="Normal 5 2 2 2 2 7 3" xfId="38058" xr:uid="{00000000-0005-0000-0000-00009C940000}"/>
    <cellStyle name="Normal 5 2 2 2 2 7 3 2" xfId="38059" xr:uid="{00000000-0005-0000-0000-00009D940000}"/>
    <cellStyle name="Normal 5 2 2 2 2 7 3 2 2" xfId="38060" xr:uid="{00000000-0005-0000-0000-00009E940000}"/>
    <cellStyle name="Normal 5 2 2 2 2 7 3 2 2 2" xfId="38061" xr:uid="{00000000-0005-0000-0000-00009F940000}"/>
    <cellStyle name="Normal 5 2 2 2 2 7 3 2 3" xfId="38062" xr:uid="{00000000-0005-0000-0000-0000A0940000}"/>
    <cellStyle name="Normal 5 2 2 2 2 7 3 3" xfId="38063" xr:uid="{00000000-0005-0000-0000-0000A1940000}"/>
    <cellStyle name="Normal 5 2 2 2 2 7 3 3 2" xfId="38064" xr:uid="{00000000-0005-0000-0000-0000A2940000}"/>
    <cellStyle name="Normal 5 2 2 2 2 7 3 4" xfId="38065" xr:uid="{00000000-0005-0000-0000-0000A3940000}"/>
    <cellStyle name="Normal 5 2 2 2 2 7 4" xfId="38066" xr:uid="{00000000-0005-0000-0000-0000A4940000}"/>
    <cellStyle name="Normal 5 2 2 2 2 7 4 2" xfId="38067" xr:uid="{00000000-0005-0000-0000-0000A5940000}"/>
    <cellStyle name="Normal 5 2 2 2 2 7 4 2 2" xfId="38068" xr:uid="{00000000-0005-0000-0000-0000A6940000}"/>
    <cellStyle name="Normal 5 2 2 2 2 7 4 3" xfId="38069" xr:uid="{00000000-0005-0000-0000-0000A7940000}"/>
    <cellStyle name="Normal 5 2 2 2 2 7 5" xfId="38070" xr:uid="{00000000-0005-0000-0000-0000A8940000}"/>
    <cellStyle name="Normal 5 2 2 2 2 7 5 2" xfId="38071" xr:uid="{00000000-0005-0000-0000-0000A9940000}"/>
    <cellStyle name="Normal 5 2 2 2 2 7 6" xfId="38072" xr:uid="{00000000-0005-0000-0000-0000AA940000}"/>
    <cellStyle name="Normal 5 2 2 2 2 8" xfId="38073" xr:uid="{00000000-0005-0000-0000-0000AB940000}"/>
    <cellStyle name="Normal 5 2 2 2 2 8 2" xfId="38074" xr:uid="{00000000-0005-0000-0000-0000AC940000}"/>
    <cellStyle name="Normal 5 2 2 2 2 8 2 2" xfId="38075" xr:uid="{00000000-0005-0000-0000-0000AD940000}"/>
    <cellStyle name="Normal 5 2 2 2 2 8 2 2 2" xfId="38076" xr:uid="{00000000-0005-0000-0000-0000AE940000}"/>
    <cellStyle name="Normal 5 2 2 2 2 8 2 2 2 2" xfId="38077" xr:uid="{00000000-0005-0000-0000-0000AF940000}"/>
    <cellStyle name="Normal 5 2 2 2 2 8 2 2 2 2 2" xfId="38078" xr:uid="{00000000-0005-0000-0000-0000B0940000}"/>
    <cellStyle name="Normal 5 2 2 2 2 8 2 2 2 3" xfId="38079" xr:uid="{00000000-0005-0000-0000-0000B1940000}"/>
    <cellStyle name="Normal 5 2 2 2 2 8 2 2 3" xfId="38080" xr:uid="{00000000-0005-0000-0000-0000B2940000}"/>
    <cellStyle name="Normal 5 2 2 2 2 8 2 2 3 2" xfId="38081" xr:uid="{00000000-0005-0000-0000-0000B3940000}"/>
    <cellStyle name="Normal 5 2 2 2 2 8 2 2 4" xfId="38082" xr:uid="{00000000-0005-0000-0000-0000B4940000}"/>
    <cellStyle name="Normal 5 2 2 2 2 8 2 3" xfId="38083" xr:uid="{00000000-0005-0000-0000-0000B5940000}"/>
    <cellStyle name="Normal 5 2 2 2 2 8 2 3 2" xfId="38084" xr:uid="{00000000-0005-0000-0000-0000B6940000}"/>
    <cellStyle name="Normal 5 2 2 2 2 8 2 3 2 2" xfId="38085" xr:uid="{00000000-0005-0000-0000-0000B7940000}"/>
    <cellStyle name="Normal 5 2 2 2 2 8 2 3 3" xfId="38086" xr:uid="{00000000-0005-0000-0000-0000B8940000}"/>
    <cellStyle name="Normal 5 2 2 2 2 8 2 4" xfId="38087" xr:uid="{00000000-0005-0000-0000-0000B9940000}"/>
    <cellStyle name="Normal 5 2 2 2 2 8 2 4 2" xfId="38088" xr:uid="{00000000-0005-0000-0000-0000BA940000}"/>
    <cellStyle name="Normal 5 2 2 2 2 8 2 5" xfId="38089" xr:uid="{00000000-0005-0000-0000-0000BB940000}"/>
    <cellStyle name="Normal 5 2 2 2 2 8 3" xfId="38090" xr:uid="{00000000-0005-0000-0000-0000BC940000}"/>
    <cellStyle name="Normal 5 2 2 2 2 8 3 2" xfId="38091" xr:uid="{00000000-0005-0000-0000-0000BD940000}"/>
    <cellStyle name="Normal 5 2 2 2 2 8 3 2 2" xfId="38092" xr:uid="{00000000-0005-0000-0000-0000BE940000}"/>
    <cellStyle name="Normal 5 2 2 2 2 8 3 2 2 2" xfId="38093" xr:uid="{00000000-0005-0000-0000-0000BF940000}"/>
    <cellStyle name="Normal 5 2 2 2 2 8 3 2 3" xfId="38094" xr:uid="{00000000-0005-0000-0000-0000C0940000}"/>
    <cellStyle name="Normal 5 2 2 2 2 8 3 3" xfId="38095" xr:uid="{00000000-0005-0000-0000-0000C1940000}"/>
    <cellStyle name="Normal 5 2 2 2 2 8 3 3 2" xfId="38096" xr:uid="{00000000-0005-0000-0000-0000C2940000}"/>
    <cellStyle name="Normal 5 2 2 2 2 8 3 4" xfId="38097" xr:uid="{00000000-0005-0000-0000-0000C3940000}"/>
    <cellStyle name="Normal 5 2 2 2 2 8 4" xfId="38098" xr:uid="{00000000-0005-0000-0000-0000C4940000}"/>
    <cellStyle name="Normal 5 2 2 2 2 8 4 2" xfId="38099" xr:uid="{00000000-0005-0000-0000-0000C5940000}"/>
    <cellStyle name="Normal 5 2 2 2 2 8 4 2 2" xfId="38100" xr:uid="{00000000-0005-0000-0000-0000C6940000}"/>
    <cellStyle name="Normal 5 2 2 2 2 8 4 3" xfId="38101" xr:uid="{00000000-0005-0000-0000-0000C7940000}"/>
    <cellStyle name="Normal 5 2 2 2 2 8 5" xfId="38102" xr:uid="{00000000-0005-0000-0000-0000C8940000}"/>
    <cellStyle name="Normal 5 2 2 2 2 8 5 2" xfId="38103" xr:uid="{00000000-0005-0000-0000-0000C9940000}"/>
    <cellStyle name="Normal 5 2 2 2 2 8 6" xfId="38104" xr:uid="{00000000-0005-0000-0000-0000CA940000}"/>
    <cellStyle name="Normal 5 2 2 2 2 9" xfId="38105" xr:uid="{00000000-0005-0000-0000-0000CB940000}"/>
    <cellStyle name="Normal 5 2 2 2 2 9 2" xfId="38106" xr:uid="{00000000-0005-0000-0000-0000CC940000}"/>
    <cellStyle name="Normal 5 2 2 2 2 9 2 2" xfId="38107" xr:uid="{00000000-0005-0000-0000-0000CD940000}"/>
    <cellStyle name="Normal 5 2 2 2 2 9 2 2 2" xfId="38108" xr:uid="{00000000-0005-0000-0000-0000CE940000}"/>
    <cellStyle name="Normal 5 2 2 2 2 9 2 2 2 2" xfId="38109" xr:uid="{00000000-0005-0000-0000-0000CF940000}"/>
    <cellStyle name="Normal 5 2 2 2 2 9 2 2 3" xfId="38110" xr:uid="{00000000-0005-0000-0000-0000D0940000}"/>
    <cellStyle name="Normal 5 2 2 2 2 9 2 3" xfId="38111" xr:uid="{00000000-0005-0000-0000-0000D1940000}"/>
    <cellStyle name="Normal 5 2 2 2 2 9 2 3 2" xfId="38112" xr:uid="{00000000-0005-0000-0000-0000D2940000}"/>
    <cellStyle name="Normal 5 2 2 2 2 9 2 4" xfId="38113" xr:uid="{00000000-0005-0000-0000-0000D3940000}"/>
    <cellStyle name="Normal 5 2 2 2 2 9 3" xfId="38114" xr:uid="{00000000-0005-0000-0000-0000D4940000}"/>
    <cellStyle name="Normal 5 2 2 2 2 9 3 2" xfId="38115" xr:uid="{00000000-0005-0000-0000-0000D5940000}"/>
    <cellStyle name="Normal 5 2 2 2 2 9 3 2 2" xfId="38116" xr:uid="{00000000-0005-0000-0000-0000D6940000}"/>
    <cellStyle name="Normal 5 2 2 2 2 9 3 3" xfId="38117" xr:uid="{00000000-0005-0000-0000-0000D7940000}"/>
    <cellStyle name="Normal 5 2 2 2 2 9 4" xfId="38118" xr:uid="{00000000-0005-0000-0000-0000D8940000}"/>
    <cellStyle name="Normal 5 2 2 2 2 9 4 2" xfId="38119" xr:uid="{00000000-0005-0000-0000-0000D9940000}"/>
    <cellStyle name="Normal 5 2 2 2 2 9 5" xfId="38120" xr:uid="{00000000-0005-0000-0000-0000DA940000}"/>
    <cellStyle name="Normal 5 2 2 2 2_T-straight with PEDs adjustor" xfId="38121" xr:uid="{00000000-0005-0000-0000-0000DB940000}"/>
    <cellStyle name="Normal 5 2 2 2 3" xfId="38122" xr:uid="{00000000-0005-0000-0000-0000DC940000}"/>
    <cellStyle name="Normal 5 2 2 2 3 10" xfId="38123" xr:uid="{00000000-0005-0000-0000-0000DD940000}"/>
    <cellStyle name="Normal 5 2 2 2 3 11" xfId="38124" xr:uid="{00000000-0005-0000-0000-0000DE940000}"/>
    <cellStyle name="Normal 5 2 2 2 3 2" xfId="38125" xr:uid="{00000000-0005-0000-0000-0000DF940000}"/>
    <cellStyle name="Normal 5 2 2 2 3 2 10" xfId="38126" xr:uid="{00000000-0005-0000-0000-0000E0940000}"/>
    <cellStyle name="Normal 5 2 2 2 3 2 2" xfId="38127" xr:uid="{00000000-0005-0000-0000-0000E1940000}"/>
    <cellStyle name="Normal 5 2 2 2 3 2 2 2" xfId="38128" xr:uid="{00000000-0005-0000-0000-0000E2940000}"/>
    <cellStyle name="Normal 5 2 2 2 3 2 2 2 2" xfId="38129" xr:uid="{00000000-0005-0000-0000-0000E3940000}"/>
    <cellStyle name="Normal 5 2 2 2 3 2 2 2 2 2" xfId="38130" xr:uid="{00000000-0005-0000-0000-0000E4940000}"/>
    <cellStyle name="Normal 5 2 2 2 3 2 2 2 2 2 2" xfId="38131" xr:uid="{00000000-0005-0000-0000-0000E5940000}"/>
    <cellStyle name="Normal 5 2 2 2 3 2 2 2 2 2 2 2" xfId="38132" xr:uid="{00000000-0005-0000-0000-0000E6940000}"/>
    <cellStyle name="Normal 5 2 2 2 3 2 2 2 2 2 3" xfId="38133" xr:uid="{00000000-0005-0000-0000-0000E7940000}"/>
    <cellStyle name="Normal 5 2 2 2 3 2 2 2 2 3" xfId="38134" xr:uid="{00000000-0005-0000-0000-0000E8940000}"/>
    <cellStyle name="Normal 5 2 2 2 3 2 2 2 2 3 2" xfId="38135" xr:uid="{00000000-0005-0000-0000-0000E9940000}"/>
    <cellStyle name="Normal 5 2 2 2 3 2 2 2 2 4" xfId="38136" xr:uid="{00000000-0005-0000-0000-0000EA940000}"/>
    <cellStyle name="Normal 5 2 2 2 3 2 2 2 3" xfId="38137" xr:uid="{00000000-0005-0000-0000-0000EB940000}"/>
    <cellStyle name="Normal 5 2 2 2 3 2 2 2 3 2" xfId="38138" xr:uid="{00000000-0005-0000-0000-0000EC940000}"/>
    <cellStyle name="Normal 5 2 2 2 3 2 2 2 3 2 2" xfId="38139" xr:uid="{00000000-0005-0000-0000-0000ED940000}"/>
    <cellStyle name="Normal 5 2 2 2 3 2 2 2 3 3" xfId="38140" xr:uid="{00000000-0005-0000-0000-0000EE940000}"/>
    <cellStyle name="Normal 5 2 2 2 3 2 2 2 4" xfId="38141" xr:uid="{00000000-0005-0000-0000-0000EF940000}"/>
    <cellStyle name="Normal 5 2 2 2 3 2 2 2 4 2" xfId="38142" xr:uid="{00000000-0005-0000-0000-0000F0940000}"/>
    <cellStyle name="Normal 5 2 2 2 3 2 2 2 5" xfId="38143" xr:uid="{00000000-0005-0000-0000-0000F1940000}"/>
    <cellStyle name="Normal 5 2 2 2 3 2 2 3" xfId="38144" xr:uid="{00000000-0005-0000-0000-0000F2940000}"/>
    <cellStyle name="Normal 5 2 2 2 3 2 2 3 2" xfId="38145" xr:uid="{00000000-0005-0000-0000-0000F3940000}"/>
    <cellStyle name="Normal 5 2 2 2 3 2 2 3 2 2" xfId="38146" xr:uid="{00000000-0005-0000-0000-0000F4940000}"/>
    <cellStyle name="Normal 5 2 2 2 3 2 2 3 2 2 2" xfId="38147" xr:uid="{00000000-0005-0000-0000-0000F5940000}"/>
    <cellStyle name="Normal 5 2 2 2 3 2 2 3 2 3" xfId="38148" xr:uid="{00000000-0005-0000-0000-0000F6940000}"/>
    <cellStyle name="Normal 5 2 2 2 3 2 2 3 3" xfId="38149" xr:uid="{00000000-0005-0000-0000-0000F7940000}"/>
    <cellStyle name="Normal 5 2 2 2 3 2 2 3 3 2" xfId="38150" xr:uid="{00000000-0005-0000-0000-0000F8940000}"/>
    <cellStyle name="Normal 5 2 2 2 3 2 2 3 4" xfId="38151" xr:uid="{00000000-0005-0000-0000-0000F9940000}"/>
    <cellStyle name="Normal 5 2 2 2 3 2 2 4" xfId="38152" xr:uid="{00000000-0005-0000-0000-0000FA940000}"/>
    <cellStyle name="Normal 5 2 2 2 3 2 2 4 2" xfId="38153" xr:uid="{00000000-0005-0000-0000-0000FB940000}"/>
    <cellStyle name="Normal 5 2 2 2 3 2 2 4 2 2" xfId="38154" xr:uid="{00000000-0005-0000-0000-0000FC940000}"/>
    <cellStyle name="Normal 5 2 2 2 3 2 2 4 2 2 2" xfId="38155" xr:uid="{00000000-0005-0000-0000-0000FD940000}"/>
    <cellStyle name="Normal 5 2 2 2 3 2 2 4 2 3" xfId="38156" xr:uid="{00000000-0005-0000-0000-0000FE940000}"/>
    <cellStyle name="Normal 5 2 2 2 3 2 2 4 3" xfId="38157" xr:uid="{00000000-0005-0000-0000-0000FF940000}"/>
    <cellStyle name="Normal 5 2 2 2 3 2 2 4 3 2" xfId="38158" xr:uid="{00000000-0005-0000-0000-000000950000}"/>
    <cellStyle name="Normal 5 2 2 2 3 2 2 4 4" xfId="38159" xr:uid="{00000000-0005-0000-0000-000001950000}"/>
    <cellStyle name="Normal 5 2 2 2 3 2 2 5" xfId="38160" xr:uid="{00000000-0005-0000-0000-000002950000}"/>
    <cellStyle name="Normal 5 2 2 2 3 2 2 5 2" xfId="38161" xr:uid="{00000000-0005-0000-0000-000003950000}"/>
    <cellStyle name="Normal 5 2 2 2 3 2 2 5 2 2" xfId="38162" xr:uid="{00000000-0005-0000-0000-000004950000}"/>
    <cellStyle name="Normal 5 2 2 2 3 2 2 5 3" xfId="38163" xr:uid="{00000000-0005-0000-0000-000005950000}"/>
    <cellStyle name="Normal 5 2 2 2 3 2 2 6" xfId="38164" xr:uid="{00000000-0005-0000-0000-000006950000}"/>
    <cellStyle name="Normal 5 2 2 2 3 2 2 6 2" xfId="38165" xr:uid="{00000000-0005-0000-0000-000007950000}"/>
    <cellStyle name="Normal 5 2 2 2 3 2 2 7" xfId="38166" xr:uid="{00000000-0005-0000-0000-000008950000}"/>
    <cellStyle name="Normal 5 2 2 2 3 2 2 7 2" xfId="38167" xr:uid="{00000000-0005-0000-0000-000009950000}"/>
    <cellStyle name="Normal 5 2 2 2 3 2 2 8" xfId="38168" xr:uid="{00000000-0005-0000-0000-00000A950000}"/>
    <cellStyle name="Normal 5 2 2 2 3 2 3" xfId="38169" xr:uid="{00000000-0005-0000-0000-00000B950000}"/>
    <cellStyle name="Normal 5 2 2 2 3 2 3 2" xfId="38170" xr:uid="{00000000-0005-0000-0000-00000C950000}"/>
    <cellStyle name="Normal 5 2 2 2 3 2 3 2 2" xfId="38171" xr:uid="{00000000-0005-0000-0000-00000D950000}"/>
    <cellStyle name="Normal 5 2 2 2 3 2 3 2 2 2" xfId="38172" xr:uid="{00000000-0005-0000-0000-00000E950000}"/>
    <cellStyle name="Normal 5 2 2 2 3 2 3 2 2 2 2" xfId="38173" xr:uid="{00000000-0005-0000-0000-00000F950000}"/>
    <cellStyle name="Normal 5 2 2 2 3 2 3 2 2 3" xfId="38174" xr:uid="{00000000-0005-0000-0000-000010950000}"/>
    <cellStyle name="Normal 5 2 2 2 3 2 3 2 3" xfId="38175" xr:uid="{00000000-0005-0000-0000-000011950000}"/>
    <cellStyle name="Normal 5 2 2 2 3 2 3 2 3 2" xfId="38176" xr:uid="{00000000-0005-0000-0000-000012950000}"/>
    <cellStyle name="Normal 5 2 2 2 3 2 3 2 4" xfId="38177" xr:uid="{00000000-0005-0000-0000-000013950000}"/>
    <cellStyle name="Normal 5 2 2 2 3 2 3 3" xfId="38178" xr:uid="{00000000-0005-0000-0000-000014950000}"/>
    <cellStyle name="Normal 5 2 2 2 3 2 3 3 2" xfId="38179" xr:uid="{00000000-0005-0000-0000-000015950000}"/>
    <cellStyle name="Normal 5 2 2 2 3 2 3 3 2 2" xfId="38180" xr:uid="{00000000-0005-0000-0000-000016950000}"/>
    <cellStyle name="Normal 5 2 2 2 3 2 3 3 3" xfId="38181" xr:uid="{00000000-0005-0000-0000-000017950000}"/>
    <cellStyle name="Normal 5 2 2 2 3 2 3 4" xfId="38182" xr:uid="{00000000-0005-0000-0000-000018950000}"/>
    <cellStyle name="Normal 5 2 2 2 3 2 3 4 2" xfId="38183" xr:uid="{00000000-0005-0000-0000-000019950000}"/>
    <cellStyle name="Normal 5 2 2 2 3 2 3 5" xfId="38184" xr:uid="{00000000-0005-0000-0000-00001A950000}"/>
    <cellStyle name="Normal 5 2 2 2 3 2 4" xfId="38185" xr:uid="{00000000-0005-0000-0000-00001B950000}"/>
    <cellStyle name="Normal 5 2 2 2 3 2 4 2" xfId="38186" xr:uid="{00000000-0005-0000-0000-00001C950000}"/>
    <cellStyle name="Normal 5 2 2 2 3 2 4 2 2" xfId="38187" xr:uid="{00000000-0005-0000-0000-00001D950000}"/>
    <cellStyle name="Normal 5 2 2 2 3 2 4 2 2 2" xfId="38188" xr:uid="{00000000-0005-0000-0000-00001E950000}"/>
    <cellStyle name="Normal 5 2 2 2 3 2 4 2 3" xfId="38189" xr:uid="{00000000-0005-0000-0000-00001F950000}"/>
    <cellStyle name="Normal 5 2 2 2 3 2 4 3" xfId="38190" xr:uid="{00000000-0005-0000-0000-000020950000}"/>
    <cellStyle name="Normal 5 2 2 2 3 2 4 3 2" xfId="38191" xr:uid="{00000000-0005-0000-0000-000021950000}"/>
    <cellStyle name="Normal 5 2 2 2 3 2 4 4" xfId="38192" xr:uid="{00000000-0005-0000-0000-000022950000}"/>
    <cellStyle name="Normal 5 2 2 2 3 2 5" xfId="38193" xr:uid="{00000000-0005-0000-0000-000023950000}"/>
    <cellStyle name="Normal 5 2 2 2 3 2 5 2" xfId="38194" xr:uid="{00000000-0005-0000-0000-000024950000}"/>
    <cellStyle name="Normal 5 2 2 2 3 2 5 2 2" xfId="38195" xr:uid="{00000000-0005-0000-0000-000025950000}"/>
    <cellStyle name="Normal 5 2 2 2 3 2 5 2 2 2" xfId="38196" xr:uid="{00000000-0005-0000-0000-000026950000}"/>
    <cellStyle name="Normal 5 2 2 2 3 2 5 2 3" xfId="38197" xr:uid="{00000000-0005-0000-0000-000027950000}"/>
    <cellStyle name="Normal 5 2 2 2 3 2 5 3" xfId="38198" xr:uid="{00000000-0005-0000-0000-000028950000}"/>
    <cellStyle name="Normal 5 2 2 2 3 2 5 3 2" xfId="38199" xr:uid="{00000000-0005-0000-0000-000029950000}"/>
    <cellStyle name="Normal 5 2 2 2 3 2 5 4" xfId="38200" xr:uid="{00000000-0005-0000-0000-00002A950000}"/>
    <cellStyle name="Normal 5 2 2 2 3 2 6" xfId="38201" xr:uid="{00000000-0005-0000-0000-00002B950000}"/>
    <cellStyle name="Normal 5 2 2 2 3 2 6 2" xfId="38202" xr:uid="{00000000-0005-0000-0000-00002C950000}"/>
    <cellStyle name="Normal 5 2 2 2 3 2 6 2 2" xfId="38203" xr:uid="{00000000-0005-0000-0000-00002D950000}"/>
    <cellStyle name="Normal 5 2 2 2 3 2 6 3" xfId="38204" xr:uid="{00000000-0005-0000-0000-00002E950000}"/>
    <cellStyle name="Normal 5 2 2 2 3 2 7" xfId="38205" xr:uid="{00000000-0005-0000-0000-00002F950000}"/>
    <cellStyle name="Normal 5 2 2 2 3 2 7 2" xfId="38206" xr:uid="{00000000-0005-0000-0000-000030950000}"/>
    <cellStyle name="Normal 5 2 2 2 3 2 8" xfId="38207" xr:uid="{00000000-0005-0000-0000-000031950000}"/>
    <cellStyle name="Normal 5 2 2 2 3 2 8 2" xfId="38208" xr:uid="{00000000-0005-0000-0000-000032950000}"/>
    <cellStyle name="Normal 5 2 2 2 3 2 9" xfId="38209" xr:uid="{00000000-0005-0000-0000-000033950000}"/>
    <cellStyle name="Normal 5 2 2 2 3 3" xfId="38210" xr:uid="{00000000-0005-0000-0000-000034950000}"/>
    <cellStyle name="Normal 5 2 2 2 3 3 2" xfId="38211" xr:uid="{00000000-0005-0000-0000-000035950000}"/>
    <cellStyle name="Normal 5 2 2 2 3 3 2 2" xfId="38212" xr:uid="{00000000-0005-0000-0000-000036950000}"/>
    <cellStyle name="Normal 5 2 2 2 3 3 2 2 2" xfId="38213" xr:uid="{00000000-0005-0000-0000-000037950000}"/>
    <cellStyle name="Normal 5 2 2 2 3 3 2 2 2 2" xfId="38214" xr:uid="{00000000-0005-0000-0000-000038950000}"/>
    <cellStyle name="Normal 5 2 2 2 3 3 2 2 2 2 2" xfId="38215" xr:uid="{00000000-0005-0000-0000-000039950000}"/>
    <cellStyle name="Normal 5 2 2 2 3 3 2 2 2 3" xfId="38216" xr:uid="{00000000-0005-0000-0000-00003A950000}"/>
    <cellStyle name="Normal 5 2 2 2 3 3 2 2 3" xfId="38217" xr:uid="{00000000-0005-0000-0000-00003B950000}"/>
    <cellStyle name="Normal 5 2 2 2 3 3 2 2 3 2" xfId="38218" xr:uid="{00000000-0005-0000-0000-00003C950000}"/>
    <cellStyle name="Normal 5 2 2 2 3 3 2 2 4" xfId="38219" xr:uid="{00000000-0005-0000-0000-00003D950000}"/>
    <cellStyle name="Normal 5 2 2 2 3 3 2 3" xfId="38220" xr:uid="{00000000-0005-0000-0000-00003E950000}"/>
    <cellStyle name="Normal 5 2 2 2 3 3 2 3 2" xfId="38221" xr:uid="{00000000-0005-0000-0000-00003F950000}"/>
    <cellStyle name="Normal 5 2 2 2 3 3 2 3 2 2" xfId="38222" xr:uid="{00000000-0005-0000-0000-000040950000}"/>
    <cellStyle name="Normal 5 2 2 2 3 3 2 3 3" xfId="38223" xr:uid="{00000000-0005-0000-0000-000041950000}"/>
    <cellStyle name="Normal 5 2 2 2 3 3 2 4" xfId="38224" xr:uid="{00000000-0005-0000-0000-000042950000}"/>
    <cellStyle name="Normal 5 2 2 2 3 3 2 4 2" xfId="38225" xr:uid="{00000000-0005-0000-0000-000043950000}"/>
    <cellStyle name="Normal 5 2 2 2 3 3 2 5" xfId="38226" xr:uid="{00000000-0005-0000-0000-000044950000}"/>
    <cellStyle name="Normal 5 2 2 2 3 3 3" xfId="38227" xr:uid="{00000000-0005-0000-0000-000045950000}"/>
    <cellStyle name="Normal 5 2 2 2 3 3 3 2" xfId="38228" xr:uid="{00000000-0005-0000-0000-000046950000}"/>
    <cellStyle name="Normal 5 2 2 2 3 3 3 2 2" xfId="38229" xr:uid="{00000000-0005-0000-0000-000047950000}"/>
    <cellStyle name="Normal 5 2 2 2 3 3 3 2 2 2" xfId="38230" xr:uid="{00000000-0005-0000-0000-000048950000}"/>
    <cellStyle name="Normal 5 2 2 2 3 3 3 2 3" xfId="38231" xr:uid="{00000000-0005-0000-0000-000049950000}"/>
    <cellStyle name="Normal 5 2 2 2 3 3 3 3" xfId="38232" xr:uid="{00000000-0005-0000-0000-00004A950000}"/>
    <cellStyle name="Normal 5 2 2 2 3 3 3 3 2" xfId="38233" xr:uid="{00000000-0005-0000-0000-00004B950000}"/>
    <cellStyle name="Normal 5 2 2 2 3 3 3 4" xfId="38234" xr:uid="{00000000-0005-0000-0000-00004C950000}"/>
    <cellStyle name="Normal 5 2 2 2 3 3 4" xfId="38235" xr:uid="{00000000-0005-0000-0000-00004D950000}"/>
    <cellStyle name="Normal 5 2 2 2 3 3 4 2" xfId="38236" xr:uid="{00000000-0005-0000-0000-00004E950000}"/>
    <cellStyle name="Normal 5 2 2 2 3 3 4 2 2" xfId="38237" xr:uid="{00000000-0005-0000-0000-00004F950000}"/>
    <cellStyle name="Normal 5 2 2 2 3 3 4 2 2 2" xfId="38238" xr:uid="{00000000-0005-0000-0000-000050950000}"/>
    <cellStyle name="Normal 5 2 2 2 3 3 4 2 3" xfId="38239" xr:uid="{00000000-0005-0000-0000-000051950000}"/>
    <cellStyle name="Normal 5 2 2 2 3 3 4 3" xfId="38240" xr:uid="{00000000-0005-0000-0000-000052950000}"/>
    <cellStyle name="Normal 5 2 2 2 3 3 4 3 2" xfId="38241" xr:uid="{00000000-0005-0000-0000-000053950000}"/>
    <cellStyle name="Normal 5 2 2 2 3 3 4 4" xfId="38242" xr:uid="{00000000-0005-0000-0000-000054950000}"/>
    <cellStyle name="Normal 5 2 2 2 3 3 5" xfId="38243" xr:uid="{00000000-0005-0000-0000-000055950000}"/>
    <cellStyle name="Normal 5 2 2 2 3 3 5 2" xfId="38244" xr:uid="{00000000-0005-0000-0000-000056950000}"/>
    <cellStyle name="Normal 5 2 2 2 3 3 5 2 2" xfId="38245" xr:uid="{00000000-0005-0000-0000-000057950000}"/>
    <cellStyle name="Normal 5 2 2 2 3 3 5 3" xfId="38246" xr:uid="{00000000-0005-0000-0000-000058950000}"/>
    <cellStyle name="Normal 5 2 2 2 3 3 6" xfId="38247" xr:uid="{00000000-0005-0000-0000-000059950000}"/>
    <cellStyle name="Normal 5 2 2 2 3 3 6 2" xfId="38248" xr:uid="{00000000-0005-0000-0000-00005A950000}"/>
    <cellStyle name="Normal 5 2 2 2 3 3 7" xfId="38249" xr:uid="{00000000-0005-0000-0000-00005B950000}"/>
    <cellStyle name="Normal 5 2 2 2 3 3 7 2" xfId="38250" xr:uid="{00000000-0005-0000-0000-00005C950000}"/>
    <cellStyle name="Normal 5 2 2 2 3 3 8" xfId="38251" xr:uid="{00000000-0005-0000-0000-00005D950000}"/>
    <cellStyle name="Normal 5 2 2 2 3 4" xfId="38252" xr:uid="{00000000-0005-0000-0000-00005E950000}"/>
    <cellStyle name="Normal 5 2 2 2 3 4 2" xfId="38253" xr:uid="{00000000-0005-0000-0000-00005F950000}"/>
    <cellStyle name="Normal 5 2 2 2 3 4 2 2" xfId="38254" xr:uid="{00000000-0005-0000-0000-000060950000}"/>
    <cellStyle name="Normal 5 2 2 2 3 4 2 2 2" xfId="38255" xr:uid="{00000000-0005-0000-0000-000061950000}"/>
    <cellStyle name="Normal 5 2 2 2 3 4 2 2 2 2" xfId="38256" xr:uid="{00000000-0005-0000-0000-000062950000}"/>
    <cellStyle name="Normal 5 2 2 2 3 4 2 2 3" xfId="38257" xr:uid="{00000000-0005-0000-0000-000063950000}"/>
    <cellStyle name="Normal 5 2 2 2 3 4 2 3" xfId="38258" xr:uid="{00000000-0005-0000-0000-000064950000}"/>
    <cellStyle name="Normal 5 2 2 2 3 4 2 3 2" xfId="38259" xr:uid="{00000000-0005-0000-0000-000065950000}"/>
    <cellStyle name="Normal 5 2 2 2 3 4 2 4" xfId="38260" xr:uid="{00000000-0005-0000-0000-000066950000}"/>
    <cellStyle name="Normal 5 2 2 2 3 4 3" xfId="38261" xr:uid="{00000000-0005-0000-0000-000067950000}"/>
    <cellStyle name="Normal 5 2 2 2 3 4 3 2" xfId="38262" xr:uid="{00000000-0005-0000-0000-000068950000}"/>
    <cellStyle name="Normal 5 2 2 2 3 4 3 2 2" xfId="38263" xr:uid="{00000000-0005-0000-0000-000069950000}"/>
    <cellStyle name="Normal 5 2 2 2 3 4 3 3" xfId="38264" xr:uid="{00000000-0005-0000-0000-00006A950000}"/>
    <cellStyle name="Normal 5 2 2 2 3 4 4" xfId="38265" xr:uid="{00000000-0005-0000-0000-00006B950000}"/>
    <cellStyle name="Normal 5 2 2 2 3 4 4 2" xfId="38266" xr:uid="{00000000-0005-0000-0000-00006C950000}"/>
    <cellStyle name="Normal 5 2 2 2 3 4 5" xfId="38267" xr:uid="{00000000-0005-0000-0000-00006D950000}"/>
    <cellStyle name="Normal 5 2 2 2 3 5" xfId="38268" xr:uid="{00000000-0005-0000-0000-00006E950000}"/>
    <cellStyle name="Normal 5 2 2 2 3 5 2" xfId="38269" xr:uid="{00000000-0005-0000-0000-00006F950000}"/>
    <cellStyle name="Normal 5 2 2 2 3 5 2 2" xfId="38270" xr:uid="{00000000-0005-0000-0000-000070950000}"/>
    <cellStyle name="Normal 5 2 2 2 3 5 2 2 2" xfId="38271" xr:uid="{00000000-0005-0000-0000-000071950000}"/>
    <cellStyle name="Normal 5 2 2 2 3 5 2 3" xfId="38272" xr:uid="{00000000-0005-0000-0000-000072950000}"/>
    <cellStyle name="Normal 5 2 2 2 3 5 3" xfId="38273" xr:uid="{00000000-0005-0000-0000-000073950000}"/>
    <cellStyle name="Normal 5 2 2 2 3 5 3 2" xfId="38274" xr:uid="{00000000-0005-0000-0000-000074950000}"/>
    <cellStyle name="Normal 5 2 2 2 3 5 4" xfId="38275" xr:uid="{00000000-0005-0000-0000-000075950000}"/>
    <cellStyle name="Normal 5 2 2 2 3 6" xfId="38276" xr:uid="{00000000-0005-0000-0000-000076950000}"/>
    <cellStyle name="Normal 5 2 2 2 3 6 2" xfId="38277" xr:uid="{00000000-0005-0000-0000-000077950000}"/>
    <cellStyle name="Normal 5 2 2 2 3 6 2 2" xfId="38278" xr:uid="{00000000-0005-0000-0000-000078950000}"/>
    <cellStyle name="Normal 5 2 2 2 3 6 2 2 2" xfId="38279" xr:uid="{00000000-0005-0000-0000-000079950000}"/>
    <cellStyle name="Normal 5 2 2 2 3 6 2 3" xfId="38280" xr:uid="{00000000-0005-0000-0000-00007A950000}"/>
    <cellStyle name="Normal 5 2 2 2 3 6 3" xfId="38281" xr:uid="{00000000-0005-0000-0000-00007B950000}"/>
    <cellStyle name="Normal 5 2 2 2 3 6 3 2" xfId="38282" xr:uid="{00000000-0005-0000-0000-00007C950000}"/>
    <cellStyle name="Normal 5 2 2 2 3 6 4" xfId="38283" xr:uid="{00000000-0005-0000-0000-00007D950000}"/>
    <cellStyle name="Normal 5 2 2 2 3 7" xfId="38284" xr:uid="{00000000-0005-0000-0000-00007E950000}"/>
    <cellStyle name="Normal 5 2 2 2 3 7 2" xfId="38285" xr:uid="{00000000-0005-0000-0000-00007F950000}"/>
    <cellStyle name="Normal 5 2 2 2 3 7 2 2" xfId="38286" xr:uid="{00000000-0005-0000-0000-000080950000}"/>
    <cellStyle name="Normal 5 2 2 2 3 7 3" xfId="38287" xr:uid="{00000000-0005-0000-0000-000081950000}"/>
    <cellStyle name="Normal 5 2 2 2 3 8" xfId="38288" xr:uid="{00000000-0005-0000-0000-000082950000}"/>
    <cellStyle name="Normal 5 2 2 2 3 8 2" xfId="38289" xr:uid="{00000000-0005-0000-0000-000083950000}"/>
    <cellStyle name="Normal 5 2 2 2 3 9" xfId="38290" xr:uid="{00000000-0005-0000-0000-000084950000}"/>
    <cellStyle name="Normal 5 2 2 2 3 9 2" xfId="38291" xr:uid="{00000000-0005-0000-0000-000085950000}"/>
    <cellStyle name="Normal 5 2 2 2 4" xfId="38292" xr:uid="{00000000-0005-0000-0000-000086950000}"/>
    <cellStyle name="Normal 5 2 2 2 4 10" xfId="38293" xr:uid="{00000000-0005-0000-0000-000087950000}"/>
    <cellStyle name="Normal 5 2 2 2 4 11" xfId="38294" xr:uid="{00000000-0005-0000-0000-000088950000}"/>
    <cellStyle name="Normal 5 2 2 2 4 2" xfId="38295" xr:uid="{00000000-0005-0000-0000-000089950000}"/>
    <cellStyle name="Normal 5 2 2 2 4 2 10" xfId="38296" xr:uid="{00000000-0005-0000-0000-00008A950000}"/>
    <cellStyle name="Normal 5 2 2 2 4 2 2" xfId="38297" xr:uid="{00000000-0005-0000-0000-00008B950000}"/>
    <cellStyle name="Normal 5 2 2 2 4 2 2 2" xfId="38298" xr:uid="{00000000-0005-0000-0000-00008C950000}"/>
    <cellStyle name="Normal 5 2 2 2 4 2 2 2 2" xfId="38299" xr:uid="{00000000-0005-0000-0000-00008D950000}"/>
    <cellStyle name="Normal 5 2 2 2 4 2 2 2 2 2" xfId="38300" xr:uid="{00000000-0005-0000-0000-00008E950000}"/>
    <cellStyle name="Normal 5 2 2 2 4 2 2 2 2 2 2" xfId="38301" xr:uid="{00000000-0005-0000-0000-00008F950000}"/>
    <cellStyle name="Normal 5 2 2 2 4 2 2 2 2 2 2 2" xfId="38302" xr:uid="{00000000-0005-0000-0000-000090950000}"/>
    <cellStyle name="Normal 5 2 2 2 4 2 2 2 2 2 3" xfId="38303" xr:uid="{00000000-0005-0000-0000-000091950000}"/>
    <cellStyle name="Normal 5 2 2 2 4 2 2 2 2 3" xfId="38304" xr:uid="{00000000-0005-0000-0000-000092950000}"/>
    <cellStyle name="Normal 5 2 2 2 4 2 2 2 2 3 2" xfId="38305" xr:uid="{00000000-0005-0000-0000-000093950000}"/>
    <cellStyle name="Normal 5 2 2 2 4 2 2 2 2 4" xfId="38306" xr:uid="{00000000-0005-0000-0000-000094950000}"/>
    <cellStyle name="Normal 5 2 2 2 4 2 2 2 3" xfId="38307" xr:uid="{00000000-0005-0000-0000-000095950000}"/>
    <cellStyle name="Normal 5 2 2 2 4 2 2 2 3 2" xfId="38308" xr:uid="{00000000-0005-0000-0000-000096950000}"/>
    <cellStyle name="Normal 5 2 2 2 4 2 2 2 3 2 2" xfId="38309" xr:uid="{00000000-0005-0000-0000-000097950000}"/>
    <cellStyle name="Normal 5 2 2 2 4 2 2 2 3 3" xfId="38310" xr:uid="{00000000-0005-0000-0000-000098950000}"/>
    <cellStyle name="Normal 5 2 2 2 4 2 2 2 4" xfId="38311" xr:uid="{00000000-0005-0000-0000-000099950000}"/>
    <cellStyle name="Normal 5 2 2 2 4 2 2 2 4 2" xfId="38312" xr:uid="{00000000-0005-0000-0000-00009A950000}"/>
    <cellStyle name="Normal 5 2 2 2 4 2 2 2 5" xfId="38313" xr:uid="{00000000-0005-0000-0000-00009B950000}"/>
    <cellStyle name="Normal 5 2 2 2 4 2 2 3" xfId="38314" xr:uid="{00000000-0005-0000-0000-00009C950000}"/>
    <cellStyle name="Normal 5 2 2 2 4 2 2 3 2" xfId="38315" xr:uid="{00000000-0005-0000-0000-00009D950000}"/>
    <cellStyle name="Normal 5 2 2 2 4 2 2 3 2 2" xfId="38316" xr:uid="{00000000-0005-0000-0000-00009E950000}"/>
    <cellStyle name="Normal 5 2 2 2 4 2 2 3 2 2 2" xfId="38317" xr:uid="{00000000-0005-0000-0000-00009F950000}"/>
    <cellStyle name="Normal 5 2 2 2 4 2 2 3 2 3" xfId="38318" xr:uid="{00000000-0005-0000-0000-0000A0950000}"/>
    <cellStyle name="Normal 5 2 2 2 4 2 2 3 3" xfId="38319" xr:uid="{00000000-0005-0000-0000-0000A1950000}"/>
    <cellStyle name="Normal 5 2 2 2 4 2 2 3 3 2" xfId="38320" xr:uid="{00000000-0005-0000-0000-0000A2950000}"/>
    <cellStyle name="Normal 5 2 2 2 4 2 2 3 4" xfId="38321" xr:uid="{00000000-0005-0000-0000-0000A3950000}"/>
    <cellStyle name="Normal 5 2 2 2 4 2 2 4" xfId="38322" xr:uid="{00000000-0005-0000-0000-0000A4950000}"/>
    <cellStyle name="Normal 5 2 2 2 4 2 2 4 2" xfId="38323" xr:uid="{00000000-0005-0000-0000-0000A5950000}"/>
    <cellStyle name="Normal 5 2 2 2 4 2 2 4 2 2" xfId="38324" xr:uid="{00000000-0005-0000-0000-0000A6950000}"/>
    <cellStyle name="Normal 5 2 2 2 4 2 2 4 2 2 2" xfId="38325" xr:uid="{00000000-0005-0000-0000-0000A7950000}"/>
    <cellStyle name="Normal 5 2 2 2 4 2 2 4 2 3" xfId="38326" xr:uid="{00000000-0005-0000-0000-0000A8950000}"/>
    <cellStyle name="Normal 5 2 2 2 4 2 2 4 3" xfId="38327" xr:uid="{00000000-0005-0000-0000-0000A9950000}"/>
    <cellStyle name="Normal 5 2 2 2 4 2 2 4 3 2" xfId="38328" xr:uid="{00000000-0005-0000-0000-0000AA950000}"/>
    <cellStyle name="Normal 5 2 2 2 4 2 2 4 4" xfId="38329" xr:uid="{00000000-0005-0000-0000-0000AB950000}"/>
    <cellStyle name="Normal 5 2 2 2 4 2 2 5" xfId="38330" xr:uid="{00000000-0005-0000-0000-0000AC950000}"/>
    <cellStyle name="Normal 5 2 2 2 4 2 2 5 2" xfId="38331" xr:uid="{00000000-0005-0000-0000-0000AD950000}"/>
    <cellStyle name="Normal 5 2 2 2 4 2 2 5 2 2" xfId="38332" xr:uid="{00000000-0005-0000-0000-0000AE950000}"/>
    <cellStyle name="Normal 5 2 2 2 4 2 2 5 3" xfId="38333" xr:uid="{00000000-0005-0000-0000-0000AF950000}"/>
    <cellStyle name="Normal 5 2 2 2 4 2 2 6" xfId="38334" xr:uid="{00000000-0005-0000-0000-0000B0950000}"/>
    <cellStyle name="Normal 5 2 2 2 4 2 2 6 2" xfId="38335" xr:uid="{00000000-0005-0000-0000-0000B1950000}"/>
    <cellStyle name="Normal 5 2 2 2 4 2 2 7" xfId="38336" xr:uid="{00000000-0005-0000-0000-0000B2950000}"/>
    <cellStyle name="Normal 5 2 2 2 4 2 2 7 2" xfId="38337" xr:uid="{00000000-0005-0000-0000-0000B3950000}"/>
    <cellStyle name="Normal 5 2 2 2 4 2 2 8" xfId="38338" xr:uid="{00000000-0005-0000-0000-0000B4950000}"/>
    <cellStyle name="Normal 5 2 2 2 4 2 3" xfId="38339" xr:uid="{00000000-0005-0000-0000-0000B5950000}"/>
    <cellStyle name="Normal 5 2 2 2 4 2 3 2" xfId="38340" xr:uid="{00000000-0005-0000-0000-0000B6950000}"/>
    <cellStyle name="Normal 5 2 2 2 4 2 3 2 2" xfId="38341" xr:uid="{00000000-0005-0000-0000-0000B7950000}"/>
    <cellStyle name="Normal 5 2 2 2 4 2 3 2 2 2" xfId="38342" xr:uid="{00000000-0005-0000-0000-0000B8950000}"/>
    <cellStyle name="Normal 5 2 2 2 4 2 3 2 2 2 2" xfId="38343" xr:uid="{00000000-0005-0000-0000-0000B9950000}"/>
    <cellStyle name="Normal 5 2 2 2 4 2 3 2 2 3" xfId="38344" xr:uid="{00000000-0005-0000-0000-0000BA950000}"/>
    <cellStyle name="Normal 5 2 2 2 4 2 3 2 3" xfId="38345" xr:uid="{00000000-0005-0000-0000-0000BB950000}"/>
    <cellStyle name="Normal 5 2 2 2 4 2 3 2 3 2" xfId="38346" xr:uid="{00000000-0005-0000-0000-0000BC950000}"/>
    <cellStyle name="Normal 5 2 2 2 4 2 3 2 4" xfId="38347" xr:uid="{00000000-0005-0000-0000-0000BD950000}"/>
    <cellStyle name="Normal 5 2 2 2 4 2 3 3" xfId="38348" xr:uid="{00000000-0005-0000-0000-0000BE950000}"/>
    <cellStyle name="Normal 5 2 2 2 4 2 3 3 2" xfId="38349" xr:uid="{00000000-0005-0000-0000-0000BF950000}"/>
    <cellStyle name="Normal 5 2 2 2 4 2 3 3 2 2" xfId="38350" xr:uid="{00000000-0005-0000-0000-0000C0950000}"/>
    <cellStyle name="Normal 5 2 2 2 4 2 3 3 3" xfId="38351" xr:uid="{00000000-0005-0000-0000-0000C1950000}"/>
    <cellStyle name="Normal 5 2 2 2 4 2 3 4" xfId="38352" xr:uid="{00000000-0005-0000-0000-0000C2950000}"/>
    <cellStyle name="Normal 5 2 2 2 4 2 3 4 2" xfId="38353" xr:uid="{00000000-0005-0000-0000-0000C3950000}"/>
    <cellStyle name="Normal 5 2 2 2 4 2 3 5" xfId="38354" xr:uid="{00000000-0005-0000-0000-0000C4950000}"/>
    <cellStyle name="Normal 5 2 2 2 4 2 4" xfId="38355" xr:uid="{00000000-0005-0000-0000-0000C5950000}"/>
    <cellStyle name="Normal 5 2 2 2 4 2 4 2" xfId="38356" xr:uid="{00000000-0005-0000-0000-0000C6950000}"/>
    <cellStyle name="Normal 5 2 2 2 4 2 4 2 2" xfId="38357" xr:uid="{00000000-0005-0000-0000-0000C7950000}"/>
    <cellStyle name="Normal 5 2 2 2 4 2 4 2 2 2" xfId="38358" xr:uid="{00000000-0005-0000-0000-0000C8950000}"/>
    <cellStyle name="Normal 5 2 2 2 4 2 4 2 3" xfId="38359" xr:uid="{00000000-0005-0000-0000-0000C9950000}"/>
    <cellStyle name="Normal 5 2 2 2 4 2 4 3" xfId="38360" xr:uid="{00000000-0005-0000-0000-0000CA950000}"/>
    <cellStyle name="Normal 5 2 2 2 4 2 4 3 2" xfId="38361" xr:uid="{00000000-0005-0000-0000-0000CB950000}"/>
    <cellStyle name="Normal 5 2 2 2 4 2 4 4" xfId="38362" xr:uid="{00000000-0005-0000-0000-0000CC950000}"/>
    <cellStyle name="Normal 5 2 2 2 4 2 5" xfId="38363" xr:uid="{00000000-0005-0000-0000-0000CD950000}"/>
    <cellStyle name="Normal 5 2 2 2 4 2 5 2" xfId="38364" xr:uid="{00000000-0005-0000-0000-0000CE950000}"/>
    <cellStyle name="Normal 5 2 2 2 4 2 5 2 2" xfId="38365" xr:uid="{00000000-0005-0000-0000-0000CF950000}"/>
    <cellStyle name="Normal 5 2 2 2 4 2 5 2 2 2" xfId="38366" xr:uid="{00000000-0005-0000-0000-0000D0950000}"/>
    <cellStyle name="Normal 5 2 2 2 4 2 5 2 3" xfId="38367" xr:uid="{00000000-0005-0000-0000-0000D1950000}"/>
    <cellStyle name="Normal 5 2 2 2 4 2 5 3" xfId="38368" xr:uid="{00000000-0005-0000-0000-0000D2950000}"/>
    <cellStyle name="Normal 5 2 2 2 4 2 5 3 2" xfId="38369" xr:uid="{00000000-0005-0000-0000-0000D3950000}"/>
    <cellStyle name="Normal 5 2 2 2 4 2 5 4" xfId="38370" xr:uid="{00000000-0005-0000-0000-0000D4950000}"/>
    <cellStyle name="Normal 5 2 2 2 4 2 6" xfId="38371" xr:uid="{00000000-0005-0000-0000-0000D5950000}"/>
    <cellStyle name="Normal 5 2 2 2 4 2 6 2" xfId="38372" xr:uid="{00000000-0005-0000-0000-0000D6950000}"/>
    <cellStyle name="Normal 5 2 2 2 4 2 6 2 2" xfId="38373" xr:uid="{00000000-0005-0000-0000-0000D7950000}"/>
    <cellStyle name="Normal 5 2 2 2 4 2 6 3" xfId="38374" xr:uid="{00000000-0005-0000-0000-0000D8950000}"/>
    <cellStyle name="Normal 5 2 2 2 4 2 7" xfId="38375" xr:uid="{00000000-0005-0000-0000-0000D9950000}"/>
    <cellStyle name="Normal 5 2 2 2 4 2 7 2" xfId="38376" xr:uid="{00000000-0005-0000-0000-0000DA950000}"/>
    <cellStyle name="Normal 5 2 2 2 4 2 8" xfId="38377" xr:uid="{00000000-0005-0000-0000-0000DB950000}"/>
    <cellStyle name="Normal 5 2 2 2 4 2 8 2" xfId="38378" xr:uid="{00000000-0005-0000-0000-0000DC950000}"/>
    <cellStyle name="Normal 5 2 2 2 4 2 9" xfId="38379" xr:uid="{00000000-0005-0000-0000-0000DD950000}"/>
    <cellStyle name="Normal 5 2 2 2 4 3" xfId="38380" xr:uid="{00000000-0005-0000-0000-0000DE950000}"/>
    <cellStyle name="Normal 5 2 2 2 4 3 2" xfId="38381" xr:uid="{00000000-0005-0000-0000-0000DF950000}"/>
    <cellStyle name="Normal 5 2 2 2 4 3 2 2" xfId="38382" xr:uid="{00000000-0005-0000-0000-0000E0950000}"/>
    <cellStyle name="Normal 5 2 2 2 4 3 2 2 2" xfId="38383" xr:uid="{00000000-0005-0000-0000-0000E1950000}"/>
    <cellStyle name="Normal 5 2 2 2 4 3 2 2 2 2" xfId="38384" xr:uid="{00000000-0005-0000-0000-0000E2950000}"/>
    <cellStyle name="Normal 5 2 2 2 4 3 2 2 2 2 2" xfId="38385" xr:uid="{00000000-0005-0000-0000-0000E3950000}"/>
    <cellStyle name="Normal 5 2 2 2 4 3 2 2 2 3" xfId="38386" xr:uid="{00000000-0005-0000-0000-0000E4950000}"/>
    <cellStyle name="Normal 5 2 2 2 4 3 2 2 3" xfId="38387" xr:uid="{00000000-0005-0000-0000-0000E5950000}"/>
    <cellStyle name="Normal 5 2 2 2 4 3 2 2 3 2" xfId="38388" xr:uid="{00000000-0005-0000-0000-0000E6950000}"/>
    <cellStyle name="Normal 5 2 2 2 4 3 2 2 4" xfId="38389" xr:uid="{00000000-0005-0000-0000-0000E7950000}"/>
    <cellStyle name="Normal 5 2 2 2 4 3 2 3" xfId="38390" xr:uid="{00000000-0005-0000-0000-0000E8950000}"/>
    <cellStyle name="Normal 5 2 2 2 4 3 2 3 2" xfId="38391" xr:uid="{00000000-0005-0000-0000-0000E9950000}"/>
    <cellStyle name="Normal 5 2 2 2 4 3 2 3 2 2" xfId="38392" xr:uid="{00000000-0005-0000-0000-0000EA950000}"/>
    <cellStyle name="Normal 5 2 2 2 4 3 2 3 3" xfId="38393" xr:uid="{00000000-0005-0000-0000-0000EB950000}"/>
    <cellStyle name="Normal 5 2 2 2 4 3 2 4" xfId="38394" xr:uid="{00000000-0005-0000-0000-0000EC950000}"/>
    <cellStyle name="Normal 5 2 2 2 4 3 2 4 2" xfId="38395" xr:uid="{00000000-0005-0000-0000-0000ED950000}"/>
    <cellStyle name="Normal 5 2 2 2 4 3 2 5" xfId="38396" xr:uid="{00000000-0005-0000-0000-0000EE950000}"/>
    <cellStyle name="Normal 5 2 2 2 4 3 3" xfId="38397" xr:uid="{00000000-0005-0000-0000-0000EF950000}"/>
    <cellStyle name="Normal 5 2 2 2 4 3 3 2" xfId="38398" xr:uid="{00000000-0005-0000-0000-0000F0950000}"/>
    <cellStyle name="Normal 5 2 2 2 4 3 3 2 2" xfId="38399" xr:uid="{00000000-0005-0000-0000-0000F1950000}"/>
    <cellStyle name="Normal 5 2 2 2 4 3 3 2 2 2" xfId="38400" xr:uid="{00000000-0005-0000-0000-0000F2950000}"/>
    <cellStyle name="Normal 5 2 2 2 4 3 3 2 3" xfId="38401" xr:uid="{00000000-0005-0000-0000-0000F3950000}"/>
    <cellStyle name="Normal 5 2 2 2 4 3 3 3" xfId="38402" xr:uid="{00000000-0005-0000-0000-0000F4950000}"/>
    <cellStyle name="Normal 5 2 2 2 4 3 3 3 2" xfId="38403" xr:uid="{00000000-0005-0000-0000-0000F5950000}"/>
    <cellStyle name="Normal 5 2 2 2 4 3 3 4" xfId="38404" xr:uid="{00000000-0005-0000-0000-0000F6950000}"/>
    <cellStyle name="Normal 5 2 2 2 4 3 4" xfId="38405" xr:uid="{00000000-0005-0000-0000-0000F7950000}"/>
    <cellStyle name="Normal 5 2 2 2 4 3 4 2" xfId="38406" xr:uid="{00000000-0005-0000-0000-0000F8950000}"/>
    <cellStyle name="Normal 5 2 2 2 4 3 4 2 2" xfId="38407" xr:uid="{00000000-0005-0000-0000-0000F9950000}"/>
    <cellStyle name="Normal 5 2 2 2 4 3 4 2 2 2" xfId="38408" xr:uid="{00000000-0005-0000-0000-0000FA950000}"/>
    <cellStyle name="Normal 5 2 2 2 4 3 4 2 3" xfId="38409" xr:uid="{00000000-0005-0000-0000-0000FB950000}"/>
    <cellStyle name="Normal 5 2 2 2 4 3 4 3" xfId="38410" xr:uid="{00000000-0005-0000-0000-0000FC950000}"/>
    <cellStyle name="Normal 5 2 2 2 4 3 4 3 2" xfId="38411" xr:uid="{00000000-0005-0000-0000-0000FD950000}"/>
    <cellStyle name="Normal 5 2 2 2 4 3 4 4" xfId="38412" xr:uid="{00000000-0005-0000-0000-0000FE950000}"/>
    <cellStyle name="Normal 5 2 2 2 4 3 5" xfId="38413" xr:uid="{00000000-0005-0000-0000-0000FF950000}"/>
    <cellStyle name="Normal 5 2 2 2 4 3 5 2" xfId="38414" xr:uid="{00000000-0005-0000-0000-000000960000}"/>
    <cellStyle name="Normal 5 2 2 2 4 3 5 2 2" xfId="38415" xr:uid="{00000000-0005-0000-0000-000001960000}"/>
    <cellStyle name="Normal 5 2 2 2 4 3 5 3" xfId="38416" xr:uid="{00000000-0005-0000-0000-000002960000}"/>
    <cellStyle name="Normal 5 2 2 2 4 3 6" xfId="38417" xr:uid="{00000000-0005-0000-0000-000003960000}"/>
    <cellStyle name="Normal 5 2 2 2 4 3 6 2" xfId="38418" xr:uid="{00000000-0005-0000-0000-000004960000}"/>
    <cellStyle name="Normal 5 2 2 2 4 3 7" xfId="38419" xr:uid="{00000000-0005-0000-0000-000005960000}"/>
    <cellStyle name="Normal 5 2 2 2 4 3 7 2" xfId="38420" xr:uid="{00000000-0005-0000-0000-000006960000}"/>
    <cellStyle name="Normal 5 2 2 2 4 3 8" xfId="38421" xr:uid="{00000000-0005-0000-0000-000007960000}"/>
    <cellStyle name="Normal 5 2 2 2 4 4" xfId="38422" xr:uid="{00000000-0005-0000-0000-000008960000}"/>
    <cellStyle name="Normal 5 2 2 2 4 4 2" xfId="38423" xr:uid="{00000000-0005-0000-0000-000009960000}"/>
    <cellStyle name="Normal 5 2 2 2 4 4 2 2" xfId="38424" xr:uid="{00000000-0005-0000-0000-00000A960000}"/>
    <cellStyle name="Normal 5 2 2 2 4 4 2 2 2" xfId="38425" xr:uid="{00000000-0005-0000-0000-00000B960000}"/>
    <cellStyle name="Normal 5 2 2 2 4 4 2 2 2 2" xfId="38426" xr:uid="{00000000-0005-0000-0000-00000C960000}"/>
    <cellStyle name="Normal 5 2 2 2 4 4 2 2 3" xfId="38427" xr:uid="{00000000-0005-0000-0000-00000D960000}"/>
    <cellStyle name="Normal 5 2 2 2 4 4 2 3" xfId="38428" xr:uid="{00000000-0005-0000-0000-00000E960000}"/>
    <cellStyle name="Normal 5 2 2 2 4 4 2 3 2" xfId="38429" xr:uid="{00000000-0005-0000-0000-00000F960000}"/>
    <cellStyle name="Normal 5 2 2 2 4 4 2 4" xfId="38430" xr:uid="{00000000-0005-0000-0000-000010960000}"/>
    <cellStyle name="Normal 5 2 2 2 4 4 3" xfId="38431" xr:uid="{00000000-0005-0000-0000-000011960000}"/>
    <cellStyle name="Normal 5 2 2 2 4 4 3 2" xfId="38432" xr:uid="{00000000-0005-0000-0000-000012960000}"/>
    <cellStyle name="Normal 5 2 2 2 4 4 3 2 2" xfId="38433" xr:uid="{00000000-0005-0000-0000-000013960000}"/>
    <cellStyle name="Normal 5 2 2 2 4 4 3 3" xfId="38434" xr:uid="{00000000-0005-0000-0000-000014960000}"/>
    <cellStyle name="Normal 5 2 2 2 4 4 4" xfId="38435" xr:uid="{00000000-0005-0000-0000-000015960000}"/>
    <cellStyle name="Normal 5 2 2 2 4 4 4 2" xfId="38436" xr:uid="{00000000-0005-0000-0000-000016960000}"/>
    <cellStyle name="Normal 5 2 2 2 4 4 5" xfId="38437" xr:uid="{00000000-0005-0000-0000-000017960000}"/>
    <cellStyle name="Normal 5 2 2 2 4 5" xfId="38438" xr:uid="{00000000-0005-0000-0000-000018960000}"/>
    <cellStyle name="Normal 5 2 2 2 4 5 2" xfId="38439" xr:uid="{00000000-0005-0000-0000-000019960000}"/>
    <cellStyle name="Normal 5 2 2 2 4 5 2 2" xfId="38440" xr:uid="{00000000-0005-0000-0000-00001A960000}"/>
    <cellStyle name="Normal 5 2 2 2 4 5 2 2 2" xfId="38441" xr:uid="{00000000-0005-0000-0000-00001B960000}"/>
    <cellStyle name="Normal 5 2 2 2 4 5 2 3" xfId="38442" xr:uid="{00000000-0005-0000-0000-00001C960000}"/>
    <cellStyle name="Normal 5 2 2 2 4 5 3" xfId="38443" xr:uid="{00000000-0005-0000-0000-00001D960000}"/>
    <cellStyle name="Normal 5 2 2 2 4 5 3 2" xfId="38444" xr:uid="{00000000-0005-0000-0000-00001E960000}"/>
    <cellStyle name="Normal 5 2 2 2 4 5 4" xfId="38445" xr:uid="{00000000-0005-0000-0000-00001F960000}"/>
    <cellStyle name="Normal 5 2 2 2 4 6" xfId="38446" xr:uid="{00000000-0005-0000-0000-000020960000}"/>
    <cellStyle name="Normal 5 2 2 2 4 6 2" xfId="38447" xr:uid="{00000000-0005-0000-0000-000021960000}"/>
    <cellStyle name="Normal 5 2 2 2 4 6 2 2" xfId="38448" xr:uid="{00000000-0005-0000-0000-000022960000}"/>
    <cellStyle name="Normal 5 2 2 2 4 6 2 2 2" xfId="38449" xr:uid="{00000000-0005-0000-0000-000023960000}"/>
    <cellStyle name="Normal 5 2 2 2 4 6 2 3" xfId="38450" xr:uid="{00000000-0005-0000-0000-000024960000}"/>
    <cellStyle name="Normal 5 2 2 2 4 6 3" xfId="38451" xr:uid="{00000000-0005-0000-0000-000025960000}"/>
    <cellStyle name="Normal 5 2 2 2 4 6 3 2" xfId="38452" xr:uid="{00000000-0005-0000-0000-000026960000}"/>
    <cellStyle name="Normal 5 2 2 2 4 6 4" xfId="38453" xr:uid="{00000000-0005-0000-0000-000027960000}"/>
    <cellStyle name="Normal 5 2 2 2 4 7" xfId="38454" xr:uid="{00000000-0005-0000-0000-000028960000}"/>
    <cellStyle name="Normal 5 2 2 2 4 7 2" xfId="38455" xr:uid="{00000000-0005-0000-0000-000029960000}"/>
    <cellStyle name="Normal 5 2 2 2 4 7 2 2" xfId="38456" xr:uid="{00000000-0005-0000-0000-00002A960000}"/>
    <cellStyle name="Normal 5 2 2 2 4 7 3" xfId="38457" xr:uid="{00000000-0005-0000-0000-00002B960000}"/>
    <cellStyle name="Normal 5 2 2 2 4 8" xfId="38458" xr:uid="{00000000-0005-0000-0000-00002C960000}"/>
    <cellStyle name="Normal 5 2 2 2 4 8 2" xfId="38459" xr:uid="{00000000-0005-0000-0000-00002D960000}"/>
    <cellStyle name="Normal 5 2 2 2 4 9" xfId="38460" xr:uid="{00000000-0005-0000-0000-00002E960000}"/>
    <cellStyle name="Normal 5 2 2 2 4 9 2" xfId="38461" xr:uid="{00000000-0005-0000-0000-00002F960000}"/>
    <cellStyle name="Normal 5 2 2 2 5" xfId="38462" xr:uid="{00000000-0005-0000-0000-000030960000}"/>
    <cellStyle name="Normal 5 2 2 2 5 10" xfId="38463" xr:uid="{00000000-0005-0000-0000-000031960000}"/>
    <cellStyle name="Normal 5 2 2 2 5 11" xfId="38464" xr:uid="{00000000-0005-0000-0000-000032960000}"/>
    <cellStyle name="Normal 5 2 2 2 5 2" xfId="38465" xr:uid="{00000000-0005-0000-0000-000033960000}"/>
    <cellStyle name="Normal 5 2 2 2 5 2 2" xfId="38466" xr:uid="{00000000-0005-0000-0000-000034960000}"/>
    <cellStyle name="Normal 5 2 2 2 5 2 2 2" xfId="38467" xr:uid="{00000000-0005-0000-0000-000035960000}"/>
    <cellStyle name="Normal 5 2 2 2 5 2 2 2 2" xfId="38468" xr:uid="{00000000-0005-0000-0000-000036960000}"/>
    <cellStyle name="Normal 5 2 2 2 5 2 2 2 2 2" xfId="38469" xr:uid="{00000000-0005-0000-0000-000037960000}"/>
    <cellStyle name="Normal 5 2 2 2 5 2 2 2 2 2 2" xfId="38470" xr:uid="{00000000-0005-0000-0000-000038960000}"/>
    <cellStyle name="Normal 5 2 2 2 5 2 2 2 2 3" xfId="38471" xr:uid="{00000000-0005-0000-0000-000039960000}"/>
    <cellStyle name="Normal 5 2 2 2 5 2 2 2 2 3 2" xfId="38472" xr:uid="{00000000-0005-0000-0000-00003A960000}"/>
    <cellStyle name="Normal 5 2 2 2 5 2 2 2 2 3 2 2" xfId="38473" xr:uid="{00000000-0005-0000-0000-00003B960000}"/>
    <cellStyle name="Normal 5 2 2 2 5 2 2 2 2 3 3" xfId="38474" xr:uid="{00000000-0005-0000-0000-00003C960000}"/>
    <cellStyle name="Normal 5 2 2 2 5 2 2 2 2 4" xfId="38475" xr:uid="{00000000-0005-0000-0000-00003D960000}"/>
    <cellStyle name="Normal 5 2 2 2 5 2 2 2 3" xfId="38476" xr:uid="{00000000-0005-0000-0000-00003E960000}"/>
    <cellStyle name="Normal 5 2 2 2 5 2 2 2 3 2" xfId="38477" xr:uid="{00000000-0005-0000-0000-00003F960000}"/>
    <cellStyle name="Normal 5 2 2 2 5 2 2 2 4" xfId="38478" xr:uid="{00000000-0005-0000-0000-000040960000}"/>
    <cellStyle name="Normal 5 2 2 2 5 2 2 2 4 2" xfId="38479" xr:uid="{00000000-0005-0000-0000-000041960000}"/>
    <cellStyle name="Normal 5 2 2 2 5 2 2 2 4 2 2" xfId="38480" xr:uid="{00000000-0005-0000-0000-000042960000}"/>
    <cellStyle name="Normal 5 2 2 2 5 2 2 2 4 3" xfId="38481" xr:uid="{00000000-0005-0000-0000-000043960000}"/>
    <cellStyle name="Normal 5 2 2 2 5 2 2 2 5" xfId="38482" xr:uid="{00000000-0005-0000-0000-000044960000}"/>
    <cellStyle name="Normal 5 2 2 2 5 2 2 3" xfId="38483" xr:uid="{00000000-0005-0000-0000-000045960000}"/>
    <cellStyle name="Normal 5 2 2 2 5 2 2 3 2" xfId="38484" xr:uid="{00000000-0005-0000-0000-000046960000}"/>
    <cellStyle name="Normal 5 2 2 2 5 2 2 3 2 2" xfId="38485" xr:uid="{00000000-0005-0000-0000-000047960000}"/>
    <cellStyle name="Normal 5 2 2 2 5 2 2 3 3" xfId="38486" xr:uid="{00000000-0005-0000-0000-000048960000}"/>
    <cellStyle name="Normal 5 2 2 2 5 2 2 3 3 2" xfId="38487" xr:uid="{00000000-0005-0000-0000-000049960000}"/>
    <cellStyle name="Normal 5 2 2 2 5 2 2 3 3 2 2" xfId="38488" xr:uid="{00000000-0005-0000-0000-00004A960000}"/>
    <cellStyle name="Normal 5 2 2 2 5 2 2 3 3 3" xfId="38489" xr:uid="{00000000-0005-0000-0000-00004B960000}"/>
    <cellStyle name="Normal 5 2 2 2 5 2 2 3 4" xfId="38490" xr:uid="{00000000-0005-0000-0000-00004C960000}"/>
    <cellStyle name="Normal 5 2 2 2 5 2 2 4" xfId="38491" xr:uid="{00000000-0005-0000-0000-00004D960000}"/>
    <cellStyle name="Normal 5 2 2 2 5 2 2 4 2" xfId="38492" xr:uid="{00000000-0005-0000-0000-00004E960000}"/>
    <cellStyle name="Normal 5 2 2 2 5 2 2 4 2 2" xfId="38493" xr:uid="{00000000-0005-0000-0000-00004F960000}"/>
    <cellStyle name="Normal 5 2 2 2 5 2 2 4 3" xfId="38494" xr:uid="{00000000-0005-0000-0000-000050960000}"/>
    <cellStyle name="Normal 5 2 2 2 5 2 2 4 3 2" xfId="38495" xr:uid="{00000000-0005-0000-0000-000051960000}"/>
    <cellStyle name="Normal 5 2 2 2 5 2 2 4 3 2 2" xfId="38496" xr:uid="{00000000-0005-0000-0000-000052960000}"/>
    <cellStyle name="Normal 5 2 2 2 5 2 2 4 3 3" xfId="38497" xr:uid="{00000000-0005-0000-0000-000053960000}"/>
    <cellStyle name="Normal 5 2 2 2 5 2 2 4 4" xfId="38498" xr:uid="{00000000-0005-0000-0000-000054960000}"/>
    <cellStyle name="Normal 5 2 2 2 5 2 2 5" xfId="38499" xr:uid="{00000000-0005-0000-0000-000055960000}"/>
    <cellStyle name="Normal 5 2 2 2 5 2 2 5 2" xfId="38500" xr:uid="{00000000-0005-0000-0000-000056960000}"/>
    <cellStyle name="Normal 5 2 2 2 5 2 2 6" xfId="38501" xr:uid="{00000000-0005-0000-0000-000057960000}"/>
    <cellStyle name="Normal 5 2 2 2 5 2 2 6 2" xfId="38502" xr:uid="{00000000-0005-0000-0000-000058960000}"/>
    <cellStyle name="Normal 5 2 2 2 5 2 2 6 2 2" xfId="38503" xr:uid="{00000000-0005-0000-0000-000059960000}"/>
    <cellStyle name="Normal 5 2 2 2 5 2 2 6 3" xfId="38504" xr:uid="{00000000-0005-0000-0000-00005A960000}"/>
    <cellStyle name="Normal 5 2 2 2 5 2 2 7" xfId="38505" xr:uid="{00000000-0005-0000-0000-00005B960000}"/>
    <cellStyle name="Normal 5 2 2 2 5 2 2 7 2" xfId="38506" xr:uid="{00000000-0005-0000-0000-00005C960000}"/>
    <cellStyle name="Normal 5 2 2 2 5 2 2 8" xfId="38507" xr:uid="{00000000-0005-0000-0000-00005D960000}"/>
    <cellStyle name="Normal 5 2 2 2 5 2 3" xfId="38508" xr:uid="{00000000-0005-0000-0000-00005E960000}"/>
    <cellStyle name="Normal 5 2 2 2 5 2 3 2" xfId="38509" xr:uid="{00000000-0005-0000-0000-00005F960000}"/>
    <cellStyle name="Normal 5 2 2 2 5 2 3 2 2" xfId="38510" xr:uid="{00000000-0005-0000-0000-000060960000}"/>
    <cellStyle name="Normal 5 2 2 2 5 2 3 2 2 2" xfId="38511" xr:uid="{00000000-0005-0000-0000-000061960000}"/>
    <cellStyle name="Normal 5 2 2 2 5 2 3 2 3" xfId="38512" xr:uid="{00000000-0005-0000-0000-000062960000}"/>
    <cellStyle name="Normal 5 2 2 2 5 2 3 2 3 2" xfId="38513" xr:uid="{00000000-0005-0000-0000-000063960000}"/>
    <cellStyle name="Normal 5 2 2 2 5 2 3 2 3 2 2" xfId="38514" xr:uid="{00000000-0005-0000-0000-000064960000}"/>
    <cellStyle name="Normal 5 2 2 2 5 2 3 2 3 3" xfId="38515" xr:uid="{00000000-0005-0000-0000-000065960000}"/>
    <cellStyle name="Normal 5 2 2 2 5 2 3 2 4" xfId="38516" xr:uid="{00000000-0005-0000-0000-000066960000}"/>
    <cellStyle name="Normal 5 2 2 2 5 2 3 3" xfId="38517" xr:uid="{00000000-0005-0000-0000-000067960000}"/>
    <cellStyle name="Normal 5 2 2 2 5 2 3 3 2" xfId="38518" xr:uid="{00000000-0005-0000-0000-000068960000}"/>
    <cellStyle name="Normal 5 2 2 2 5 2 3 4" xfId="38519" xr:uid="{00000000-0005-0000-0000-000069960000}"/>
    <cellStyle name="Normal 5 2 2 2 5 2 3 4 2" xfId="38520" xr:uid="{00000000-0005-0000-0000-00006A960000}"/>
    <cellStyle name="Normal 5 2 2 2 5 2 3 4 2 2" xfId="38521" xr:uid="{00000000-0005-0000-0000-00006B960000}"/>
    <cellStyle name="Normal 5 2 2 2 5 2 3 4 3" xfId="38522" xr:uid="{00000000-0005-0000-0000-00006C960000}"/>
    <cellStyle name="Normal 5 2 2 2 5 2 3 5" xfId="38523" xr:uid="{00000000-0005-0000-0000-00006D960000}"/>
    <cellStyle name="Normal 5 2 2 2 5 2 4" xfId="38524" xr:uid="{00000000-0005-0000-0000-00006E960000}"/>
    <cellStyle name="Normal 5 2 2 2 5 2 4 2" xfId="38525" xr:uid="{00000000-0005-0000-0000-00006F960000}"/>
    <cellStyle name="Normal 5 2 2 2 5 2 4 2 2" xfId="38526" xr:uid="{00000000-0005-0000-0000-000070960000}"/>
    <cellStyle name="Normal 5 2 2 2 5 2 4 3" xfId="38527" xr:uid="{00000000-0005-0000-0000-000071960000}"/>
    <cellStyle name="Normal 5 2 2 2 5 2 4 3 2" xfId="38528" xr:uid="{00000000-0005-0000-0000-000072960000}"/>
    <cellStyle name="Normal 5 2 2 2 5 2 4 3 2 2" xfId="38529" xr:uid="{00000000-0005-0000-0000-000073960000}"/>
    <cellStyle name="Normal 5 2 2 2 5 2 4 3 3" xfId="38530" xr:uid="{00000000-0005-0000-0000-000074960000}"/>
    <cellStyle name="Normal 5 2 2 2 5 2 4 4" xfId="38531" xr:uid="{00000000-0005-0000-0000-000075960000}"/>
    <cellStyle name="Normal 5 2 2 2 5 2 5" xfId="38532" xr:uid="{00000000-0005-0000-0000-000076960000}"/>
    <cellStyle name="Normal 5 2 2 2 5 2 5 2" xfId="38533" xr:uid="{00000000-0005-0000-0000-000077960000}"/>
    <cellStyle name="Normal 5 2 2 2 5 2 5 2 2" xfId="38534" xr:uid="{00000000-0005-0000-0000-000078960000}"/>
    <cellStyle name="Normal 5 2 2 2 5 2 5 3" xfId="38535" xr:uid="{00000000-0005-0000-0000-000079960000}"/>
    <cellStyle name="Normal 5 2 2 2 5 2 5 3 2" xfId="38536" xr:uid="{00000000-0005-0000-0000-00007A960000}"/>
    <cellStyle name="Normal 5 2 2 2 5 2 5 3 2 2" xfId="38537" xr:uid="{00000000-0005-0000-0000-00007B960000}"/>
    <cellStyle name="Normal 5 2 2 2 5 2 5 3 3" xfId="38538" xr:uid="{00000000-0005-0000-0000-00007C960000}"/>
    <cellStyle name="Normal 5 2 2 2 5 2 5 4" xfId="38539" xr:uid="{00000000-0005-0000-0000-00007D960000}"/>
    <cellStyle name="Normal 5 2 2 2 5 2 6" xfId="38540" xr:uid="{00000000-0005-0000-0000-00007E960000}"/>
    <cellStyle name="Normal 5 2 2 2 5 2 6 2" xfId="38541" xr:uid="{00000000-0005-0000-0000-00007F960000}"/>
    <cellStyle name="Normal 5 2 2 2 5 2 7" xfId="38542" xr:uid="{00000000-0005-0000-0000-000080960000}"/>
    <cellStyle name="Normal 5 2 2 2 5 2 7 2" xfId="38543" xr:uid="{00000000-0005-0000-0000-000081960000}"/>
    <cellStyle name="Normal 5 2 2 2 5 2 7 2 2" xfId="38544" xr:uid="{00000000-0005-0000-0000-000082960000}"/>
    <cellStyle name="Normal 5 2 2 2 5 2 7 3" xfId="38545" xr:uid="{00000000-0005-0000-0000-000083960000}"/>
    <cellStyle name="Normal 5 2 2 2 5 2 8" xfId="38546" xr:uid="{00000000-0005-0000-0000-000084960000}"/>
    <cellStyle name="Normal 5 2 2 2 5 2 8 2" xfId="38547" xr:uid="{00000000-0005-0000-0000-000085960000}"/>
    <cellStyle name="Normal 5 2 2 2 5 2 9" xfId="38548" xr:uid="{00000000-0005-0000-0000-000086960000}"/>
    <cellStyle name="Normal 5 2 2 2 5 3" xfId="38549" xr:uid="{00000000-0005-0000-0000-000087960000}"/>
    <cellStyle name="Normal 5 2 2 2 5 3 2" xfId="38550" xr:uid="{00000000-0005-0000-0000-000088960000}"/>
    <cellStyle name="Normal 5 2 2 2 5 3 2 2" xfId="38551" xr:uid="{00000000-0005-0000-0000-000089960000}"/>
    <cellStyle name="Normal 5 2 2 2 5 3 2 2 2" xfId="38552" xr:uid="{00000000-0005-0000-0000-00008A960000}"/>
    <cellStyle name="Normal 5 2 2 2 5 3 2 2 2 2" xfId="38553" xr:uid="{00000000-0005-0000-0000-00008B960000}"/>
    <cellStyle name="Normal 5 2 2 2 5 3 2 2 3" xfId="38554" xr:uid="{00000000-0005-0000-0000-00008C960000}"/>
    <cellStyle name="Normal 5 2 2 2 5 3 2 2 3 2" xfId="38555" xr:uid="{00000000-0005-0000-0000-00008D960000}"/>
    <cellStyle name="Normal 5 2 2 2 5 3 2 2 3 2 2" xfId="38556" xr:uid="{00000000-0005-0000-0000-00008E960000}"/>
    <cellStyle name="Normal 5 2 2 2 5 3 2 2 3 3" xfId="38557" xr:uid="{00000000-0005-0000-0000-00008F960000}"/>
    <cellStyle name="Normal 5 2 2 2 5 3 2 2 4" xfId="38558" xr:uid="{00000000-0005-0000-0000-000090960000}"/>
    <cellStyle name="Normal 5 2 2 2 5 3 2 3" xfId="38559" xr:uid="{00000000-0005-0000-0000-000091960000}"/>
    <cellStyle name="Normal 5 2 2 2 5 3 2 3 2" xfId="38560" xr:uid="{00000000-0005-0000-0000-000092960000}"/>
    <cellStyle name="Normal 5 2 2 2 5 3 2 4" xfId="38561" xr:uid="{00000000-0005-0000-0000-000093960000}"/>
    <cellStyle name="Normal 5 2 2 2 5 3 2 4 2" xfId="38562" xr:uid="{00000000-0005-0000-0000-000094960000}"/>
    <cellStyle name="Normal 5 2 2 2 5 3 2 4 2 2" xfId="38563" xr:uid="{00000000-0005-0000-0000-000095960000}"/>
    <cellStyle name="Normal 5 2 2 2 5 3 2 4 3" xfId="38564" xr:uid="{00000000-0005-0000-0000-000096960000}"/>
    <cellStyle name="Normal 5 2 2 2 5 3 2 5" xfId="38565" xr:uid="{00000000-0005-0000-0000-000097960000}"/>
    <cellStyle name="Normal 5 2 2 2 5 3 3" xfId="38566" xr:uid="{00000000-0005-0000-0000-000098960000}"/>
    <cellStyle name="Normal 5 2 2 2 5 3 3 2" xfId="38567" xr:uid="{00000000-0005-0000-0000-000099960000}"/>
    <cellStyle name="Normal 5 2 2 2 5 3 3 2 2" xfId="38568" xr:uid="{00000000-0005-0000-0000-00009A960000}"/>
    <cellStyle name="Normal 5 2 2 2 5 3 3 3" xfId="38569" xr:uid="{00000000-0005-0000-0000-00009B960000}"/>
    <cellStyle name="Normal 5 2 2 2 5 3 3 3 2" xfId="38570" xr:uid="{00000000-0005-0000-0000-00009C960000}"/>
    <cellStyle name="Normal 5 2 2 2 5 3 3 3 2 2" xfId="38571" xr:uid="{00000000-0005-0000-0000-00009D960000}"/>
    <cellStyle name="Normal 5 2 2 2 5 3 3 3 3" xfId="38572" xr:uid="{00000000-0005-0000-0000-00009E960000}"/>
    <cellStyle name="Normal 5 2 2 2 5 3 3 4" xfId="38573" xr:uid="{00000000-0005-0000-0000-00009F960000}"/>
    <cellStyle name="Normal 5 2 2 2 5 3 4" xfId="38574" xr:uid="{00000000-0005-0000-0000-0000A0960000}"/>
    <cellStyle name="Normal 5 2 2 2 5 3 4 2" xfId="38575" xr:uid="{00000000-0005-0000-0000-0000A1960000}"/>
    <cellStyle name="Normal 5 2 2 2 5 3 4 2 2" xfId="38576" xr:uid="{00000000-0005-0000-0000-0000A2960000}"/>
    <cellStyle name="Normal 5 2 2 2 5 3 4 3" xfId="38577" xr:uid="{00000000-0005-0000-0000-0000A3960000}"/>
    <cellStyle name="Normal 5 2 2 2 5 3 4 3 2" xfId="38578" xr:uid="{00000000-0005-0000-0000-0000A4960000}"/>
    <cellStyle name="Normal 5 2 2 2 5 3 4 3 2 2" xfId="38579" xr:uid="{00000000-0005-0000-0000-0000A5960000}"/>
    <cellStyle name="Normal 5 2 2 2 5 3 4 3 3" xfId="38580" xr:uid="{00000000-0005-0000-0000-0000A6960000}"/>
    <cellStyle name="Normal 5 2 2 2 5 3 4 4" xfId="38581" xr:uid="{00000000-0005-0000-0000-0000A7960000}"/>
    <cellStyle name="Normal 5 2 2 2 5 3 5" xfId="38582" xr:uid="{00000000-0005-0000-0000-0000A8960000}"/>
    <cellStyle name="Normal 5 2 2 2 5 3 5 2" xfId="38583" xr:uid="{00000000-0005-0000-0000-0000A9960000}"/>
    <cellStyle name="Normal 5 2 2 2 5 3 6" xfId="38584" xr:uid="{00000000-0005-0000-0000-0000AA960000}"/>
    <cellStyle name="Normal 5 2 2 2 5 3 6 2" xfId="38585" xr:uid="{00000000-0005-0000-0000-0000AB960000}"/>
    <cellStyle name="Normal 5 2 2 2 5 3 6 2 2" xfId="38586" xr:uid="{00000000-0005-0000-0000-0000AC960000}"/>
    <cellStyle name="Normal 5 2 2 2 5 3 6 3" xfId="38587" xr:uid="{00000000-0005-0000-0000-0000AD960000}"/>
    <cellStyle name="Normal 5 2 2 2 5 3 7" xfId="38588" xr:uid="{00000000-0005-0000-0000-0000AE960000}"/>
    <cellStyle name="Normal 5 2 2 2 5 3 7 2" xfId="38589" xr:uid="{00000000-0005-0000-0000-0000AF960000}"/>
    <cellStyle name="Normal 5 2 2 2 5 3 8" xfId="38590" xr:uid="{00000000-0005-0000-0000-0000B0960000}"/>
    <cellStyle name="Normal 5 2 2 2 5 4" xfId="38591" xr:uid="{00000000-0005-0000-0000-0000B1960000}"/>
    <cellStyle name="Normal 5 2 2 2 5 4 2" xfId="38592" xr:uid="{00000000-0005-0000-0000-0000B2960000}"/>
    <cellStyle name="Normal 5 2 2 2 5 4 2 2" xfId="38593" xr:uid="{00000000-0005-0000-0000-0000B3960000}"/>
    <cellStyle name="Normal 5 2 2 2 5 4 2 2 2" xfId="38594" xr:uid="{00000000-0005-0000-0000-0000B4960000}"/>
    <cellStyle name="Normal 5 2 2 2 5 4 2 3" xfId="38595" xr:uid="{00000000-0005-0000-0000-0000B5960000}"/>
    <cellStyle name="Normal 5 2 2 2 5 4 2 3 2" xfId="38596" xr:uid="{00000000-0005-0000-0000-0000B6960000}"/>
    <cellStyle name="Normal 5 2 2 2 5 4 2 3 2 2" xfId="38597" xr:uid="{00000000-0005-0000-0000-0000B7960000}"/>
    <cellStyle name="Normal 5 2 2 2 5 4 2 3 3" xfId="38598" xr:uid="{00000000-0005-0000-0000-0000B8960000}"/>
    <cellStyle name="Normal 5 2 2 2 5 4 2 4" xfId="38599" xr:uid="{00000000-0005-0000-0000-0000B9960000}"/>
    <cellStyle name="Normal 5 2 2 2 5 4 3" xfId="38600" xr:uid="{00000000-0005-0000-0000-0000BA960000}"/>
    <cellStyle name="Normal 5 2 2 2 5 4 3 2" xfId="38601" xr:uid="{00000000-0005-0000-0000-0000BB960000}"/>
    <cellStyle name="Normal 5 2 2 2 5 4 4" xfId="38602" xr:uid="{00000000-0005-0000-0000-0000BC960000}"/>
    <cellStyle name="Normal 5 2 2 2 5 4 4 2" xfId="38603" xr:uid="{00000000-0005-0000-0000-0000BD960000}"/>
    <cellStyle name="Normal 5 2 2 2 5 4 4 2 2" xfId="38604" xr:uid="{00000000-0005-0000-0000-0000BE960000}"/>
    <cellStyle name="Normal 5 2 2 2 5 4 4 3" xfId="38605" xr:uid="{00000000-0005-0000-0000-0000BF960000}"/>
    <cellStyle name="Normal 5 2 2 2 5 4 5" xfId="38606" xr:uid="{00000000-0005-0000-0000-0000C0960000}"/>
    <cellStyle name="Normal 5 2 2 2 5 5" xfId="38607" xr:uid="{00000000-0005-0000-0000-0000C1960000}"/>
    <cellStyle name="Normal 5 2 2 2 5 5 2" xfId="38608" xr:uid="{00000000-0005-0000-0000-0000C2960000}"/>
    <cellStyle name="Normal 5 2 2 2 5 5 2 2" xfId="38609" xr:uid="{00000000-0005-0000-0000-0000C3960000}"/>
    <cellStyle name="Normal 5 2 2 2 5 5 3" xfId="38610" xr:uid="{00000000-0005-0000-0000-0000C4960000}"/>
    <cellStyle name="Normal 5 2 2 2 5 5 3 2" xfId="38611" xr:uid="{00000000-0005-0000-0000-0000C5960000}"/>
    <cellStyle name="Normal 5 2 2 2 5 5 3 2 2" xfId="38612" xr:uid="{00000000-0005-0000-0000-0000C6960000}"/>
    <cellStyle name="Normal 5 2 2 2 5 5 3 3" xfId="38613" xr:uid="{00000000-0005-0000-0000-0000C7960000}"/>
    <cellStyle name="Normal 5 2 2 2 5 5 4" xfId="38614" xr:uid="{00000000-0005-0000-0000-0000C8960000}"/>
    <cellStyle name="Normal 5 2 2 2 5 6" xfId="38615" xr:uid="{00000000-0005-0000-0000-0000C9960000}"/>
    <cellStyle name="Normal 5 2 2 2 5 6 2" xfId="38616" xr:uid="{00000000-0005-0000-0000-0000CA960000}"/>
    <cellStyle name="Normal 5 2 2 2 5 6 2 2" xfId="38617" xr:uid="{00000000-0005-0000-0000-0000CB960000}"/>
    <cellStyle name="Normal 5 2 2 2 5 6 3" xfId="38618" xr:uid="{00000000-0005-0000-0000-0000CC960000}"/>
    <cellStyle name="Normal 5 2 2 2 5 6 3 2" xfId="38619" xr:uid="{00000000-0005-0000-0000-0000CD960000}"/>
    <cellStyle name="Normal 5 2 2 2 5 6 3 2 2" xfId="38620" xr:uid="{00000000-0005-0000-0000-0000CE960000}"/>
    <cellStyle name="Normal 5 2 2 2 5 6 3 3" xfId="38621" xr:uid="{00000000-0005-0000-0000-0000CF960000}"/>
    <cellStyle name="Normal 5 2 2 2 5 6 4" xfId="38622" xr:uid="{00000000-0005-0000-0000-0000D0960000}"/>
    <cellStyle name="Normal 5 2 2 2 5 7" xfId="38623" xr:uid="{00000000-0005-0000-0000-0000D1960000}"/>
    <cellStyle name="Normal 5 2 2 2 5 7 2" xfId="38624" xr:uid="{00000000-0005-0000-0000-0000D2960000}"/>
    <cellStyle name="Normal 5 2 2 2 5 8" xfId="38625" xr:uid="{00000000-0005-0000-0000-0000D3960000}"/>
    <cellStyle name="Normal 5 2 2 2 5 8 2" xfId="38626" xr:uid="{00000000-0005-0000-0000-0000D4960000}"/>
    <cellStyle name="Normal 5 2 2 2 5 8 2 2" xfId="38627" xr:uid="{00000000-0005-0000-0000-0000D5960000}"/>
    <cellStyle name="Normal 5 2 2 2 5 8 3" xfId="38628" xr:uid="{00000000-0005-0000-0000-0000D6960000}"/>
    <cellStyle name="Normal 5 2 2 2 5 9" xfId="38629" xr:uid="{00000000-0005-0000-0000-0000D7960000}"/>
    <cellStyle name="Normal 5 2 2 2 5 9 2" xfId="38630" xr:uid="{00000000-0005-0000-0000-0000D8960000}"/>
    <cellStyle name="Normal 5 2 2 2 6" xfId="38631" xr:uid="{00000000-0005-0000-0000-0000D9960000}"/>
    <cellStyle name="Normal 5 2 2 2 6 2" xfId="38632" xr:uid="{00000000-0005-0000-0000-0000DA960000}"/>
    <cellStyle name="Normal 5 2 2 2 6 2 2" xfId="38633" xr:uid="{00000000-0005-0000-0000-0000DB960000}"/>
    <cellStyle name="Normal 5 2 2 2 6 2 2 2" xfId="38634" xr:uid="{00000000-0005-0000-0000-0000DC960000}"/>
    <cellStyle name="Normal 5 2 2 2 6 2 2 2 2" xfId="38635" xr:uid="{00000000-0005-0000-0000-0000DD960000}"/>
    <cellStyle name="Normal 5 2 2 2 6 2 2 2 2 2" xfId="38636" xr:uid="{00000000-0005-0000-0000-0000DE960000}"/>
    <cellStyle name="Normal 5 2 2 2 6 2 2 2 3" xfId="38637" xr:uid="{00000000-0005-0000-0000-0000DF960000}"/>
    <cellStyle name="Normal 5 2 2 2 6 2 2 2 3 2" xfId="38638" xr:uid="{00000000-0005-0000-0000-0000E0960000}"/>
    <cellStyle name="Normal 5 2 2 2 6 2 2 2 3 2 2" xfId="38639" xr:uid="{00000000-0005-0000-0000-0000E1960000}"/>
    <cellStyle name="Normal 5 2 2 2 6 2 2 2 3 3" xfId="38640" xr:uid="{00000000-0005-0000-0000-0000E2960000}"/>
    <cellStyle name="Normal 5 2 2 2 6 2 2 2 4" xfId="38641" xr:uid="{00000000-0005-0000-0000-0000E3960000}"/>
    <cellStyle name="Normal 5 2 2 2 6 2 2 3" xfId="38642" xr:uid="{00000000-0005-0000-0000-0000E4960000}"/>
    <cellStyle name="Normal 5 2 2 2 6 2 2 3 2" xfId="38643" xr:uid="{00000000-0005-0000-0000-0000E5960000}"/>
    <cellStyle name="Normal 5 2 2 2 6 2 2 4" xfId="38644" xr:uid="{00000000-0005-0000-0000-0000E6960000}"/>
    <cellStyle name="Normal 5 2 2 2 6 2 2 4 2" xfId="38645" xr:uid="{00000000-0005-0000-0000-0000E7960000}"/>
    <cellStyle name="Normal 5 2 2 2 6 2 2 4 2 2" xfId="38646" xr:uid="{00000000-0005-0000-0000-0000E8960000}"/>
    <cellStyle name="Normal 5 2 2 2 6 2 2 4 3" xfId="38647" xr:uid="{00000000-0005-0000-0000-0000E9960000}"/>
    <cellStyle name="Normal 5 2 2 2 6 2 2 5" xfId="38648" xr:uid="{00000000-0005-0000-0000-0000EA960000}"/>
    <cellStyle name="Normal 5 2 2 2 6 2 3" xfId="38649" xr:uid="{00000000-0005-0000-0000-0000EB960000}"/>
    <cellStyle name="Normal 5 2 2 2 6 2 3 2" xfId="38650" xr:uid="{00000000-0005-0000-0000-0000EC960000}"/>
    <cellStyle name="Normal 5 2 2 2 6 2 3 2 2" xfId="38651" xr:uid="{00000000-0005-0000-0000-0000ED960000}"/>
    <cellStyle name="Normal 5 2 2 2 6 2 3 3" xfId="38652" xr:uid="{00000000-0005-0000-0000-0000EE960000}"/>
    <cellStyle name="Normal 5 2 2 2 6 2 3 3 2" xfId="38653" xr:uid="{00000000-0005-0000-0000-0000EF960000}"/>
    <cellStyle name="Normal 5 2 2 2 6 2 3 3 2 2" xfId="38654" xr:uid="{00000000-0005-0000-0000-0000F0960000}"/>
    <cellStyle name="Normal 5 2 2 2 6 2 3 3 3" xfId="38655" xr:uid="{00000000-0005-0000-0000-0000F1960000}"/>
    <cellStyle name="Normal 5 2 2 2 6 2 3 4" xfId="38656" xr:uid="{00000000-0005-0000-0000-0000F2960000}"/>
    <cellStyle name="Normal 5 2 2 2 6 2 4" xfId="38657" xr:uid="{00000000-0005-0000-0000-0000F3960000}"/>
    <cellStyle name="Normal 5 2 2 2 6 2 4 2" xfId="38658" xr:uid="{00000000-0005-0000-0000-0000F4960000}"/>
    <cellStyle name="Normal 5 2 2 2 6 2 4 2 2" xfId="38659" xr:uid="{00000000-0005-0000-0000-0000F5960000}"/>
    <cellStyle name="Normal 5 2 2 2 6 2 4 3" xfId="38660" xr:uid="{00000000-0005-0000-0000-0000F6960000}"/>
    <cellStyle name="Normal 5 2 2 2 6 2 4 3 2" xfId="38661" xr:uid="{00000000-0005-0000-0000-0000F7960000}"/>
    <cellStyle name="Normal 5 2 2 2 6 2 4 3 2 2" xfId="38662" xr:uid="{00000000-0005-0000-0000-0000F8960000}"/>
    <cellStyle name="Normal 5 2 2 2 6 2 4 3 3" xfId="38663" xr:uid="{00000000-0005-0000-0000-0000F9960000}"/>
    <cellStyle name="Normal 5 2 2 2 6 2 4 4" xfId="38664" xr:uid="{00000000-0005-0000-0000-0000FA960000}"/>
    <cellStyle name="Normal 5 2 2 2 6 2 5" xfId="38665" xr:uid="{00000000-0005-0000-0000-0000FB960000}"/>
    <cellStyle name="Normal 5 2 2 2 6 2 5 2" xfId="38666" xr:uid="{00000000-0005-0000-0000-0000FC960000}"/>
    <cellStyle name="Normal 5 2 2 2 6 2 6" xfId="38667" xr:uid="{00000000-0005-0000-0000-0000FD960000}"/>
    <cellStyle name="Normal 5 2 2 2 6 2 6 2" xfId="38668" xr:uid="{00000000-0005-0000-0000-0000FE960000}"/>
    <cellStyle name="Normal 5 2 2 2 6 2 6 2 2" xfId="38669" xr:uid="{00000000-0005-0000-0000-0000FF960000}"/>
    <cellStyle name="Normal 5 2 2 2 6 2 6 3" xfId="38670" xr:uid="{00000000-0005-0000-0000-000000970000}"/>
    <cellStyle name="Normal 5 2 2 2 6 2 7" xfId="38671" xr:uid="{00000000-0005-0000-0000-000001970000}"/>
    <cellStyle name="Normal 5 2 2 2 6 2 7 2" xfId="38672" xr:uid="{00000000-0005-0000-0000-000002970000}"/>
    <cellStyle name="Normal 5 2 2 2 6 2 8" xfId="38673" xr:uid="{00000000-0005-0000-0000-000003970000}"/>
    <cellStyle name="Normal 5 2 2 2 6 3" xfId="38674" xr:uid="{00000000-0005-0000-0000-000004970000}"/>
    <cellStyle name="Normal 5 2 2 2 6 3 2" xfId="38675" xr:uid="{00000000-0005-0000-0000-000005970000}"/>
    <cellStyle name="Normal 5 2 2 2 6 3 2 2" xfId="38676" xr:uid="{00000000-0005-0000-0000-000006970000}"/>
    <cellStyle name="Normal 5 2 2 2 6 3 2 2 2" xfId="38677" xr:uid="{00000000-0005-0000-0000-000007970000}"/>
    <cellStyle name="Normal 5 2 2 2 6 3 2 3" xfId="38678" xr:uid="{00000000-0005-0000-0000-000008970000}"/>
    <cellStyle name="Normal 5 2 2 2 6 3 2 3 2" xfId="38679" xr:uid="{00000000-0005-0000-0000-000009970000}"/>
    <cellStyle name="Normal 5 2 2 2 6 3 2 3 2 2" xfId="38680" xr:uid="{00000000-0005-0000-0000-00000A970000}"/>
    <cellStyle name="Normal 5 2 2 2 6 3 2 3 3" xfId="38681" xr:uid="{00000000-0005-0000-0000-00000B970000}"/>
    <cellStyle name="Normal 5 2 2 2 6 3 2 4" xfId="38682" xr:uid="{00000000-0005-0000-0000-00000C970000}"/>
    <cellStyle name="Normal 5 2 2 2 6 3 3" xfId="38683" xr:uid="{00000000-0005-0000-0000-00000D970000}"/>
    <cellStyle name="Normal 5 2 2 2 6 3 3 2" xfId="38684" xr:uid="{00000000-0005-0000-0000-00000E970000}"/>
    <cellStyle name="Normal 5 2 2 2 6 3 4" xfId="38685" xr:uid="{00000000-0005-0000-0000-00000F970000}"/>
    <cellStyle name="Normal 5 2 2 2 6 3 4 2" xfId="38686" xr:uid="{00000000-0005-0000-0000-000010970000}"/>
    <cellStyle name="Normal 5 2 2 2 6 3 4 2 2" xfId="38687" xr:uid="{00000000-0005-0000-0000-000011970000}"/>
    <cellStyle name="Normal 5 2 2 2 6 3 4 3" xfId="38688" xr:uid="{00000000-0005-0000-0000-000012970000}"/>
    <cellStyle name="Normal 5 2 2 2 6 3 5" xfId="38689" xr:uid="{00000000-0005-0000-0000-000013970000}"/>
    <cellStyle name="Normal 5 2 2 2 6 4" xfId="38690" xr:uid="{00000000-0005-0000-0000-000014970000}"/>
    <cellStyle name="Normal 5 2 2 2 6 4 2" xfId="38691" xr:uid="{00000000-0005-0000-0000-000015970000}"/>
    <cellStyle name="Normal 5 2 2 2 6 4 2 2" xfId="38692" xr:uid="{00000000-0005-0000-0000-000016970000}"/>
    <cellStyle name="Normal 5 2 2 2 6 4 3" xfId="38693" xr:uid="{00000000-0005-0000-0000-000017970000}"/>
    <cellStyle name="Normal 5 2 2 2 6 4 3 2" xfId="38694" xr:uid="{00000000-0005-0000-0000-000018970000}"/>
    <cellStyle name="Normal 5 2 2 2 6 4 3 2 2" xfId="38695" xr:uid="{00000000-0005-0000-0000-000019970000}"/>
    <cellStyle name="Normal 5 2 2 2 6 4 3 3" xfId="38696" xr:uid="{00000000-0005-0000-0000-00001A970000}"/>
    <cellStyle name="Normal 5 2 2 2 6 4 4" xfId="38697" xr:uid="{00000000-0005-0000-0000-00001B970000}"/>
    <cellStyle name="Normal 5 2 2 2 6 5" xfId="38698" xr:uid="{00000000-0005-0000-0000-00001C970000}"/>
    <cellStyle name="Normal 5 2 2 2 6 5 2" xfId="38699" xr:uid="{00000000-0005-0000-0000-00001D970000}"/>
    <cellStyle name="Normal 5 2 2 2 6 5 2 2" xfId="38700" xr:uid="{00000000-0005-0000-0000-00001E970000}"/>
    <cellStyle name="Normal 5 2 2 2 6 5 3" xfId="38701" xr:uid="{00000000-0005-0000-0000-00001F970000}"/>
    <cellStyle name="Normal 5 2 2 2 6 5 3 2" xfId="38702" xr:uid="{00000000-0005-0000-0000-000020970000}"/>
    <cellStyle name="Normal 5 2 2 2 6 5 3 2 2" xfId="38703" xr:uid="{00000000-0005-0000-0000-000021970000}"/>
    <cellStyle name="Normal 5 2 2 2 6 5 3 3" xfId="38704" xr:uid="{00000000-0005-0000-0000-000022970000}"/>
    <cellStyle name="Normal 5 2 2 2 6 5 4" xfId="38705" xr:uid="{00000000-0005-0000-0000-000023970000}"/>
    <cellStyle name="Normal 5 2 2 2 6 6" xfId="38706" xr:uid="{00000000-0005-0000-0000-000024970000}"/>
    <cellStyle name="Normal 5 2 2 2 6 6 2" xfId="38707" xr:uid="{00000000-0005-0000-0000-000025970000}"/>
    <cellStyle name="Normal 5 2 2 2 6 7" xfId="38708" xr:uid="{00000000-0005-0000-0000-000026970000}"/>
    <cellStyle name="Normal 5 2 2 2 6 7 2" xfId="38709" xr:uid="{00000000-0005-0000-0000-000027970000}"/>
    <cellStyle name="Normal 5 2 2 2 6 7 2 2" xfId="38710" xr:uid="{00000000-0005-0000-0000-000028970000}"/>
    <cellStyle name="Normal 5 2 2 2 6 7 3" xfId="38711" xr:uid="{00000000-0005-0000-0000-000029970000}"/>
    <cellStyle name="Normal 5 2 2 2 6 8" xfId="38712" xr:uid="{00000000-0005-0000-0000-00002A970000}"/>
    <cellStyle name="Normal 5 2 2 2 6 8 2" xfId="38713" xr:uid="{00000000-0005-0000-0000-00002B970000}"/>
    <cellStyle name="Normal 5 2 2 2 6 9" xfId="38714" xr:uid="{00000000-0005-0000-0000-00002C970000}"/>
    <cellStyle name="Normal 5 2 2 2 7" xfId="38715" xr:uid="{00000000-0005-0000-0000-00002D970000}"/>
    <cellStyle name="Normal 5 2 2 2 7 2" xfId="38716" xr:uid="{00000000-0005-0000-0000-00002E970000}"/>
    <cellStyle name="Normal 5 2 2 2 7 2 2" xfId="38717" xr:uid="{00000000-0005-0000-0000-00002F970000}"/>
    <cellStyle name="Normal 5 2 2 2 7 2 2 2" xfId="38718" xr:uid="{00000000-0005-0000-0000-000030970000}"/>
    <cellStyle name="Normal 5 2 2 2 7 2 2 2 2" xfId="38719" xr:uid="{00000000-0005-0000-0000-000031970000}"/>
    <cellStyle name="Normal 5 2 2 2 7 2 2 3" xfId="38720" xr:uid="{00000000-0005-0000-0000-000032970000}"/>
    <cellStyle name="Normal 5 2 2 2 7 2 2 3 2" xfId="38721" xr:uid="{00000000-0005-0000-0000-000033970000}"/>
    <cellStyle name="Normal 5 2 2 2 7 2 2 3 2 2" xfId="38722" xr:uid="{00000000-0005-0000-0000-000034970000}"/>
    <cellStyle name="Normal 5 2 2 2 7 2 2 3 3" xfId="38723" xr:uid="{00000000-0005-0000-0000-000035970000}"/>
    <cellStyle name="Normal 5 2 2 2 7 2 2 4" xfId="38724" xr:uid="{00000000-0005-0000-0000-000036970000}"/>
    <cellStyle name="Normal 5 2 2 2 7 2 3" xfId="38725" xr:uid="{00000000-0005-0000-0000-000037970000}"/>
    <cellStyle name="Normal 5 2 2 2 7 2 3 2" xfId="38726" xr:uid="{00000000-0005-0000-0000-000038970000}"/>
    <cellStyle name="Normal 5 2 2 2 7 2 4" xfId="38727" xr:uid="{00000000-0005-0000-0000-000039970000}"/>
    <cellStyle name="Normal 5 2 2 2 7 2 4 2" xfId="38728" xr:uid="{00000000-0005-0000-0000-00003A970000}"/>
    <cellStyle name="Normal 5 2 2 2 7 2 4 2 2" xfId="38729" xr:uid="{00000000-0005-0000-0000-00003B970000}"/>
    <cellStyle name="Normal 5 2 2 2 7 2 4 3" xfId="38730" xr:uid="{00000000-0005-0000-0000-00003C970000}"/>
    <cellStyle name="Normal 5 2 2 2 7 2 5" xfId="38731" xr:uid="{00000000-0005-0000-0000-00003D970000}"/>
    <cellStyle name="Normal 5 2 2 2 7 3" xfId="38732" xr:uid="{00000000-0005-0000-0000-00003E970000}"/>
    <cellStyle name="Normal 5 2 2 2 7 3 2" xfId="38733" xr:uid="{00000000-0005-0000-0000-00003F970000}"/>
    <cellStyle name="Normal 5 2 2 2 7 3 2 2" xfId="38734" xr:uid="{00000000-0005-0000-0000-000040970000}"/>
    <cellStyle name="Normal 5 2 2 2 7 3 3" xfId="38735" xr:uid="{00000000-0005-0000-0000-000041970000}"/>
    <cellStyle name="Normal 5 2 2 2 7 3 3 2" xfId="38736" xr:uid="{00000000-0005-0000-0000-000042970000}"/>
    <cellStyle name="Normal 5 2 2 2 7 3 3 2 2" xfId="38737" xr:uid="{00000000-0005-0000-0000-000043970000}"/>
    <cellStyle name="Normal 5 2 2 2 7 3 3 3" xfId="38738" xr:uid="{00000000-0005-0000-0000-000044970000}"/>
    <cellStyle name="Normal 5 2 2 2 7 3 4" xfId="38739" xr:uid="{00000000-0005-0000-0000-000045970000}"/>
    <cellStyle name="Normal 5 2 2 2 7 4" xfId="38740" xr:uid="{00000000-0005-0000-0000-000046970000}"/>
    <cellStyle name="Normal 5 2 2 2 7 4 2" xfId="38741" xr:uid="{00000000-0005-0000-0000-000047970000}"/>
    <cellStyle name="Normal 5 2 2 2 7 4 2 2" xfId="38742" xr:uid="{00000000-0005-0000-0000-000048970000}"/>
    <cellStyle name="Normal 5 2 2 2 7 4 3" xfId="38743" xr:uid="{00000000-0005-0000-0000-000049970000}"/>
    <cellStyle name="Normal 5 2 2 2 7 4 3 2" xfId="38744" xr:uid="{00000000-0005-0000-0000-00004A970000}"/>
    <cellStyle name="Normal 5 2 2 2 7 4 3 2 2" xfId="38745" xr:uid="{00000000-0005-0000-0000-00004B970000}"/>
    <cellStyle name="Normal 5 2 2 2 7 4 3 3" xfId="38746" xr:uid="{00000000-0005-0000-0000-00004C970000}"/>
    <cellStyle name="Normal 5 2 2 2 7 4 4" xfId="38747" xr:uid="{00000000-0005-0000-0000-00004D970000}"/>
    <cellStyle name="Normal 5 2 2 2 7 5" xfId="38748" xr:uid="{00000000-0005-0000-0000-00004E970000}"/>
    <cellStyle name="Normal 5 2 2 2 7 5 2" xfId="38749" xr:uid="{00000000-0005-0000-0000-00004F970000}"/>
    <cellStyle name="Normal 5 2 2 2 7 6" xfId="38750" xr:uid="{00000000-0005-0000-0000-000050970000}"/>
    <cellStyle name="Normal 5 2 2 2 7 6 2" xfId="38751" xr:uid="{00000000-0005-0000-0000-000051970000}"/>
    <cellStyle name="Normal 5 2 2 2 7 6 2 2" xfId="38752" xr:uid="{00000000-0005-0000-0000-000052970000}"/>
    <cellStyle name="Normal 5 2 2 2 7 6 3" xfId="38753" xr:uid="{00000000-0005-0000-0000-000053970000}"/>
    <cellStyle name="Normal 5 2 2 2 7 7" xfId="38754" xr:uid="{00000000-0005-0000-0000-000054970000}"/>
    <cellStyle name="Normal 5 2 2 2 7 7 2" xfId="38755" xr:uid="{00000000-0005-0000-0000-000055970000}"/>
    <cellStyle name="Normal 5 2 2 2 7 8" xfId="38756" xr:uid="{00000000-0005-0000-0000-000056970000}"/>
    <cellStyle name="Normal 5 2 2 2 8" xfId="38757" xr:uid="{00000000-0005-0000-0000-000057970000}"/>
    <cellStyle name="Normal 5 2 2 2 8 2" xfId="38758" xr:uid="{00000000-0005-0000-0000-000058970000}"/>
    <cellStyle name="Normal 5 2 2 2 8 2 2" xfId="38759" xr:uid="{00000000-0005-0000-0000-000059970000}"/>
    <cellStyle name="Normal 5 2 2 2 8 2 2 2" xfId="38760" xr:uid="{00000000-0005-0000-0000-00005A970000}"/>
    <cellStyle name="Normal 5 2 2 2 8 2 2 2 2" xfId="38761" xr:uid="{00000000-0005-0000-0000-00005B970000}"/>
    <cellStyle name="Normal 5 2 2 2 8 2 2 3" xfId="38762" xr:uid="{00000000-0005-0000-0000-00005C970000}"/>
    <cellStyle name="Normal 5 2 2 2 8 2 2 3 2" xfId="38763" xr:uid="{00000000-0005-0000-0000-00005D970000}"/>
    <cellStyle name="Normal 5 2 2 2 8 2 2 3 2 2" xfId="38764" xr:uid="{00000000-0005-0000-0000-00005E970000}"/>
    <cellStyle name="Normal 5 2 2 2 8 2 2 3 3" xfId="38765" xr:uid="{00000000-0005-0000-0000-00005F970000}"/>
    <cellStyle name="Normal 5 2 2 2 8 2 2 4" xfId="38766" xr:uid="{00000000-0005-0000-0000-000060970000}"/>
    <cellStyle name="Normal 5 2 2 2 8 2 3" xfId="38767" xr:uid="{00000000-0005-0000-0000-000061970000}"/>
    <cellStyle name="Normal 5 2 2 2 8 2 3 2" xfId="38768" xr:uid="{00000000-0005-0000-0000-000062970000}"/>
    <cellStyle name="Normal 5 2 2 2 8 2 4" xfId="38769" xr:uid="{00000000-0005-0000-0000-000063970000}"/>
    <cellStyle name="Normal 5 2 2 2 8 2 4 2" xfId="38770" xr:uid="{00000000-0005-0000-0000-000064970000}"/>
    <cellStyle name="Normal 5 2 2 2 8 2 4 2 2" xfId="38771" xr:uid="{00000000-0005-0000-0000-000065970000}"/>
    <cellStyle name="Normal 5 2 2 2 8 2 4 3" xfId="38772" xr:uid="{00000000-0005-0000-0000-000066970000}"/>
    <cellStyle name="Normal 5 2 2 2 8 2 5" xfId="38773" xr:uid="{00000000-0005-0000-0000-000067970000}"/>
    <cellStyle name="Normal 5 2 2 2 8 3" xfId="38774" xr:uid="{00000000-0005-0000-0000-000068970000}"/>
    <cellStyle name="Normal 5 2 2 2 8 3 2" xfId="38775" xr:uid="{00000000-0005-0000-0000-000069970000}"/>
    <cellStyle name="Normal 5 2 2 2 8 3 2 2" xfId="38776" xr:uid="{00000000-0005-0000-0000-00006A970000}"/>
    <cellStyle name="Normal 5 2 2 2 8 3 3" xfId="38777" xr:uid="{00000000-0005-0000-0000-00006B970000}"/>
    <cellStyle name="Normal 5 2 2 2 8 3 3 2" xfId="38778" xr:uid="{00000000-0005-0000-0000-00006C970000}"/>
    <cellStyle name="Normal 5 2 2 2 8 3 3 2 2" xfId="38779" xr:uid="{00000000-0005-0000-0000-00006D970000}"/>
    <cellStyle name="Normal 5 2 2 2 8 3 3 3" xfId="38780" xr:uid="{00000000-0005-0000-0000-00006E970000}"/>
    <cellStyle name="Normal 5 2 2 2 8 3 4" xfId="38781" xr:uid="{00000000-0005-0000-0000-00006F970000}"/>
    <cellStyle name="Normal 5 2 2 2 8 4" xfId="38782" xr:uid="{00000000-0005-0000-0000-000070970000}"/>
    <cellStyle name="Normal 5 2 2 2 8 4 2" xfId="38783" xr:uid="{00000000-0005-0000-0000-000071970000}"/>
    <cellStyle name="Normal 5 2 2 2 8 4 2 2" xfId="38784" xr:uid="{00000000-0005-0000-0000-000072970000}"/>
    <cellStyle name="Normal 5 2 2 2 8 4 3" xfId="38785" xr:uid="{00000000-0005-0000-0000-000073970000}"/>
    <cellStyle name="Normal 5 2 2 2 8 4 3 2" xfId="38786" xr:uid="{00000000-0005-0000-0000-000074970000}"/>
    <cellStyle name="Normal 5 2 2 2 8 4 3 2 2" xfId="38787" xr:uid="{00000000-0005-0000-0000-000075970000}"/>
    <cellStyle name="Normal 5 2 2 2 8 4 3 3" xfId="38788" xr:uid="{00000000-0005-0000-0000-000076970000}"/>
    <cellStyle name="Normal 5 2 2 2 8 4 4" xfId="38789" xr:uid="{00000000-0005-0000-0000-000077970000}"/>
    <cellStyle name="Normal 5 2 2 2 8 5" xfId="38790" xr:uid="{00000000-0005-0000-0000-000078970000}"/>
    <cellStyle name="Normal 5 2 2 2 8 5 2" xfId="38791" xr:uid="{00000000-0005-0000-0000-000079970000}"/>
    <cellStyle name="Normal 5 2 2 2 8 6" xfId="38792" xr:uid="{00000000-0005-0000-0000-00007A970000}"/>
    <cellStyle name="Normal 5 2 2 2 8 6 2" xfId="38793" xr:uid="{00000000-0005-0000-0000-00007B970000}"/>
    <cellStyle name="Normal 5 2 2 2 8 6 2 2" xfId="38794" xr:uid="{00000000-0005-0000-0000-00007C970000}"/>
    <cellStyle name="Normal 5 2 2 2 8 6 3" xfId="38795" xr:uid="{00000000-0005-0000-0000-00007D970000}"/>
    <cellStyle name="Normal 5 2 2 2 8 7" xfId="38796" xr:uid="{00000000-0005-0000-0000-00007E970000}"/>
    <cellStyle name="Normal 5 2 2 2 8 7 2" xfId="38797" xr:uid="{00000000-0005-0000-0000-00007F970000}"/>
    <cellStyle name="Normal 5 2 2 2 8 8" xfId="38798" xr:uid="{00000000-0005-0000-0000-000080970000}"/>
    <cellStyle name="Normal 5 2 2 2 9" xfId="38799" xr:uid="{00000000-0005-0000-0000-000081970000}"/>
    <cellStyle name="Normal 5 2 2 2 9 2" xfId="38800" xr:uid="{00000000-0005-0000-0000-000082970000}"/>
    <cellStyle name="Normal 5 2 2 2 9 2 2" xfId="38801" xr:uid="{00000000-0005-0000-0000-000083970000}"/>
    <cellStyle name="Normal 5 2 2 2 9 2 2 2" xfId="38802" xr:uid="{00000000-0005-0000-0000-000084970000}"/>
    <cellStyle name="Normal 5 2 2 2 9 2 2 2 2" xfId="38803" xr:uid="{00000000-0005-0000-0000-000085970000}"/>
    <cellStyle name="Normal 5 2 2 2 9 2 2 3" xfId="38804" xr:uid="{00000000-0005-0000-0000-000086970000}"/>
    <cellStyle name="Normal 5 2 2 2 9 2 2 3 2" xfId="38805" xr:uid="{00000000-0005-0000-0000-000087970000}"/>
    <cellStyle name="Normal 5 2 2 2 9 2 2 3 2 2" xfId="38806" xr:uid="{00000000-0005-0000-0000-000088970000}"/>
    <cellStyle name="Normal 5 2 2 2 9 2 2 3 3" xfId="38807" xr:uid="{00000000-0005-0000-0000-000089970000}"/>
    <cellStyle name="Normal 5 2 2 2 9 2 2 4" xfId="38808" xr:uid="{00000000-0005-0000-0000-00008A970000}"/>
    <cellStyle name="Normal 5 2 2 2 9 2 3" xfId="38809" xr:uid="{00000000-0005-0000-0000-00008B970000}"/>
    <cellStyle name="Normal 5 2 2 2 9 2 3 2" xfId="38810" xr:uid="{00000000-0005-0000-0000-00008C970000}"/>
    <cellStyle name="Normal 5 2 2 2 9 2 4" xfId="38811" xr:uid="{00000000-0005-0000-0000-00008D970000}"/>
    <cellStyle name="Normal 5 2 2 2 9 2 4 2" xfId="38812" xr:uid="{00000000-0005-0000-0000-00008E970000}"/>
    <cellStyle name="Normal 5 2 2 2 9 2 4 2 2" xfId="38813" xr:uid="{00000000-0005-0000-0000-00008F970000}"/>
    <cellStyle name="Normal 5 2 2 2 9 2 4 3" xfId="38814" xr:uid="{00000000-0005-0000-0000-000090970000}"/>
    <cellStyle name="Normal 5 2 2 2 9 2 5" xfId="38815" xr:uid="{00000000-0005-0000-0000-000091970000}"/>
    <cellStyle name="Normal 5 2 2 2 9 3" xfId="38816" xr:uid="{00000000-0005-0000-0000-000092970000}"/>
    <cellStyle name="Normal 5 2 2 2 9 3 2" xfId="38817" xr:uid="{00000000-0005-0000-0000-000093970000}"/>
    <cellStyle name="Normal 5 2 2 2 9 3 2 2" xfId="38818" xr:uid="{00000000-0005-0000-0000-000094970000}"/>
    <cellStyle name="Normal 5 2 2 2 9 3 3" xfId="38819" xr:uid="{00000000-0005-0000-0000-000095970000}"/>
    <cellStyle name="Normal 5 2 2 2 9 3 3 2" xfId="38820" xr:uid="{00000000-0005-0000-0000-000096970000}"/>
    <cellStyle name="Normal 5 2 2 2 9 3 3 2 2" xfId="38821" xr:uid="{00000000-0005-0000-0000-000097970000}"/>
    <cellStyle name="Normal 5 2 2 2 9 3 3 3" xfId="38822" xr:uid="{00000000-0005-0000-0000-000098970000}"/>
    <cellStyle name="Normal 5 2 2 2 9 3 4" xfId="38823" xr:uid="{00000000-0005-0000-0000-000099970000}"/>
    <cellStyle name="Normal 5 2 2 2 9 4" xfId="38824" xr:uid="{00000000-0005-0000-0000-00009A970000}"/>
    <cellStyle name="Normal 5 2 2 2 9 4 2" xfId="38825" xr:uid="{00000000-0005-0000-0000-00009B970000}"/>
    <cellStyle name="Normal 5 2 2 2 9 5" xfId="38826" xr:uid="{00000000-0005-0000-0000-00009C970000}"/>
    <cellStyle name="Normal 5 2 2 2 9 5 2" xfId="38827" xr:uid="{00000000-0005-0000-0000-00009D970000}"/>
    <cellStyle name="Normal 5 2 2 2 9 5 2 2" xfId="38828" xr:uid="{00000000-0005-0000-0000-00009E970000}"/>
    <cellStyle name="Normal 5 2 2 2 9 5 3" xfId="38829" xr:uid="{00000000-0005-0000-0000-00009F970000}"/>
    <cellStyle name="Normal 5 2 2 2 9 6" xfId="38830" xr:uid="{00000000-0005-0000-0000-0000A0970000}"/>
    <cellStyle name="Normal 5 2 2 2_T-straight with PEDs adjustor" xfId="38831" xr:uid="{00000000-0005-0000-0000-0000A1970000}"/>
    <cellStyle name="Normal 5 2 2 20" xfId="38832" xr:uid="{00000000-0005-0000-0000-0000A2970000}"/>
    <cellStyle name="Normal 5 2 2 3" xfId="38833" xr:uid="{00000000-0005-0000-0000-0000A3970000}"/>
    <cellStyle name="Normal 5 2 2 3 10" xfId="38834" xr:uid="{00000000-0005-0000-0000-0000A4970000}"/>
    <cellStyle name="Normal 5 2 2 3 10 2" xfId="38835" xr:uid="{00000000-0005-0000-0000-0000A5970000}"/>
    <cellStyle name="Normal 5 2 2 3 10 2 2" xfId="38836" xr:uid="{00000000-0005-0000-0000-0000A6970000}"/>
    <cellStyle name="Normal 5 2 2 3 10 3" xfId="38837" xr:uid="{00000000-0005-0000-0000-0000A7970000}"/>
    <cellStyle name="Normal 5 2 2 3 10 3 2" xfId="38838" xr:uid="{00000000-0005-0000-0000-0000A8970000}"/>
    <cellStyle name="Normal 5 2 2 3 10 3 2 2" xfId="38839" xr:uid="{00000000-0005-0000-0000-0000A9970000}"/>
    <cellStyle name="Normal 5 2 2 3 10 3 3" xfId="38840" xr:uid="{00000000-0005-0000-0000-0000AA970000}"/>
    <cellStyle name="Normal 5 2 2 3 10 4" xfId="38841" xr:uid="{00000000-0005-0000-0000-0000AB970000}"/>
    <cellStyle name="Normal 5 2 2 3 11" xfId="38842" xr:uid="{00000000-0005-0000-0000-0000AC970000}"/>
    <cellStyle name="Normal 5 2 2 3 11 2" xfId="38843" xr:uid="{00000000-0005-0000-0000-0000AD970000}"/>
    <cellStyle name="Normal 5 2 2 3 11 2 2" xfId="38844" xr:uid="{00000000-0005-0000-0000-0000AE970000}"/>
    <cellStyle name="Normal 5 2 2 3 11 3" xfId="38845" xr:uid="{00000000-0005-0000-0000-0000AF970000}"/>
    <cellStyle name="Normal 5 2 2 3 11 3 2" xfId="38846" xr:uid="{00000000-0005-0000-0000-0000B0970000}"/>
    <cellStyle name="Normal 5 2 2 3 11 3 2 2" xfId="38847" xr:uid="{00000000-0005-0000-0000-0000B1970000}"/>
    <cellStyle name="Normal 5 2 2 3 11 3 3" xfId="38848" xr:uid="{00000000-0005-0000-0000-0000B2970000}"/>
    <cellStyle name="Normal 5 2 2 3 11 4" xfId="38849" xr:uid="{00000000-0005-0000-0000-0000B3970000}"/>
    <cellStyle name="Normal 5 2 2 3 12" xfId="38850" xr:uid="{00000000-0005-0000-0000-0000B4970000}"/>
    <cellStyle name="Normal 5 2 2 3 12 2" xfId="38851" xr:uid="{00000000-0005-0000-0000-0000B5970000}"/>
    <cellStyle name="Normal 5 2 2 3 12 2 2" xfId="38852" xr:uid="{00000000-0005-0000-0000-0000B6970000}"/>
    <cellStyle name="Normal 5 2 2 3 12 3" xfId="38853" xr:uid="{00000000-0005-0000-0000-0000B7970000}"/>
    <cellStyle name="Normal 5 2 2 3 12 3 2" xfId="38854" xr:uid="{00000000-0005-0000-0000-0000B8970000}"/>
    <cellStyle name="Normal 5 2 2 3 12 3 2 2" xfId="38855" xr:uid="{00000000-0005-0000-0000-0000B9970000}"/>
    <cellStyle name="Normal 5 2 2 3 12 3 3" xfId="38856" xr:uid="{00000000-0005-0000-0000-0000BA970000}"/>
    <cellStyle name="Normal 5 2 2 3 12 4" xfId="38857" xr:uid="{00000000-0005-0000-0000-0000BB970000}"/>
    <cellStyle name="Normal 5 2 2 3 13" xfId="38858" xr:uid="{00000000-0005-0000-0000-0000BC970000}"/>
    <cellStyle name="Normal 5 2 2 3 13 2" xfId="38859" xr:uid="{00000000-0005-0000-0000-0000BD970000}"/>
    <cellStyle name="Normal 5 2 2 3 13 2 2" xfId="38860" xr:uid="{00000000-0005-0000-0000-0000BE970000}"/>
    <cellStyle name="Normal 5 2 2 3 13 3" xfId="38861" xr:uid="{00000000-0005-0000-0000-0000BF970000}"/>
    <cellStyle name="Normal 5 2 2 3 14" xfId="38862" xr:uid="{00000000-0005-0000-0000-0000C0970000}"/>
    <cellStyle name="Normal 5 2 2 3 14 2" xfId="38863" xr:uid="{00000000-0005-0000-0000-0000C1970000}"/>
    <cellStyle name="Normal 5 2 2 3 15" xfId="38864" xr:uid="{00000000-0005-0000-0000-0000C2970000}"/>
    <cellStyle name="Normal 5 2 2 3 15 2" xfId="38865" xr:uid="{00000000-0005-0000-0000-0000C3970000}"/>
    <cellStyle name="Normal 5 2 2 3 16" xfId="38866" xr:uid="{00000000-0005-0000-0000-0000C4970000}"/>
    <cellStyle name="Normal 5 2 2 3 17" xfId="38867" xr:uid="{00000000-0005-0000-0000-0000C5970000}"/>
    <cellStyle name="Normal 5 2 2 3 2" xfId="38868" xr:uid="{00000000-0005-0000-0000-0000C6970000}"/>
    <cellStyle name="Normal 5 2 2 3 2 10" xfId="38869" xr:uid="{00000000-0005-0000-0000-0000C7970000}"/>
    <cellStyle name="Normal 5 2 2 3 2 11" xfId="38870" xr:uid="{00000000-0005-0000-0000-0000C8970000}"/>
    <cellStyle name="Normal 5 2 2 3 2 2" xfId="38871" xr:uid="{00000000-0005-0000-0000-0000C9970000}"/>
    <cellStyle name="Normal 5 2 2 3 2 2 10" xfId="38872" xr:uid="{00000000-0005-0000-0000-0000CA970000}"/>
    <cellStyle name="Normal 5 2 2 3 2 2 2" xfId="38873" xr:uid="{00000000-0005-0000-0000-0000CB970000}"/>
    <cellStyle name="Normal 5 2 2 3 2 2 2 2" xfId="38874" xr:uid="{00000000-0005-0000-0000-0000CC970000}"/>
    <cellStyle name="Normal 5 2 2 3 2 2 2 2 2" xfId="38875" xr:uid="{00000000-0005-0000-0000-0000CD970000}"/>
    <cellStyle name="Normal 5 2 2 3 2 2 2 2 2 2" xfId="38876" xr:uid="{00000000-0005-0000-0000-0000CE970000}"/>
    <cellStyle name="Normal 5 2 2 3 2 2 2 2 2 2 2" xfId="38877" xr:uid="{00000000-0005-0000-0000-0000CF970000}"/>
    <cellStyle name="Normal 5 2 2 3 2 2 2 2 2 3" xfId="38878" xr:uid="{00000000-0005-0000-0000-0000D0970000}"/>
    <cellStyle name="Normal 5 2 2 3 2 2 2 2 2 3 2" xfId="38879" xr:uid="{00000000-0005-0000-0000-0000D1970000}"/>
    <cellStyle name="Normal 5 2 2 3 2 2 2 2 2 3 2 2" xfId="38880" xr:uid="{00000000-0005-0000-0000-0000D2970000}"/>
    <cellStyle name="Normal 5 2 2 3 2 2 2 2 2 3 3" xfId="38881" xr:uid="{00000000-0005-0000-0000-0000D3970000}"/>
    <cellStyle name="Normal 5 2 2 3 2 2 2 2 2 4" xfId="38882" xr:uid="{00000000-0005-0000-0000-0000D4970000}"/>
    <cellStyle name="Normal 5 2 2 3 2 2 2 2 3" xfId="38883" xr:uid="{00000000-0005-0000-0000-0000D5970000}"/>
    <cellStyle name="Normal 5 2 2 3 2 2 2 2 3 2" xfId="38884" xr:uid="{00000000-0005-0000-0000-0000D6970000}"/>
    <cellStyle name="Normal 5 2 2 3 2 2 2 2 4" xfId="38885" xr:uid="{00000000-0005-0000-0000-0000D7970000}"/>
    <cellStyle name="Normal 5 2 2 3 2 2 2 2 4 2" xfId="38886" xr:uid="{00000000-0005-0000-0000-0000D8970000}"/>
    <cellStyle name="Normal 5 2 2 3 2 2 2 2 4 2 2" xfId="38887" xr:uid="{00000000-0005-0000-0000-0000D9970000}"/>
    <cellStyle name="Normal 5 2 2 3 2 2 2 2 4 3" xfId="38888" xr:uid="{00000000-0005-0000-0000-0000DA970000}"/>
    <cellStyle name="Normal 5 2 2 3 2 2 2 2 5" xfId="38889" xr:uid="{00000000-0005-0000-0000-0000DB970000}"/>
    <cellStyle name="Normal 5 2 2 3 2 2 2 3" xfId="38890" xr:uid="{00000000-0005-0000-0000-0000DC970000}"/>
    <cellStyle name="Normal 5 2 2 3 2 2 2 3 2" xfId="38891" xr:uid="{00000000-0005-0000-0000-0000DD970000}"/>
    <cellStyle name="Normal 5 2 2 3 2 2 2 3 2 2" xfId="38892" xr:uid="{00000000-0005-0000-0000-0000DE970000}"/>
    <cellStyle name="Normal 5 2 2 3 2 2 2 3 3" xfId="38893" xr:uid="{00000000-0005-0000-0000-0000DF970000}"/>
    <cellStyle name="Normal 5 2 2 3 2 2 2 3 3 2" xfId="38894" xr:uid="{00000000-0005-0000-0000-0000E0970000}"/>
    <cellStyle name="Normal 5 2 2 3 2 2 2 3 3 2 2" xfId="38895" xr:uid="{00000000-0005-0000-0000-0000E1970000}"/>
    <cellStyle name="Normal 5 2 2 3 2 2 2 3 3 3" xfId="38896" xr:uid="{00000000-0005-0000-0000-0000E2970000}"/>
    <cellStyle name="Normal 5 2 2 3 2 2 2 3 4" xfId="38897" xr:uid="{00000000-0005-0000-0000-0000E3970000}"/>
    <cellStyle name="Normal 5 2 2 3 2 2 2 4" xfId="38898" xr:uid="{00000000-0005-0000-0000-0000E4970000}"/>
    <cellStyle name="Normal 5 2 2 3 2 2 2 4 2" xfId="38899" xr:uid="{00000000-0005-0000-0000-0000E5970000}"/>
    <cellStyle name="Normal 5 2 2 3 2 2 2 4 2 2" xfId="38900" xr:uid="{00000000-0005-0000-0000-0000E6970000}"/>
    <cellStyle name="Normal 5 2 2 3 2 2 2 4 3" xfId="38901" xr:uid="{00000000-0005-0000-0000-0000E7970000}"/>
    <cellStyle name="Normal 5 2 2 3 2 2 2 4 3 2" xfId="38902" xr:uid="{00000000-0005-0000-0000-0000E8970000}"/>
    <cellStyle name="Normal 5 2 2 3 2 2 2 4 3 2 2" xfId="38903" xr:uid="{00000000-0005-0000-0000-0000E9970000}"/>
    <cellStyle name="Normal 5 2 2 3 2 2 2 4 3 3" xfId="38904" xr:uid="{00000000-0005-0000-0000-0000EA970000}"/>
    <cellStyle name="Normal 5 2 2 3 2 2 2 4 4" xfId="38905" xr:uid="{00000000-0005-0000-0000-0000EB970000}"/>
    <cellStyle name="Normal 5 2 2 3 2 2 2 5" xfId="38906" xr:uid="{00000000-0005-0000-0000-0000EC970000}"/>
    <cellStyle name="Normal 5 2 2 3 2 2 2 5 2" xfId="38907" xr:uid="{00000000-0005-0000-0000-0000ED970000}"/>
    <cellStyle name="Normal 5 2 2 3 2 2 2 6" xfId="38908" xr:uid="{00000000-0005-0000-0000-0000EE970000}"/>
    <cellStyle name="Normal 5 2 2 3 2 2 2 6 2" xfId="38909" xr:uid="{00000000-0005-0000-0000-0000EF970000}"/>
    <cellStyle name="Normal 5 2 2 3 2 2 2 6 2 2" xfId="38910" xr:uid="{00000000-0005-0000-0000-0000F0970000}"/>
    <cellStyle name="Normal 5 2 2 3 2 2 2 6 3" xfId="38911" xr:uid="{00000000-0005-0000-0000-0000F1970000}"/>
    <cellStyle name="Normal 5 2 2 3 2 2 2 7" xfId="38912" xr:uid="{00000000-0005-0000-0000-0000F2970000}"/>
    <cellStyle name="Normal 5 2 2 3 2 2 2 7 2" xfId="38913" xr:uid="{00000000-0005-0000-0000-0000F3970000}"/>
    <cellStyle name="Normal 5 2 2 3 2 2 2 8" xfId="38914" xr:uid="{00000000-0005-0000-0000-0000F4970000}"/>
    <cellStyle name="Normal 5 2 2 3 2 2 3" xfId="38915" xr:uid="{00000000-0005-0000-0000-0000F5970000}"/>
    <cellStyle name="Normal 5 2 2 3 2 2 3 2" xfId="38916" xr:uid="{00000000-0005-0000-0000-0000F6970000}"/>
    <cellStyle name="Normal 5 2 2 3 2 2 3 2 2" xfId="38917" xr:uid="{00000000-0005-0000-0000-0000F7970000}"/>
    <cellStyle name="Normal 5 2 2 3 2 2 3 2 2 2" xfId="38918" xr:uid="{00000000-0005-0000-0000-0000F8970000}"/>
    <cellStyle name="Normal 5 2 2 3 2 2 3 2 3" xfId="38919" xr:uid="{00000000-0005-0000-0000-0000F9970000}"/>
    <cellStyle name="Normal 5 2 2 3 2 2 3 2 3 2" xfId="38920" xr:uid="{00000000-0005-0000-0000-0000FA970000}"/>
    <cellStyle name="Normal 5 2 2 3 2 2 3 2 3 2 2" xfId="38921" xr:uid="{00000000-0005-0000-0000-0000FB970000}"/>
    <cellStyle name="Normal 5 2 2 3 2 2 3 2 3 3" xfId="38922" xr:uid="{00000000-0005-0000-0000-0000FC970000}"/>
    <cellStyle name="Normal 5 2 2 3 2 2 3 2 4" xfId="38923" xr:uid="{00000000-0005-0000-0000-0000FD970000}"/>
    <cellStyle name="Normal 5 2 2 3 2 2 3 3" xfId="38924" xr:uid="{00000000-0005-0000-0000-0000FE970000}"/>
    <cellStyle name="Normal 5 2 2 3 2 2 3 3 2" xfId="38925" xr:uid="{00000000-0005-0000-0000-0000FF970000}"/>
    <cellStyle name="Normal 5 2 2 3 2 2 3 4" xfId="38926" xr:uid="{00000000-0005-0000-0000-000000980000}"/>
    <cellStyle name="Normal 5 2 2 3 2 2 3 4 2" xfId="38927" xr:uid="{00000000-0005-0000-0000-000001980000}"/>
    <cellStyle name="Normal 5 2 2 3 2 2 3 4 2 2" xfId="38928" xr:uid="{00000000-0005-0000-0000-000002980000}"/>
    <cellStyle name="Normal 5 2 2 3 2 2 3 4 3" xfId="38929" xr:uid="{00000000-0005-0000-0000-000003980000}"/>
    <cellStyle name="Normal 5 2 2 3 2 2 3 5" xfId="38930" xr:uid="{00000000-0005-0000-0000-000004980000}"/>
    <cellStyle name="Normal 5 2 2 3 2 2 4" xfId="38931" xr:uid="{00000000-0005-0000-0000-000005980000}"/>
    <cellStyle name="Normal 5 2 2 3 2 2 4 2" xfId="38932" xr:uid="{00000000-0005-0000-0000-000006980000}"/>
    <cellStyle name="Normal 5 2 2 3 2 2 4 2 2" xfId="38933" xr:uid="{00000000-0005-0000-0000-000007980000}"/>
    <cellStyle name="Normal 5 2 2 3 2 2 4 3" xfId="38934" xr:uid="{00000000-0005-0000-0000-000008980000}"/>
    <cellStyle name="Normal 5 2 2 3 2 2 4 3 2" xfId="38935" xr:uid="{00000000-0005-0000-0000-000009980000}"/>
    <cellStyle name="Normal 5 2 2 3 2 2 4 3 2 2" xfId="38936" xr:uid="{00000000-0005-0000-0000-00000A980000}"/>
    <cellStyle name="Normal 5 2 2 3 2 2 4 3 3" xfId="38937" xr:uid="{00000000-0005-0000-0000-00000B980000}"/>
    <cellStyle name="Normal 5 2 2 3 2 2 4 4" xfId="38938" xr:uid="{00000000-0005-0000-0000-00000C980000}"/>
    <cellStyle name="Normal 5 2 2 3 2 2 5" xfId="38939" xr:uid="{00000000-0005-0000-0000-00000D980000}"/>
    <cellStyle name="Normal 5 2 2 3 2 2 5 2" xfId="38940" xr:uid="{00000000-0005-0000-0000-00000E980000}"/>
    <cellStyle name="Normal 5 2 2 3 2 2 5 2 2" xfId="38941" xr:uid="{00000000-0005-0000-0000-00000F980000}"/>
    <cellStyle name="Normal 5 2 2 3 2 2 5 3" xfId="38942" xr:uid="{00000000-0005-0000-0000-000010980000}"/>
    <cellStyle name="Normal 5 2 2 3 2 2 5 3 2" xfId="38943" xr:uid="{00000000-0005-0000-0000-000011980000}"/>
    <cellStyle name="Normal 5 2 2 3 2 2 5 3 2 2" xfId="38944" xr:uid="{00000000-0005-0000-0000-000012980000}"/>
    <cellStyle name="Normal 5 2 2 3 2 2 5 3 3" xfId="38945" xr:uid="{00000000-0005-0000-0000-000013980000}"/>
    <cellStyle name="Normal 5 2 2 3 2 2 5 4" xfId="38946" xr:uid="{00000000-0005-0000-0000-000014980000}"/>
    <cellStyle name="Normal 5 2 2 3 2 2 6" xfId="38947" xr:uid="{00000000-0005-0000-0000-000015980000}"/>
    <cellStyle name="Normal 5 2 2 3 2 2 6 2" xfId="38948" xr:uid="{00000000-0005-0000-0000-000016980000}"/>
    <cellStyle name="Normal 5 2 2 3 2 2 7" xfId="38949" xr:uid="{00000000-0005-0000-0000-000017980000}"/>
    <cellStyle name="Normal 5 2 2 3 2 2 7 2" xfId="38950" xr:uid="{00000000-0005-0000-0000-000018980000}"/>
    <cellStyle name="Normal 5 2 2 3 2 2 7 2 2" xfId="38951" xr:uid="{00000000-0005-0000-0000-000019980000}"/>
    <cellStyle name="Normal 5 2 2 3 2 2 7 3" xfId="38952" xr:uid="{00000000-0005-0000-0000-00001A980000}"/>
    <cellStyle name="Normal 5 2 2 3 2 2 8" xfId="38953" xr:uid="{00000000-0005-0000-0000-00001B980000}"/>
    <cellStyle name="Normal 5 2 2 3 2 2 8 2" xfId="38954" xr:uid="{00000000-0005-0000-0000-00001C980000}"/>
    <cellStyle name="Normal 5 2 2 3 2 2 9" xfId="38955" xr:uid="{00000000-0005-0000-0000-00001D980000}"/>
    <cellStyle name="Normal 5 2 2 3 2 3" xfId="38956" xr:uid="{00000000-0005-0000-0000-00001E980000}"/>
    <cellStyle name="Normal 5 2 2 3 2 3 2" xfId="38957" xr:uid="{00000000-0005-0000-0000-00001F980000}"/>
    <cellStyle name="Normal 5 2 2 3 2 3 2 2" xfId="38958" xr:uid="{00000000-0005-0000-0000-000020980000}"/>
    <cellStyle name="Normal 5 2 2 3 2 3 2 2 2" xfId="38959" xr:uid="{00000000-0005-0000-0000-000021980000}"/>
    <cellStyle name="Normal 5 2 2 3 2 3 2 2 2 2" xfId="38960" xr:uid="{00000000-0005-0000-0000-000022980000}"/>
    <cellStyle name="Normal 5 2 2 3 2 3 2 2 3" xfId="38961" xr:uid="{00000000-0005-0000-0000-000023980000}"/>
    <cellStyle name="Normal 5 2 2 3 2 3 2 2 3 2" xfId="38962" xr:uid="{00000000-0005-0000-0000-000024980000}"/>
    <cellStyle name="Normal 5 2 2 3 2 3 2 2 3 2 2" xfId="38963" xr:uid="{00000000-0005-0000-0000-000025980000}"/>
    <cellStyle name="Normal 5 2 2 3 2 3 2 2 3 3" xfId="38964" xr:uid="{00000000-0005-0000-0000-000026980000}"/>
    <cellStyle name="Normal 5 2 2 3 2 3 2 2 4" xfId="38965" xr:uid="{00000000-0005-0000-0000-000027980000}"/>
    <cellStyle name="Normal 5 2 2 3 2 3 2 3" xfId="38966" xr:uid="{00000000-0005-0000-0000-000028980000}"/>
    <cellStyle name="Normal 5 2 2 3 2 3 2 3 2" xfId="38967" xr:uid="{00000000-0005-0000-0000-000029980000}"/>
    <cellStyle name="Normal 5 2 2 3 2 3 2 4" xfId="38968" xr:uid="{00000000-0005-0000-0000-00002A980000}"/>
    <cellStyle name="Normal 5 2 2 3 2 3 2 4 2" xfId="38969" xr:uid="{00000000-0005-0000-0000-00002B980000}"/>
    <cellStyle name="Normal 5 2 2 3 2 3 2 4 2 2" xfId="38970" xr:uid="{00000000-0005-0000-0000-00002C980000}"/>
    <cellStyle name="Normal 5 2 2 3 2 3 2 4 3" xfId="38971" xr:uid="{00000000-0005-0000-0000-00002D980000}"/>
    <cellStyle name="Normal 5 2 2 3 2 3 2 5" xfId="38972" xr:uid="{00000000-0005-0000-0000-00002E980000}"/>
    <cellStyle name="Normal 5 2 2 3 2 3 3" xfId="38973" xr:uid="{00000000-0005-0000-0000-00002F980000}"/>
    <cellStyle name="Normal 5 2 2 3 2 3 3 2" xfId="38974" xr:uid="{00000000-0005-0000-0000-000030980000}"/>
    <cellStyle name="Normal 5 2 2 3 2 3 3 2 2" xfId="38975" xr:uid="{00000000-0005-0000-0000-000031980000}"/>
    <cellStyle name="Normal 5 2 2 3 2 3 3 3" xfId="38976" xr:uid="{00000000-0005-0000-0000-000032980000}"/>
    <cellStyle name="Normal 5 2 2 3 2 3 3 3 2" xfId="38977" xr:uid="{00000000-0005-0000-0000-000033980000}"/>
    <cellStyle name="Normal 5 2 2 3 2 3 3 3 2 2" xfId="38978" xr:uid="{00000000-0005-0000-0000-000034980000}"/>
    <cellStyle name="Normal 5 2 2 3 2 3 3 3 3" xfId="38979" xr:uid="{00000000-0005-0000-0000-000035980000}"/>
    <cellStyle name="Normal 5 2 2 3 2 3 3 4" xfId="38980" xr:uid="{00000000-0005-0000-0000-000036980000}"/>
    <cellStyle name="Normal 5 2 2 3 2 3 4" xfId="38981" xr:uid="{00000000-0005-0000-0000-000037980000}"/>
    <cellStyle name="Normal 5 2 2 3 2 3 4 2" xfId="38982" xr:uid="{00000000-0005-0000-0000-000038980000}"/>
    <cellStyle name="Normal 5 2 2 3 2 3 4 2 2" xfId="38983" xr:uid="{00000000-0005-0000-0000-000039980000}"/>
    <cellStyle name="Normal 5 2 2 3 2 3 4 3" xfId="38984" xr:uid="{00000000-0005-0000-0000-00003A980000}"/>
    <cellStyle name="Normal 5 2 2 3 2 3 4 3 2" xfId="38985" xr:uid="{00000000-0005-0000-0000-00003B980000}"/>
    <cellStyle name="Normal 5 2 2 3 2 3 4 3 2 2" xfId="38986" xr:uid="{00000000-0005-0000-0000-00003C980000}"/>
    <cellStyle name="Normal 5 2 2 3 2 3 4 3 3" xfId="38987" xr:uid="{00000000-0005-0000-0000-00003D980000}"/>
    <cellStyle name="Normal 5 2 2 3 2 3 4 4" xfId="38988" xr:uid="{00000000-0005-0000-0000-00003E980000}"/>
    <cellStyle name="Normal 5 2 2 3 2 3 5" xfId="38989" xr:uid="{00000000-0005-0000-0000-00003F980000}"/>
    <cellStyle name="Normal 5 2 2 3 2 3 5 2" xfId="38990" xr:uid="{00000000-0005-0000-0000-000040980000}"/>
    <cellStyle name="Normal 5 2 2 3 2 3 6" xfId="38991" xr:uid="{00000000-0005-0000-0000-000041980000}"/>
    <cellStyle name="Normal 5 2 2 3 2 3 6 2" xfId="38992" xr:uid="{00000000-0005-0000-0000-000042980000}"/>
    <cellStyle name="Normal 5 2 2 3 2 3 6 2 2" xfId="38993" xr:uid="{00000000-0005-0000-0000-000043980000}"/>
    <cellStyle name="Normal 5 2 2 3 2 3 6 3" xfId="38994" xr:uid="{00000000-0005-0000-0000-000044980000}"/>
    <cellStyle name="Normal 5 2 2 3 2 3 7" xfId="38995" xr:uid="{00000000-0005-0000-0000-000045980000}"/>
    <cellStyle name="Normal 5 2 2 3 2 3 7 2" xfId="38996" xr:uid="{00000000-0005-0000-0000-000046980000}"/>
    <cellStyle name="Normal 5 2 2 3 2 3 8" xfId="38997" xr:uid="{00000000-0005-0000-0000-000047980000}"/>
    <cellStyle name="Normal 5 2 2 3 2 4" xfId="38998" xr:uid="{00000000-0005-0000-0000-000048980000}"/>
    <cellStyle name="Normal 5 2 2 3 2 4 2" xfId="38999" xr:uid="{00000000-0005-0000-0000-000049980000}"/>
    <cellStyle name="Normal 5 2 2 3 2 4 2 2" xfId="39000" xr:uid="{00000000-0005-0000-0000-00004A980000}"/>
    <cellStyle name="Normal 5 2 2 3 2 4 2 2 2" xfId="39001" xr:uid="{00000000-0005-0000-0000-00004B980000}"/>
    <cellStyle name="Normal 5 2 2 3 2 4 2 3" xfId="39002" xr:uid="{00000000-0005-0000-0000-00004C980000}"/>
    <cellStyle name="Normal 5 2 2 3 2 4 2 3 2" xfId="39003" xr:uid="{00000000-0005-0000-0000-00004D980000}"/>
    <cellStyle name="Normal 5 2 2 3 2 4 2 3 2 2" xfId="39004" xr:uid="{00000000-0005-0000-0000-00004E980000}"/>
    <cellStyle name="Normal 5 2 2 3 2 4 2 3 3" xfId="39005" xr:uid="{00000000-0005-0000-0000-00004F980000}"/>
    <cellStyle name="Normal 5 2 2 3 2 4 2 4" xfId="39006" xr:uid="{00000000-0005-0000-0000-000050980000}"/>
    <cellStyle name="Normal 5 2 2 3 2 4 3" xfId="39007" xr:uid="{00000000-0005-0000-0000-000051980000}"/>
    <cellStyle name="Normal 5 2 2 3 2 4 3 2" xfId="39008" xr:uid="{00000000-0005-0000-0000-000052980000}"/>
    <cellStyle name="Normal 5 2 2 3 2 4 4" xfId="39009" xr:uid="{00000000-0005-0000-0000-000053980000}"/>
    <cellStyle name="Normal 5 2 2 3 2 4 4 2" xfId="39010" xr:uid="{00000000-0005-0000-0000-000054980000}"/>
    <cellStyle name="Normal 5 2 2 3 2 4 4 2 2" xfId="39011" xr:uid="{00000000-0005-0000-0000-000055980000}"/>
    <cellStyle name="Normal 5 2 2 3 2 4 4 3" xfId="39012" xr:uid="{00000000-0005-0000-0000-000056980000}"/>
    <cellStyle name="Normal 5 2 2 3 2 4 5" xfId="39013" xr:uid="{00000000-0005-0000-0000-000057980000}"/>
    <cellStyle name="Normal 5 2 2 3 2 5" xfId="39014" xr:uid="{00000000-0005-0000-0000-000058980000}"/>
    <cellStyle name="Normal 5 2 2 3 2 5 2" xfId="39015" xr:uid="{00000000-0005-0000-0000-000059980000}"/>
    <cellStyle name="Normal 5 2 2 3 2 5 2 2" xfId="39016" xr:uid="{00000000-0005-0000-0000-00005A980000}"/>
    <cellStyle name="Normal 5 2 2 3 2 5 3" xfId="39017" xr:uid="{00000000-0005-0000-0000-00005B980000}"/>
    <cellStyle name="Normal 5 2 2 3 2 5 3 2" xfId="39018" xr:uid="{00000000-0005-0000-0000-00005C980000}"/>
    <cellStyle name="Normal 5 2 2 3 2 5 3 2 2" xfId="39019" xr:uid="{00000000-0005-0000-0000-00005D980000}"/>
    <cellStyle name="Normal 5 2 2 3 2 5 3 3" xfId="39020" xr:uid="{00000000-0005-0000-0000-00005E980000}"/>
    <cellStyle name="Normal 5 2 2 3 2 5 4" xfId="39021" xr:uid="{00000000-0005-0000-0000-00005F980000}"/>
    <cellStyle name="Normal 5 2 2 3 2 6" xfId="39022" xr:uid="{00000000-0005-0000-0000-000060980000}"/>
    <cellStyle name="Normal 5 2 2 3 2 6 2" xfId="39023" xr:uid="{00000000-0005-0000-0000-000061980000}"/>
    <cellStyle name="Normal 5 2 2 3 2 6 2 2" xfId="39024" xr:uid="{00000000-0005-0000-0000-000062980000}"/>
    <cellStyle name="Normal 5 2 2 3 2 6 3" xfId="39025" xr:uid="{00000000-0005-0000-0000-000063980000}"/>
    <cellStyle name="Normal 5 2 2 3 2 6 3 2" xfId="39026" xr:uid="{00000000-0005-0000-0000-000064980000}"/>
    <cellStyle name="Normal 5 2 2 3 2 6 3 2 2" xfId="39027" xr:uid="{00000000-0005-0000-0000-000065980000}"/>
    <cellStyle name="Normal 5 2 2 3 2 6 3 3" xfId="39028" xr:uid="{00000000-0005-0000-0000-000066980000}"/>
    <cellStyle name="Normal 5 2 2 3 2 6 4" xfId="39029" xr:uid="{00000000-0005-0000-0000-000067980000}"/>
    <cellStyle name="Normal 5 2 2 3 2 7" xfId="39030" xr:uid="{00000000-0005-0000-0000-000068980000}"/>
    <cellStyle name="Normal 5 2 2 3 2 7 2" xfId="39031" xr:uid="{00000000-0005-0000-0000-000069980000}"/>
    <cellStyle name="Normal 5 2 2 3 2 8" xfId="39032" xr:uid="{00000000-0005-0000-0000-00006A980000}"/>
    <cellStyle name="Normal 5 2 2 3 2 8 2" xfId="39033" xr:uid="{00000000-0005-0000-0000-00006B980000}"/>
    <cellStyle name="Normal 5 2 2 3 2 8 2 2" xfId="39034" xr:uid="{00000000-0005-0000-0000-00006C980000}"/>
    <cellStyle name="Normal 5 2 2 3 2 8 3" xfId="39035" xr:uid="{00000000-0005-0000-0000-00006D980000}"/>
    <cellStyle name="Normal 5 2 2 3 2 9" xfId="39036" xr:uid="{00000000-0005-0000-0000-00006E980000}"/>
    <cellStyle name="Normal 5 2 2 3 2 9 2" xfId="39037" xr:uid="{00000000-0005-0000-0000-00006F980000}"/>
    <cellStyle name="Normal 5 2 2 3 3" xfId="39038" xr:uid="{00000000-0005-0000-0000-000070980000}"/>
    <cellStyle name="Normal 5 2 2 3 3 10" xfId="39039" xr:uid="{00000000-0005-0000-0000-000071980000}"/>
    <cellStyle name="Normal 5 2 2 3 3 11" xfId="39040" xr:uid="{00000000-0005-0000-0000-000072980000}"/>
    <cellStyle name="Normal 5 2 2 3 3 2" xfId="39041" xr:uid="{00000000-0005-0000-0000-000073980000}"/>
    <cellStyle name="Normal 5 2 2 3 3 2 10" xfId="39042" xr:uid="{00000000-0005-0000-0000-000074980000}"/>
    <cellStyle name="Normal 5 2 2 3 3 2 2" xfId="39043" xr:uid="{00000000-0005-0000-0000-000075980000}"/>
    <cellStyle name="Normal 5 2 2 3 3 2 2 2" xfId="39044" xr:uid="{00000000-0005-0000-0000-000076980000}"/>
    <cellStyle name="Normal 5 2 2 3 3 2 2 2 2" xfId="39045" xr:uid="{00000000-0005-0000-0000-000077980000}"/>
    <cellStyle name="Normal 5 2 2 3 3 2 2 2 2 2" xfId="39046" xr:uid="{00000000-0005-0000-0000-000078980000}"/>
    <cellStyle name="Normal 5 2 2 3 3 2 2 2 2 2 2" xfId="39047" xr:uid="{00000000-0005-0000-0000-000079980000}"/>
    <cellStyle name="Normal 5 2 2 3 3 2 2 2 2 3" xfId="39048" xr:uid="{00000000-0005-0000-0000-00007A980000}"/>
    <cellStyle name="Normal 5 2 2 3 3 2 2 2 2 3 2" xfId="39049" xr:uid="{00000000-0005-0000-0000-00007B980000}"/>
    <cellStyle name="Normal 5 2 2 3 3 2 2 2 2 3 2 2" xfId="39050" xr:uid="{00000000-0005-0000-0000-00007C980000}"/>
    <cellStyle name="Normal 5 2 2 3 3 2 2 2 2 3 3" xfId="39051" xr:uid="{00000000-0005-0000-0000-00007D980000}"/>
    <cellStyle name="Normal 5 2 2 3 3 2 2 2 2 4" xfId="39052" xr:uid="{00000000-0005-0000-0000-00007E980000}"/>
    <cellStyle name="Normal 5 2 2 3 3 2 2 2 3" xfId="39053" xr:uid="{00000000-0005-0000-0000-00007F980000}"/>
    <cellStyle name="Normal 5 2 2 3 3 2 2 2 3 2" xfId="39054" xr:uid="{00000000-0005-0000-0000-000080980000}"/>
    <cellStyle name="Normal 5 2 2 3 3 2 2 2 4" xfId="39055" xr:uid="{00000000-0005-0000-0000-000081980000}"/>
    <cellStyle name="Normal 5 2 2 3 3 2 2 2 4 2" xfId="39056" xr:uid="{00000000-0005-0000-0000-000082980000}"/>
    <cellStyle name="Normal 5 2 2 3 3 2 2 2 4 2 2" xfId="39057" xr:uid="{00000000-0005-0000-0000-000083980000}"/>
    <cellStyle name="Normal 5 2 2 3 3 2 2 2 4 3" xfId="39058" xr:uid="{00000000-0005-0000-0000-000084980000}"/>
    <cellStyle name="Normal 5 2 2 3 3 2 2 2 5" xfId="39059" xr:uid="{00000000-0005-0000-0000-000085980000}"/>
    <cellStyle name="Normal 5 2 2 3 3 2 2 3" xfId="39060" xr:uid="{00000000-0005-0000-0000-000086980000}"/>
    <cellStyle name="Normal 5 2 2 3 3 2 2 3 2" xfId="39061" xr:uid="{00000000-0005-0000-0000-000087980000}"/>
    <cellStyle name="Normal 5 2 2 3 3 2 2 3 2 2" xfId="39062" xr:uid="{00000000-0005-0000-0000-000088980000}"/>
    <cellStyle name="Normal 5 2 2 3 3 2 2 3 3" xfId="39063" xr:uid="{00000000-0005-0000-0000-000089980000}"/>
    <cellStyle name="Normal 5 2 2 3 3 2 2 3 3 2" xfId="39064" xr:uid="{00000000-0005-0000-0000-00008A980000}"/>
    <cellStyle name="Normal 5 2 2 3 3 2 2 3 3 2 2" xfId="39065" xr:uid="{00000000-0005-0000-0000-00008B980000}"/>
    <cellStyle name="Normal 5 2 2 3 3 2 2 3 3 3" xfId="39066" xr:uid="{00000000-0005-0000-0000-00008C980000}"/>
    <cellStyle name="Normal 5 2 2 3 3 2 2 3 4" xfId="39067" xr:uid="{00000000-0005-0000-0000-00008D980000}"/>
    <cellStyle name="Normal 5 2 2 3 3 2 2 4" xfId="39068" xr:uid="{00000000-0005-0000-0000-00008E980000}"/>
    <cellStyle name="Normal 5 2 2 3 3 2 2 4 2" xfId="39069" xr:uid="{00000000-0005-0000-0000-00008F980000}"/>
    <cellStyle name="Normal 5 2 2 3 3 2 2 4 2 2" xfId="39070" xr:uid="{00000000-0005-0000-0000-000090980000}"/>
    <cellStyle name="Normal 5 2 2 3 3 2 2 4 3" xfId="39071" xr:uid="{00000000-0005-0000-0000-000091980000}"/>
    <cellStyle name="Normal 5 2 2 3 3 2 2 4 3 2" xfId="39072" xr:uid="{00000000-0005-0000-0000-000092980000}"/>
    <cellStyle name="Normal 5 2 2 3 3 2 2 4 3 2 2" xfId="39073" xr:uid="{00000000-0005-0000-0000-000093980000}"/>
    <cellStyle name="Normal 5 2 2 3 3 2 2 4 3 3" xfId="39074" xr:uid="{00000000-0005-0000-0000-000094980000}"/>
    <cellStyle name="Normal 5 2 2 3 3 2 2 4 4" xfId="39075" xr:uid="{00000000-0005-0000-0000-000095980000}"/>
    <cellStyle name="Normal 5 2 2 3 3 2 2 5" xfId="39076" xr:uid="{00000000-0005-0000-0000-000096980000}"/>
    <cellStyle name="Normal 5 2 2 3 3 2 2 5 2" xfId="39077" xr:uid="{00000000-0005-0000-0000-000097980000}"/>
    <cellStyle name="Normal 5 2 2 3 3 2 2 6" xfId="39078" xr:uid="{00000000-0005-0000-0000-000098980000}"/>
    <cellStyle name="Normal 5 2 2 3 3 2 2 6 2" xfId="39079" xr:uid="{00000000-0005-0000-0000-000099980000}"/>
    <cellStyle name="Normal 5 2 2 3 3 2 2 6 2 2" xfId="39080" xr:uid="{00000000-0005-0000-0000-00009A980000}"/>
    <cellStyle name="Normal 5 2 2 3 3 2 2 6 3" xfId="39081" xr:uid="{00000000-0005-0000-0000-00009B980000}"/>
    <cellStyle name="Normal 5 2 2 3 3 2 2 7" xfId="39082" xr:uid="{00000000-0005-0000-0000-00009C980000}"/>
    <cellStyle name="Normal 5 2 2 3 3 2 2 7 2" xfId="39083" xr:uid="{00000000-0005-0000-0000-00009D980000}"/>
    <cellStyle name="Normal 5 2 2 3 3 2 2 8" xfId="39084" xr:uid="{00000000-0005-0000-0000-00009E980000}"/>
    <cellStyle name="Normal 5 2 2 3 3 2 3" xfId="39085" xr:uid="{00000000-0005-0000-0000-00009F980000}"/>
    <cellStyle name="Normal 5 2 2 3 3 2 3 2" xfId="39086" xr:uid="{00000000-0005-0000-0000-0000A0980000}"/>
    <cellStyle name="Normal 5 2 2 3 3 2 3 2 2" xfId="39087" xr:uid="{00000000-0005-0000-0000-0000A1980000}"/>
    <cellStyle name="Normal 5 2 2 3 3 2 3 2 2 2" xfId="39088" xr:uid="{00000000-0005-0000-0000-0000A2980000}"/>
    <cellStyle name="Normal 5 2 2 3 3 2 3 2 3" xfId="39089" xr:uid="{00000000-0005-0000-0000-0000A3980000}"/>
    <cellStyle name="Normal 5 2 2 3 3 2 3 2 3 2" xfId="39090" xr:uid="{00000000-0005-0000-0000-0000A4980000}"/>
    <cellStyle name="Normal 5 2 2 3 3 2 3 2 3 2 2" xfId="39091" xr:uid="{00000000-0005-0000-0000-0000A5980000}"/>
    <cellStyle name="Normal 5 2 2 3 3 2 3 2 3 3" xfId="39092" xr:uid="{00000000-0005-0000-0000-0000A6980000}"/>
    <cellStyle name="Normal 5 2 2 3 3 2 3 2 4" xfId="39093" xr:uid="{00000000-0005-0000-0000-0000A7980000}"/>
    <cellStyle name="Normal 5 2 2 3 3 2 3 3" xfId="39094" xr:uid="{00000000-0005-0000-0000-0000A8980000}"/>
    <cellStyle name="Normal 5 2 2 3 3 2 3 3 2" xfId="39095" xr:uid="{00000000-0005-0000-0000-0000A9980000}"/>
    <cellStyle name="Normal 5 2 2 3 3 2 3 4" xfId="39096" xr:uid="{00000000-0005-0000-0000-0000AA980000}"/>
    <cellStyle name="Normal 5 2 2 3 3 2 3 4 2" xfId="39097" xr:uid="{00000000-0005-0000-0000-0000AB980000}"/>
    <cellStyle name="Normal 5 2 2 3 3 2 3 4 2 2" xfId="39098" xr:uid="{00000000-0005-0000-0000-0000AC980000}"/>
    <cellStyle name="Normal 5 2 2 3 3 2 3 4 3" xfId="39099" xr:uid="{00000000-0005-0000-0000-0000AD980000}"/>
    <cellStyle name="Normal 5 2 2 3 3 2 3 5" xfId="39100" xr:uid="{00000000-0005-0000-0000-0000AE980000}"/>
    <cellStyle name="Normal 5 2 2 3 3 2 4" xfId="39101" xr:uid="{00000000-0005-0000-0000-0000AF980000}"/>
    <cellStyle name="Normal 5 2 2 3 3 2 4 2" xfId="39102" xr:uid="{00000000-0005-0000-0000-0000B0980000}"/>
    <cellStyle name="Normal 5 2 2 3 3 2 4 2 2" xfId="39103" xr:uid="{00000000-0005-0000-0000-0000B1980000}"/>
    <cellStyle name="Normal 5 2 2 3 3 2 4 3" xfId="39104" xr:uid="{00000000-0005-0000-0000-0000B2980000}"/>
    <cellStyle name="Normal 5 2 2 3 3 2 4 3 2" xfId="39105" xr:uid="{00000000-0005-0000-0000-0000B3980000}"/>
    <cellStyle name="Normal 5 2 2 3 3 2 4 3 2 2" xfId="39106" xr:uid="{00000000-0005-0000-0000-0000B4980000}"/>
    <cellStyle name="Normal 5 2 2 3 3 2 4 3 3" xfId="39107" xr:uid="{00000000-0005-0000-0000-0000B5980000}"/>
    <cellStyle name="Normal 5 2 2 3 3 2 4 4" xfId="39108" xr:uid="{00000000-0005-0000-0000-0000B6980000}"/>
    <cellStyle name="Normal 5 2 2 3 3 2 5" xfId="39109" xr:uid="{00000000-0005-0000-0000-0000B7980000}"/>
    <cellStyle name="Normal 5 2 2 3 3 2 5 2" xfId="39110" xr:uid="{00000000-0005-0000-0000-0000B8980000}"/>
    <cellStyle name="Normal 5 2 2 3 3 2 5 2 2" xfId="39111" xr:uid="{00000000-0005-0000-0000-0000B9980000}"/>
    <cellStyle name="Normal 5 2 2 3 3 2 5 3" xfId="39112" xr:uid="{00000000-0005-0000-0000-0000BA980000}"/>
    <cellStyle name="Normal 5 2 2 3 3 2 5 3 2" xfId="39113" xr:uid="{00000000-0005-0000-0000-0000BB980000}"/>
    <cellStyle name="Normal 5 2 2 3 3 2 5 3 2 2" xfId="39114" xr:uid="{00000000-0005-0000-0000-0000BC980000}"/>
    <cellStyle name="Normal 5 2 2 3 3 2 5 3 3" xfId="39115" xr:uid="{00000000-0005-0000-0000-0000BD980000}"/>
    <cellStyle name="Normal 5 2 2 3 3 2 5 4" xfId="39116" xr:uid="{00000000-0005-0000-0000-0000BE980000}"/>
    <cellStyle name="Normal 5 2 2 3 3 2 6" xfId="39117" xr:uid="{00000000-0005-0000-0000-0000BF980000}"/>
    <cellStyle name="Normal 5 2 2 3 3 2 6 2" xfId="39118" xr:uid="{00000000-0005-0000-0000-0000C0980000}"/>
    <cellStyle name="Normal 5 2 2 3 3 2 7" xfId="39119" xr:uid="{00000000-0005-0000-0000-0000C1980000}"/>
    <cellStyle name="Normal 5 2 2 3 3 2 7 2" xfId="39120" xr:uid="{00000000-0005-0000-0000-0000C2980000}"/>
    <cellStyle name="Normal 5 2 2 3 3 2 7 2 2" xfId="39121" xr:uid="{00000000-0005-0000-0000-0000C3980000}"/>
    <cellStyle name="Normal 5 2 2 3 3 2 7 3" xfId="39122" xr:uid="{00000000-0005-0000-0000-0000C4980000}"/>
    <cellStyle name="Normal 5 2 2 3 3 2 8" xfId="39123" xr:uid="{00000000-0005-0000-0000-0000C5980000}"/>
    <cellStyle name="Normal 5 2 2 3 3 2 8 2" xfId="39124" xr:uid="{00000000-0005-0000-0000-0000C6980000}"/>
    <cellStyle name="Normal 5 2 2 3 3 2 9" xfId="39125" xr:uid="{00000000-0005-0000-0000-0000C7980000}"/>
    <cellStyle name="Normal 5 2 2 3 3 3" xfId="39126" xr:uid="{00000000-0005-0000-0000-0000C8980000}"/>
    <cellStyle name="Normal 5 2 2 3 3 3 2" xfId="39127" xr:uid="{00000000-0005-0000-0000-0000C9980000}"/>
    <cellStyle name="Normal 5 2 2 3 3 3 2 2" xfId="39128" xr:uid="{00000000-0005-0000-0000-0000CA980000}"/>
    <cellStyle name="Normal 5 2 2 3 3 3 2 2 2" xfId="39129" xr:uid="{00000000-0005-0000-0000-0000CB980000}"/>
    <cellStyle name="Normal 5 2 2 3 3 3 2 2 2 2" xfId="39130" xr:uid="{00000000-0005-0000-0000-0000CC980000}"/>
    <cellStyle name="Normal 5 2 2 3 3 3 2 2 3" xfId="39131" xr:uid="{00000000-0005-0000-0000-0000CD980000}"/>
    <cellStyle name="Normal 5 2 2 3 3 3 2 2 3 2" xfId="39132" xr:uid="{00000000-0005-0000-0000-0000CE980000}"/>
    <cellStyle name="Normal 5 2 2 3 3 3 2 2 3 2 2" xfId="39133" xr:uid="{00000000-0005-0000-0000-0000CF980000}"/>
    <cellStyle name="Normal 5 2 2 3 3 3 2 2 3 3" xfId="39134" xr:uid="{00000000-0005-0000-0000-0000D0980000}"/>
    <cellStyle name="Normal 5 2 2 3 3 3 2 2 4" xfId="39135" xr:uid="{00000000-0005-0000-0000-0000D1980000}"/>
    <cellStyle name="Normal 5 2 2 3 3 3 2 3" xfId="39136" xr:uid="{00000000-0005-0000-0000-0000D2980000}"/>
    <cellStyle name="Normal 5 2 2 3 3 3 2 3 2" xfId="39137" xr:uid="{00000000-0005-0000-0000-0000D3980000}"/>
    <cellStyle name="Normal 5 2 2 3 3 3 2 4" xfId="39138" xr:uid="{00000000-0005-0000-0000-0000D4980000}"/>
    <cellStyle name="Normal 5 2 2 3 3 3 2 4 2" xfId="39139" xr:uid="{00000000-0005-0000-0000-0000D5980000}"/>
    <cellStyle name="Normal 5 2 2 3 3 3 2 4 2 2" xfId="39140" xr:uid="{00000000-0005-0000-0000-0000D6980000}"/>
    <cellStyle name="Normal 5 2 2 3 3 3 2 4 3" xfId="39141" xr:uid="{00000000-0005-0000-0000-0000D7980000}"/>
    <cellStyle name="Normal 5 2 2 3 3 3 2 5" xfId="39142" xr:uid="{00000000-0005-0000-0000-0000D8980000}"/>
    <cellStyle name="Normal 5 2 2 3 3 3 3" xfId="39143" xr:uid="{00000000-0005-0000-0000-0000D9980000}"/>
    <cellStyle name="Normal 5 2 2 3 3 3 3 2" xfId="39144" xr:uid="{00000000-0005-0000-0000-0000DA980000}"/>
    <cellStyle name="Normal 5 2 2 3 3 3 3 2 2" xfId="39145" xr:uid="{00000000-0005-0000-0000-0000DB980000}"/>
    <cellStyle name="Normal 5 2 2 3 3 3 3 3" xfId="39146" xr:uid="{00000000-0005-0000-0000-0000DC980000}"/>
    <cellStyle name="Normal 5 2 2 3 3 3 3 3 2" xfId="39147" xr:uid="{00000000-0005-0000-0000-0000DD980000}"/>
    <cellStyle name="Normal 5 2 2 3 3 3 3 3 2 2" xfId="39148" xr:uid="{00000000-0005-0000-0000-0000DE980000}"/>
    <cellStyle name="Normal 5 2 2 3 3 3 3 3 3" xfId="39149" xr:uid="{00000000-0005-0000-0000-0000DF980000}"/>
    <cellStyle name="Normal 5 2 2 3 3 3 3 4" xfId="39150" xr:uid="{00000000-0005-0000-0000-0000E0980000}"/>
    <cellStyle name="Normal 5 2 2 3 3 3 4" xfId="39151" xr:uid="{00000000-0005-0000-0000-0000E1980000}"/>
    <cellStyle name="Normal 5 2 2 3 3 3 4 2" xfId="39152" xr:uid="{00000000-0005-0000-0000-0000E2980000}"/>
    <cellStyle name="Normal 5 2 2 3 3 3 4 2 2" xfId="39153" xr:uid="{00000000-0005-0000-0000-0000E3980000}"/>
    <cellStyle name="Normal 5 2 2 3 3 3 4 3" xfId="39154" xr:uid="{00000000-0005-0000-0000-0000E4980000}"/>
    <cellStyle name="Normal 5 2 2 3 3 3 4 3 2" xfId="39155" xr:uid="{00000000-0005-0000-0000-0000E5980000}"/>
    <cellStyle name="Normal 5 2 2 3 3 3 4 3 2 2" xfId="39156" xr:uid="{00000000-0005-0000-0000-0000E6980000}"/>
    <cellStyle name="Normal 5 2 2 3 3 3 4 3 3" xfId="39157" xr:uid="{00000000-0005-0000-0000-0000E7980000}"/>
    <cellStyle name="Normal 5 2 2 3 3 3 4 4" xfId="39158" xr:uid="{00000000-0005-0000-0000-0000E8980000}"/>
    <cellStyle name="Normal 5 2 2 3 3 3 5" xfId="39159" xr:uid="{00000000-0005-0000-0000-0000E9980000}"/>
    <cellStyle name="Normal 5 2 2 3 3 3 5 2" xfId="39160" xr:uid="{00000000-0005-0000-0000-0000EA980000}"/>
    <cellStyle name="Normal 5 2 2 3 3 3 6" xfId="39161" xr:uid="{00000000-0005-0000-0000-0000EB980000}"/>
    <cellStyle name="Normal 5 2 2 3 3 3 6 2" xfId="39162" xr:uid="{00000000-0005-0000-0000-0000EC980000}"/>
    <cellStyle name="Normal 5 2 2 3 3 3 6 2 2" xfId="39163" xr:uid="{00000000-0005-0000-0000-0000ED980000}"/>
    <cellStyle name="Normal 5 2 2 3 3 3 6 3" xfId="39164" xr:uid="{00000000-0005-0000-0000-0000EE980000}"/>
    <cellStyle name="Normal 5 2 2 3 3 3 7" xfId="39165" xr:uid="{00000000-0005-0000-0000-0000EF980000}"/>
    <cellStyle name="Normal 5 2 2 3 3 3 7 2" xfId="39166" xr:uid="{00000000-0005-0000-0000-0000F0980000}"/>
    <cellStyle name="Normal 5 2 2 3 3 3 8" xfId="39167" xr:uid="{00000000-0005-0000-0000-0000F1980000}"/>
    <cellStyle name="Normal 5 2 2 3 3 4" xfId="39168" xr:uid="{00000000-0005-0000-0000-0000F2980000}"/>
    <cellStyle name="Normal 5 2 2 3 3 4 2" xfId="39169" xr:uid="{00000000-0005-0000-0000-0000F3980000}"/>
    <cellStyle name="Normal 5 2 2 3 3 4 2 2" xfId="39170" xr:uid="{00000000-0005-0000-0000-0000F4980000}"/>
    <cellStyle name="Normal 5 2 2 3 3 4 2 2 2" xfId="39171" xr:uid="{00000000-0005-0000-0000-0000F5980000}"/>
    <cellStyle name="Normal 5 2 2 3 3 4 2 3" xfId="39172" xr:uid="{00000000-0005-0000-0000-0000F6980000}"/>
    <cellStyle name="Normal 5 2 2 3 3 4 2 3 2" xfId="39173" xr:uid="{00000000-0005-0000-0000-0000F7980000}"/>
    <cellStyle name="Normal 5 2 2 3 3 4 2 3 2 2" xfId="39174" xr:uid="{00000000-0005-0000-0000-0000F8980000}"/>
    <cellStyle name="Normal 5 2 2 3 3 4 2 3 3" xfId="39175" xr:uid="{00000000-0005-0000-0000-0000F9980000}"/>
    <cellStyle name="Normal 5 2 2 3 3 4 2 4" xfId="39176" xr:uid="{00000000-0005-0000-0000-0000FA980000}"/>
    <cellStyle name="Normal 5 2 2 3 3 4 3" xfId="39177" xr:uid="{00000000-0005-0000-0000-0000FB980000}"/>
    <cellStyle name="Normal 5 2 2 3 3 4 3 2" xfId="39178" xr:uid="{00000000-0005-0000-0000-0000FC980000}"/>
    <cellStyle name="Normal 5 2 2 3 3 4 4" xfId="39179" xr:uid="{00000000-0005-0000-0000-0000FD980000}"/>
    <cellStyle name="Normal 5 2 2 3 3 4 4 2" xfId="39180" xr:uid="{00000000-0005-0000-0000-0000FE980000}"/>
    <cellStyle name="Normal 5 2 2 3 3 4 4 2 2" xfId="39181" xr:uid="{00000000-0005-0000-0000-0000FF980000}"/>
    <cellStyle name="Normal 5 2 2 3 3 4 4 3" xfId="39182" xr:uid="{00000000-0005-0000-0000-000000990000}"/>
    <cellStyle name="Normal 5 2 2 3 3 4 5" xfId="39183" xr:uid="{00000000-0005-0000-0000-000001990000}"/>
    <cellStyle name="Normal 5 2 2 3 3 5" xfId="39184" xr:uid="{00000000-0005-0000-0000-000002990000}"/>
    <cellStyle name="Normal 5 2 2 3 3 5 2" xfId="39185" xr:uid="{00000000-0005-0000-0000-000003990000}"/>
    <cellStyle name="Normal 5 2 2 3 3 5 2 2" xfId="39186" xr:uid="{00000000-0005-0000-0000-000004990000}"/>
    <cellStyle name="Normal 5 2 2 3 3 5 3" xfId="39187" xr:uid="{00000000-0005-0000-0000-000005990000}"/>
    <cellStyle name="Normal 5 2 2 3 3 5 3 2" xfId="39188" xr:uid="{00000000-0005-0000-0000-000006990000}"/>
    <cellStyle name="Normal 5 2 2 3 3 5 3 2 2" xfId="39189" xr:uid="{00000000-0005-0000-0000-000007990000}"/>
    <cellStyle name="Normal 5 2 2 3 3 5 3 3" xfId="39190" xr:uid="{00000000-0005-0000-0000-000008990000}"/>
    <cellStyle name="Normal 5 2 2 3 3 5 4" xfId="39191" xr:uid="{00000000-0005-0000-0000-000009990000}"/>
    <cellStyle name="Normal 5 2 2 3 3 6" xfId="39192" xr:uid="{00000000-0005-0000-0000-00000A990000}"/>
    <cellStyle name="Normal 5 2 2 3 3 6 2" xfId="39193" xr:uid="{00000000-0005-0000-0000-00000B990000}"/>
    <cellStyle name="Normal 5 2 2 3 3 6 2 2" xfId="39194" xr:uid="{00000000-0005-0000-0000-00000C990000}"/>
    <cellStyle name="Normal 5 2 2 3 3 6 3" xfId="39195" xr:uid="{00000000-0005-0000-0000-00000D990000}"/>
    <cellStyle name="Normal 5 2 2 3 3 6 3 2" xfId="39196" xr:uid="{00000000-0005-0000-0000-00000E990000}"/>
    <cellStyle name="Normal 5 2 2 3 3 6 3 2 2" xfId="39197" xr:uid="{00000000-0005-0000-0000-00000F990000}"/>
    <cellStyle name="Normal 5 2 2 3 3 6 3 3" xfId="39198" xr:uid="{00000000-0005-0000-0000-000010990000}"/>
    <cellStyle name="Normal 5 2 2 3 3 6 4" xfId="39199" xr:uid="{00000000-0005-0000-0000-000011990000}"/>
    <cellStyle name="Normal 5 2 2 3 3 7" xfId="39200" xr:uid="{00000000-0005-0000-0000-000012990000}"/>
    <cellStyle name="Normal 5 2 2 3 3 7 2" xfId="39201" xr:uid="{00000000-0005-0000-0000-000013990000}"/>
    <cellStyle name="Normal 5 2 2 3 3 8" xfId="39202" xr:uid="{00000000-0005-0000-0000-000014990000}"/>
    <cellStyle name="Normal 5 2 2 3 3 8 2" xfId="39203" xr:uid="{00000000-0005-0000-0000-000015990000}"/>
    <cellStyle name="Normal 5 2 2 3 3 8 2 2" xfId="39204" xr:uid="{00000000-0005-0000-0000-000016990000}"/>
    <cellStyle name="Normal 5 2 2 3 3 8 3" xfId="39205" xr:uid="{00000000-0005-0000-0000-000017990000}"/>
    <cellStyle name="Normal 5 2 2 3 3 9" xfId="39206" xr:uid="{00000000-0005-0000-0000-000018990000}"/>
    <cellStyle name="Normal 5 2 2 3 3 9 2" xfId="39207" xr:uid="{00000000-0005-0000-0000-000019990000}"/>
    <cellStyle name="Normal 5 2 2 3 4" xfId="39208" xr:uid="{00000000-0005-0000-0000-00001A990000}"/>
    <cellStyle name="Normal 5 2 2 3 4 10" xfId="39209" xr:uid="{00000000-0005-0000-0000-00001B990000}"/>
    <cellStyle name="Normal 5 2 2 3 4 11" xfId="39210" xr:uid="{00000000-0005-0000-0000-00001C990000}"/>
    <cellStyle name="Normal 5 2 2 3 4 2" xfId="39211" xr:uid="{00000000-0005-0000-0000-00001D990000}"/>
    <cellStyle name="Normal 5 2 2 3 4 2 2" xfId="39212" xr:uid="{00000000-0005-0000-0000-00001E990000}"/>
    <cellStyle name="Normal 5 2 2 3 4 2 2 2" xfId="39213" xr:uid="{00000000-0005-0000-0000-00001F990000}"/>
    <cellStyle name="Normal 5 2 2 3 4 2 2 2 2" xfId="39214" xr:uid="{00000000-0005-0000-0000-000020990000}"/>
    <cellStyle name="Normal 5 2 2 3 4 2 2 2 2 2" xfId="39215" xr:uid="{00000000-0005-0000-0000-000021990000}"/>
    <cellStyle name="Normal 5 2 2 3 4 2 2 2 2 2 2" xfId="39216" xr:uid="{00000000-0005-0000-0000-000022990000}"/>
    <cellStyle name="Normal 5 2 2 3 4 2 2 2 2 3" xfId="39217" xr:uid="{00000000-0005-0000-0000-000023990000}"/>
    <cellStyle name="Normal 5 2 2 3 4 2 2 2 2 3 2" xfId="39218" xr:uid="{00000000-0005-0000-0000-000024990000}"/>
    <cellStyle name="Normal 5 2 2 3 4 2 2 2 2 3 2 2" xfId="39219" xr:uid="{00000000-0005-0000-0000-000025990000}"/>
    <cellStyle name="Normal 5 2 2 3 4 2 2 2 2 3 3" xfId="39220" xr:uid="{00000000-0005-0000-0000-000026990000}"/>
    <cellStyle name="Normal 5 2 2 3 4 2 2 2 2 4" xfId="39221" xr:uid="{00000000-0005-0000-0000-000027990000}"/>
    <cellStyle name="Normal 5 2 2 3 4 2 2 2 3" xfId="39222" xr:uid="{00000000-0005-0000-0000-000028990000}"/>
    <cellStyle name="Normal 5 2 2 3 4 2 2 2 3 2" xfId="39223" xr:uid="{00000000-0005-0000-0000-000029990000}"/>
    <cellStyle name="Normal 5 2 2 3 4 2 2 2 4" xfId="39224" xr:uid="{00000000-0005-0000-0000-00002A990000}"/>
    <cellStyle name="Normal 5 2 2 3 4 2 2 2 4 2" xfId="39225" xr:uid="{00000000-0005-0000-0000-00002B990000}"/>
    <cellStyle name="Normal 5 2 2 3 4 2 2 2 4 2 2" xfId="39226" xr:uid="{00000000-0005-0000-0000-00002C990000}"/>
    <cellStyle name="Normal 5 2 2 3 4 2 2 2 4 3" xfId="39227" xr:uid="{00000000-0005-0000-0000-00002D990000}"/>
    <cellStyle name="Normal 5 2 2 3 4 2 2 2 5" xfId="39228" xr:uid="{00000000-0005-0000-0000-00002E990000}"/>
    <cellStyle name="Normal 5 2 2 3 4 2 2 3" xfId="39229" xr:uid="{00000000-0005-0000-0000-00002F990000}"/>
    <cellStyle name="Normal 5 2 2 3 4 2 2 3 2" xfId="39230" xr:uid="{00000000-0005-0000-0000-000030990000}"/>
    <cellStyle name="Normal 5 2 2 3 4 2 2 3 2 2" xfId="39231" xr:uid="{00000000-0005-0000-0000-000031990000}"/>
    <cellStyle name="Normal 5 2 2 3 4 2 2 3 3" xfId="39232" xr:uid="{00000000-0005-0000-0000-000032990000}"/>
    <cellStyle name="Normal 5 2 2 3 4 2 2 3 3 2" xfId="39233" xr:uid="{00000000-0005-0000-0000-000033990000}"/>
    <cellStyle name="Normal 5 2 2 3 4 2 2 3 3 2 2" xfId="39234" xr:uid="{00000000-0005-0000-0000-000034990000}"/>
    <cellStyle name="Normal 5 2 2 3 4 2 2 3 3 3" xfId="39235" xr:uid="{00000000-0005-0000-0000-000035990000}"/>
    <cellStyle name="Normal 5 2 2 3 4 2 2 3 4" xfId="39236" xr:uid="{00000000-0005-0000-0000-000036990000}"/>
    <cellStyle name="Normal 5 2 2 3 4 2 2 4" xfId="39237" xr:uid="{00000000-0005-0000-0000-000037990000}"/>
    <cellStyle name="Normal 5 2 2 3 4 2 2 4 2" xfId="39238" xr:uid="{00000000-0005-0000-0000-000038990000}"/>
    <cellStyle name="Normal 5 2 2 3 4 2 2 4 2 2" xfId="39239" xr:uid="{00000000-0005-0000-0000-000039990000}"/>
    <cellStyle name="Normal 5 2 2 3 4 2 2 4 3" xfId="39240" xr:uid="{00000000-0005-0000-0000-00003A990000}"/>
    <cellStyle name="Normal 5 2 2 3 4 2 2 4 3 2" xfId="39241" xr:uid="{00000000-0005-0000-0000-00003B990000}"/>
    <cellStyle name="Normal 5 2 2 3 4 2 2 4 3 2 2" xfId="39242" xr:uid="{00000000-0005-0000-0000-00003C990000}"/>
    <cellStyle name="Normal 5 2 2 3 4 2 2 4 3 3" xfId="39243" xr:uid="{00000000-0005-0000-0000-00003D990000}"/>
    <cellStyle name="Normal 5 2 2 3 4 2 2 4 4" xfId="39244" xr:uid="{00000000-0005-0000-0000-00003E990000}"/>
    <cellStyle name="Normal 5 2 2 3 4 2 2 5" xfId="39245" xr:uid="{00000000-0005-0000-0000-00003F990000}"/>
    <cellStyle name="Normal 5 2 2 3 4 2 2 5 2" xfId="39246" xr:uid="{00000000-0005-0000-0000-000040990000}"/>
    <cellStyle name="Normal 5 2 2 3 4 2 2 6" xfId="39247" xr:uid="{00000000-0005-0000-0000-000041990000}"/>
    <cellStyle name="Normal 5 2 2 3 4 2 2 6 2" xfId="39248" xr:uid="{00000000-0005-0000-0000-000042990000}"/>
    <cellStyle name="Normal 5 2 2 3 4 2 2 6 2 2" xfId="39249" xr:uid="{00000000-0005-0000-0000-000043990000}"/>
    <cellStyle name="Normal 5 2 2 3 4 2 2 6 3" xfId="39250" xr:uid="{00000000-0005-0000-0000-000044990000}"/>
    <cellStyle name="Normal 5 2 2 3 4 2 2 7" xfId="39251" xr:uid="{00000000-0005-0000-0000-000045990000}"/>
    <cellStyle name="Normal 5 2 2 3 4 2 2 7 2" xfId="39252" xr:uid="{00000000-0005-0000-0000-000046990000}"/>
    <cellStyle name="Normal 5 2 2 3 4 2 2 8" xfId="39253" xr:uid="{00000000-0005-0000-0000-000047990000}"/>
    <cellStyle name="Normal 5 2 2 3 4 2 3" xfId="39254" xr:uid="{00000000-0005-0000-0000-000048990000}"/>
    <cellStyle name="Normal 5 2 2 3 4 2 3 2" xfId="39255" xr:uid="{00000000-0005-0000-0000-000049990000}"/>
    <cellStyle name="Normal 5 2 2 3 4 2 3 2 2" xfId="39256" xr:uid="{00000000-0005-0000-0000-00004A990000}"/>
    <cellStyle name="Normal 5 2 2 3 4 2 3 2 2 2" xfId="39257" xr:uid="{00000000-0005-0000-0000-00004B990000}"/>
    <cellStyle name="Normal 5 2 2 3 4 2 3 2 3" xfId="39258" xr:uid="{00000000-0005-0000-0000-00004C990000}"/>
    <cellStyle name="Normal 5 2 2 3 4 2 3 2 3 2" xfId="39259" xr:uid="{00000000-0005-0000-0000-00004D990000}"/>
    <cellStyle name="Normal 5 2 2 3 4 2 3 2 3 2 2" xfId="39260" xr:uid="{00000000-0005-0000-0000-00004E990000}"/>
    <cellStyle name="Normal 5 2 2 3 4 2 3 2 3 3" xfId="39261" xr:uid="{00000000-0005-0000-0000-00004F990000}"/>
    <cellStyle name="Normal 5 2 2 3 4 2 3 2 4" xfId="39262" xr:uid="{00000000-0005-0000-0000-000050990000}"/>
    <cellStyle name="Normal 5 2 2 3 4 2 3 3" xfId="39263" xr:uid="{00000000-0005-0000-0000-000051990000}"/>
    <cellStyle name="Normal 5 2 2 3 4 2 3 3 2" xfId="39264" xr:uid="{00000000-0005-0000-0000-000052990000}"/>
    <cellStyle name="Normal 5 2 2 3 4 2 3 4" xfId="39265" xr:uid="{00000000-0005-0000-0000-000053990000}"/>
    <cellStyle name="Normal 5 2 2 3 4 2 3 4 2" xfId="39266" xr:uid="{00000000-0005-0000-0000-000054990000}"/>
    <cellStyle name="Normal 5 2 2 3 4 2 3 4 2 2" xfId="39267" xr:uid="{00000000-0005-0000-0000-000055990000}"/>
    <cellStyle name="Normal 5 2 2 3 4 2 3 4 3" xfId="39268" xr:uid="{00000000-0005-0000-0000-000056990000}"/>
    <cellStyle name="Normal 5 2 2 3 4 2 3 5" xfId="39269" xr:uid="{00000000-0005-0000-0000-000057990000}"/>
    <cellStyle name="Normal 5 2 2 3 4 2 4" xfId="39270" xr:uid="{00000000-0005-0000-0000-000058990000}"/>
    <cellStyle name="Normal 5 2 2 3 4 2 4 2" xfId="39271" xr:uid="{00000000-0005-0000-0000-000059990000}"/>
    <cellStyle name="Normal 5 2 2 3 4 2 4 2 2" xfId="39272" xr:uid="{00000000-0005-0000-0000-00005A990000}"/>
    <cellStyle name="Normal 5 2 2 3 4 2 4 3" xfId="39273" xr:uid="{00000000-0005-0000-0000-00005B990000}"/>
    <cellStyle name="Normal 5 2 2 3 4 2 4 3 2" xfId="39274" xr:uid="{00000000-0005-0000-0000-00005C990000}"/>
    <cellStyle name="Normal 5 2 2 3 4 2 4 3 2 2" xfId="39275" xr:uid="{00000000-0005-0000-0000-00005D990000}"/>
    <cellStyle name="Normal 5 2 2 3 4 2 4 3 3" xfId="39276" xr:uid="{00000000-0005-0000-0000-00005E990000}"/>
    <cellStyle name="Normal 5 2 2 3 4 2 4 4" xfId="39277" xr:uid="{00000000-0005-0000-0000-00005F990000}"/>
    <cellStyle name="Normal 5 2 2 3 4 2 5" xfId="39278" xr:uid="{00000000-0005-0000-0000-000060990000}"/>
    <cellStyle name="Normal 5 2 2 3 4 2 5 2" xfId="39279" xr:uid="{00000000-0005-0000-0000-000061990000}"/>
    <cellStyle name="Normal 5 2 2 3 4 2 5 2 2" xfId="39280" xr:uid="{00000000-0005-0000-0000-000062990000}"/>
    <cellStyle name="Normal 5 2 2 3 4 2 5 3" xfId="39281" xr:uid="{00000000-0005-0000-0000-000063990000}"/>
    <cellStyle name="Normal 5 2 2 3 4 2 5 3 2" xfId="39282" xr:uid="{00000000-0005-0000-0000-000064990000}"/>
    <cellStyle name="Normal 5 2 2 3 4 2 5 3 2 2" xfId="39283" xr:uid="{00000000-0005-0000-0000-000065990000}"/>
    <cellStyle name="Normal 5 2 2 3 4 2 5 3 3" xfId="39284" xr:uid="{00000000-0005-0000-0000-000066990000}"/>
    <cellStyle name="Normal 5 2 2 3 4 2 5 4" xfId="39285" xr:uid="{00000000-0005-0000-0000-000067990000}"/>
    <cellStyle name="Normal 5 2 2 3 4 2 6" xfId="39286" xr:uid="{00000000-0005-0000-0000-000068990000}"/>
    <cellStyle name="Normal 5 2 2 3 4 2 6 2" xfId="39287" xr:uid="{00000000-0005-0000-0000-000069990000}"/>
    <cellStyle name="Normal 5 2 2 3 4 2 7" xfId="39288" xr:uid="{00000000-0005-0000-0000-00006A990000}"/>
    <cellStyle name="Normal 5 2 2 3 4 2 7 2" xfId="39289" xr:uid="{00000000-0005-0000-0000-00006B990000}"/>
    <cellStyle name="Normal 5 2 2 3 4 2 7 2 2" xfId="39290" xr:uid="{00000000-0005-0000-0000-00006C990000}"/>
    <cellStyle name="Normal 5 2 2 3 4 2 7 3" xfId="39291" xr:uid="{00000000-0005-0000-0000-00006D990000}"/>
    <cellStyle name="Normal 5 2 2 3 4 2 8" xfId="39292" xr:uid="{00000000-0005-0000-0000-00006E990000}"/>
    <cellStyle name="Normal 5 2 2 3 4 2 8 2" xfId="39293" xr:uid="{00000000-0005-0000-0000-00006F990000}"/>
    <cellStyle name="Normal 5 2 2 3 4 2 9" xfId="39294" xr:uid="{00000000-0005-0000-0000-000070990000}"/>
    <cellStyle name="Normal 5 2 2 3 4 3" xfId="39295" xr:uid="{00000000-0005-0000-0000-000071990000}"/>
    <cellStyle name="Normal 5 2 2 3 4 3 2" xfId="39296" xr:uid="{00000000-0005-0000-0000-000072990000}"/>
    <cellStyle name="Normal 5 2 2 3 4 3 2 2" xfId="39297" xr:uid="{00000000-0005-0000-0000-000073990000}"/>
    <cellStyle name="Normal 5 2 2 3 4 3 2 2 2" xfId="39298" xr:uid="{00000000-0005-0000-0000-000074990000}"/>
    <cellStyle name="Normal 5 2 2 3 4 3 2 2 2 2" xfId="39299" xr:uid="{00000000-0005-0000-0000-000075990000}"/>
    <cellStyle name="Normal 5 2 2 3 4 3 2 2 3" xfId="39300" xr:uid="{00000000-0005-0000-0000-000076990000}"/>
    <cellStyle name="Normal 5 2 2 3 4 3 2 2 3 2" xfId="39301" xr:uid="{00000000-0005-0000-0000-000077990000}"/>
    <cellStyle name="Normal 5 2 2 3 4 3 2 2 3 2 2" xfId="39302" xr:uid="{00000000-0005-0000-0000-000078990000}"/>
    <cellStyle name="Normal 5 2 2 3 4 3 2 2 3 3" xfId="39303" xr:uid="{00000000-0005-0000-0000-000079990000}"/>
    <cellStyle name="Normal 5 2 2 3 4 3 2 2 4" xfId="39304" xr:uid="{00000000-0005-0000-0000-00007A990000}"/>
    <cellStyle name="Normal 5 2 2 3 4 3 2 3" xfId="39305" xr:uid="{00000000-0005-0000-0000-00007B990000}"/>
    <cellStyle name="Normal 5 2 2 3 4 3 2 3 2" xfId="39306" xr:uid="{00000000-0005-0000-0000-00007C990000}"/>
    <cellStyle name="Normal 5 2 2 3 4 3 2 4" xfId="39307" xr:uid="{00000000-0005-0000-0000-00007D990000}"/>
    <cellStyle name="Normal 5 2 2 3 4 3 2 4 2" xfId="39308" xr:uid="{00000000-0005-0000-0000-00007E990000}"/>
    <cellStyle name="Normal 5 2 2 3 4 3 2 4 2 2" xfId="39309" xr:uid="{00000000-0005-0000-0000-00007F990000}"/>
    <cellStyle name="Normal 5 2 2 3 4 3 2 4 3" xfId="39310" xr:uid="{00000000-0005-0000-0000-000080990000}"/>
    <cellStyle name="Normal 5 2 2 3 4 3 2 5" xfId="39311" xr:uid="{00000000-0005-0000-0000-000081990000}"/>
    <cellStyle name="Normal 5 2 2 3 4 3 3" xfId="39312" xr:uid="{00000000-0005-0000-0000-000082990000}"/>
    <cellStyle name="Normal 5 2 2 3 4 3 3 2" xfId="39313" xr:uid="{00000000-0005-0000-0000-000083990000}"/>
    <cellStyle name="Normal 5 2 2 3 4 3 3 2 2" xfId="39314" xr:uid="{00000000-0005-0000-0000-000084990000}"/>
    <cellStyle name="Normal 5 2 2 3 4 3 3 3" xfId="39315" xr:uid="{00000000-0005-0000-0000-000085990000}"/>
    <cellStyle name="Normal 5 2 2 3 4 3 3 3 2" xfId="39316" xr:uid="{00000000-0005-0000-0000-000086990000}"/>
    <cellStyle name="Normal 5 2 2 3 4 3 3 3 2 2" xfId="39317" xr:uid="{00000000-0005-0000-0000-000087990000}"/>
    <cellStyle name="Normal 5 2 2 3 4 3 3 3 3" xfId="39318" xr:uid="{00000000-0005-0000-0000-000088990000}"/>
    <cellStyle name="Normal 5 2 2 3 4 3 3 4" xfId="39319" xr:uid="{00000000-0005-0000-0000-000089990000}"/>
    <cellStyle name="Normal 5 2 2 3 4 3 4" xfId="39320" xr:uid="{00000000-0005-0000-0000-00008A990000}"/>
    <cellStyle name="Normal 5 2 2 3 4 3 4 2" xfId="39321" xr:uid="{00000000-0005-0000-0000-00008B990000}"/>
    <cellStyle name="Normal 5 2 2 3 4 3 4 2 2" xfId="39322" xr:uid="{00000000-0005-0000-0000-00008C990000}"/>
    <cellStyle name="Normal 5 2 2 3 4 3 4 3" xfId="39323" xr:uid="{00000000-0005-0000-0000-00008D990000}"/>
    <cellStyle name="Normal 5 2 2 3 4 3 4 3 2" xfId="39324" xr:uid="{00000000-0005-0000-0000-00008E990000}"/>
    <cellStyle name="Normal 5 2 2 3 4 3 4 3 2 2" xfId="39325" xr:uid="{00000000-0005-0000-0000-00008F990000}"/>
    <cellStyle name="Normal 5 2 2 3 4 3 4 3 3" xfId="39326" xr:uid="{00000000-0005-0000-0000-000090990000}"/>
    <cellStyle name="Normal 5 2 2 3 4 3 4 4" xfId="39327" xr:uid="{00000000-0005-0000-0000-000091990000}"/>
    <cellStyle name="Normal 5 2 2 3 4 3 5" xfId="39328" xr:uid="{00000000-0005-0000-0000-000092990000}"/>
    <cellStyle name="Normal 5 2 2 3 4 3 5 2" xfId="39329" xr:uid="{00000000-0005-0000-0000-000093990000}"/>
    <cellStyle name="Normal 5 2 2 3 4 3 6" xfId="39330" xr:uid="{00000000-0005-0000-0000-000094990000}"/>
    <cellStyle name="Normal 5 2 2 3 4 3 6 2" xfId="39331" xr:uid="{00000000-0005-0000-0000-000095990000}"/>
    <cellStyle name="Normal 5 2 2 3 4 3 6 2 2" xfId="39332" xr:uid="{00000000-0005-0000-0000-000096990000}"/>
    <cellStyle name="Normal 5 2 2 3 4 3 6 3" xfId="39333" xr:uid="{00000000-0005-0000-0000-000097990000}"/>
    <cellStyle name="Normal 5 2 2 3 4 3 7" xfId="39334" xr:uid="{00000000-0005-0000-0000-000098990000}"/>
    <cellStyle name="Normal 5 2 2 3 4 3 7 2" xfId="39335" xr:uid="{00000000-0005-0000-0000-000099990000}"/>
    <cellStyle name="Normal 5 2 2 3 4 3 8" xfId="39336" xr:uid="{00000000-0005-0000-0000-00009A990000}"/>
    <cellStyle name="Normal 5 2 2 3 4 4" xfId="39337" xr:uid="{00000000-0005-0000-0000-00009B990000}"/>
    <cellStyle name="Normal 5 2 2 3 4 4 2" xfId="39338" xr:uid="{00000000-0005-0000-0000-00009C990000}"/>
    <cellStyle name="Normal 5 2 2 3 4 4 2 2" xfId="39339" xr:uid="{00000000-0005-0000-0000-00009D990000}"/>
    <cellStyle name="Normal 5 2 2 3 4 4 2 2 2" xfId="39340" xr:uid="{00000000-0005-0000-0000-00009E990000}"/>
    <cellStyle name="Normal 5 2 2 3 4 4 2 3" xfId="39341" xr:uid="{00000000-0005-0000-0000-00009F990000}"/>
    <cellStyle name="Normal 5 2 2 3 4 4 2 3 2" xfId="39342" xr:uid="{00000000-0005-0000-0000-0000A0990000}"/>
    <cellStyle name="Normal 5 2 2 3 4 4 2 3 2 2" xfId="39343" xr:uid="{00000000-0005-0000-0000-0000A1990000}"/>
    <cellStyle name="Normal 5 2 2 3 4 4 2 3 3" xfId="39344" xr:uid="{00000000-0005-0000-0000-0000A2990000}"/>
    <cellStyle name="Normal 5 2 2 3 4 4 2 4" xfId="39345" xr:uid="{00000000-0005-0000-0000-0000A3990000}"/>
    <cellStyle name="Normal 5 2 2 3 4 4 3" xfId="39346" xr:uid="{00000000-0005-0000-0000-0000A4990000}"/>
    <cellStyle name="Normal 5 2 2 3 4 4 3 2" xfId="39347" xr:uid="{00000000-0005-0000-0000-0000A5990000}"/>
    <cellStyle name="Normal 5 2 2 3 4 4 4" xfId="39348" xr:uid="{00000000-0005-0000-0000-0000A6990000}"/>
    <cellStyle name="Normal 5 2 2 3 4 4 4 2" xfId="39349" xr:uid="{00000000-0005-0000-0000-0000A7990000}"/>
    <cellStyle name="Normal 5 2 2 3 4 4 4 2 2" xfId="39350" xr:uid="{00000000-0005-0000-0000-0000A8990000}"/>
    <cellStyle name="Normal 5 2 2 3 4 4 4 3" xfId="39351" xr:uid="{00000000-0005-0000-0000-0000A9990000}"/>
    <cellStyle name="Normal 5 2 2 3 4 4 5" xfId="39352" xr:uid="{00000000-0005-0000-0000-0000AA990000}"/>
    <cellStyle name="Normal 5 2 2 3 4 5" xfId="39353" xr:uid="{00000000-0005-0000-0000-0000AB990000}"/>
    <cellStyle name="Normal 5 2 2 3 4 5 2" xfId="39354" xr:uid="{00000000-0005-0000-0000-0000AC990000}"/>
    <cellStyle name="Normal 5 2 2 3 4 5 2 2" xfId="39355" xr:uid="{00000000-0005-0000-0000-0000AD990000}"/>
    <cellStyle name="Normal 5 2 2 3 4 5 3" xfId="39356" xr:uid="{00000000-0005-0000-0000-0000AE990000}"/>
    <cellStyle name="Normal 5 2 2 3 4 5 3 2" xfId="39357" xr:uid="{00000000-0005-0000-0000-0000AF990000}"/>
    <cellStyle name="Normal 5 2 2 3 4 5 3 2 2" xfId="39358" xr:uid="{00000000-0005-0000-0000-0000B0990000}"/>
    <cellStyle name="Normal 5 2 2 3 4 5 3 3" xfId="39359" xr:uid="{00000000-0005-0000-0000-0000B1990000}"/>
    <cellStyle name="Normal 5 2 2 3 4 5 4" xfId="39360" xr:uid="{00000000-0005-0000-0000-0000B2990000}"/>
    <cellStyle name="Normal 5 2 2 3 4 6" xfId="39361" xr:uid="{00000000-0005-0000-0000-0000B3990000}"/>
    <cellStyle name="Normal 5 2 2 3 4 6 2" xfId="39362" xr:uid="{00000000-0005-0000-0000-0000B4990000}"/>
    <cellStyle name="Normal 5 2 2 3 4 6 2 2" xfId="39363" xr:uid="{00000000-0005-0000-0000-0000B5990000}"/>
    <cellStyle name="Normal 5 2 2 3 4 6 3" xfId="39364" xr:uid="{00000000-0005-0000-0000-0000B6990000}"/>
    <cellStyle name="Normal 5 2 2 3 4 6 3 2" xfId="39365" xr:uid="{00000000-0005-0000-0000-0000B7990000}"/>
    <cellStyle name="Normal 5 2 2 3 4 6 3 2 2" xfId="39366" xr:uid="{00000000-0005-0000-0000-0000B8990000}"/>
    <cellStyle name="Normal 5 2 2 3 4 6 3 3" xfId="39367" xr:uid="{00000000-0005-0000-0000-0000B9990000}"/>
    <cellStyle name="Normal 5 2 2 3 4 6 4" xfId="39368" xr:uid="{00000000-0005-0000-0000-0000BA990000}"/>
    <cellStyle name="Normal 5 2 2 3 4 7" xfId="39369" xr:uid="{00000000-0005-0000-0000-0000BB990000}"/>
    <cellStyle name="Normal 5 2 2 3 4 7 2" xfId="39370" xr:uid="{00000000-0005-0000-0000-0000BC990000}"/>
    <cellStyle name="Normal 5 2 2 3 4 8" xfId="39371" xr:uid="{00000000-0005-0000-0000-0000BD990000}"/>
    <cellStyle name="Normal 5 2 2 3 4 8 2" xfId="39372" xr:uid="{00000000-0005-0000-0000-0000BE990000}"/>
    <cellStyle name="Normal 5 2 2 3 4 8 2 2" xfId="39373" xr:uid="{00000000-0005-0000-0000-0000BF990000}"/>
    <cellStyle name="Normal 5 2 2 3 4 8 3" xfId="39374" xr:uid="{00000000-0005-0000-0000-0000C0990000}"/>
    <cellStyle name="Normal 5 2 2 3 4 9" xfId="39375" xr:uid="{00000000-0005-0000-0000-0000C1990000}"/>
    <cellStyle name="Normal 5 2 2 3 4 9 2" xfId="39376" xr:uid="{00000000-0005-0000-0000-0000C2990000}"/>
    <cellStyle name="Normal 5 2 2 3 5" xfId="39377" xr:uid="{00000000-0005-0000-0000-0000C3990000}"/>
    <cellStyle name="Normal 5 2 2 3 5 2" xfId="39378" xr:uid="{00000000-0005-0000-0000-0000C4990000}"/>
    <cellStyle name="Normal 5 2 2 3 5 2 2" xfId="39379" xr:uid="{00000000-0005-0000-0000-0000C5990000}"/>
    <cellStyle name="Normal 5 2 2 3 5 2 2 2" xfId="39380" xr:uid="{00000000-0005-0000-0000-0000C6990000}"/>
    <cellStyle name="Normal 5 2 2 3 5 2 2 2 2" xfId="39381" xr:uid="{00000000-0005-0000-0000-0000C7990000}"/>
    <cellStyle name="Normal 5 2 2 3 5 2 2 2 2 2" xfId="39382" xr:uid="{00000000-0005-0000-0000-0000C8990000}"/>
    <cellStyle name="Normal 5 2 2 3 5 2 2 2 3" xfId="39383" xr:uid="{00000000-0005-0000-0000-0000C9990000}"/>
    <cellStyle name="Normal 5 2 2 3 5 2 2 2 3 2" xfId="39384" xr:uid="{00000000-0005-0000-0000-0000CA990000}"/>
    <cellStyle name="Normal 5 2 2 3 5 2 2 2 3 2 2" xfId="39385" xr:uid="{00000000-0005-0000-0000-0000CB990000}"/>
    <cellStyle name="Normal 5 2 2 3 5 2 2 2 3 3" xfId="39386" xr:uid="{00000000-0005-0000-0000-0000CC990000}"/>
    <cellStyle name="Normal 5 2 2 3 5 2 2 2 4" xfId="39387" xr:uid="{00000000-0005-0000-0000-0000CD990000}"/>
    <cellStyle name="Normal 5 2 2 3 5 2 2 3" xfId="39388" xr:uid="{00000000-0005-0000-0000-0000CE990000}"/>
    <cellStyle name="Normal 5 2 2 3 5 2 2 3 2" xfId="39389" xr:uid="{00000000-0005-0000-0000-0000CF990000}"/>
    <cellStyle name="Normal 5 2 2 3 5 2 2 4" xfId="39390" xr:uid="{00000000-0005-0000-0000-0000D0990000}"/>
    <cellStyle name="Normal 5 2 2 3 5 2 2 4 2" xfId="39391" xr:uid="{00000000-0005-0000-0000-0000D1990000}"/>
    <cellStyle name="Normal 5 2 2 3 5 2 2 4 2 2" xfId="39392" xr:uid="{00000000-0005-0000-0000-0000D2990000}"/>
    <cellStyle name="Normal 5 2 2 3 5 2 2 4 3" xfId="39393" xr:uid="{00000000-0005-0000-0000-0000D3990000}"/>
    <cellStyle name="Normal 5 2 2 3 5 2 2 5" xfId="39394" xr:uid="{00000000-0005-0000-0000-0000D4990000}"/>
    <cellStyle name="Normal 5 2 2 3 5 2 3" xfId="39395" xr:uid="{00000000-0005-0000-0000-0000D5990000}"/>
    <cellStyle name="Normal 5 2 2 3 5 2 3 2" xfId="39396" xr:uid="{00000000-0005-0000-0000-0000D6990000}"/>
    <cellStyle name="Normal 5 2 2 3 5 2 3 2 2" xfId="39397" xr:uid="{00000000-0005-0000-0000-0000D7990000}"/>
    <cellStyle name="Normal 5 2 2 3 5 2 3 3" xfId="39398" xr:uid="{00000000-0005-0000-0000-0000D8990000}"/>
    <cellStyle name="Normal 5 2 2 3 5 2 3 3 2" xfId="39399" xr:uid="{00000000-0005-0000-0000-0000D9990000}"/>
    <cellStyle name="Normal 5 2 2 3 5 2 3 3 2 2" xfId="39400" xr:uid="{00000000-0005-0000-0000-0000DA990000}"/>
    <cellStyle name="Normal 5 2 2 3 5 2 3 3 3" xfId="39401" xr:uid="{00000000-0005-0000-0000-0000DB990000}"/>
    <cellStyle name="Normal 5 2 2 3 5 2 3 4" xfId="39402" xr:uid="{00000000-0005-0000-0000-0000DC990000}"/>
    <cellStyle name="Normal 5 2 2 3 5 2 4" xfId="39403" xr:uid="{00000000-0005-0000-0000-0000DD990000}"/>
    <cellStyle name="Normal 5 2 2 3 5 2 4 2" xfId="39404" xr:uid="{00000000-0005-0000-0000-0000DE990000}"/>
    <cellStyle name="Normal 5 2 2 3 5 2 4 2 2" xfId="39405" xr:uid="{00000000-0005-0000-0000-0000DF990000}"/>
    <cellStyle name="Normal 5 2 2 3 5 2 4 3" xfId="39406" xr:uid="{00000000-0005-0000-0000-0000E0990000}"/>
    <cellStyle name="Normal 5 2 2 3 5 2 4 3 2" xfId="39407" xr:uid="{00000000-0005-0000-0000-0000E1990000}"/>
    <cellStyle name="Normal 5 2 2 3 5 2 4 3 2 2" xfId="39408" xr:uid="{00000000-0005-0000-0000-0000E2990000}"/>
    <cellStyle name="Normal 5 2 2 3 5 2 4 3 3" xfId="39409" xr:uid="{00000000-0005-0000-0000-0000E3990000}"/>
    <cellStyle name="Normal 5 2 2 3 5 2 4 4" xfId="39410" xr:uid="{00000000-0005-0000-0000-0000E4990000}"/>
    <cellStyle name="Normal 5 2 2 3 5 2 5" xfId="39411" xr:uid="{00000000-0005-0000-0000-0000E5990000}"/>
    <cellStyle name="Normal 5 2 2 3 5 2 5 2" xfId="39412" xr:uid="{00000000-0005-0000-0000-0000E6990000}"/>
    <cellStyle name="Normal 5 2 2 3 5 2 6" xfId="39413" xr:uid="{00000000-0005-0000-0000-0000E7990000}"/>
    <cellStyle name="Normal 5 2 2 3 5 2 6 2" xfId="39414" xr:uid="{00000000-0005-0000-0000-0000E8990000}"/>
    <cellStyle name="Normal 5 2 2 3 5 2 6 2 2" xfId="39415" xr:uid="{00000000-0005-0000-0000-0000E9990000}"/>
    <cellStyle name="Normal 5 2 2 3 5 2 6 3" xfId="39416" xr:uid="{00000000-0005-0000-0000-0000EA990000}"/>
    <cellStyle name="Normal 5 2 2 3 5 2 7" xfId="39417" xr:uid="{00000000-0005-0000-0000-0000EB990000}"/>
    <cellStyle name="Normal 5 2 2 3 5 2 7 2" xfId="39418" xr:uid="{00000000-0005-0000-0000-0000EC990000}"/>
    <cellStyle name="Normal 5 2 2 3 5 2 8" xfId="39419" xr:uid="{00000000-0005-0000-0000-0000ED990000}"/>
    <cellStyle name="Normal 5 2 2 3 5 3" xfId="39420" xr:uid="{00000000-0005-0000-0000-0000EE990000}"/>
    <cellStyle name="Normal 5 2 2 3 5 3 2" xfId="39421" xr:uid="{00000000-0005-0000-0000-0000EF990000}"/>
    <cellStyle name="Normal 5 2 2 3 5 3 2 2" xfId="39422" xr:uid="{00000000-0005-0000-0000-0000F0990000}"/>
    <cellStyle name="Normal 5 2 2 3 5 3 2 2 2" xfId="39423" xr:uid="{00000000-0005-0000-0000-0000F1990000}"/>
    <cellStyle name="Normal 5 2 2 3 5 3 2 3" xfId="39424" xr:uid="{00000000-0005-0000-0000-0000F2990000}"/>
    <cellStyle name="Normal 5 2 2 3 5 3 2 3 2" xfId="39425" xr:uid="{00000000-0005-0000-0000-0000F3990000}"/>
    <cellStyle name="Normal 5 2 2 3 5 3 2 3 2 2" xfId="39426" xr:uid="{00000000-0005-0000-0000-0000F4990000}"/>
    <cellStyle name="Normal 5 2 2 3 5 3 2 3 3" xfId="39427" xr:uid="{00000000-0005-0000-0000-0000F5990000}"/>
    <cellStyle name="Normal 5 2 2 3 5 3 2 4" xfId="39428" xr:uid="{00000000-0005-0000-0000-0000F6990000}"/>
    <cellStyle name="Normal 5 2 2 3 5 3 3" xfId="39429" xr:uid="{00000000-0005-0000-0000-0000F7990000}"/>
    <cellStyle name="Normal 5 2 2 3 5 3 3 2" xfId="39430" xr:uid="{00000000-0005-0000-0000-0000F8990000}"/>
    <cellStyle name="Normal 5 2 2 3 5 3 4" xfId="39431" xr:uid="{00000000-0005-0000-0000-0000F9990000}"/>
    <cellStyle name="Normal 5 2 2 3 5 3 4 2" xfId="39432" xr:uid="{00000000-0005-0000-0000-0000FA990000}"/>
    <cellStyle name="Normal 5 2 2 3 5 3 4 2 2" xfId="39433" xr:uid="{00000000-0005-0000-0000-0000FB990000}"/>
    <cellStyle name="Normal 5 2 2 3 5 3 4 3" xfId="39434" xr:uid="{00000000-0005-0000-0000-0000FC990000}"/>
    <cellStyle name="Normal 5 2 2 3 5 3 5" xfId="39435" xr:uid="{00000000-0005-0000-0000-0000FD990000}"/>
    <cellStyle name="Normal 5 2 2 3 5 4" xfId="39436" xr:uid="{00000000-0005-0000-0000-0000FE990000}"/>
    <cellStyle name="Normal 5 2 2 3 5 4 2" xfId="39437" xr:uid="{00000000-0005-0000-0000-0000FF990000}"/>
    <cellStyle name="Normal 5 2 2 3 5 4 2 2" xfId="39438" xr:uid="{00000000-0005-0000-0000-0000009A0000}"/>
    <cellStyle name="Normal 5 2 2 3 5 4 3" xfId="39439" xr:uid="{00000000-0005-0000-0000-0000019A0000}"/>
    <cellStyle name="Normal 5 2 2 3 5 4 3 2" xfId="39440" xr:uid="{00000000-0005-0000-0000-0000029A0000}"/>
    <cellStyle name="Normal 5 2 2 3 5 4 3 2 2" xfId="39441" xr:uid="{00000000-0005-0000-0000-0000039A0000}"/>
    <cellStyle name="Normal 5 2 2 3 5 4 3 3" xfId="39442" xr:uid="{00000000-0005-0000-0000-0000049A0000}"/>
    <cellStyle name="Normal 5 2 2 3 5 4 4" xfId="39443" xr:uid="{00000000-0005-0000-0000-0000059A0000}"/>
    <cellStyle name="Normal 5 2 2 3 5 5" xfId="39444" xr:uid="{00000000-0005-0000-0000-0000069A0000}"/>
    <cellStyle name="Normal 5 2 2 3 5 5 2" xfId="39445" xr:uid="{00000000-0005-0000-0000-0000079A0000}"/>
    <cellStyle name="Normal 5 2 2 3 5 5 2 2" xfId="39446" xr:uid="{00000000-0005-0000-0000-0000089A0000}"/>
    <cellStyle name="Normal 5 2 2 3 5 5 3" xfId="39447" xr:uid="{00000000-0005-0000-0000-0000099A0000}"/>
    <cellStyle name="Normal 5 2 2 3 5 5 3 2" xfId="39448" xr:uid="{00000000-0005-0000-0000-00000A9A0000}"/>
    <cellStyle name="Normal 5 2 2 3 5 5 3 2 2" xfId="39449" xr:uid="{00000000-0005-0000-0000-00000B9A0000}"/>
    <cellStyle name="Normal 5 2 2 3 5 5 3 3" xfId="39450" xr:uid="{00000000-0005-0000-0000-00000C9A0000}"/>
    <cellStyle name="Normal 5 2 2 3 5 5 4" xfId="39451" xr:uid="{00000000-0005-0000-0000-00000D9A0000}"/>
    <cellStyle name="Normal 5 2 2 3 5 6" xfId="39452" xr:uid="{00000000-0005-0000-0000-00000E9A0000}"/>
    <cellStyle name="Normal 5 2 2 3 5 6 2" xfId="39453" xr:uid="{00000000-0005-0000-0000-00000F9A0000}"/>
    <cellStyle name="Normal 5 2 2 3 5 7" xfId="39454" xr:uid="{00000000-0005-0000-0000-0000109A0000}"/>
    <cellStyle name="Normal 5 2 2 3 5 7 2" xfId="39455" xr:uid="{00000000-0005-0000-0000-0000119A0000}"/>
    <cellStyle name="Normal 5 2 2 3 5 7 2 2" xfId="39456" xr:uid="{00000000-0005-0000-0000-0000129A0000}"/>
    <cellStyle name="Normal 5 2 2 3 5 7 3" xfId="39457" xr:uid="{00000000-0005-0000-0000-0000139A0000}"/>
    <cellStyle name="Normal 5 2 2 3 5 8" xfId="39458" xr:uid="{00000000-0005-0000-0000-0000149A0000}"/>
    <cellStyle name="Normal 5 2 2 3 5 8 2" xfId="39459" xr:uid="{00000000-0005-0000-0000-0000159A0000}"/>
    <cellStyle name="Normal 5 2 2 3 5 9" xfId="39460" xr:uid="{00000000-0005-0000-0000-0000169A0000}"/>
    <cellStyle name="Normal 5 2 2 3 6" xfId="39461" xr:uid="{00000000-0005-0000-0000-0000179A0000}"/>
    <cellStyle name="Normal 5 2 2 3 6 2" xfId="39462" xr:uid="{00000000-0005-0000-0000-0000189A0000}"/>
    <cellStyle name="Normal 5 2 2 3 6 2 2" xfId="39463" xr:uid="{00000000-0005-0000-0000-0000199A0000}"/>
    <cellStyle name="Normal 5 2 2 3 6 2 2 2" xfId="39464" xr:uid="{00000000-0005-0000-0000-00001A9A0000}"/>
    <cellStyle name="Normal 5 2 2 3 6 2 2 2 2" xfId="39465" xr:uid="{00000000-0005-0000-0000-00001B9A0000}"/>
    <cellStyle name="Normal 5 2 2 3 6 2 2 3" xfId="39466" xr:uid="{00000000-0005-0000-0000-00001C9A0000}"/>
    <cellStyle name="Normal 5 2 2 3 6 2 2 3 2" xfId="39467" xr:uid="{00000000-0005-0000-0000-00001D9A0000}"/>
    <cellStyle name="Normal 5 2 2 3 6 2 2 3 2 2" xfId="39468" xr:uid="{00000000-0005-0000-0000-00001E9A0000}"/>
    <cellStyle name="Normal 5 2 2 3 6 2 2 3 3" xfId="39469" xr:uid="{00000000-0005-0000-0000-00001F9A0000}"/>
    <cellStyle name="Normal 5 2 2 3 6 2 2 4" xfId="39470" xr:uid="{00000000-0005-0000-0000-0000209A0000}"/>
    <cellStyle name="Normal 5 2 2 3 6 2 3" xfId="39471" xr:uid="{00000000-0005-0000-0000-0000219A0000}"/>
    <cellStyle name="Normal 5 2 2 3 6 2 3 2" xfId="39472" xr:uid="{00000000-0005-0000-0000-0000229A0000}"/>
    <cellStyle name="Normal 5 2 2 3 6 2 4" xfId="39473" xr:uid="{00000000-0005-0000-0000-0000239A0000}"/>
    <cellStyle name="Normal 5 2 2 3 6 2 4 2" xfId="39474" xr:uid="{00000000-0005-0000-0000-0000249A0000}"/>
    <cellStyle name="Normal 5 2 2 3 6 2 4 2 2" xfId="39475" xr:uid="{00000000-0005-0000-0000-0000259A0000}"/>
    <cellStyle name="Normal 5 2 2 3 6 2 4 3" xfId="39476" xr:uid="{00000000-0005-0000-0000-0000269A0000}"/>
    <cellStyle name="Normal 5 2 2 3 6 2 5" xfId="39477" xr:uid="{00000000-0005-0000-0000-0000279A0000}"/>
    <cellStyle name="Normal 5 2 2 3 6 3" xfId="39478" xr:uid="{00000000-0005-0000-0000-0000289A0000}"/>
    <cellStyle name="Normal 5 2 2 3 6 3 2" xfId="39479" xr:uid="{00000000-0005-0000-0000-0000299A0000}"/>
    <cellStyle name="Normal 5 2 2 3 6 3 2 2" xfId="39480" xr:uid="{00000000-0005-0000-0000-00002A9A0000}"/>
    <cellStyle name="Normal 5 2 2 3 6 3 3" xfId="39481" xr:uid="{00000000-0005-0000-0000-00002B9A0000}"/>
    <cellStyle name="Normal 5 2 2 3 6 3 3 2" xfId="39482" xr:uid="{00000000-0005-0000-0000-00002C9A0000}"/>
    <cellStyle name="Normal 5 2 2 3 6 3 3 2 2" xfId="39483" xr:uid="{00000000-0005-0000-0000-00002D9A0000}"/>
    <cellStyle name="Normal 5 2 2 3 6 3 3 3" xfId="39484" xr:uid="{00000000-0005-0000-0000-00002E9A0000}"/>
    <cellStyle name="Normal 5 2 2 3 6 3 4" xfId="39485" xr:uid="{00000000-0005-0000-0000-00002F9A0000}"/>
    <cellStyle name="Normal 5 2 2 3 6 4" xfId="39486" xr:uid="{00000000-0005-0000-0000-0000309A0000}"/>
    <cellStyle name="Normal 5 2 2 3 6 4 2" xfId="39487" xr:uid="{00000000-0005-0000-0000-0000319A0000}"/>
    <cellStyle name="Normal 5 2 2 3 6 4 2 2" xfId="39488" xr:uid="{00000000-0005-0000-0000-0000329A0000}"/>
    <cellStyle name="Normal 5 2 2 3 6 4 3" xfId="39489" xr:uid="{00000000-0005-0000-0000-0000339A0000}"/>
    <cellStyle name="Normal 5 2 2 3 6 4 3 2" xfId="39490" xr:uid="{00000000-0005-0000-0000-0000349A0000}"/>
    <cellStyle name="Normal 5 2 2 3 6 4 3 2 2" xfId="39491" xr:uid="{00000000-0005-0000-0000-0000359A0000}"/>
    <cellStyle name="Normal 5 2 2 3 6 4 3 3" xfId="39492" xr:uid="{00000000-0005-0000-0000-0000369A0000}"/>
    <cellStyle name="Normal 5 2 2 3 6 4 4" xfId="39493" xr:uid="{00000000-0005-0000-0000-0000379A0000}"/>
    <cellStyle name="Normal 5 2 2 3 6 5" xfId="39494" xr:uid="{00000000-0005-0000-0000-0000389A0000}"/>
    <cellStyle name="Normal 5 2 2 3 6 5 2" xfId="39495" xr:uid="{00000000-0005-0000-0000-0000399A0000}"/>
    <cellStyle name="Normal 5 2 2 3 6 6" xfId="39496" xr:uid="{00000000-0005-0000-0000-00003A9A0000}"/>
    <cellStyle name="Normal 5 2 2 3 6 6 2" xfId="39497" xr:uid="{00000000-0005-0000-0000-00003B9A0000}"/>
    <cellStyle name="Normal 5 2 2 3 6 6 2 2" xfId="39498" xr:uid="{00000000-0005-0000-0000-00003C9A0000}"/>
    <cellStyle name="Normal 5 2 2 3 6 6 3" xfId="39499" xr:uid="{00000000-0005-0000-0000-00003D9A0000}"/>
    <cellStyle name="Normal 5 2 2 3 6 7" xfId="39500" xr:uid="{00000000-0005-0000-0000-00003E9A0000}"/>
    <cellStyle name="Normal 5 2 2 3 6 7 2" xfId="39501" xr:uid="{00000000-0005-0000-0000-00003F9A0000}"/>
    <cellStyle name="Normal 5 2 2 3 6 8" xfId="39502" xr:uid="{00000000-0005-0000-0000-0000409A0000}"/>
    <cellStyle name="Normal 5 2 2 3 7" xfId="39503" xr:uid="{00000000-0005-0000-0000-0000419A0000}"/>
    <cellStyle name="Normal 5 2 2 3 7 2" xfId="39504" xr:uid="{00000000-0005-0000-0000-0000429A0000}"/>
    <cellStyle name="Normal 5 2 2 3 7 2 2" xfId="39505" xr:uid="{00000000-0005-0000-0000-0000439A0000}"/>
    <cellStyle name="Normal 5 2 2 3 7 2 2 2" xfId="39506" xr:uid="{00000000-0005-0000-0000-0000449A0000}"/>
    <cellStyle name="Normal 5 2 2 3 7 2 2 2 2" xfId="39507" xr:uid="{00000000-0005-0000-0000-0000459A0000}"/>
    <cellStyle name="Normal 5 2 2 3 7 2 2 3" xfId="39508" xr:uid="{00000000-0005-0000-0000-0000469A0000}"/>
    <cellStyle name="Normal 5 2 2 3 7 2 2 3 2" xfId="39509" xr:uid="{00000000-0005-0000-0000-0000479A0000}"/>
    <cellStyle name="Normal 5 2 2 3 7 2 2 3 2 2" xfId="39510" xr:uid="{00000000-0005-0000-0000-0000489A0000}"/>
    <cellStyle name="Normal 5 2 2 3 7 2 2 3 3" xfId="39511" xr:uid="{00000000-0005-0000-0000-0000499A0000}"/>
    <cellStyle name="Normal 5 2 2 3 7 2 2 4" xfId="39512" xr:uid="{00000000-0005-0000-0000-00004A9A0000}"/>
    <cellStyle name="Normal 5 2 2 3 7 2 3" xfId="39513" xr:uid="{00000000-0005-0000-0000-00004B9A0000}"/>
    <cellStyle name="Normal 5 2 2 3 7 2 3 2" xfId="39514" xr:uid="{00000000-0005-0000-0000-00004C9A0000}"/>
    <cellStyle name="Normal 5 2 2 3 7 2 4" xfId="39515" xr:uid="{00000000-0005-0000-0000-00004D9A0000}"/>
    <cellStyle name="Normal 5 2 2 3 7 2 4 2" xfId="39516" xr:uid="{00000000-0005-0000-0000-00004E9A0000}"/>
    <cellStyle name="Normal 5 2 2 3 7 2 4 2 2" xfId="39517" xr:uid="{00000000-0005-0000-0000-00004F9A0000}"/>
    <cellStyle name="Normal 5 2 2 3 7 2 4 3" xfId="39518" xr:uid="{00000000-0005-0000-0000-0000509A0000}"/>
    <cellStyle name="Normal 5 2 2 3 7 2 5" xfId="39519" xr:uid="{00000000-0005-0000-0000-0000519A0000}"/>
    <cellStyle name="Normal 5 2 2 3 7 3" xfId="39520" xr:uid="{00000000-0005-0000-0000-0000529A0000}"/>
    <cellStyle name="Normal 5 2 2 3 7 3 2" xfId="39521" xr:uid="{00000000-0005-0000-0000-0000539A0000}"/>
    <cellStyle name="Normal 5 2 2 3 7 3 2 2" xfId="39522" xr:uid="{00000000-0005-0000-0000-0000549A0000}"/>
    <cellStyle name="Normal 5 2 2 3 7 3 3" xfId="39523" xr:uid="{00000000-0005-0000-0000-0000559A0000}"/>
    <cellStyle name="Normal 5 2 2 3 7 3 3 2" xfId="39524" xr:uid="{00000000-0005-0000-0000-0000569A0000}"/>
    <cellStyle name="Normal 5 2 2 3 7 3 3 2 2" xfId="39525" xr:uid="{00000000-0005-0000-0000-0000579A0000}"/>
    <cellStyle name="Normal 5 2 2 3 7 3 3 3" xfId="39526" xr:uid="{00000000-0005-0000-0000-0000589A0000}"/>
    <cellStyle name="Normal 5 2 2 3 7 3 4" xfId="39527" xr:uid="{00000000-0005-0000-0000-0000599A0000}"/>
    <cellStyle name="Normal 5 2 2 3 7 4" xfId="39528" xr:uid="{00000000-0005-0000-0000-00005A9A0000}"/>
    <cellStyle name="Normal 5 2 2 3 7 4 2" xfId="39529" xr:uid="{00000000-0005-0000-0000-00005B9A0000}"/>
    <cellStyle name="Normal 5 2 2 3 7 5" xfId="39530" xr:uid="{00000000-0005-0000-0000-00005C9A0000}"/>
    <cellStyle name="Normal 5 2 2 3 7 5 2" xfId="39531" xr:uid="{00000000-0005-0000-0000-00005D9A0000}"/>
    <cellStyle name="Normal 5 2 2 3 7 5 2 2" xfId="39532" xr:uid="{00000000-0005-0000-0000-00005E9A0000}"/>
    <cellStyle name="Normal 5 2 2 3 7 5 3" xfId="39533" xr:uid="{00000000-0005-0000-0000-00005F9A0000}"/>
    <cellStyle name="Normal 5 2 2 3 7 6" xfId="39534" xr:uid="{00000000-0005-0000-0000-0000609A0000}"/>
    <cellStyle name="Normal 5 2 2 3 8" xfId="39535" xr:uid="{00000000-0005-0000-0000-0000619A0000}"/>
    <cellStyle name="Normal 5 2 2 3 8 2" xfId="39536" xr:uid="{00000000-0005-0000-0000-0000629A0000}"/>
    <cellStyle name="Normal 5 2 2 3 8 2 2" xfId="39537" xr:uid="{00000000-0005-0000-0000-0000639A0000}"/>
    <cellStyle name="Normal 5 2 2 3 8 2 2 2" xfId="39538" xr:uid="{00000000-0005-0000-0000-0000649A0000}"/>
    <cellStyle name="Normal 5 2 2 3 8 2 2 2 2" xfId="39539" xr:uid="{00000000-0005-0000-0000-0000659A0000}"/>
    <cellStyle name="Normal 5 2 2 3 8 2 2 3" xfId="39540" xr:uid="{00000000-0005-0000-0000-0000669A0000}"/>
    <cellStyle name="Normal 5 2 2 3 8 2 2 3 2" xfId="39541" xr:uid="{00000000-0005-0000-0000-0000679A0000}"/>
    <cellStyle name="Normal 5 2 2 3 8 2 2 3 2 2" xfId="39542" xr:uid="{00000000-0005-0000-0000-0000689A0000}"/>
    <cellStyle name="Normal 5 2 2 3 8 2 2 3 3" xfId="39543" xr:uid="{00000000-0005-0000-0000-0000699A0000}"/>
    <cellStyle name="Normal 5 2 2 3 8 2 2 4" xfId="39544" xr:uid="{00000000-0005-0000-0000-00006A9A0000}"/>
    <cellStyle name="Normal 5 2 2 3 8 2 3" xfId="39545" xr:uid="{00000000-0005-0000-0000-00006B9A0000}"/>
    <cellStyle name="Normal 5 2 2 3 8 2 3 2" xfId="39546" xr:uid="{00000000-0005-0000-0000-00006C9A0000}"/>
    <cellStyle name="Normal 5 2 2 3 8 2 4" xfId="39547" xr:uid="{00000000-0005-0000-0000-00006D9A0000}"/>
    <cellStyle name="Normal 5 2 2 3 8 2 4 2" xfId="39548" xr:uid="{00000000-0005-0000-0000-00006E9A0000}"/>
    <cellStyle name="Normal 5 2 2 3 8 2 4 2 2" xfId="39549" xr:uid="{00000000-0005-0000-0000-00006F9A0000}"/>
    <cellStyle name="Normal 5 2 2 3 8 2 4 3" xfId="39550" xr:uid="{00000000-0005-0000-0000-0000709A0000}"/>
    <cellStyle name="Normal 5 2 2 3 8 2 5" xfId="39551" xr:uid="{00000000-0005-0000-0000-0000719A0000}"/>
    <cellStyle name="Normal 5 2 2 3 8 3" xfId="39552" xr:uid="{00000000-0005-0000-0000-0000729A0000}"/>
    <cellStyle name="Normal 5 2 2 3 8 3 2" xfId="39553" xr:uid="{00000000-0005-0000-0000-0000739A0000}"/>
    <cellStyle name="Normal 5 2 2 3 8 3 2 2" xfId="39554" xr:uid="{00000000-0005-0000-0000-0000749A0000}"/>
    <cellStyle name="Normal 5 2 2 3 8 3 3" xfId="39555" xr:uid="{00000000-0005-0000-0000-0000759A0000}"/>
    <cellStyle name="Normal 5 2 2 3 8 3 3 2" xfId="39556" xr:uid="{00000000-0005-0000-0000-0000769A0000}"/>
    <cellStyle name="Normal 5 2 2 3 8 3 3 2 2" xfId="39557" xr:uid="{00000000-0005-0000-0000-0000779A0000}"/>
    <cellStyle name="Normal 5 2 2 3 8 3 3 3" xfId="39558" xr:uid="{00000000-0005-0000-0000-0000789A0000}"/>
    <cellStyle name="Normal 5 2 2 3 8 3 4" xfId="39559" xr:uid="{00000000-0005-0000-0000-0000799A0000}"/>
    <cellStyle name="Normal 5 2 2 3 8 4" xfId="39560" xr:uid="{00000000-0005-0000-0000-00007A9A0000}"/>
    <cellStyle name="Normal 5 2 2 3 8 4 2" xfId="39561" xr:uid="{00000000-0005-0000-0000-00007B9A0000}"/>
    <cellStyle name="Normal 5 2 2 3 8 5" xfId="39562" xr:uid="{00000000-0005-0000-0000-00007C9A0000}"/>
    <cellStyle name="Normal 5 2 2 3 8 5 2" xfId="39563" xr:uid="{00000000-0005-0000-0000-00007D9A0000}"/>
    <cellStyle name="Normal 5 2 2 3 8 5 2 2" xfId="39564" xr:uid="{00000000-0005-0000-0000-00007E9A0000}"/>
    <cellStyle name="Normal 5 2 2 3 8 5 3" xfId="39565" xr:uid="{00000000-0005-0000-0000-00007F9A0000}"/>
    <cellStyle name="Normal 5 2 2 3 8 6" xfId="39566" xr:uid="{00000000-0005-0000-0000-0000809A0000}"/>
    <cellStyle name="Normal 5 2 2 3 9" xfId="39567" xr:uid="{00000000-0005-0000-0000-0000819A0000}"/>
    <cellStyle name="Normal 5 2 2 3 9 2" xfId="39568" xr:uid="{00000000-0005-0000-0000-0000829A0000}"/>
    <cellStyle name="Normal 5 2 2 3 9 2 2" xfId="39569" xr:uid="{00000000-0005-0000-0000-0000839A0000}"/>
    <cellStyle name="Normal 5 2 2 3 9 2 2 2" xfId="39570" xr:uid="{00000000-0005-0000-0000-0000849A0000}"/>
    <cellStyle name="Normal 5 2 2 3 9 2 3" xfId="39571" xr:uid="{00000000-0005-0000-0000-0000859A0000}"/>
    <cellStyle name="Normal 5 2 2 3 9 2 3 2" xfId="39572" xr:uid="{00000000-0005-0000-0000-0000869A0000}"/>
    <cellStyle name="Normal 5 2 2 3 9 2 3 2 2" xfId="39573" xr:uid="{00000000-0005-0000-0000-0000879A0000}"/>
    <cellStyle name="Normal 5 2 2 3 9 2 3 3" xfId="39574" xr:uid="{00000000-0005-0000-0000-0000889A0000}"/>
    <cellStyle name="Normal 5 2 2 3 9 2 4" xfId="39575" xr:uid="{00000000-0005-0000-0000-0000899A0000}"/>
    <cellStyle name="Normal 5 2 2 3 9 3" xfId="39576" xr:uid="{00000000-0005-0000-0000-00008A9A0000}"/>
    <cellStyle name="Normal 5 2 2 3 9 3 2" xfId="39577" xr:uid="{00000000-0005-0000-0000-00008B9A0000}"/>
    <cellStyle name="Normal 5 2 2 3 9 4" xfId="39578" xr:uid="{00000000-0005-0000-0000-00008C9A0000}"/>
    <cellStyle name="Normal 5 2 2 3 9 4 2" xfId="39579" xr:uid="{00000000-0005-0000-0000-00008D9A0000}"/>
    <cellStyle name="Normal 5 2 2 3 9 4 2 2" xfId="39580" xr:uid="{00000000-0005-0000-0000-00008E9A0000}"/>
    <cellStyle name="Normal 5 2 2 3 9 4 3" xfId="39581" xr:uid="{00000000-0005-0000-0000-00008F9A0000}"/>
    <cellStyle name="Normal 5 2 2 3 9 5" xfId="39582" xr:uid="{00000000-0005-0000-0000-0000909A0000}"/>
    <cellStyle name="Normal 5 2 2 3_T-straight with PEDs adjustor" xfId="39583" xr:uid="{00000000-0005-0000-0000-0000919A0000}"/>
    <cellStyle name="Normal 5 2 2 4" xfId="39584" xr:uid="{00000000-0005-0000-0000-0000929A0000}"/>
    <cellStyle name="Normal 5 2 2 4 10" xfId="39585" xr:uid="{00000000-0005-0000-0000-0000939A0000}"/>
    <cellStyle name="Normal 5 2 2 4 11" xfId="39586" xr:uid="{00000000-0005-0000-0000-0000949A0000}"/>
    <cellStyle name="Normal 5 2 2 4 2" xfId="39587" xr:uid="{00000000-0005-0000-0000-0000959A0000}"/>
    <cellStyle name="Normal 5 2 2 4 2 10" xfId="39588" xr:uid="{00000000-0005-0000-0000-0000969A0000}"/>
    <cellStyle name="Normal 5 2 2 4 2 2" xfId="39589" xr:uid="{00000000-0005-0000-0000-0000979A0000}"/>
    <cellStyle name="Normal 5 2 2 4 2 2 2" xfId="39590" xr:uid="{00000000-0005-0000-0000-0000989A0000}"/>
    <cellStyle name="Normal 5 2 2 4 2 2 2 2" xfId="39591" xr:uid="{00000000-0005-0000-0000-0000999A0000}"/>
    <cellStyle name="Normal 5 2 2 4 2 2 2 2 2" xfId="39592" xr:uid="{00000000-0005-0000-0000-00009A9A0000}"/>
    <cellStyle name="Normal 5 2 2 4 2 2 2 2 2 2" xfId="39593" xr:uid="{00000000-0005-0000-0000-00009B9A0000}"/>
    <cellStyle name="Normal 5 2 2 4 2 2 2 2 3" xfId="39594" xr:uid="{00000000-0005-0000-0000-00009C9A0000}"/>
    <cellStyle name="Normal 5 2 2 4 2 2 2 2 3 2" xfId="39595" xr:uid="{00000000-0005-0000-0000-00009D9A0000}"/>
    <cellStyle name="Normal 5 2 2 4 2 2 2 2 3 2 2" xfId="39596" xr:uid="{00000000-0005-0000-0000-00009E9A0000}"/>
    <cellStyle name="Normal 5 2 2 4 2 2 2 2 3 3" xfId="39597" xr:uid="{00000000-0005-0000-0000-00009F9A0000}"/>
    <cellStyle name="Normal 5 2 2 4 2 2 2 2 4" xfId="39598" xr:uid="{00000000-0005-0000-0000-0000A09A0000}"/>
    <cellStyle name="Normal 5 2 2 4 2 2 2 3" xfId="39599" xr:uid="{00000000-0005-0000-0000-0000A19A0000}"/>
    <cellStyle name="Normal 5 2 2 4 2 2 2 3 2" xfId="39600" xr:uid="{00000000-0005-0000-0000-0000A29A0000}"/>
    <cellStyle name="Normal 5 2 2 4 2 2 2 4" xfId="39601" xr:uid="{00000000-0005-0000-0000-0000A39A0000}"/>
    <cellStyle name="Normal 5 2 2 4 2 2 2 4 2" xfId="39602" xr:uid="{00000000-0005-0000-0000-0000A49A0000}"/>
    <cellStyle name="Normal 5 2 2 4 2 2 2 4 2 2" xfId="39603" xr:uid="{00000000-0005-0000-0000-0000A59A0000}"/>
    <cellStyle name="Normal 5 2 2 4 2 2 2 4 3" xfId="39604" xr:uid="{00000000-0005-0000-0000-0000A69A0000}"/>
    <cellStyle name="Normal 5 2 2 4 2 2 2 5" xfId="39605" xr:uid="{00000000-0005-0000-0000-0000A79A0000}"/>
    <cellStyle name="Normal 5 2 2 4 2 2 3" xfId="39606" xr:uid="{00000000-0005-0000-0000-0000A89A0000}"/>
    <cellStyle name="Normal 5 2 2 4 2 2 3 2" xfId="39607" xr:uid="{00000000-0005-0000-0000-0000A99A0000}"/>
    <cellStyle name="Normal 5 2 2 4 2 2 3 2 2" xfId="39608" xr:uid="{00000000-0005-0000-0000-0000AA9A0000}"/>
    <cellStyle name="Normal 5 2 2 4 2 2 3 3" xfId="39609" xr:uid="{00000000-0005-0000-0000-0000AB9A0000}"/>
    <cellStyle name="Normal 5 2 2 4 2 2 3 3 2" xfId="39610" xr:uid="{00000000-0005-0000-0000-0000AC9A0000}"/>
    <cellStyle name="Normal 5 2 2 4 2 2 3 3 2 2" xfId="39611" xr:uid="{00000000-0005-0000-0000-0000AD9A0000}"/>
    <cellStyle name="Normal 5 2 2 4 2 2 3 3 3" xfId="39612" xr:uid="{00000000-0005-0000-0000-0000AE9A0000}"/>
    <cellStyle name="Normal 5 2 2 4 2 2 3 4" xfId="39613" xr:uid="{00000000-0005-0000-0000-0000AF9A0000}"/>
    <cellStyle name="Normal 5 2 2 4 2 2 4" xfId="39614" xr:uid="{00000000-0005-0000-0000-0000B09A0000}"/>
    <cellStyle name="Normal 5 2 2 4 2 2 4 2" xfId="39615" xr:uid="{00000000-0005-0000-0000-0000B19A0000}"/>
    <cellStyle name="Normal 5 2 2 4 2 2 4 2 2" xfId="39616" xr:uid="{00000000-0005-0000-0000-0000B29A0000}"/>
    <cellStyle name="Normal 5 2 2 4 2 2 4 3" xfId="39617" xr:uid="{00000000-0005-0000-0000-0000B39A0000}"/>
    <cellStyle name="Normal 5 2 2 4 2 2 4 3 2" xfId="39618" xr:uid="{00000000-0005-0000-0000-0000B49A0000}"/>
    <cellStyle name="Normal 5 2 2 4 2 2 4 3 2 2" xfId="39619" xr:uid="{00000000-0005-0000-0000-0000B59A0000}"/>
    <cellStyle name="Normal 5 2 2 4 2 2 4 3 3" xfId="39620" xr:uid="{00000000-0005-0000-0000-0000B69A0000}"/>
    <cellStyle name="Normal 5 2 2 4 2 2 4 4" xfId="39621" xr:uid="{00000000-0005-0000-0000-0000B79A0000}"/>
    <cellStyle name="Normal 5 2 2 4 2 2 5" xfId="39622" xr:uid="{00000000-0005-0000-0000-0000B89A0000}"/>
    <cellStyle name="Normal 5 2 2 4 2 2 5 2" xfId="39623" xr:uid="{00000000-0005-0000-0000-0000B99A0000}"/>
    <cellStyle name="Normal 5 2 2 4 2 2 6" xfId="39624" xr:uid="{00000000-0005-0000-0000-0000BA9A0000}"/>
    <cellStyle name="Normal 5 2 2 4 2 2 6 2" xfId="39625" xr:uid="{00000000-0005-0000-0000-0000BB9A0000}"/>
    <cellStyle name="Normal 5 2 2 4 2 2 6 2 2" xfId="39626" xr:uid="{00000000-0005-0000-0000-0000BC9A0000}"/>
    <cellStyle name="Normal 5 2 2 4 2 2 6 3" xfId="39627" xr:uid="{00000000-0005-0000-0000-0000BD9A0000}"/>
    <cellStyle name="Normal 5 2 2 4 2 2 7" xfId="39628" xr:uid="{00000000-0005-0000-0000-0000BE9A0000}"/>
    <cellStyle name="Normal 5 2 2 4 2 2 7 2" xfId="39629" xr:uid="{00000000-0005-0000-0000-0000BF9A0000}"/>
    <cellStyle name="Normal 5 2 2 4 2 2 8" xfId="39630" xr:uid="{00000000-0005-0000-0000-0000C09A0000}"/>
    <cellStyle name="Normal 5 2 2 4 2 3" xfId="39631" xr:uid="{00000000-0005-0000-0000-0000C19A0000}"/>
    <cellStyle name="Normal 5 2 2 4 2 3 2" xfId="39632" xr:uid="{00000000-0005-0000-0000-0000C29A0000}"/>
    <cellStyle name="Normal 5 2 2 4 2 3 2 2" xfId="39633" xr:uid="{00000000-0005-0000-0000-0000C39A0000}"/>
    <cellStyle name="Normal 5 2 2 4 2 3 2 2 2" xfId="39634" xr:uid="{00000000-0005-0000-0000-0000C49A0000}"/>
    <cellStyle name="Normal 5 2 2 4 2 3 2 3" xfId="39635" xr:uid="{00000000-0005-0000-0000-0000C59A0000}"/>
    <cellStyle name="Normal 5 2 2 4 2 3 2 3 2" xfId="39636" xr:uid="{00000000-0005-0000-0000-0000C69A0000}"/>
    <cellStyle name="Normal 5 2 2 4 2 3 2 3 2 2" xfId="39637" xr:uid="{00000000-0005-0000-0000-0000C79A0000}"/>
    <cellStyle name="Normal 5 2 2 4 2 3 2 3 3" xfId="39638" xr:uid="{00000000-0005-0000-0000-0000C89A0000}"/>
    <cellStyle name="Normal 5 2 2 4 2 3 2 4" xfId="39639" xr:uid="{00000000-0005-0000-0000-0000C99A0000}"/>
    <cellStyle name="Normal 5 2 2 4 2 3 3" xfId="39640" xr:uid="{00000000-0005-0000-0000-0000CA9A0000}"/>
    <cellStyle name="Normal 5 2 2 4 2 3 3 2" xfId="39641" xr:uid="{00000000-0005-0000-0000-0000CB9A0000}"/>
    <cellStyle name="Normal 5 2 2 4 2 3 4" xfId="39642" xr:uid="{00000000-0005-0000-0000-0000CC9A0000}"/>
    <cellStyle name="Normal 5 2 2 4 2 3 4 2" xfId="39643" xr:uid="{00000000-0005-0000-0000-0000CD9A0000}"/>
    <cellStyle name="Normal 5 2 2 4 2 3 4 2 2" xfId="39644" xr:uid="{00000000-0005-0000-0000-0000CE9A0000}"/>
    <cellStyle name="Normal 5 2 2 4 2 3 4 3" xfId="39645" xr:uid="{00000000-0005-0000-0000-0000CF9A0000}"/>
    <cellStyle name="Normal 5 2 2 4 2 3 5" xfId="39646" xr:uid="{00000000-0005-0000-0000-0000D09A0000}"/>
    <cellStyle name="Normal 5 2 2 4 2 4" xfId="39647" xr:uid="{00000000-0005-0000-0000-0000D19A0000}"/>
    <cellStyle name="Normal 5 2 2 4 2 4 2" xfId="39648" xr:uid="{00000000-0005-0000-0000-0000D29A0000}"/>
    <cellStyle name="Normal 5 2 2 4 2 4 2 2" xfId="39649" xr:uid="{00000000-0005-0000-0000-0000D39A0000}"/>
    <cellStyle name="Normal 5 2 2 4 2 4 3" xfId="39650" xr:uid="{00000000-0005-0000-0000-0000D49A0000}"/>
    <cellStyle name="Normal 5 2 2 4 2 4 3 2" xfId="39651" xr:uid="{00000000-0005-0000-0000-0000D59A0000}"/>
    <cellStyle name="Normal 5 2 2 4 2 4 3 2 2" xfId="39652" xr:uid="{00000000-0005-0000-0000-0000D69A0000}"/>
    <cellStyle name="Normal 5 2 2 4 2 4 3 3" xfId="39653" xr:uid="{00000000-0005-0000-0000-0000D79A0000}"/>
    <cellStyle name="Normal 5 2 2 4 2 4 4" xfId="39654" xr:uid="{00000000-0005-0000-0000-0000D89A0000}"/>
    <cellStyle name="Normal 5 2 2 4 2 5" xfId="39655" xr:uid="{00000000-0005-0000-0000-0000D99A0000}"/>
    <cellStyle name="Normal 5 2 2 4 2 5 2" xfId="39656" xr:uid="{00000000-0005-0000-0000-0000DA9A0000}"/>
    <cellStyle name="Normal 5 2 2 4 2 5 2 2" xfId="39657" xr:uid="{00000000-0005-0000-0000-0000DB9A0000}"/>
    <cellStyle name="Normal 5 2 2 4 2 5 3" xfId="39658" xr:uid="{00000000-0005-0000-0000-0000DC9A0000}"/>
    <cellStyle name="Normal 5 2 2 4 2 5 3 2" xfId="39659" xr:uid="{00000000-0005-0000-0000-0000DD9A0000}"/>
    <cellStyle name="Normal 5 2 2 4 2 5 3 2 2" xfId="39660" xr:uid="{00000000-0005-0000-0000-0000DE9A0000}"/>
    <cellStyle name="Normal 5 2 2 4 2 5 3 3" xfId="39661" xr:uid="{00000000-0005-0000-0000-0000DF9A0000}"/>
    <cellStyle name="Normal 5 2 2 4 2 5 4" xfId="39662" xr:uid="{00000000-0005-0000-0000-0000E09A0000}"/>
    <cellStyle name="Normal 5 2 2 4 2 6" xfId="39663" xr:uid="{00000000-0005-0000-0000-0000E19A0000}"/>
    <cellStyle name="Normal 5 2 2 4 2 6 2" xfId="39664" xr:uid="{00000000-0005-0000-0000-0000E29A0000}"/>
    <cellStyle name="Normal 5 2 2 4 2 7" xfId="39665" xr:uid="{00000000-0005-0000-0000-0000E39A0000}"/>
    <cellStyle name="Normal 5 2 2 4 2 7 2" xfId="39666" xr:uid="{00000000-0005-0000-0000-0000E49A0000}"/>
    <cellStyle name="Normal 5 2 2 4 2 7 2 2" xfId="39667" xr:uid="{00000000-0005-0000-0000-0000E59A0000}"/>
    <cellStyle name="Normal 5 2 2 4 2 7 3" xfId="39668" xr:uid="{00000000-0005-0000-0000-0000E69A0000}"/>
    <cellStyle name="Normal 5 2 2 4 2 8" xfId="39669" xr:uid="{00000000-0005-0000-0000-0000E79A0000}"/>
    <cellStyle name="Normal 5 2 2 4 2 8 2" xfId="39670" xr:uid="{00000000-0005-0000-0000-0000E89A0000}"/>
    <cellStyle name="Normal 5 2 2 4 2 9" xfId="39671" xr:uid="{00000000-0005-0000-0000-0000E99A0000}"/>
    <cellStyle name="Normal 5 2 2 4 3" xfId="39672" xr:uid="{00000000-0005-0000-0000-0000EA9A0000}"/>
    <cellStyle name="Normal 5 2 2 4 3 2" xfId="39673" xr:uid="{00000000-0005-0000-0000-0000EB9A0000}"/>
    <cellStyle name="Normal 5 2 2 4 3 2 2" xfId="39674" xr:uid="{00000000-0005-0000-0000-0000EC9A0000}"/>
    <cellStyle name="Normal 5 2 2 4 3 2 2 2" xfId="39675" xr:uid="{00000000-0005-0000-0000-0000ED9A0000}"/>
    <cellStyle name="Normal 5 2 2 4 3 2 2 2 2" xfId="39676" xr:uid="{00000000-0005-0000-0000-0000EE9A0000}"/>
    <cellStyle name="Normal 5 2 2 4 3 2 2 3" xfId="39677" xr:uid="{00000000-0005-0000-0000-0000EF9A0000}"/>
    <cellStyle name="Normal 5 2 2 4 3 2 2 3 2" xfId="39678" xr:uid="{00000000-0005-0000-0000-0000F09A0000}"/>
    <cellStyle name="Normal 5 2 2 4 3 2 2 3 2 2" xfId="39679" xr:uid="{00000000-0005-0000-0000-0000F19A0000}"/>
    <cellStyle name="Normal 5 2 2 4 3 2 2 3 3" xfId="39680" xr:uid="{00000000-0005-0000-0000-0000F29A0000}"/>
    <cellStyle name="Normal 5 2 2 4 3 2 2 4" xfId="39681" xr:uid="{00000000-0005-0000-0000-0000F39A0000}"/>
    <cellStyle name="Normal 5 2 2 4 3 2 3" xfId="39682" xr:uid="{00000000-0005-0000-0000-0000F49A0000}"/>
    <cellStyle name="Normal 5 2 2 4 3 2 3 2" xfId="39683" xr:uid="{00000000-0005-0000-0000-0000F59A0000}"/>
    <cellStyle name="Normal 5 2 2 4 3 2 4" xfId="39684" xr:uid="{00000000-0005-0000-0000-0000F69A0000}"/>
    <cellStyle name="Normal 5 2 2 4 3 2 4 2" xfId="39685" xr:uid="{00000000-0005-0000-0000-0000F79A0000}"/>
    <cellStyle name="Normal 5 2 2 4 3 2 4 2 2" xfId="39686" xr:uid="{00000000-0005-0000-0000-0000F89A0000}"/>
    <cellStyle name="Normal 5 2 2 4 3 2 4 3" xfId="39687" xr:uid="{00000000-0005-0000-0000-0000F99A0000}"/>
    <cellStyle name="Normal 5 2 2 4 3 2 5" xfId="39688" xr:uid="{00000000-0005-0000-0000-0000FA9A0000}"/>
    <cellStyle name="Normal 5 2 2 4 3 3" xfId="39689" xr:uid="{00000000-0005-0000-0000-0000FB9A0000}"/>
    <cellStyle name="Normal 5 2 2 4 3 3 2" xfId="39690" xr:uid="{00000000-0005-0000-0000-0000FC9A0000}"/>
    <cellStyle name="Normal 5 2 2 4 3 3 2 2" xfId="39691" xr:uid="{00000000-0005-0000-0000-0000FD9A0000}"/>
    <cellStyle name="Normal 5 2 2 4 3 3 3" xfId="39692" xr:uid="{00000000-0005-0000-0000-0000FE9A0000}"/>
    <cellStyle name="Normal 5 2 2 4 3 3 3 2" xfId="39693" xr:uid="{00000000-0005-0000-0000-0000FF9A0000}"/>
    <cellStyle name="Normal 5 2 2 4 3 3 3 2 2" xfId="39694" xr:uid="{00000000-0005-0000-0000-0000009B0000}"/>
    <cellStyle name="Normal 5 2 2 4 3 3 3 3" xfId="39695" xr:uid="{00000000-0005-0000-0000-0000019B0000}"/>
    <cellStyle name="Normal 5 2 2 4 3 3 4" xfId="39696" xr:uid="{00000000-0005-0000-0000-0000029B0000}"/>
    <cellStyle name="Normal 5 2 2 4 3 4" xfId="39697" xr:uid="{00000000-0005-0000-0000-0000039B0000}"/>
    <cellStyle name="Normal 5 2 2 4 3 4 2" xfId="39698" xr:uid="{00000000-0005-0000-0000-0000049B0000}"/>
    <cellStyle name="Normal 5 2 2 4 3 4 2 2" xfId="39699" xr:uid="{00000000-0005-0000-0000-0000059B0000}"/>
    <cellStyle name="Normal 5 2 2 4 3 4 3" xfId="39700" xr:uid="{00000000-0005-0000-0000-0000069B0000}"/>
    <cellStyle name="Normal 5 2 2 4 3 4 3 2" xfId="39701" xr:uid="{00000000-0005-0000-0000-0000079B0000}"/>
    <cellStyle name="Normal 5 2 2 4 3 4 3 2 2" xfId="39702" xr:uid="{00000000-0005-0000-0000-0000089B0000}"/>
    <cellStyle name="Normal 5 2 2 4 3 4 3 3" xfId="39703" xr:uid="{00000000-0005-0000-0000-0000099B0000}"/>
    <cellStyle name="Normal 5 2 2 4 3 4 4" xfId="39704" xr:uid="{00000000-0005-0000-0000-00000A9B0000}"/>
    <cellStyle name="Normal 5 2 2 4 3 5" xfId="39705" xr:uid="{00000000-0005-0000-0000-00000B9B0000}"/>
    <cellStyle name="Normal 5 2 2 4 3 5 2" xfId="39706" xr:uid="{00000000-0005-0000-0000-00000C9B0000}"/>
    <cellStyle name="Normal 5 2 2 4 3 6" xfId="39707" xr:uid="{00000000-0005-0000-0000-00000D9B0000}"/>
    <cellStyle name="Normal 5 2 2 4 3 6 2" xfId="39708" xr:uid="{00000000-0005-0000-0000-00000E9B0000}"/>
    <cellStyle name="Normal 5 2 2 4 3 6 2 2" xfId="39709" xr:uid="{00000000-0005-0000-0000-00000F9B0000}"/>
    <cellStyle name="Normal 5 2 2 4 3 6 3" xfId="39710" xr:uid="{00000000-0005-0000-0000-0000109B0000}"/>
    <cellStyle name="Normal 5 2 2 4 3 7" xfId="39711" xr:uid="{00000000-0005-0000-0000-0000119B0000}"/>
    <cellStyle name="Normal 5 2 2 4 3 7 2" xfId="39712" xr:uid="{00000000-0005-0000-0000-0000129B0000}"/>
    <cellStyle name="Normal 5 2 2 4 3 8" xfId="39713" xr:uid="{00000000-0005-0000-0000-0000139B0000}"/>
    <cellStyle name="Normal 5 2 2 4 4" xfId="39714" xr:uid="{00000000-0005-0000-0000-0000149B0000}"/>
    <cellStyle name="Normal 5 2 2 4 4 2" xfId="39715" xr:uid="{00000000-0005-0000-0000-0000159B0000}"/>
    <cellStyle name="Normal 5 2 2 4 4 2 2" xfId="39716" xr:uid="{00000000-0005-0000-0000-0000169B0000}"/>
    <cellStyle name="Normal 5 2 2 4 4 2 2 2" xfId="39717" xr:uid="{00000000-0005-0000-0000-0000179B0000}"/>
    <cellStyle name="Normal 5 2 2 4 4 2 3" xfId="39718" xr:uid="{00000000-0005-0000-0000-0000189B0000}"/>
    <cellStyle name="Normal 5 2 2 4 4 2 3 2" xfId="39719" xr:uid="{00000000-0005-0000-0000-0000199B0000}"/>
    <cellStyle name="Normal 5 2 2 4 4 2 3 2 2" xfId="39720" xr:uid="{00000000-0005-0000-0000-00001A9B0000}"/>
    <cellStyle name="Normal 5 2 2 4 4 2 3 3" xfId="39721" xr:uid="{00000000-0005-0000-0000-00001B9B0000}"/>
    <cellStyle name="Normal 5 2 2 4 4 2 4" xfId="39722" xr:uid="{00000000-0005-0000-0000-00001C9B0000}"/>
    <cellStyle name="Normal 5 2 2 4 4 3" xfId="39723" xr:uid="{00000000-0005-0000-0000-00001D9B0000}"/>
    <cellStyle name="Normal 5 2 2 4 4 3 2" xfId="39724" xr:uid="{00000000-0005-0000-0000-00001E9B0000}"/>
    <cellStyle name="Normal 5 2 2 4 4 4" xfId="39725" xr:uid="{00000000-0005-0000-0000-00001F9B0000}"/>
    <cellStyle name="Normal 5 2 2 4 4 4 2" xfId="39726" xr:uid="{00000000-0005-0000-0000-0000209B0000}"/>
    <cellStyle name="Normal 5 2 2 4 4 4 2 2" xfId="39727" xr:uid="{00000000-0005-0000-0000-0000219B0000}"/>
    <cellStyle name="Normal 5 2 2 4 4 4 3" xfId="39728" xr:uid="{00000000-0005-0000-0000-0000229B0000}"/>
    <cellStyle name="Normal 5 2 2 4 4 5" xfId="39729" xr:uid="{00000000-0005-0000-0000-0000239B0000}"/>
    <cellStyle name="Normal 5 2 2 4 5" xfId="39730" xr:uid="{00000000-0005-0000-0000-0000249B0000}"/>
    <cellStyle name="Normal 5 2 2 4 5 2" xfId="39731" xr:uid="{00000000-0005-0000-0000-0000259B0000}"/>
    <cellStyle name="Normal 5 2 2 4 5 2 2" xfId="39732" xr:uid="{00000000-0005-0000-0000-0000269B0000}"/>
    <cellStyle name="Normal 5 2 2 4 5 3" xfId="39733" xr:uid="{00000000-0005-0000-0000-0000279B0000}"/>
    <cellStyle name="Normal 5 2 2 4 5 3 2" xfId="39734" xr:uid="{00000000-0005-0000-0000-0000289B0000}"/>
    <cellStyle name="Normal 5 2 2 4 5 3 2 2" xfId="39735" xr:uid="{00000000-0005-0000-0000-0000299B0000}"/>
    <cellStyle name="Normal 5 2 2 4 5 3 3" xfId="39736" xr:uid="{00000000-0005-0000-0000-00002A9B0000}"/>
    <cellStyle name="Normal 5 2 2 4 5 4" xfId="39737" xr:uid="{00000000-0005-0000-0000-00002B9B0000}"/>
    <cellStyle name="Normal 5 2 2 4 6" xfId="39738" xr:uid="{00000000-0005-0000-0000-00002C9B0000}"/>
    <cellStyle name="Normal 5 2 2 4 6 2" xfId="39739" xr:uid="{00000000-0005-0000-0000-00002D9B0000}"/>
    <cellStyle name="Normal 5 2 2 4 6 2 2" xfId="39740" xr:uid="{00000000-0005-0000-0000-00002E9B0000}"/>
    <cellStyle name="Normal 5 2 2 4 6 3" xfId="39741" xr:uid="{00000000-0005-0000-0000-00002F9B0000}"/>
    <cellStyle name="Normal 5 2 2 4 6 3 2" xfId="39742" xr:uid="{00000000-0005-0000-0000-0000309B0000}"/>
    <cellStyle name="Normal 5 2 2 4 6 3 2 2" xfId="39743" xr:uid="{00000000-0005-0000-0000-0000319B0000}"/>
    <cellStyle name="Normal 5 2 2 4 6 3 3" xfId="39744" xr:uid="{00000000-0005-0000-0000-0000329B0000}"/>
    <cellStyle name="Normal 5 2 2 4 6 4" xfId="39745" xr:uid="{00000000-0005-0000-0000-0000339B0000}"/>
    <cellStyle name="Normal 5 2 2 4 7" xfId="39746" xr:uid="{00000000-0005-0000-0000-0000349B0000}"/>
    <cellStyle name="Normal 5 2 2 4 7 2" xfId="39747" xr:uid="{00000000-0005-0000-0000-0000359B0000}"/>
    <cellStyle name="Normal 5 2 2 4 8" xfId="39748" xr:uid="{00000000-0005-0000-0000-0000369B0000}"/>
    <cellStyle name="Normal 5 2 2 4 8 2" xfId="39749" xr:uid="{00000000-0005-0000-0000-0000379B0000}"/>
    <cellStyle name="Normal 5 2 2 4 8 2 2" xfId="39750" xr:uid="{00000000-0005-0000-0000-0000389B0000}"/>
    <cellStyle name="Normal 5 2 2 4 8 3" xfId="39751" xr:uid="{00000000-0005-0000-0000-0000399B0000}"/>
    <cellStyle name="Normal 5 2 2 4 9" xfId="39752" xr:uid="{00000000-0005-0000-0000-00003A9B0000}"/>
    <cellStyle name="Normal 5 2 2 4 9 2" xfId="39753" xr:uid="{00000000-0005-0000-0000-00003B9B0000}"/>
    <cellStyle name="Normal 5 2 2 5" xfId="39754" xr:uid="{00000000-0005-0000-0000-00003C9B0000}"/>
    <cellStyle name="Normal 5 2 2 5 10" xfId="39755" xr:uid="{00000000-0005-0000-0000-00003D9B0000}"/>
    <cellStyle name="Normal 5 2 2 5 11" xfId="39756" xr:uid="{00000000-0005-0000-0000-00003E9B0000}"/>
    <cellStyle name="Normal 5 2 2 5 2" xfId="39757" xr:uid="{00000000-0005-0000-0000-00003F9B0000}"/>
    <cellStyle name="Normal 5 2 2 5 2 10" xfId="39758" xr:uid="{00000000-0005-0000-0000-0000409B0000}"/>
    <cellStyle name="Normal 5 2 2 5 2 2" xfId="39759" xr:uid="{00000000-0005-0000-0000-0000419B0000}"/>
    <cellStyle name="Normal 5 2 2 5 2 2 2" xfId="39760" xr:uid="{00000000-0005-0000-0000-0000429B0000}"/>
    <cellStyle name="Normal 5 2 2 5 2 2 2 2" xfId="39761" xr:uid="{00000000-0005-0000-0000-0000439B0000}"/>
    <cellStyle name="Normal 5 2 2 5 2 2 2 2 2" xfId="39762" xr:uid="{00000000-0005-0000-0000-0000449B0000}"/>
    <cellStyle name="Normal 5 2 2 5 2 2 2 2 2 2" xfId="39763" xr:uid="{00000000-0005-0000-0000-0000459B0000}"/>
    <cellStyle name="Normal 5 2 2 5 2 2 2 2 3" xfId="39764" xr:uid="{00000000-0005-0000-0000-0000469B0000}"/>
    <cellStyle name="Normal 5 2 2 5 2 2 2 2 3 2" xfId="39765" xr:uid="{00000000-0005-0000-0000-0000479B0000}"/>
    <cellStyle name="Normal 5 2 2 5 2 2 2 2 3 2 2" xfId="39766" xr:uid="{00000000-0005-0000-0000-0000489B0000}"/>
    <cellStyle name="Normal 5 2 2 5 2 2 2 2 3 3" xfId="39767" xr:uid="{00000000-0005-0000-0000-0000499B0000}"/>
    <cellStyle name="Normal 5 2 2 5 2 2 2 2 4" xfId="39768" xr:uid="{00000000-0005-0000-0000-00004A9B0000}"/>
    <cellStyle name="Normal 5 2 2 5 2 2 2 3" xfId="39769" xr:uid="{00000000-0005-0000-0000-00004B9B0000}"/>
    <cellStyle name="Normal 5 2 2 5 2 2 2 3 2" xfId="39770" xr:uid="{00000000-0005-0000-0000-00004C9B0000}"/>
    <cellStyle name="Normal 5 2 2 5 2 2 2 4" xfId="39771" xr:uid="{00000000-0005-0000-0000-00004D9B0000}"/>
    <cellStyle name="Normal 5 2 2 5 2 2 2 4 2" xfId="39772" xr:uid="{00000000-0005-0000-0000-00004E9B0000}"/>
    <cellStyle name="Normal 5 2 2 5 2 2 2 4 2 2" xfId="39773" xr:uid="{00000000-0005-0000-0000-00004F9B0000}"/>
    <cellStyle name="Normal 5 2 2 5 2 2 2 4 3" xfId="39774" xr:uid="{00000000-0005-0000-0000-0000509B0000}"/>
    <cellStyle name="Normal 5 2 2 5 2 2 2 5" xfId="39775" xr:uid="{00000000-0005-0000-0000-0000519B0000}"/>
    <cellStyle name="Normal 5 2 2 5 2 2 3" xfId="39776" xr:uid="{00000000-0005-0000-0000-0000529B0000}"/>
    <cellStyle name="Normal 5 2 2 5 2 2 3 2" xfId="39777" xr:uid="{00000000-0005-0000-0000-0000539B0000}"/>
    <cellStyle name="Normal 5 2 2 5 2 2 3 2 2" xfId="39778" xr:uid="{00000000-0005-0000-0000-0000549B0000}"/>
    <cellStyle name="Normal 5 2 2 5 2 2 3 3" xfId="39779" xr:uid="{00000000-0005-0000-0000-0000559B0000}"/>
    <cellStyle name="Normal 5 2 2 5 2 2 3 3 2" xfId="39780" xr:uid="{00000000-0005-0000-0000-0000569B0000}"/>
    <cellStyle name="Normal 5 2 2 5 2 2 3 3 2 2" xfId="39781" xr:uid="{00000000-0005-0000-0000-0000579B0000}"/>
    <cellStyle name="Normal 5 2 2 5 2 2 3 3 3" xfId="39782" xr:uid="{00000000-0005-0000-0000-0000589B0000}"/>
    <cellStyle name="Normal 5 2 2 5 2 2 3 4" xfId="39783" xr:uid="{00000000-0005-0000-0000-0000599B0000}"/>
    <cellStyle name="Normal 5 2 2 5 2 2 4" xfId="39784" xr:uid="{00000000-0005-0000-0000-00005A9B0000}"/>
    <cellStyle name="Normal 5 2 2 5 2 2 4 2" xfId="39785" xr:uid="{00000000-0005-0000-0000-00005B9B0000}"/>
    <cellStyle name="Normal 5 2 2 5 2 2 4 2 2" xfId="39786" xr:uid="{00000000-0005-0000-0000-00005C9B0000}"/>
    <cellStyle name="Normal 5 2 2 5 2 2 4 3" xfId="39787" xr:uid="{00000000-0005-0000-0000-00005D9B0000}"/>
    <cellStyle name="Normal 5 2 2 5 2 2 4 3 2" xfId="39788" xr:uid="{00000000-0005-0000-0000-00005E9B0000}"/>
    <cellStyle name="Normal 5 2 2 5 2 2 4 3 2 2" xfId="39789" xr:uid="{00000000-0005-0000-0000-00005F9B0000}"/>
    <cellStyle name="Normal 5 2 2 5 2 2 4 3 3" xfId="39790" xr:uid="{00000000-0005-0000-0000-0000609B0000}"/>
    <cellStyle name="Normal 5 2 2 5 2 2 4 4" xfId="39791" xr:uid="{00000000-0005-0000-0000-0000619B0000}"/>
    <cellStyle name="Normal 5 2 2 5 2 2 5" xfId="39792" xr:uid="{00000000-0005-0000-0000-0000629B0000}"/>
    <cellStyle name="Normal 5 2 2 5 2 2 5 2" xfId="39793" xr:uid="{00000000-0005-0000-0000-0000639B0000}"/>
    <cellStyle name="Normal 5 2 2 5 2 2 6" xfId="39794" xr:uid="{00000000-0005-0000-0000-0000649B0000}"/>
    <cellStyle name="Normal 5 2 2 5 2 2 6 2" xfId="39795" xr:uid="{00000000-0005-0000-0000-0000659B0000}"/>
    <cellStyle name="Normal 5 2 2 5 2 2 6 2 2" xfId="39796" xr:uid="{00000000-0005-0000-0000-0000669B0000}"/>
    <cellStyle name="Normal 5 2 2 5 2 2 6 3" xfId="39797" xr:uid="{00000000-0005-0000-0000-0000679B0000}"/>
    <cellStyle name="Normal 5 2 2 5 2 2 7" xfId="39798" xr:uid="{00000000-0005-0000-0000-0000689B0000}"/>
    <cellStyle name="Normal 5 2 2 5 2 2 7 2" xfId="39799" xr:uid="{00000000-0005-0000-0000-0000699B0000}"/>
    <cellStyle name="Normal 5 2 2 5 2 2 8" xfId="39800" xr:uid="{00000000-0005-0000-0000-00006A9B0000}"/>
    <cellStyle name="Normal 5 2 2 5 2 3" xfId="39801" xr:uid="{00000000-0005-0000-0000-00006B9B0000}"/>
    <cellStyle name="Normal 5 2 2 5 2 3 2" xfId="39802" xr:uid="{00000000-0005-0000-0000-00006C9B0000}"/>
    <cellStyle name="Normal 5 2 2 5 2 3 2 2" xfId="39803" xr:uid="{00000000-0005-0000-0000-00006D9B0000}"/>
    <cellStyle name="Normal 5 2 2 5 2 3 2 2 2" xfId="39804" xr:uid="{00000000-0005-0000-0000-00006E9B0000}"/>
    <cellStyle name="Normal 5 2 2 5 2 3 2 3" xfId="39805" xr:uid="{00000000-0005-0000-0000-00006F9B0000}"/>
    <cellStyle name="Normal 5 2 2 5 2 3 2 3 2" xfId="39806" xr:uid="{00000000-0005-0000-0000-0000709B0000}"/>
    <cellStyle name="Normal 5 2 2 5 2 3 2 3 2 2" xfId="39807" xr:uid="{00000000-0005-0000-0000-0000719B0000}"/>
    <cellStyle name="Normal 5 2 2 5 2 3 2 3 3" xfId="39808" xr:uid="{00000000-0005-0000-0000-0000729B0000}"/>
    <cellStyle name="Normal 5 2 2 5 2 3 2 4" xfId="39809" xr:uid="{00000000-0005-0000-0000-0000739B0000}"/>
    <cellStyle name="Normal 5 2 2 5 2 3 3" xfId="39810" xr:uid="{00000000-0005-0000-0000-0000749B0000}"/>
    <cellStyle name="Normal 5 2 2 5 2 3 3 2" xfId="39811" xr:uid="{00000000-0005-0000-0000-0000759B0000}"/>
    <cellStyle name="Normal 5 2 2 5 2 3 4" xfId="39812" xr:uid="{00000000-0005-0000-0000-0000769B0000}"/>
    <cellStyle name="Normal 5 2 2 5 2 3 4 2" xfId="39813" xr:uid="{00000000-0005-0000-0000-0000779B0000}"/>
    <cellStyle name="Normal 5 2 2 5 2 3 4 2 2" xfId="39814" xr:uid="{00000000-0005-0000-0000-0000789B0000}"/>
    <cellStyle name="Normal 5 2 2 5 2 3 4 3" xfId="39815" xr:uid="{00000000-0005-0000-0000-0000799B0000}"/>
    <cellStyle name="Normal 5 2 2 5 2 3 5" xfId="39816" xr:uid="{00000000-0005-0000-0000-00007A9B0000}"/>
    <cellStyle name="Normal 5 2 2 5 2 4" xfId="39817" xr:uid="{00000000-0005-0000-0000-00007B9B0000}"/>
    <cellStyle name="Normal 5 2 2 5 2 4 2" xfId="39818" xr:uid="{00000000-0005-0000-0000-00007C9B0000}"/>
    <cellStyle name="Normal 5 2 2 5 2 4 2 2" xfId="39819" xr:uid="{00000000-0005-0000-0000-00007D9B0000}"/>
    <cellStyle name="Normal 5 2 2 5 2 4 3" xfId="39820" xr:uid="{00000000-0005-0000-0000-00007E9B0000}"/>
    <cellStyle name="Normal 5 2 2 5 2 4 3 2" xfId="39821" xr:uid="{00000000-0005-0000-0000-00007F9B0000}"/>
    <cellStyle name="Normal 5 2 2 5 2 4 3 2 2" xfId="39822" xr:uid="{00000000-0005-0000-0000-0000809B0000}"/>
    <cellStyle name="Normal 5 2 2 5 2 4 3 3" xfId="39823" xr:uid="{00000000-0005-0000-0000-0000819B0000}"/>
    <cellStyle name="Normal 5 2 2 5 2 4 4" xfId="39824" xr:uid="{00000000-0005-0000-0000-0000829B0000}"/>
    <cellStyle name="Normal 5 2 2 5 2 5" xfId="39825" xr:uid="{00000000-0005-0000-0000-0000839B0000}"/>
    <cellStyle name="Normal 5 2 2 5 2 5 2" xfId="39826" xr:uid="{00000000-0005-0000-0000-0000849B0000}"/>
    <cellStyle name="Normal 5 2 2 5 2 5 2 2" xfId="39827" xr:uid="{00000000-0005-0000-0000-0000859B0000}"/>
    <cellStyle name="Normal 5 2 2 5 2 5 3" xfId="39828" xr:uid="{00000000-0005-0000-0000-0000869B0000}"/>
    <cellStyle name="Normal 5 2 2 5 2 5 3 2" xfId="39829" xr:uid="{00000000-0005-0000-0000-0000879B0000}"/>
    <cellStyle name="Normal 5 2 2 5 2 5 3 2 2" xfId="39830" xr:uid="{00000000-0005-0000-0000-0000889B0000}"/>
    <cellStyle name="Normal 5 2 2 5 2 5 3 3" xfId="39831" xr:uid="{00000000-0005-0000-0000-0000899B0000}"/>
    <cellStyle name="Normal 5 2 2 5 2 5 4" xfId="39832" xr:uid="{00000000-0005-0000-0000-00008A9B0000}"/>
    <cellStyle name="Normal 5 2 2 5 2 6" xfId="39833" xr:uid="{00000000-0005-0000-0000-00008B9B0000}"/>
    <cellStyle name="Normal 5 2 2 5 2 6 2" xfId="39834" xr:uid="{00000000-0005-0000-0000-00008C9B0000}"/>
    <cellStyle name="Normal 5 2 2 5 2 7" xfId="39835" xr:uid="{00000000-0005-0000-0000-00008D9B0000}"/>
    <cellStyle name="Normal 5 2 2 5 2 7 2" xfId="39836" xr:uid="{00000000-0005-0000-0000-00008E9B0000}"/>
    <cellStyle name="Normal 5 2 2 5 2 7 2 2" xfId="39837" xr:uid="{00000000-0005-0000-0000-00008F9B0000}"/>
    <cellStyle name="Normal 5 2 2 5 2 7 3" xfId="39838" xr:uid="{00000000-0005-0000-0000-0000909B0000}"/>
    <cellStyle name="Normal 5 2 2 5 2 8" xfId="39839" xr:uid="{00000000-0005-0000-0000-0000919B0000}"/>
    <cellStyle name="Normal 5 2 2 5 2 8 2" xfId="39840" xr:uid="{00000000-0005-0000-0000-0000929B0000}"/>
    <cellStyle name="Normal 5 2 2 5 2 9" xfId="39841" xr:uid="{00000000-0005-0000-0000-0000939B0000}"/>
    <cellStyle name="Normal 5 2 2 5 3" xfId="39842" xr:uid="{00000000-0005-0000-0000-0000949B0000}"/>
    <cellStyle name="Normal 5 2 2 5 3 2" xfId="39843" xr:uid="{00000000-0005-0000-0000-0000959B0000}"/>
    <cellStyle name="Normal 5 2 2 5 3 2 2" xfId="39844" xr:uid="{00000000-0005-0000-0000-0000969B0000}"/>
    <cellStyle name="Normal 5 2 2 5 3 2 2 2" xfId="39845" xr:uid="{00000000-0005-0000-0000-0000979B0000}"/>
    <cellStyle name="Normal 5 2 2 5 3 2 2 2 2" xfId="39846" xr:uid="{00000000-0005-0000-0000-0000989B0000}"/>
    <cellStyle name="Normal 5 2 2 5 3 2 2 3" xfId="39847" xr:uid="{00000000-0005-0000-0000-0000999B0000}"/>
    <cellStyle name="Normal 5 2 2 5 3 2 2 3 2" xfId="39848" xr:uid="{00000000-0005-0000-0000-00009A9B0000}"/>
    <cellStyle name="Normal 5 2 2 5 3 2 2 3 2 2" xfId="39849" xr:uid="{00000000-0005-0000-0000-00009B9B0000}"/>
    <cellStyle name="Normal 5 2 2 5 3 2 2 3 3" xfId="39850" xr:uid="{00000000-0005-0000-0000-00009C9B0000}"/>
    <cellStyle name="Normal 5 2 2 5 3 2 2 4" xfId="39851" xr:uid="{00000000-0005-0000-0000-00009D9B0000}"/>
    <cellStyle name="Normal 5 2 2 5 3 2 3" xfId="39852" xr:uid="{00000000-0005-0000-0000-00009E9B0000}"/>
    <cellStyle name="Normal 5 2 2 5 3 2 3 2" xfId="39853" xr:uid="{00000000-0005-0000-0000-00009F9B0000}"/>
    <cellStyle name="Normal 5 2 2 5 3 2 4" xfId="39854" xr:uid="{00000000-0005-0000-0000-0000A09B0000}"/>
    <cellStyle name="Normal 5 2 2 5 3 2 4 2" xfId="39855" xr:uid="{00000000-0005-0000-0000-0000A19B0000}"/>
    <cellStyle name="Normal 5 2 2 5 3 2 4 2 2" xfId="39856" xr:uid="{00000000-0005-0000-0000-0000A29B0000}"/>
    <cellStyle name="Normal 5 2 2 5 3 2 4 3" xfId="39857" xr:uid="{00000000-0005-0000-0000-0000A39B0000}"/>
    <cellStyle name="Normal 5 2 2 5 3 2 5" xfId="39858" xr:uid="{00000000-0005-0000-0000-0000A49B0000}"/>
    <cellStyle name="Normal 5 2 2 5 3 3" xfId="39859" xr:uid="{00000000-0005-0000-0000-0000A59B0000}"/>
    <cellStyle name="Normal 5 2 2 5 3 3 2" xfId="39860" xr:uid="{00000000-0005-0000-0000-0000A69B0000}"/>
    <cellStyle name="Normal 5 2 2 5 3 3 2 2" xfId="39861" xr:uid="{00000000-0005-0000-0000-0000A79B0000}"/>
    <cellStyle name="Normal 5 2 2 5 3 3 3" xfId="39862" xr:uid="{00000000-0005-0000-0000-0000A89B0000}"/>
    <cellStyle name="Normal 5 2 2 5 3 3 3 2" xfId="39863" xr:uid="{00000000-0005-0000-0000-0000A99B0000}"/>
    <cellStyle name="Normal 5 2 2 5 3 3 3 2 2" xfId="39864" xr:uid="{00000000-0005-0000-0000-0000AA9B0000}"/>
    <cellStyle name="Normal 5 2 2 5 3 3 3 3" xfId="39865" xr:uid="{00000000-0005-0000-0000-0000AB9B0000}"/>
    <cellStyle name="Normal 5 2 2 5 3 3 4" xfId="39866" xr:uid="{00000000-0005-0000-0000-0000AC9B0000}"/>
    <cellStyle name="Normal 5 2 2 5 3 4" xfId="39867" xr:uid="{00000000-0005-0000-0000-0000AD9B0000}"/>
    <cellStyle name="Normal 5 2 2 5 3 4 2" xfId="39868" xr:uid="{00000000-0005-0000-0000-0000AE9B0000}"/>
    <cellStyle name="Normal 5 2 2 5 3 4 2 2" xfId="39869" xr:uid="{00000000-0005-0000-0000-0000AF9B0000}"/>
    <cellStyle name="Normal 5 2 2 5 3 4 3" xfId="39870" xr:uid="{00000000-0005-0000-0000-0000B09B0000}"/>
    <cellStyle name="Normal 5 2 2 5 3 4 3 2" xfId="39871" xr:uid="{00000000-0005-0000-0000-0000B19B0000}"/>
    <cellStyle name="Normal 5 2 2 5 3 4 3 2 2" xfId="39872" xr:uid="{00000000-0005-0000-0000-0000B29B0000}"/>
    <cellStyle name="Normal 5 2 2 5 3 4 3 3" xfId="39873" xr:uid="{00000000-0005-0000-0000-0000B39B0000}"/>
    <cellStyle name="Normal 5 2 2 5 3 4 4" xfId="39874" xr:uid="{00000000-0005-0000-0000-0000B49B0000}"/>
    <cellStyle name="Normal 5 2 2 5 3 5" xfId="39875" xr:uid="{00000000-0005-0000-0000-0000B59B0000}"/>
    <cellStyle name="Normal 5 2 2 5 3 5 2" xfId="39876" xr:uid="{00000000-0005-0000-0000-0000B69B0000}"/>
    <cellStyle name="Normal 5 2 2 5 3 6" xfId="39877" xr:uid="{00000000-0005-0000-0000-0000B79B0000}"/>
    <cellStyle name="Normal 5 2 2 5 3 6 2" xfId="39878" xr:uid="{00000000-0005-0000-0000-0000B89B0000}"/>
    <cellStyle name="Normal 5 2 2 5 3 6 2 2" xfId="39879" xr:uid="{00000000-0005-0000-0000-0000B99B0000}"/>
    <cellStyle name="Normal 5 2 2 5 3 6 3" xfId="39880" xr:uid="{00000000-0005-0000-0000-0000BA9B0000}"/>
    <cellStyle name="Normal 5 2 2 5 3 7" xfId="39881" xr:uid="{00000000-0005-0000-0000-0000BB9B0000}"/>
    <cellStyle name="Normal 5 2 2 5 3 7 2" xfId="39882" xr:uid="{00000000-0005-0000-0000-0000BC9B0000}"/>
    <cellStyle name="Normal 5 2 2 5 3 8" xfId="39883" xr:uid="{00000000-0005-0000-0000-0000BD9B0000}"/>
    <cellStyle name="Normal 5 2 2 5 4" xfId="39884" xr:uid="{00000000-0005-0000-0000-0000BE9B0000}"/>
    <cellStyle name="Normal 5 2 2 5 4 2" xfId="39885" xr:uid="{00000000-0005-0000-0000-0000BF9B0000}"/>
    <cellStyle name="Normal 5 2 2 5 4 2 2" xfId="39886" xr:uid="{00000000-0005-0000-0000-0000C09B0000}"/>
    <cellStyle name="Normal 5 2 2 5 4 2 2 2" xfId="39887" xr:uid="{00000000-0005-0000-0000-0000C19B0000}"/>
    <cellStyle name="Normal 5 2 2 5 4 2 3" xfId="39888" xr:uid="{00000000-0005-0000-0000-0000C29B0000}"/>
    <cellStyle name="Normal 5 2 2 5 4 2 3 2" xfId="39889" xr:uid="{00000000-0005-0000-0000-0000C39B0000}"/>
    <cellStyle name="Normal 5 2 2 5 4 2 3 2 2" xfId="39890" xr:uid="{00000000-0005-0000-0000-0000C49B0000}"/>
    <cellStyle name="Normal 5 2 2 5 4 2 3 3" xfId="39891" xr:uid="{00000000-0005-0000-0000-0000C59B0000}"/>
    <cellStyle name="Normal 5 2 2 5 4 2 4" xfId="39892" xr:uid="{00000000-0005-0000-0000-0000C69B0000}"/>
    <cellStyle name="Normal 5 2 2 5 4 3" xfId="39893" xr:uid="{00000000-0005-0000-0000-0000C79B0000}"/>
    <cellStyle name="Normal 5 2 2 5 4 3 2" xfId="39894" xr:uid="{00000000-0005-0000-0000-0000C89B0000}"/>
    <cellStyle name="Normal 5 2 2 5 4 4" xfId="39895" xr:uid="{00000000-0005-0000-0000-0000C99B0000}"/>
    <cellStyle name="Normal 5 2 2 5 4 4 2" xfId="39896" xr:uid="{00000000-0005-0000-0000-0000CA9B0000}"/>
    <cellStyle name="Normal 5 2 2 5 4 4 2 2" xfId="39897" xr:uid="{00000000-0005-0000-0000-0000CB9B0000}"/>
    <cellStyle name="Normal 5 2 2 5 4 4 3" xfId="39898" xr:uid="{00000000-0005-0000-0000-0000CC9B0000}"/>
    <cellStyle name="Normal 5 2 2 5 4 5" xfId="39899" xr:uid="{00000000-0005-0000-0000-0000CD9B0000}"/>
    <cellStyle name="Normal 5 2 2 5 5" xfId="39900" xr:uid="{00000000-0005-0000-0000-0000CE9B0000}"/>
    <cellStyle name="Normal 5 2 2 5 5 2" xfId="39901" xr:uid="{00000000-0005-0000-0000-0000CF9B0000}"/>
    <cellStyle name="Normal 5 2 2 5 5 2 2" xfId="39902" xr:uid="{00000000-0005-0000-0000-0000D09B0000}"/>
    <cellStyle name="Normal 5 2 2 5 5 3" xfId="39903" xr:uid="{00000000-0005-0000-0000-0000D19B0000}"/>
    <cellStyle name="Normal 5 2 2 5 5 3 2" xfId="39904" xr:uid="{00000000-0005-0000-0000-0000D29B0000}"/>
    <cellStyle name="Normal 5 2 2 5 5 3 2 2" xfId="39905" xr:uid="{00000000-0005-0000-0000-0000D39B0000}"/>
    <cellStyle name="Normal 5 2 2 5 5 3 3" xfId="39906" xr:uid="{00000000-0005-0000-0000-0000D49B0000}"/>
    <cellStyle name="Normal 5 2 2 5 5 4" xfId="39907" xr:uid="{00000000-0005-0000-0000-0000D59B0000}"/>
    <cellStyle name="Normal 5 2 2 5 6" xfId="39908" xr:uid="{00000000-0005-0000-0000-0000D69B0000}"/>
    <cellStyle name="Normal 5 2 2 5 6 2" xfId="39909" xr:uid="{00000000-0005-0000-0000-0000D79B0000}"/>
    <cellStyle name="Normal 5 2 2 5 6 2 2" xfId="39910" xr:uid="{00000000-0005-0000-0000-0000D89B0000}"/>
    <cellStyle name="Normal 5 2 2 5 6 3" xfId="39911" xr:uid="{00000000-0005-0000-0000-0000D99B0000}"/>
    <cellStyle name="Normal 5 2 2 5 6 3 2" xfId="39912" xr:uid="{00000000-0005-0000-0000-0000DA9B0000}"/>
    <cellStyle name="Normal 5 2 2 5 6 3 2 2" xfId="39913" xr:uid="{00000000-0005-0000-0000-0000DB9B0000}"/>
    <cellStyle name="Normal 5 2 2 5 6 3 3" xfId="39914" xr:uid="{00000000-0005-0000-0000-0000DC9B0000}"/>
    <cellStyle name="Normal 5 2 2 5 6 4" xfId="39915" xr:uid="{00000000-0005-0000-0000-0000DD9B0000}"/>
    <cellStyle name="Normal 5 2 2 5 7" xfId="39916" xr:uid="{00000000-0005-0000-0000-0000DE9B0000}"/>
    <cellStyle name="Normal 5 2 2 5 7 2" xfId="39917" xr:uid="{00000000-0005-0000-0000-0000DF9B0000}"/>
    <cellStyle name="Normal 5 2 2 5 8" xfId="39918" xr:uid="{00000000-0005-0000-0000-0000E09B0000}"/>
    <cellStyle name="Normal 5 2 2 5 8 2" xfId="39919" xr:uid="{00000000-0005-0000-0000-0000E19B0000}"/>
    <cellStyle name="Normal 5 2 2 5 8 2 2" xfId="39920" xr:uid="{00000000-0005-0000-0000-0000E29B0000}"/>
    <cellStyle name="Normal 5 2 2 5 8 3" xfId="39921" xr:uid="{00000000-0005-0000-0000-0000E39B0000}"/>
    <cellStyle name="Normal 5 2 2 5 9" xfId="39922" xr:uid="{00000000-0005-0000-0000-0000E49B0000}"/>
    <cellStyle name="Normal 5 2 2 5 9 2" xfId="39923" xr:uid="{00000000-0005-0000-0000-0000E59B0000}"/>
    <cellStyle name="Normal 5 2 2 6" xfId="39924" xr:uid="{00000000-0005-0000-0000-0000E69B0000}"/>
    <cellStyle name="Normal 5 2 2 6 10" xfId="39925" xr:uid="{00000000-0005-0000-0000-0000E79B0000}"/>
    <cellStyle name="Normal 5 2 2 6 11" xfId="39926" xr:uid="{00000000-0005-0000-0000-0000E89B0000}"/>
    <cellStyle name="Normal 5 2 2 6 2" xfId="39927" xr:uid="{00000000-0005-0000-0000-0000E99B0000}"/>
    <cellStyle name="Normal 5 2 2 6 2 2" xfId="39928" xr:uid="{00000000-0005-0000-0000-0000EA9B0000}"/>
    <cellStyle name="Normal 5 2 2 6 2 2 2" xfId="39929" xr:uid="{00000000-0005-0000-0000-0000EB9B0000}"/>
    <cellStyle name="Normal 5 2 2 6 2 2 2 2" xfId="39930" xr:uid="{00000000-0005-0000-0000-0000EC9B0000}"/>
    <cellStyle name="Normal 5 2 2 6 2 2 2 2 2" xfId="39931" xr:uid="{00000000-0005-0000-0000-0000ED9B0000}"/>
    <cellStyle name="Normal 5 2 2 6 2 2 2 2 2 2" xfId="39932" xr:uid="{00000000-0005-0000-0000-0000EE9B0000}"/>
    <cellStyle name="Normal 5 2 2 6 2 2 2 2 3" xfId="39933" xr:uid="{00000000-0005-0000-0000-0000EF9B0000}"/>
    <cellStyle name="Normal 5 2 2 6 2 2 2 2 3 2" xfId="39934" xr:uid="{00000000-0005-0000-0000-0000F09B0000}"/>
    <cellStyle name="Normal 5 2 2 6 2 2 2 2 3 2 2" xfId="39935" xr:uid="{00000000-0005-0000-0000-0000F19B0000}"/>
    <cellStyle name="Normal 5 2 2 6 2 2 2 2 3 3" xfId="39936" xr:uid="{00000000-0005-0000-0000-0000F29B0000}"/>
    <cellStyle name="Normal 5 2 2 6 2 2 2 2 4" xfId="39937" xr:uid="{00000000-0005-0000-0000-0000F39B0000}"/>
    <cellStyle name="Normal 5 2 2 6 2 2 2 3" xfId="39938" xr:uid="{00000000-0005-0000-0000-0000F49B0000}"/>
    <cellStyle name="Normal 5 2 2 6 2 2 2 3 2" xfId="39939" xr:uid="{00000000-0005-0000-0000-0000F59B0000}"/>
    <cellStyle name="Normal 5 2 2 6 2 2 2 4" xfId="39940" xr:uid="{00000000-0005-0000-0000-0000F69B0000}"/>
    <cellStyle name="Normal 5 2 2 6 2 2 2 4 2" xfId="39941" xr:uid="{00000000-0005-0000-0000-0000F79B0000}"/>
    <cellStyle name="Normal 5 2 2 6 2 2 2 4 2 2" xfId="39942" xr:uid="{00000000-0005-0000-0000-0000F89B0000}"/>
    <cellStyle name="Normal 5 2 2 6 2 2 2 4 3" xfId="39943" xr:uid="{00000000-0005-0000-0000-0000F99B0000}"/>
    <cellStyle name="Normal 5 2 2 6 2 2 2 5" xfId="39944" xr:uid="{00000000-0005-0000-0000-0000FA9B0000}"/>
    <cellStyle name="Normal 5 2 2 6 2 2 3" xfId="39945" xr:uid="{00000000-0005-0000-0000-0000FB9B0000}"/>
    <cellStyle name="Normal 5 2 2 6 2 2 3 2" xfId="39946" xr:uid="{00000000-0005-0000-0000-0000FC9B0000}"/>
    <cellStyle name="Normal 5 2 2 6 2 2 3 2 2" xfId="39947" xr:uid="{00000000-0005-0000-0000-0000FD9B0000}"/>
    <cellStyle name="Normal 5 2 2 6 2 2 3 3" xfId="39948" xr:uid="{00000000-0005-0000-0000-0000FE9B0000}"/>
    <cellStyle name="Normal 5 2 2 6 2 2 3 3 2" xfId="39949" xr:uid="{00000000-0005-0000-0000-0000FF9B0000}"/>
    <cellStyle name="Normal 5 2 2 6 2 2 3 3 2 2" xfId="39950" xr:uid="{00000000-0005-0000-0000-0000009C0000}"/>
    <cellStyle name="Normal 5 2 2 6 2 2 3 3 3" xfId="39951" xr:uid="{00000000-0005-0000-0000-0000019C0000}"/>
    <cellStyle name="Normal 5 2 2 6 2 2 3 4" xfId="39952" xr:uid="{00000000-0005-0000-0000-0000029C0000}"/>
    <cellStyle name="Normal 5 2 2 6 2 2 4" xfId="39953" xr:uid="{00000000-0005-0000-0000-0000039C0000}"/>
    <cellStyle name="Normal 5 2 2 6 2 2 4 2" xfId="39954" xr:uid="{00000000-0005-0000-0000-0000049C0000}"/>
    <cellStyle name="Normal 5 2 2 6 2 2 4 2 2" xfId="39955" xr:uid="{00000000-0005-0000-0000-0000059C0000}"/>
    <cellStyle name="Normal 5 2 2 6 2 2 4 3" xfId="39956" xr:uid="{00000000-0005-0000-0000-0000069C0000}"/>
    <cellStyle name="Normal 5 2 2 6 2 2 4 3 2" xfId="39957" xr:uid="{00000000-0005-0000-0000-0000079C0000}"/>
    <cellStyle name="Normal 5 2 2 6 2 2 4 3 2 2" xfId="39958" xr:uid="{00000000-0005-0000-0000-0000089C0000}"/>
    <cellStyle name="Normal 5 2 2 6 2 2 4 3 3" xfId="39959" xr:uid="{00000000-0005-0000-0000-0000099C0000}"/>
    <cellStyle name="Normal 5 2 2 6 2 2 4 4" xfId="39960" xr:uid="{00000000-0005-0000-0000-00000A9C0000}"/>
    <cellStyle name="Normal 5 2 2 6 2 2 5" xfId="39961" xr:uid="{00000000-0005-0000-0000-00000B9C0000}"/>
    <cellStyle name="Normal 5 2 2 6 2 2 5 2" xfId="39962" xr:uid="{00000000-0005-0000-0000-00000C9C0000}"/>
    <cellStyle name="Normal 5 2 2 6 2 2 6" xfId="39963" xr:uid="{00000000-0005-0000-0000-00000D9C0000}"/>
    <cellStyle name="Normal 5 2 2 6 2 2 6 2" xfId="39964" xr:uid="{00000000-0005-0000-0000-00000E9C0000}"/>
    <cellStyle name="Normal 5 2 2 6 2 2 6 2 2" xfId="39965" xr:uid="{00000000-0005-0000-0000-00000F9C0000}"/>
    <cellStyle name="Normal 5 2 2 6 2 2 6 3" xfId="39966" xr:uid="{00000000-0005-0000-0000-0000109C0000}"/>
    <cellStyle name="Normal 5 2 2 6 2 2 7" xfId="39967" xr:uid="{00000000-0005-0000-0000-0000119C0000}"/>
    <cellStyle name="Normal 5 2 2 6 2 2 7 2" xfId="39968" xr:uid="{00000000-0005-0000-0000-0000129C0000}"/>
    <cellStyle name="Normal 5 2 2 6 2 2 8" xfId="39969" xr:uid="{00000000-0005-0000-0000-0000139C0000}"/>
    <cellStyle name="Normal 5 2 2 6 2 3" xfId="39970" xr:uid="{00000000-0005-0000-0000-0000149C0000}"/>
    <cellStyle name="Normal 5 2 2 6 2 3 2" xfId="39971" xr:uid="{00000000-0005-0000-0000-0000159C0000}"/>
    <cellStyle name="Normal 5 2 2 6 2 3 2 2" xfId="39972" xr:uid="{00000000-0005-0000-0000-0000169C0000}"/>
    <cellStyle name="Normal 5 2 2 6 2 3 2 2 2" xfId="39973" xr:uid="{00000000-0005-0000-0000-0000179C0000}"/>
    <cellStyle name="Normal 5 2 2 6 2 3 2 3" xfId="39974" xr:uid="{00000000-0005-0000-0000-0000189C0000}"/>
    <cellStyle name="Normal 5 2 2 6 2 3 2 3 2" xfId="39975" xr:uid="{00000000-0005-0000-0000-0000199C0000}"/>
    <cellStyle name="Normal 5 2 2 6 2 3 2 3 2 2" xfId="39976" xr:uid="{00000000-0005-0000-0000-00001A9C0000}"/>
    <cellStyle name="Normal 5 2 2 6 2 3 2 3 3" xfId="39977" xr:uid="{00000000-0005-0000-0000-00001B9C0000}"/>
    <cellStyle name="Normal 5 2 2 6 2 3 2 4" xfId="39978" xr:uid="{00000000-0005-0000-0000-00001C9C0000}"/>
    <cellStyle name="Normal 5 2 2 6 2 3 3" xfId="39979" xr:uid="{00000000-0005-0000-0000-00001D9C0000}"/>
    <cellStyle name="Normal 5 2 2 6 2 3 3 2" xfId="39980" xr:uid="{00000000-0005-0000-0000-00001E9C0000}"/>
    <cellStyle name="Normal 5 2 2 6 2 3 4" xfId="39981" xr:uid="{00000000-0005-0000-0000-00001F9C0000}"/>
    <cellStyle name="Normal 5 2 2 6 2 3 4 2" xfId="39982" xr:uid="{00000000-0005-0000-0000-0000209C0000}"/>
    <cellStyle name="Normal 5 2 2 6 2 3 4 2 2" xfId="39983" xr:uid="{00000000-0005-0000-0000-0000219C0000}"/>
    <cellStyle name="Normal 5 2 2 6 2 3 4 3" xfId="39984" xr:uid="{00000000-0005-0000-0000-0000229C0000}"/>
    <cellStyle name="Normal 5 2 2 6 2 3 5" xfId="39985" xr:uid="{00000000-0005-0000-0000-0000239C0000}"/>
    <cellStyle name="Normal 5 2 2 6 2 4" xfId="39986" xr:uid="{00000000-0005-0000-0000-0000249C0000}"/>
    <cellStyle name="Normal 5 2 2 6 2 4 2" xfId="39987" xr:uid="{00000000-0005-0000-0000-0000259C0000}"/>
    <cellStyle name="Normal 5 2 2 6 2 4 2 2" xfId="39988" xr:uid="{00000000-0005-0000-0000-0000269C0000}"/>
    <cellStyle name="Normal 5 2 2 6 2 4 3" xfId="39989" xr:uid="{00000000-0005-0000-0000-0000279C0000}"/>
    <cellStyle name="Normal 5 2 2 6 2 4 3 2" xfId="39990" xr:uid="{00000000-0005-0000-0000-0000289C0000}"/>
    <cellStyle name="Normal 5 2 2 6 2 4 3 2 2" xfId="39991" xr:uid="{00000000-0005-0000-0000-0000299C0000}"/>
    <cellStyle name="Normal 5 2 2 6 2 4 3 3" xfId="39992" xr:uid="{00000000-0005-0000-0000-00002A9C0000}"/>
    <cellStyle name="Normal 5 2 2 6 2 4 4" xfId="39993" xr:uid="{00000000-0005-0000-0000-00002B9C0000}"/>
    <cellStyle name="Normal 5 2 2 6 2 5" xfId="39994" xr:uid="{00000000-0005-0000-0000-00002C9C0000}"/>
    <cellStyle name="Normal 5 2 2 6 2 5 2" xfId="39995" xr:uid="{00000000-0005-0000-0000-00002D9C0000}"/>
    <cellStyle name="Normal 5 2 2 6 2 5 2 2" xfId="39996" xr:uid="{00000000-0005-0000-0000-00002E9C0000}"/>
    <cellStyle name="Normal 5 2 2 6 2 5 3" xfId="39997" xr:uid="{00000000-0005-0000-0000-00002F9C0000}"/>
    <cellStyle name="Normal 5 2 2 6 2 5 3 2" xfId="39998" xr:uid="{00000000-0005-0000-0000-0000309C0000}"/>
    <cellStyle name="Normal 5 2 2 6 2 5 3 2 2" xfId="39999" xr:uid="{00000000-0005-0000-0000-0000319C0000}"/>
    <cellStyle name="Normal 5 2 2 6 2 5 3 3" xfId="40000" xr:uid="{00000000-0005-0000-0000-0000329C0000}"/>
    <cellStyle name="Normal 5 2 2 6 2 5 4" xfId="40001" xr:uid="{00000000-0005-0000-0000-0000339C0000}"/>
    <cellStyle name="Normal 5 2 2 6 2 6" xfId="40002" xr:uid="{00000000-0005-0000-0000-0000349C0000}"/>
    <cellStyle name="Normal 5 2 2 6 2 6 2" xfId="40003" xr:uid="{00000000-0005-0000-0000-0000359C0000}"/>
    <cellStyle name="Normal 5 2 2 6 2 7" xfId="40004" xr:uid="{00000000-0005-0000-0000-0000369C0000}"/>
    <cellStyle name="Normal 5 2 2 6 2 7 2" xfId="40005" xr:uid="{00000000-0005-0000-0000-0000379C0000}"/>
    <cellStyle name="Normal 5 2 2 6 2 7 2 2" xfId="40006" xr:uid="{00000000-0005-0000-0000-0000389C0000}"/>
    <cellStyle name="Normal 5 2 2 6 2 7 3" xfId="40007" xr:uid="{00000000-0005-0000-0000-0000399C0000}"/>
    <cellStyle name="Normal 5 2 2 6 2 8" xfId="40008" xr:uid="{00000000-0005-0000-0000-00003A9C0000}"/>
    <cellStyle name="Normal 5 2 2 6 2 8 2" xfId="40009" xr:uid="{00000000-0005-0000-0000-00003B9C0000}"/>
    <cellStyle name="Normal 5 2 2 6 2 9" xfId="40010" xr:uid="{00000000-0005-0000-0000-00003C9C0000}"/>
    <cellStyle name="Normal 5 2 2 6 3" xfId="40011" xr:uid="{00000000-0005-0000-0000-00003D9C0000}"/>
    <cellStyle name="Normal 5 2 2 6 3 2" xfId="40012" xr:uid="{00000000-0005-0000-0000-00003E9C0000}"/>
    <cellStyle name="Normal 5 2 2 6 3 2 2" xfId="40013" xr:uid="{00000000-0005-0000-0000-00003F9C0000}"/>
    <cellStyle name="Normal 5 2 2 6 3 2 2 2" xfId="40014" xr:uid="{00000000-0005-0000-0000-0000409C0000}"/>
    <cellStyle name="Normal 5 2 2 6 3 2 2 2 2" xfId="40015" xr:uid="{00000000-0005-0000-0000-0000419C0000}"/>
    <cellStyle name="Normal 5 2 2 6 3 2 2 3" xfId="40016" xr:uid="{00000000-0005-0000-0000-0000429C0000}"/>
    <cellStyle name="Normal 5 2 2 6 3 2 2 3 2" xfId="40017" xr:uid="{00000000-0005-0000-0000-0000439C0000}"/>
    <cellStyle name="Normal 5 2 2 6 3 2 2 3 2 2" xfId="40018" xr:uid="{00000000-0005-0000-0000-0000449C0000}"/>
    <cellStyle name="Normal 5 2 2 6 3 2 2 3 3" xfId="40019" xr:uid="{00000000-0005-0000-0000-0000459C0000}"/>
    <cellStyle name="Normal 5 2 2 6 3 2 2 4" xfId="40020" xr:uid="{00000000-0005-0000-0000-0000469C0000}"/>
    <cellStyle name="Normal 5 2 2 6 3 2 3" xfId="40021" xr:uid="{00000000-0005-0000-0000-0000479C0000}"/>
    <cellStyle name="Normal 5 2 2 6 3 2 3 2" xfId="40022" xr:uid="{00000000-0005-0000-0000-0000489C0000}"/>
    <cellStyle name="Normal 5 2 2 6 3 2 4" xfId="40023" xr:uid="{00000000-0005-0000-0000-0000499C0000}"/>
    <cellStyle name="Normal 5 2 2 6 3 2 4 2" xfId="40024" xr:uid="{00000000-0005-0000-0000-00004A9C0000}"/>
    <cellStyle name="Normal 5 2 2 6 3 2 4 2 2" xfId="40025" xr:uid="{00000000-0005-0000-0000-00004B9C0000}"/>
    <cellStyle name="Normal 5 2 2 6 3 2 4 3" xfId="40026" xr:uid="{00000000-0005-0000-0000-00004C9C0000}"/>
    <cellStyle name="Normal 5 2 2 6 3 2 5" xfId="40027" xr:uid="{00000000-0005-0000-0000-00004D9C0000}"/>
    <cellStyle name="Normal 5 2 2 6 3 3" xfId="40028" xr:uid="{00000000-0005-0000-0000-00004E9C0000}"/>
    <cellStyle name="Normal 5 2 2 6 3 3 2" xfId="40029" xr:uid="{00000000-0005-0000-0000-00004F9C0000}"/>
    <cellStyle name="Normal 5 2 2 6 3 3 2 2" xfId="40030" xr:uid="{00000000-0005-0000-0000-0000509C0000}"/>
    <cellStyle name="Normal 5 2 2 6 3 3 3" xfId="40031" xr:uid="{00000000-0005-0000-0000-0000519C0000}"/>
    <cellStyle name="Normal 5 2 2 6 3 3 3 2" xfId="40032" xr:uid="{00000000-0005-0000-0000-0000529C0000}"/>
    <cellStyle name="Normal 5 2 2 6 3 3 3 2 2" xfId="40033" xr:uid="{00000000-0005-0000-0000-0000539C0000}"/>
    <cellStyle name="Normal 5 2 2 6 3 3 3 3" xfId="40034" xr:uid="{00000000-0005-0000-0000-0000549C0000}"/>
    <cellStyle name="Normal 5 2 2 6 3 3 4" xfId="40035" xr:uid="{00000000-0005-0000-0000-0000559C0000}"/>
    <cellStyle name="Normal 5 2 2 6 3 4" xfId="40036" xr:uid="{00000000-0005-0000-0000-0000569C0000}"/>
    <cellStyle name="Normal 5 2 2 6 3 4 2" xfId="40037" xr:uid="{00000000-0005-0000-0000-0000579C0000}"/>
    <cellStyle name="Normal 5 2 2 6 3 4 2 2" xfId="40038" xr:uid="{00000000-0005-0000-0000-0000589C0000}"/>
    <cellStyle name="Normal 5 2 2 6 3 4 3" xfId="40039" xr:uid="{00000000-0005-0000-0000-0000599C0000}"/>
    <cellStyle name="Normal 5 2 2 6 3 4 3 2" xfId="40040" xr:uid="{00000000-0005-0000-0000-00005A9C0000}"/>
    <cellStyle name="Normal 5 2 2 6 3 4 3 2 2" xfId="40041" xr:uid="{00000000-0005-0000-0000-00005B9C0000}"/>
    <cellStyle name="Normal 5 2 2 6 3 4 3 3" xfId="40042" xr:uid="{00000000-0005-0000-0000-00005C9C0000}"/>
    <cellStyle name="Normal 5 2 2 6 3 4 4" xfId="40043" xr:uid="{00000000-0005-0000-0000-00005D9C0000}"/>
    <cellStyle name="Normal 5 2 2 6 3 5" xfId="40044" xr:uid="{00000000-0005-0000-0000-00005E9C0000}"/>
    <cellStyle name="Normal 5 2 2 6 3 5 2" xfId="40045" xr:uid="{00000000-0005-0000-0000-00005F9C0000}"/>
    <cellStyle name="Normal 5 2 2 6 3 6" xfId="40046" xr:uid="{00000000-0005-0000-0000-0000609C0000}"/>
    <cellStyle name="Normal 5 2 2 6 3 6 2" xfId="40047" xr:uid="{00000000-0005-0000-0000-0000619C0000}"/>
    <cellStyle name="Normal 5 2 2 6 3 6 2 2" xfId="40048" xr:uid="{00000000-0005-0000-0000-0000629C0000}"/>
    <cellStyle name="Normal 5 2 2 6 3 6 3" xfId="40049" xr:uid="{00000000-0005-0000-0000-0000639C0000}"/>
    <cellStyle name="Normal 5 2 2 6 3 7" xfId="40050" xr:uid="{00000000-0005-0000-0000-0000649C0000}"/>
    <cellStyle name="Normal 5 2 2 6 3 7 2" xfId="40051" xr:uid="{00000000-0005-0000-0000-0000659C0000}"/>
    <cellStyle name="Normal 5 2 2 6 3 8" xfId="40052" xr:uid="{00000000-0005-0000-0000-0000669C0000}"/>
    <cellStyle name="Normal 5 2 2 6 4" xfId="40053" xr:uid="{00000000-0005-0000-0000-0000679C0000}"/>
    <cellStyle name="Normal 5 2 2 6 4 2" xfId="40054" xr:uid="{00000000-0005-0000-0000-0000689C0000}"/>
    <cellStyle name="Normal 5 2 2 6 4 2 2" xfId="40055" xr:uid="{00000000-0005-0000-0000-0000699C0000}"/>
    <cellStyle name="Normal 5 2 2 6 4 2 2 2" xfId="40056" xr:uid="{00000000-0005-0000-0000-00006A9C0000}"/>
    <cellStyle name="Normal 5 2 2 6 4 2 3" xfId="40057" xr:uid="{00000000-0005-0000-0000-00006B9C0000}"/>
    <cellStyle name="Normal 5 2 2 6 4 2 3 2" xfId="40058" xr:uid="{00000000-0005-0000-0000-00006C9C0000}"/>
    <cellStyle name="Normal 5 2 2 6 4 2 3 2 2" xfId="40059" xr:uid="{00000000-0005-0000-0000-00006D9C0000}"/>
    <cellStyle name="Normal 5 2 2 6 4 2 3 3" xfId="40060" xr:uid="{00000000-0005-0000-0000-00006E9C0000}"/>
    <cellStyle name="Normal 5 2 2 6 4 2 4" xfId="40061" xr:uid="{00000000-0005-0000-0000-00006F9C0000}"/>
    <cellStyle name="Normal 5 2 2 6 4 3" xfId="40062" xr:uid="{00000000-0005-0000-0000-0000709C0000}"/>
    <cellStyle name="Normal 5 2 2 6 4 3 2" xfId="40063" xr:uid="{00000000-0005-0000-0000-0000719C0000}"/>
    <cellStyle name="Normal 5 2 2 6 4 4" xfId="40064" xr:uid="{00000000-0005-0000-0000-0000729C0000}"/>
    <cellStyle name="Normal 5 2 2 6 4 4 2" xfId="40065" xr:uid="{00000000-0005-0000-0000-0000739C0000}"/>
    <cellStyle name="Normal 5 2 2 6 4 4 2 2" xfId="40066" xr:uid="{00000000-0005-0000-0000-0000749C0000}"/>
    <cellStyle name="Normal 5 2 2 6 4 4 3" xfId="40067" xr:uid="{00000000-0005-0000-0000-0000759C0000}"/>
    <cellStyle name="Normal 5 2 2 6 4 5" xfId="40068" xr:uid="{00000000-0005-0000-0000-0000769C0000}"/>
    <cellStyle name="Normal 5 2 2 6 5" xfId="40069" xr:uid="{00000000-0005-0000-0000-0000779C0000}"/>
    <cellStyle name="Normal 5 2 2 6 5 2" xfId="40070" xr:uid="{00000000-0005-0000-0000-0000789C0000}"/>
    <cellStyle name="Normal 5 2 2 6 5 2 2" xfId="40071" xr:uid="{00000000-0005-0000-0000-0000799C0000}"/>
    <cellStyle name="Normal 5 2 2 6 5 3" xfId="40072" xr:uid="{00000000-0005-0000-0000-00007A9C0000}"/>
    <cellStyle name="Normal 5 2 2 6 5 3 2" xfId="40073" xr:uid="{00000000-0005-0000-0000-00007B9C0000}"/>
    <cellStyle name="Normal 5 2 2 6 5 3 2 2" xfId="40074" xr:uid="{00000000-0005-0000-0000-00007C9C0000}"/>
    <cellStyle name="Normal 5 2 2 6 5 3 3" xfId="40075" xr:uid="{00000000-0005-0000-0000-00007D9C0000}"/>
    <cellStyle name="Normal 5 2 2 6 5 4" xfId="40076" xr:uid="{00000000-0005-0000-0000-00007E9C0000}"/>
    <cellStyle name="Normal 5 2 2 6 6" xfId="40077" xr:uid="{00000000-0005-0000-0000-00007F9C0000}"/>
    <cellStyle name="Normal 5 2 2 6 6 2" xfId="40078" xr:uid="{00000000-0005-0000-0000-0000809C0000}"/>
    <cellStyle name="Normal 5 2 2 6 6 2 2" xfId="40079" xr:uid="{00000000-0005-0000-0000-0000819C0000}"/>
    <cellStyle name="Normal 5 2 2 6 6 3" xfId="40080" xr:uid="{00000000-0005-0000-0000-0000829C0000}"/>
    <cellStyle name="Normal 5 2 2 6 6 3 2" xfId="40081" xr:uid="{00000000-0005-0000-0000-0000839C0000}"/>
    <cellStyle name="Normal 5 2 2 6 6 3 2 2" xfId="40082" xr:uid="{00000000-0005-0000-0000-0000849C0000}"/>
    <cellStyle name="Normal 5 2 2 6 6 3 3" xfId="40083" xr:uid="{00000000-0005-0000-0000-0000859C0000}"/>
    <cellStyle name="Normal 5 2 2 6 6 4" xfId="40084" xr:uid="{00000000-0005-0000-0000-0000869C0000}"/>
    <cellStyle name="Normal 5 2 2 6 7" xfId="40085" xr:uid="{00000000-0005-0000-0000-0000879C0000}"/>
    <cellStyle name="Normal 5 2 2 6 7 2" xfId="40086" xr:uid="{00000000-0005-0000-0000-0000889C0000}"/>
    <cellStyle name="Normal 5 2 2 6 8" xfId="40087" xr:uid="{00000000-0005-0000-0000-0000899C0000}"/>
    <cellStyle name="Normal 5 2 2 6 8 2" xfId="40088" xr:uid="{00000000-0005-0000-0000-00008A9C0000}"/>
    <cellStyle name="Normal 5 2 2 6 8 2 2" xfId="40089" xr:uid="{00000000-0005-0000-0000-00008B9C0000}"/>
    <cellStyle name="Normal 5 2 2 6 8 3" xfId="40090" xr:uid="{00000000-0005-0000-0000-00008C9C0000}"/>
    <cellStyle name="Normal 5 2 2 6 9" xfId="40091" xr:uid="{00000000-0005-0000-0000-00008D9C0000}"/>
    <cellStyle name="Normal 5 2 2 6 9 2" xfId="40092" xr:uid="{00000000-0005-0000-0000-00008E9C0000}"/>
    <cellStyle name="Normal 5 2 2 7" xfId="40093" xr:uid="{00000000-0005-0000-0000-00008F9C0000}"/>
    <cellStyle name="Normal 5 2 2 7 2" xfId="40094" xr:uid="{00000000-0005-0000-0000-0000909C0000}"/>
    <cellStyle name="Normal 5 2 2 7 2 2" xfId="40095" xr:uid="{00000000-0005-0000-0000-0000919C0000}"/>
    <cellStyle name="Normal 5 2 2 7 2 2 2" xfId="40096" xr:uid="{00000000-0005-0000-0000-0000929C0000}"/>
    <cellStyle name="Normal 5 2 2 7 2 2 2 2" xfId="40097" xr:uid="{00000000-0005-0000-0000-0000939C0000}"/>
    <cellStyle name="Normal 5 2 2 7 2 2 2 2 2" xfId="40098" xr:uid="{00000000-0005-0000-0000-0000949C0000}"/>
    <cellStyle name="Normal 5 2 2 7 2 2 2 3" xfId="40099" xr:uid="{00000000-0005-0000-0000-0000959C0000}"/>
    <cellStyle name="Normal 5 2 2 7 2 2 2 3 2" xfId="40100" xr:uid="{00000000-0005-0000-0000-0000969C0000}"/>
    <cellStyle name="Normal 5 2 2 7 2 2 2 3 2 2" xfId="40101" xr:uid="{00000000-0005-0000-0000-0000979C0000}"/>
    <cellStyle name="Normal 5 2 2 7 2 2 2 3 3" xfId="40102" xr:uid="{00000000-0005-0000-0000-0000989C0000}"/>
    <cellStyle name="Normal 5 2 2 7 2 2 2 4" xfId="40103" xr:uid="{00000000-0005-0000-0000-0000999C0000}"/>
    <cellStyle name="Normal 5 2 2 7 2 2 3" xfId="40104" xr:uid="{00000000-0005-0000-0000-00009A9C0000}"/>
    <cellStyle name="Normal 5 2 2 7 2 2 3 2" xfId="40105" xr:uid="{00000000-0005-0000-0000-00009B9C0000}"/>
    <cellStyle name="Normal 5 2 2 7 2 2 4" xfId="40106" xr:uid="{00000000-0005-0000-0000-00009C9C0000}"/>
    <cellStyle name="Normal 5 2 2 7 2 2 4 2" xfId="40107" xr:uid="{00000000-0005-0000-0000-00009D9C0000}"/>
    <cellStyle name="Normal 5 2 2 7 2 2 4 2 2" xfId="40108" xr:uid="{00000000-0005-0000-0000-00009E9C0000}"/>
    <cellStyle name="Normal 5 2 2 7 2 2 4 3" xfId="40109" xr:uid="{00000000-0005-0000-0000-00009F9C0000}"/>
    <cellStyle name="Normal 5 2 2 7 2 2 5" xfId="40110" xr:uid="{00000000-0005-0000-0000-0000A09C0000}"/>
    <cellStyle name="Normal 5 2 2 7 2 3" xfId="40111" xr:uid="{00000000-0005-0000-0000-0000A19C0000}"/>
    <cellStyle name="Normal 5 2 2 7 2 3 2" xfId="40112" xr:uid="{00000000-0005-0000-0000-0000A29C0000}"/>
    <cellStyle name="Normal 5 2 2 7 2 3 2 2" xfId="40113" xr:uid="{00000000-0005-0000-0000-0000A39C0000}"/>
    <cellStyle name="Normal 5 2 2 7 2 3 3" xfId="40114" xr:uid="{00000000-0005-0000-0000-0000A49C0000}"/>
    <cellStyle name="Normal 5 2 2 7 2 3 3 2" xfId="40115" xr:uid="{00000000-0005-0000-0000-0000A59C0000}"/>
    <cellStyle name="Normal 5 2 2 7 2 3 3 2 2" xfId="40116" xr:uid="{00000000-0005-0000-0000-0000A69C0000}"/>
    <cellStyle name="Normal 5 2 2 7 2 3 3 3" xfId="40117" xr:uid="{00000000-0005-0000-0000-0000A79C0000}"/>
    <cellStyle name="Normal 5 2 2 7 2 3 4" xfId="40118" xr:uid="{00000000-0005-0000-0000-0000A89C0000}"/>
    <cellStyle name="Normal 5 2 2 7 2 4" xfId="40119" xr:uid="{00000000-0005-0000-0000-0000A99C0000}"/>
    <cellStyle name="Normal 5 2 2 7 2 4 2" xfId="40120" xr:uid="{00000000-0005-0000-0000-0000AA9C0000}"/>
    <cellStyle name="Normal 5 2 2 7 2 4 2 2" xfId="40121" xr:uid="{00000000-0005-0000-0000-0000AB9C0000}"/>
    <cellStyle name="Normal 5 2 2 7 2 4 3" xfId="40122" xr:uid="{00000000-0005-0000-0000-0000AC9C0000}"/>
    <cellStyle name="Normal 5 2 2 7 2 4 3 2" xfId="40123" xr:uid="{00000000-0005-0000-0000-0000AD9C0000}"/>
    <cellStyle name="Normal 5 2 2 7 2 4 3 2 2" xfId="40124" xr:uid="{00000000-0005-0000-0000-0000AE9C0000}"/>
    <cellStyle name="Normal 5 2 2 7 2 4 3 3" xfId="40125" xr:uid="{00000000-0005-0000-0000-0000AF9C0000}"/>
    <cellStyle name="Normal 5 2 2 7 2 4 4" xfId="40126" xr:uid="{00000000-0005-0000-0000-0000B09C0000}"/>
    <cellStyle name="Normal 5 2 2 7 2 5" xfId="40127" xr:uid="{00000000-0005-0000-0000-0000B19C0000}"/>
    <cellStyle name="Normal 5 2 2 7 2 5 2" xfId="40128" xr:uid="{00000000-0005-0000-0000-0000B29C0000}"/>
    <cellStyle name="Normal 5 2 2 7 2 6" xfId="40129" xr:uid="{00000000-0005-0000-0000-0000B39C0000}"/>
    <cellStyle name="Normal 5 2 2 7 2 6 2" xfId="40130" xr:uid="{00000000-0005-0000-0000-0000B49C0000}"/>
    <cellStyle name="Normal 5 2 2 7 2 6 2 2" xfId="40131" xr:uid="{00000000-0005-0000-0000-0000B59C0000}"/>
    <cellStyle name="Normal 5 2 2 7 2 6 3" xfId="40132" xr:uid="{00000000-0005-0000-0000-0000B69C0000}"/>
    <cellStyle name="Normal 5 2 2 7 2 7" xfId="40133" xr:uid="{00000000-0005-0000-0000-0000B79C0000}"/>
    <cellStyle name="Normal 5 2 2 7 2 7 2" xfId="40134" xr:uid="{00000000-0005-0000-0000-0000B89C0000}"/>
    <cellStyle name="Normal 5 2 2 7 2 8" xfId="40135" xr:uid="{00000000-0005-0000-0000-0000B99C0000}"/>
    <cellStyle name="Normal 5 2 2 7 3" xfId="40136" xr:uid="{00000000-0005-0000-0000-0000BA9C0000}"/>
    <cellStyle name="Normal 5 2 2 7 3 2" xfId="40137" xr:uid="{00000000-0005-0000-0000-0000BB9C0000}"/>
    <cellStyle name="Normal 5 2 2 7 3 2 2" xfId="40138" xr:uid="{00000000-0005-0000-0000-0000BC9C0000}"/>
    <cellStyle name="Normal 5 2 2 7 3 2 2 2" xfId="40139" xr:uid="{00000000-0005-0000-0000-0000BD9C0000}"/>
    <cellStyle name="Normal 5 2 2 7 3 2 3" xfId="40140" xr:uid="{00000000-0005-0000-0000-0000BE9C0000}"/>
    <cellStyle name="Normal 5 2 2 7 3 2 3 2" xfId="40141" xr:uid="{00000000-0005-0000-0000-0000BF9C0000}"/>
    <cellStyle name="Normal 5 2 2 7 3 2 3 2 2" xfId="40142" xr:uid="{00000000-0005-0000-0000-0000C09C0000}"/>
    <cellStyle name="Normal 5 2 2 7 3 2 3 3" xfId="40143" xr:uid="{00000000-0005-0000-0000-0000C19C0000}"/>
    <cellStyle name="Normal 5 2 2 7 3 2 4" xfId="40144" xr:uid="{00000000-0005-0000-0000-0000C29C0000}"/>
    <cellStyle name="Normal 5 2 2 7 3 3" xfId="40145" xr:uid="{00000000-0005-0000-0000-0000C39C0000}"/>
    <cellStyle name="Normal 5 2 2 7 3 3 2" xfId="40146" xr:uid="{00000000-0005-0000-0000-0000C49C0000}"/>
    <cellStyle name="Normal 5 2 2 7 3 4" xfId="40147" xr:uid="{00000000-0005-0000-0000-0000C59C0000}"/>
    <cellStyle name="Normal 5 2 2 7 3 4 2" xfId="40148" xr:uid="{00000000-0005-0000-0000-0000C69C0000}"/>
    <cellStyle name="Normal 5 2 2 7 3 4 2 2" xfId="40149" xr:uid="{00000000-0005-0000-0000-0000C79C0000}"/>
    <cellStyle name="Normal 5 2 2 7 3 4 3" xfId="40150" xr:uid="{00000000-0005-0000-0000-0000C89C0000}"/>
    <cellStyle name="Normal 5 2 2 7 3 5" xfId="40151" xr:uid="{00000000-0005-0000-0000-0000C99C0000}"/>
    <cellStyle name="Normal 5 2 2 7 4" xfId="40152" xr:uid="{00000000-0005-0000-0000-0000CA9C0000}"/>
    <cellStyle name="Normal 5 2 2 7 4 2" xfId="40153" xr:uid="{00000000-0005-0000-0000-0000CB9C0000}"/>
    <cellStyle name="Normal 5 2 2 7 4 2 2" xfId="40154" xr:uid="{00000000-0005-0000-0000-0000CC9C0000}"/>
    <cellStyle name="Normal 5 2 2 7 4 3" xfId="40155" xr:uid="{00000000-0005-0000-0000-0000CD9C0000}"/>
    <cellStyle name="Normal 5 2 2 7 4 3 2" xfId="40156" xr:uid="{00000000-0005-0000-0000-0000CE9C0000}"/>
    <cellStyle name="Normal 5 2 2 7 4 3 2 2" xfId="40157" xr:uid="{00000000-0005-0000-0000-0000CF9C0000}"/>
    <cellStyle name="Normal 5 2 2 7 4 3 3" xfId="40158" xr:uid="{00000000-0005-0000-0000-0000D09C0000}"/>
    <cellStyle name="Normal 5 2 2 7 4 4" xfId="40159" xr:uid="{00000000-0005-0000-0000-0000D19C0000}"/>
    <cellStyle name="Normal 5 2 2 7 5" xfId="40160" xr:uid="{00000000-0005-0000-0000-0000D29C0000}"/>
    <cellStyle name="Normal 5 2 2 7 5 2" xfId="40161" xr:uid="{00000000-0005-0000-0000-0000D39C0000}"/>
    <cellStyle name="Normal 5 2 2 7 5 2 2" xfId="40162" xr:uid="{00000000-0005-0000-0000-0000D49C0000}"/>
    <cellStyle name="Normal 5 2 2 7 5 3" xfId="40163" xr:uid="{00000000-0005-0000-0000-0000D59C0000}"/>
    <cellStyle name="Normal 5 2 2 7 5 3 2" xfId="40164" xr:uid="{00000000-0005-0000-0000-0000D69C0000}"/>
    <cellStyle name="Normal 5 2 2 7 5 3 2 2" xfId="40165" xr:uid="{00000000-0005-0000-0000-0000D79C0000}"/>
    <cellStyle name="Normal 5 2 2 7 5 3 3" xfId="40166" xr:uid="{00000000-0005-0000-0000-0000D89C0000}"/>
    <cellStyle name="Normal 5 2 2 7 5 4" xfId="40167" xr:uid="{00000000-0005-0000-0000-0000D99C0000}"/>
    <cellStyle name="Normal 5 2 2 7 6" xfId="40168" xr:uid="{00000000-0005-0000-0000-0000DA9C0000}"/>
    <cellStyle name="Normal 5 2 2 7 6 2" xfId="40169" xr:uid="{00000000-0005-0000-0000-0000DB9C0000}"/>
    <cellStyle name="Normal 5 2 2 7 7" xfId="40170" xr:uid="{00000000-0005-0000-0000-0000DC9C0000}"/>
    <cellStyle name="Normal 5 2 2 7 7 2" xfId="40171" xr:uid="{00000000-0005-0000-0000-0000DD9C0000}"/>
    <cellStyle name="Normal 5 2 2 7 7 2 2" xfId="40172" xr:uid="{00000000-0005-0000-0000-0000DE9C0000}"/>
    <cellStyle name="Normal 5 2 2 7 7 3" xfId="40173" xr:uid="{00000000-0005-0000-0000-0000DF9C0000}"/>
    <cellStyle name="Normal 5 2 2 7 8" xfId="40174" xr:uid="{00000000-0005-0000-0000-0000E09C0000}"/>
    <cellStyle name="Normal 5 2 2 7 8 2" xfId="40175" xr:uid="{00000000-0005-0000-0000-0000E19C0000}"/>
    <cellStyle name="Normal 5 2 2 7 9" xfId="40176" xr:uid="{00000000-0005-0000-0000-0000E29C0000}"/>
    <cellStyle name="Normal 5 2 2 8" xfId="40177" xr:uid="{00000000-0005-0000-0000-0000E39C0000}"/>
    <cellStyle name="Normal 5 2 2 8 2" xfId="40178" xr:uid="{00000000-0005-0000-0000-0000E49C0000}"/>
    <cellStyle name="Normal 5 2 2 8 2 2" xfId="40179" xr:uid="{00000000-0005-0000-0000-0000E59C0000}"/>
    <cellStyle name="Normal 5 2 2 8 2 2 2" xfId="40180" xr:uid="{00000000-0005-0000-0000-0000E69C0000}"/>
    <cellStyle name="Normal 5 2 2 8 2 2 2 2" xfId="40181" xr:uid="{00000000-0005-0000-0000-0000E79C0000}"/>
    <cellStyle name="Normal 5 2 2 8 2 2 3" xfId="40182" xr:uid="{00000000-0005-0000-0000-0000E89C0000}"/>
    <cellStyle name="Normal 5 2 2 8 2 2 3 2" xfId="40183" xr:uid="{00000000-0005-0000-0000-0000E99C0000}"/>
    <cellStyle name="Normal 5 2 2 8 2 2 3 2 2" xfId="40184" xr:uid="{00000000-0005-0000-0000-0000EA9C0000}"/>
    <cellStyle name="Normal 5 2 2 8 2 2 3 3" xfId="40185" xr:uid="{00000000-0005-0000-0000-0000EB9C0000}"/>
    <cellStyle name="Normal 5 2 2 8 2 2 4" xfId="40186" xr:uid="{00000000-0005-0000-0000-0000EC9C0000}"/>
    <cellStyle name="Normal 5 2 2 8 2 3" xfId="40187" xr:uid="{00000000-0005-0000-0000-0000ED9C0000}"/>
    <cellStyle name="Normal 5 2 2 8 2 3 2" xfId="40188" xr:uid="{00000000-0005-0000-0000-0000EE9C0000}"/>
    <cellStyle name="Normal 5 2 2 8 2 4" xfId="40189" xr:uid="{00000000-0005-0000-0000-0000EF9C0000}"/>
    <cellStyle name="Normal 5 2 2 8 2 4 2" xfId="40190" xr:uid="{00000000-0005-0000-0000-0000F09C0000}"/>
    <cellStyle name="Normal 5 2 2 8 2 4 2 2" xfId="40191" xr:uid="{00000000-0005-0000-0000-0000F19C0000}"/>
    <cellStyle name="Normal 5 2 2 8 2 4 3" xfId="40192" xr:uid="{00000000-0005-0000-0000-0000F29C0000}"/>
    <cellStyle name="Normal 5 2 2 8 2 5" xfId="40193" xr:uid="{00000000-0005-0000-0000-0000F39C0000}"/>
    <cellStyle name="Normal 5 2 2 8 3" xfId="40194" xr:uid="{00000000-0005-0000-0000-0000F49C0000}"/>
    <cellStyle name="Normal 5 2 2 8 3 2" xfId="40195" xr:uid="{00000000-0005-0000-0000-0000F59C0000}"/>
    <cellStyle name="Normal 5 2 2 8 3 2 2" xfId="40196" xr:uid="{00000000-0005-0000-0000-0000F69C0000}"/>
    <cellStyle name="Normal 5 2 2 8 3 3" xfId="40197" xr:uid="{00000000-0005-0000-0000-0000F79C0000}"/>
    <cellStyle name="Normal 5 2 2 8 3 3 2" xfId="40198" xr:uid="{00000000-0005-0000-0000-0000F89C0000}"/>
    <cellStyle name="Normal 5 2 2 8 3 3 2 2" xfId="40199" xr:uid="{00000000-0005-0000-0000-0000F99C0000}"/>
    <cellStyle name="Normal 5 2 2 8 3 3 3" xfId="40200" xr:uid="{00000000-0005-0000-0000-0000FA9C0000}"/>
    <cellStyle name="Normal 5 2 2 8 3 4" xfId="40201" xr:uid="{00000000-0005-0000-0000-0000FB9C0000}"/>
    <cellStyle name="Normal 5 2 2 8 4" xfId="40202" xr:uid="{00000000-0005-0000-0000-0000FC9C0000}"/>
    <cellStyle name="Normal 5 2 2 8 4 2" xfId="40203" xr:uid="{00000000-0005-0000-0000-0000FD9C0000}"/>
    <cellStyle name="Normal 5 2 2 8 4 2 2" xfId="40204" xr:uid="{00000000-0005-0000-0000-0000FE9C0000}"/>
    <cellStyle name="Normal 5 2 2 8 4 3" xfId="40205" xr:uid="{00000000-0005-0000-0000-0000FF9C0000}"/>
    <cellStyle name="Normal 5 2 2 8 4 3 2" xfId="40206" xr:uid="{00000000-0005-0000-0000-0000009D0000}"/>
    <cellStyle name="Normal 5 2 2 8 4 3 2 2" xfId="40207" xr:uid="{00000000-0005-0000-0000-0000019D0000}"/>
    <cellStyle name="Normal 5 2 2 8 4 3 3" xfId="40208" xr:uid="{00000000-0005-0000-0000-0000029D0000}"/>
    <cellStyle name="Normal 5 2 2 8 4 4" xfId="40209" xr:uid="{00000000-0005-0000-0000-0000039D0000}"/>
    <cellStyle name="Normal 5 2 2 8 5" xfId="40210" xr:uid="{00000000-0005-0000-0000-0000049D0000}"/>
    <cellStyle name="Normal 5 2 2 8 5 2" xfId="40211" xr:uid="{00000000-0005-0000-0000-0000059D0000}"/>
    <cellStyle name="Normal 5 2 2 8 6" xfId="40212" xr:uid="{00000000-0005-0000-0000-0000069D0000}"/>
    <cellStyle name="Normal 5 2 2 8 6 2" xfId="40213" xr:uid="{00000000-0005-0000-0000-0000079D0000}"/>
    <cellStyle name="Normal 5 2 2 8 6 2 2" xfId="40214" xr:uid="{00000000-0005-0000-0000-0000089D0000}"/>
    <cellStyle name="Normal 5 2 2 8 6 3" xfId="40215" xr:uid="{00000000-0005-0000-0000-0000099D0000}"/>
    <cellStyle name="Normal 5 2 2 8 7" xfId="40216" xr:uid="{00000000-0005-0000-0000-00000A9D0000}"/>
    <cellStyle name="Normal 5 2 2 8 7 2" xfId="40217" xr:uid="{00000000-0005-0000-0000-00000B9D0000}"/>
    <cellStyle name="Normal 5 2 2 8 8" xfId="40218" xr:uid="{00000000-0005-0000-0000-00000C9D0000}"/>
    <cellStyle name="Normal 5 2 2 9" xfId="40219" xr:uid="{00000000-0005-0000-0000-00000D9D0000}"/>
    <cellStyle name="Normal 5 2 2 9 2" xfId="40220" xr:uid="{00000000-0005-0000-0000-00000E9D0000}"/>
    <cellStyle name="Normal 5 2 2 9 2 2" xfId="40221" xr:uid="{00000000-0005-0000-0000-00000F9D0000}"/>
    <cellStyle name="Normal 5 2 2 9 2 2 2" xfId="40222" xr:uid="{00000000-0005-0000-0000-0000109D0000}"/>
    <cellStyle name="Normal 5 2 2 9 2 2 2 2" xfId="40223" xr:uid="{00000000-0005-0000-0000-0000119D0000}"/>
    <cellStyle name="Normal 5 2 2 9 2 2 3" xfId="40224" xr:uid="{00000000-0005-0000-0000-0000129D0000}"/>
    <cellStyle name="Normal 5 2 2 9 2 2 3 2" xfId="40225" xr:uid="{00000000-0005-0000-0000-0000139D0000}"/>
    <cellStyle name="Normal 5 2 2 9 2 2 3 2 2" xfId="40226" xr:uid="{00000000-0005-0000-0000-0000149D0000}"/>
    <cellStyle name="Normal 5 2 2 9 2 2 3 3" xfId="40227" xr:uid="{00000000-0005-0000-0000-0000159D0000}"/>
    <cellStyle name="Normal 5 2 2 9 2 2 4" xfId="40228" xr:uid="{00000000-0005-0000-0000-0000169D0000}"/>
    <cellStyle name="Normal 5 2 2 9 2 3" xfId="40229" xr:uid="{00000000-0005-0000-0000-0000179D0000}"/>
    <cellStyle name="Normal 5 2 2 9 2 3 2" xfId="40230" xr:uid="{00000000-0005-0000-0000-0000189D0000}"/>
    <cellStyle name="Normal 5 2 2 9 2 4" xfId="40231" xr:uid="{00000000-0005-0000-0000-0000199D0000}"/>
    <cellStyle name="Normal 5 2 2 9 2 4 2" xfId="40232" xr:uid="{00000000-0005-0000-0000-00001A9D0000}"/>
    <cellStyle name="Normal 5 2 2 9 2 4 2 2" xfId="40233" xr:uid="{00000000-0005-0000-0000-00001B9D0000}"/>
    <cellStyle name="Normal 5 2 2 9 2 4 3" xfId="40234" xr:uid="{00000000-0005-0000-0000-00001C9D0000}"/>
    <cellStyle name="Normal 5 2 2 9 2 5" xfId="40235" xr:uid="{00000000-0005-0000-0000-00001D9D0000}"/>
    <cellStyle name="Normal 5 2 2 9 3" xfId="40236" xr:uid="{00000000-0005-0000-0000-00001E9D0000}"/>
    <cellStyle name="Normal 5 2 2 9 3 2" xfId="40237" xr:uid="{00000000-0005-0000-0000-00001F9D0000}"/>
    <cellStyle name="Normal 5 2 2 9 3 2 2" xfId="40238" xr:uid="{00000000-0005-0000-0000-0000209D0000}"/>
    <cellStyle name="Normal 5 2 2 9 3 3" xfId="40239" xr:uid="{00000000-0005-0000-0000-0000219D0000}"/>
    <cellStyle name="Normal 5 2 2 9 3 3 2" xfId="40240" xr:uid="{00000000-0005-0000-0000-0000229D0000}"/>
    <cellStyle name="Normal 5 2 2 9 3 3 2 2" xfId="40241" xr:uid="{00000000-0005-0000-0000-0000239D0000}"/>
    <cellStyle name="Normal 5 2 2 9 3 3 3" xfId="40242" xr:uid="{00000000-0005-0000-0000-0000249D0000}"/>
    <cellStyle name="Normal 5 2 2 9 3 4" xfId="40243" xr:uid="{00000000-0005-0000-0000-0000259D0000}"/>
    <cellStyle name="Normal 5 2 2 9 4" xfId="40244" xr:uid="{00000000-0005-0000-0000-0000269D0000}"/>
    <cellStyle name="Normal 5 2 2 9 4 2" xfId="40245" xr:uid="{00000000-0005-0000-0000-0000279D0000}"/>
    <cellStyle name="Normal 5 2 2 9 4 2 2" xfId="40246" xr:uid="{00000000-0005-0000-0000-0000289D0000}"/>
    <cellStyle name="Normal 5 2 2 9 4 3" xfId="40247" xr:uid="{00000000-0005-0000-0000-0000299D0000}"/>
    <cellStyle name="Normal 5 2 2 9 4 3 2" xfId="40248" xr:uid="{00000000-0005-0000-0000-00002A9D0000}"/>
    <cellStyle name="Normal 5 2 2 9 4 3 2 2" xfId="40249" xr:uid="{00000000-0005-0000-0000-00002B9D0000}"/>
    <cellStyle name="Normal 5 2 2 9 4 3 3" xfId="40250" xr:uid="{00000000-0005-0000-0000-00002C9D0000}"/>
    <cellStyle name="Normal 5 2 2 9 4 4" xfId="40251" xr:uid="{00000000-0005-0000-0000-00002D9D0000}"/>
    <cellStyle name="Normal 5 2 2 9 5" xfId="40252" xr:uid="{00000000-0005-0000-0000-00002E9D0000}"/>
    <cellStyle name="Normal 5 2 2 9 5 2" xfId="40253" xr:uid="{00000000-0005-0000-0000-00002F9D0000}"/>
    <cellStyle name="Normal 5 2 2 9 6" xfId="40254" xr:uid="{00000000-0005-0000-0000-0000309D0000}"/>
    <cellStyle name="Normal 5 2 2 9 6 2" xfId="40255" xr:uid="{00000000-0005-0000-0000-0000319D0000}"/>
    <cellStyle name="Normal 5 2 2 9 6 2 2" xfId="40256" xr:uid="{00000000-0005-0000-0000-0000329D0000}"/>
    <cellStyle name="Normal 5 2 2 9 6 3" xfId="40257" xr:uid="{00000000-0005-0000-0000-0000339D0000}"/>
    <cellStyle name="Normal 5 2 2 9 7" xfId="40258" xr:uid="{00000000-0005-0000-0000-0000349D0000}"/>
    <cellStyle name="Normal 5 2 2 9 7 2" xfId="40259" xr:uid="{00000000-0005-0000-0000-0000359D0000}"/>
    <cellStyle name="Normal 5 2 2 9 8" xfId="40260" xr:uid="{00000000-0005-0000-0000-0000369D0000}"/>
    <cellStyle name="Normal 5 2 2_Sheet1" xfId="40261" xr:uid="{00000000-0005-0000-0000-0000379D0000}"/>
    <cellStyle name="Normal 5 2 20" xfId="40262" xr:uid="{00000000-0005-0000-0000-0000389D0000}"/>
    <cellStyle name="Normal 5 2 21" xfId="40263" xr:uid="{00000000-0005-0000-0000-0000399D0000}"/>
    <cellStyle name="Normal 5 2 3" xfId="40264" xr:uid="{00000000-0005-0000-0000-00003A9D0000}"/>
    <cellStyle name="Normal 5 2 3 10" xfId="40265" xr:uid="{00000000-0005-0000-0000-00003B9D0000}"/>
    <cellStyle name="Normal 5 2 3 10 2" xfId="40266" xr:uid="{00000000-0005-0000-0000-00003C9D0000}"/>
    <cellStyle name="Normal 5 2 3 10 2 2" xfId="40267" xr:uid="{00000000-0005-0000-0000-00003D9D0000}"/>
    <cellStyle name="Normal 5 2 3 10 2 2 2" xfId="40268" xr:uid="{00000000-0005-0000-0000-00003E9D0000}"/>
    <cellStyle name="Normal 5 2 3 10 2 2 2 2" xfId="40269" xr:uid="{00000000-0005-0000-0000-00003F9D0000}"/>
    <cellStyle name="Normal 5 2 3 10 2 2 3" xfId="40270" xr:uid="{00000000-0005-0000-0000-0000409D0000}"/>
    <cellStyle name="Normal 5 2 3 10 2 2 3 2" xfId="40271" xr:uid="{00000000-0005-0000-0000-0000419D0000}"/>
    <cellStyle name="Normal 5 2 3 10 2 2 3 2 2" xfId="40272" xr:uid="{00000000-0005-0000-0000-0000429D0000}"/>
    <cellStyle name="Normal 5 2 3 10 2 2 3 3" xfId="40273" xr:uid="{00000000-0005-0000-0000-0000439D0000}"/>
    <cellStyle name="Normal 5 2 3 10 2 2 4" xfId="40274" xr:uid="{00000000-0005-0000-0000-0000449D0000}"/>
    <cellStyle name="Normal 5 2 3 10 2 3" xfId="40275" xr:uid="{00000000-0005-0000-0000-0000459D0000}"/>
    <cellStyle name="Normal 5 2 3 10 2 3 2" xfId="40276" xr:uid="{00000000-0005-0000-0000-0000469D0000}"/>
    <cellStyle name="Normal 5 2 3 10 2 4" xfId="40277" xr:uid="{00000000-0005-0000-0000-0000479D0000}"/>
    <cellStyle name="Normal 5 2 3 10 2 4 2" xfId="40278" xr:uid="{00000000-0005-0000-0000-0000489D0000}"/>
    <cellStyle name="Normal 5 2 3 10 2 4 2 2" xfId="40279" xr:uid="{00000000-0005-0000-0000-0000499D0000}"/>
    <cellStyle name="Normal 5 2 3 10 2 4 3" xfId="40280" xr:uid="{00000000-0005-0000-0000-00004A9D0000}"/>
    <cellStyle name="Normal 5 2 3 10 2 5" xfId="40281" xr:uid="{00000000-0005-0000-0000-00004B9D0000}"/>
    <cellStyle name="Normal 5 2 3 10 3" xfId="40282" xr:uid="{00000000-0005-0000-0000-00004C9D0000}"/>
    <cellStyle name="Normal 5 2 3 10 3 2" xfId="40283" xr:uid="{00000000-0005-0000-0000-00004D9D0000}"/>
    <cellStyle name="Normal 5 2 3 10 3 2 2" xfId="40284" xr:uid="{00000000-0005-0000-0000-00004E9D0000}"/>
    <cellStyle name="Normal 5 2 3 10 3 3" xfId="40285" xr:uid="{00000000-0005-0000-0000-00004F9D0000}"/>
    <cellStyle name="Normal 5 2 3 10 3 3 2" xfId="40286" xr:uid="{00000000-0005-0000-0000-0000509D0000}"/>
    <cellStyle name="Normal 5 2 3 10 3 3 2 2" xfId="40287" xr:uid="{00000000-0005-0000-0000-0000519D0000}"/>
    <cellStyle name="Normal 5 2 3 10 3 3 3" xfId="40288" xr:uid="{00000000-0005-0000-0000-0000529D0000}"/>
    <cellStyle name="Normal 5 2 3 10 3 4" xfId="40289" xr:uid="{00000000-0005-0000-0000-0000539D0000}"/>
    <cellStyle name="Normal 5 2 3 10 4" xfId="40290" xr:uid="{00000000-0005-0000-0000-0000549D0000}"/>
    <cellStyle name="Normal 5 2 3 10 4 2" xfId="40291" xr:uid="{00000000-0005-0000-0000-0000559D0000}"/>
    <cellStyle name="Normal 5 2 3 10 5" xfId="40292" xr:uid="{00000000-0005-0000-0000-0000569D0000}"/>
    <cellStyle name="Normal 5 2 3 10 5 2" xfId="40293" xr:uid="{00000000-0005-0000-0000-0000579D0000}"/>
    <cellStyle name="Normal 5 2 3 10 5 2 2" xfId="40294" xr:uid="{00000000-0005-0000-0000-0000589D0000}"/>
    <cellStyle name="Normal 5 2 3 10 5 3" xfId="40295" xr:uid="{00000000-0005-0000-0000-0000599D0000}"/>
    <cellStyle name="Normal 5 2 3 10 6" xfId="40296" xr:uid="{00000000-0005-0000-0000-00005A9D0000}"/>
    <cellStyle name="Normal 5 2 3 11" xfId="40297" xr:uid="{00000000-0005-0000-0000-00005B9D0000}"/>
    <cellStyle name="Normal 5 2 3 11 2" xfId="40298" xr:uid="{00000000-0005-0000-0000-00005C9D0000}"/>
    <cellStyle name="Normal 5 2 3 11 2 2" xfId="40299" xr:uid="{00000000-0005-0000-0000-00005D9D0000}"/>
    <cellStyle name="Normal 5 2 3 11 2 2 2" xfId="40300" xr:uid="{00000000-0005-0000-0000-00005E9D0000}"/>
    <cellStyle name="Normal 5 2 3 11 2 3" xfId="40301" xr:uid="{00000000-0005-0000-0000-00005F9D0000}"/>
    <cellStyle name="Normal 5 2 3 11 2 3 2" xfId="40302" xr:uid="{00000000-0005-0000-0000-0000609D0000}"/>
    <cellStyle name="Normal 5 2 3 11 2 3 2 2" xfId="40303" xr:uid="{00000000-0005-0000-0000-0000619D0000}"/>
    <cellStyle name="Normal 5 2 3 11 2 3 3" xfId="40304" xr:uid="{00000000-0005-0000-0000-0000629D0000}"/>
    <cellStyle name="Normal 5 2 3 11 2 4" xfId="40305" xr:uid="{00000000-0005-0000-0000-0000639D0000}"/>
    <cellStyle name="Normal 5 2 3 11 3" xfId="40306" xr:uid="{00000000-0005-0000-0000-0000649D0000}"/>
    <cellStyle name="Normal 5 2 3 11 3 2" xfId="40307" xr:uid="{00000000-0005-0000-0000-0000659D0000}"/>
    <cellStyle name="Normal 5 2 3 11 4" xfId="40308" xr:uid="{00000000-0005-0000-0000-0000669D0000}"/>
    <cellStyle name="Normal 5 2 3 11 4 2" xfId="40309" xr:uid="{00000000-0005-0000-0000-0000679D0000}"/>
    <cellStyle name="Normal 5 2 3 11 4 2 2" xfId="40310" xr:uid="{00000000-0005-0000-0000-0000689D0000}"/>
    <cellStyle name="Normal 5 2 3 11 4 3" xfId="40311" xr:uid="{00000000-0005-0000-0000-0000699D0000}"/>
    <cellStyle name="Normal 5 2 3 11 5" xfId="40312" xr:uid="{00000000-0005-0000-0000-00006A9D0000}"/>
    <cellStyle name="Normal 5 2 3 12" xfId="40313" xr:uid="{00000000-0005-0000-0000-00006B9D0000}"/>
    <cellStyle name="Normal 5 2 3 12 2" xfId="40314" xr:uid="{00000000-0005-0000-0000-00006C9D0000}"/>
    <cellStyle name="Normal 5 2 3 12 2 2" xfId="40315" xr:uid="{00000000-0005-0000-0000-00006D9D0000}"/>
    <cellStyle name="Normal 5 2 3 12 3" xfId="40316" xr:uid="{00000000-0005-0000-0000-00006E9D0000}"/>
    <cellStyle name="Normal 5 2 3 12 3 2" xfId="40317" xr:uid="{00000000-0005-0000-0000-00006F9D0000}"/>
    <cellStyle name="Normal 5 2 3 12 3 2 2" xfId="40318" xr:uid="{00000000-0005-0000-0000-0000709D0000}"/>
    <cellStyle name="Normal 5 2 3 12 3 3" xfId="40319" xr:uid="{00000000-0005-0000-0000-0000719D0000}"/>
    <cellStyle name="Normal 5 2 3 12 4" xfId="40320" xr:uid="{00000000-0005-0000-0000-0000729D0000}"/>
    <cellStyle name="Normal 5 2 3 13" xfId="40321" xr:uid="{00000000-0005-0000-0000-0000739D0000}"/>
    <cellStyle name="Normal 5 2 3 13 2" xfId="40322" xr:uid="{00000000-0005-0000-0000-0000749D0000}"/>
    <cellStyle name="Normal 5 2 3 13 2 2" xfId="40323" xr:uid="{00000000-0005-0000-0000-0000759D0000}"/>
    <cellStyle name="Normal 5 2 3 13 3" xfId="40324" xr:uid="{00000000-0005-0000-0000-0000769D0000}"/>
    <cellStyle name="Normal 5 2 3 13 3 2" xfId="40325" xr:uid="{00000000-0005-0000-0000-0000779D0000}"/>
    <cellStyle name="Normal 5 2 3 13 3 2 2" xfId="40326" xr:uid="{00000000-0005-0000-0000-0000789D0000}"/>
    <cellStyle name="Normal 5 2 3 13 3 3" xfId="40327" xr:uid="{00000000-0005-0000-0000-0000799D0000}"/>
    <cellStyle name="Normal 5 2 3 13 4" xfId="40328" xr:uid="{00000000-0005-0000-0000-00007A9D0000}"/>
    <cellStyle name="Normal 5 2 3 14" xfId="40329" xr:uid="{00000000-0005-0000-0000-00007B9D0000}"/>
    <cellStyle name="Normal 5 2 3 14 2" xfId="40330" xr:uid="{00000000-0005-0000-0000-00007C9D0000}"/>
    <cellStyle name="Normal 5 2 3 14 2 2" xfId="40331" xr:uid="{00000000-0005-0000-0000-00007D9D0000}"/>
    <cellStyle name="Normal 5 2 3 14 3" xfId="40332" xr:uid="{00000000-0005-0000-0000-00007E9D0000}"/>
    <cellStyle name="Normal 5 2 3 14 3 2" xfId="40333" xr:uid="{00000000-0005-0000-0000-00007F9D0000}"/>
    <cellStyle name="Normal 5 2 3 14 3 2 2" xfId="40334" xr:uid="{00000000-0005-0000-0000-0000809D0000}"/>
    <cellStyle name="Normal 5 2 3 14 3 3" xfId="40335" xr:uid="{00000000-0005-0000-0000-0000819D0000}"/>
    <cellStyle name="Normal 5 2 3 14 4" xfId="40336" xr:uid="{00000000-0005-0000-0000-0000829D0000}"/>
    <cellStyle name="Normal 5 2 3 15" xfId="40337" xr:uid="{00000000-0005-0000-0000-0000839D0000}"/>
    <cellStyle name="Normal 5 2 3 15 2" xfId="40338" xr:uid="{00000000-0005-0000-0000-0000849D0000}"/>
    <cellStyle name="Normal 5 2 3 15 2 2" xfId="40339" xr:uid="{00000000-0005-0000-0000-0000859D0000}"/>
    <cellStyle name="Normal 5 2 3 15 3" xfId="40340" xr:uid="{00000000-0005-0000-0000-0000869D0000}"/>
    <cellStyle name="Normal 5 2 3 16" xfId="40341" xr:uid="{00000000-0005-0000-0000-0000879D0000}"/>
    <cellStyle name="Normal 5 2 3 16 2" xfId="40342" xr:uid="{00000000-0005-0000-0000-0000889D0000}"/>
    <cellStyle name="Normal 5 2 3 17" xfId="40343" xr:uid="{00000000-0005-0000-0000-0000899D0000}"/>
    <cellStyle name="Normal 5 2 3 17 2" xfId="40344" xr:uid="{00000000-0005-0000-0000-00008A9D0000}"/>
    <cellStyle name="Normal 5 2 3 18" xfId="40345" xr:uid="{00000000-0005-0000-0000-00008B9D0000}"/>
    <cellStyle name="Normal 5 2 3 19" xfId="40346" xr:uid="{00000000-0005-0000-0000-00008C9D0000}"/>
    <cellStyle name="Normal 5 2 3 2" xfId="40347" xr:uid="{00000000-0005-0000-0000-00008D9D0000}"/>
    <cellStyle name="Normal 5 2 3 2 10" xfId="40348" xr:uid="{00000000-0005-0000-0000-00008E9D0000}"/>
    <cellStyle name="Normal 5 2 3 2 10 2" xfId="40349" xr:uid="{00000000-0005-0000-0000-00008F9D0000}"/>
    <cellStyle name="Normal 5 2 3 2 10 2 2" xfId="40350" xr:uid="{00000000-0005-0000-0000-0000909D0000}"/>
    <cellStyle name="Normal 5 2 3 2 10 3" xfId="40351" xr:uid="{00000000-0005-0000-0000-0000919D0000}"/>
    <cellStyle name="Normal 5 2 3 2 10 3 2" xfId="40352" xr:uid="{00000000-0005-0000-0000-0000929D0000}"/>
    <cellStyle name="Normal 5 2 3 2 10 3 2 2" xfId="40353" xr:uid="{00000000-0005-0000-0000-0000939D0000}"/>
    <cellStyle name="Normal 5 2 3 2 10 3 3" xfId="40354" xr:uid="{00000000-0005-0000-0000-0000949D0000}"/>
    <cellStyle name="Normal 5 2 3 2 10 4" xfId="40355" xr:uid="{00000000-0005-0000-0000-0000959D0000}"/>
    <cellStyle name="Normal 5 2 3 2 11" xfId="40356" xr:uid="{00000000-0005-0000-0000-0000969D0000}"/>
    <cellStyle name="Normal 5 2 3 2 11 2" xfId="40357" xr:uid="{00000000-0005-0000-0000-0000979D0000}"/>
    <cellStyle name="Normal 5 2 3 2 11 2 2" xfId="40358" xr:uid="{00000000-0005-0000-0000-0000989D0000}"/>
    <cellStyle name="Normal 5 2 3 2 11 3" xfId="40359" xr:uid="{00000000-0005-0000-0000-0000999D0000}"/>
    <cellStyle name="Normal 5 2 3 2 11 3 2" xfId="40360" xr:uid="{00000000-0005-0000-0000-00009A9D0000}"/>
    <cellStyle name="Normal 5 2 3 2 11 3 2 2" xfId="40361" xr:uid="{00000000-0005-0000-0000-00009B9D0000}"/>
    <cellStyle name="Normal 5 2 3 2 11 3 3" xfId="40362" xr:uid="{00000000-0005-0000-0000-00009C9D0000}"/>
    <cellStyle name="Normal 5 2 3 2 11 4" xfId="40363" xr:uid="{00000000-0005-0000-0000-00009D9D0000}"/>
    <cellStyle name="Normal 5 2 3 2 12" xfId="40364" xr:uid="{00000000-0005-0000-0000-00009E9D0000}"/>
    <cellStyle name="Normal 5 2 3 2 12 2" xfId="40365" xr:uid="{00000000-0005-0000-0000-00009F9D0000}"/>
    <cellStyle name="Normal 5 2 3 2 12 2 2" xfId="40366" xr:uid="{00000000-0005-0000-0000-0000A09D0000}"/>
    <cellStyle name="Normal 5 2 3 2 12 3" xfId="40367" xr:uid="{00000000-0005-0000-0000-0000A19D0000}"/>
    <cellStyle name="Normal 5 2 3 2 12 3 2" xfId="40368" xr:uid="{00000000-0005-0000-0000-0000A29D0000}"/>
    <cellStyle name="Normal 5 2 3 2 12 3 2 2" xfId="40369" xr:uid="{00000000-0005-0000-0000-0000A39D0000}"/>
    <cellStyle name="Normal 5 2 3 2 12 3 3" xfId="40370" xr:uid="{00000000-0005-0000-0000-0000A49D0000}"/>
    <cellStyle name="Normal 5 2 3 2 12 4" xfId="40371" xr:uid="{00000000-0005-0000-0000-0000A59D0000}"/>
    <cellStyle name="Normal 5 2 3 2 13" xfId="40372" xr:uid="{00000000-0005-0000-0000-0000A69D0000}"/>
    <cellStyle name="Normal 5 2 3 2 13 2" xfId="40373" xr:uid="{00000000-0005-0000-0000-0000A79D0000}"/>
    <cellStyle name="Normal 5 2 3 2 13 2 2" xfId="40374" xr:uid="{00000000-0005-0000-0000-0000A89D0000}"/>
    <cellStyle name="Normal 5 2 3 2 13 3" xfId="40375" xr:uid="{00000000-0005-0000-0000-0000A99D0000}"/>
    <cellStyle name="Normal 5 2 3 2 14" xfId="40376" xr:uid="{00000000-0005-0000-0000-0000AA9D0000}"/>
    <cellStyle name="Normal 5 2 3 2 14 2" xfId="40377" xr:uid="{00000000-0005-0000-0000-0000AB9D0000}"/>
    <cellStyle name="Normal 5 2 3 2 15" xfId="40378" xr:uid="{00000000-0005-0000-0000-0000AC9D0000}"/>
    <cellStyle name="Normal 5 2 3 2 15 2" xfId="40379" xr:uid="{00000000-0005-0000-0000-0000AD9D0000}"/>
    <cellStyle name="Normal 5 2 3 2 16" xfId="40380" xr:uid="{00000000-0005-0000-0000-0000AE9D0000}"/>
    <cellStyle name="Normal 5 2 3 2 17" xfId="40381" xr:uid="{00000000-0005-0000-0000-0000AF9D0000}"/>
    <cellStyle name="Normal 5 2 3 2 2" xfId="40382" xr:uid="{00000000-0005-0000-0000-0000B09D0000}"/>
    <cellStyle name="Normal 5 2 3 2 2 10" xfId="40383" xr:uid="{00000000-0005-0000-0000-0000B19D0000}"/>
    <cellStyle name="Normal 5 2 3 2 2 11" xfId="40384" xr:uid="{00000000-0005-0000-0000-0000B29D0000}"/>
    <cellStyle name="Normal 5 2 3 2 2 2" xfId="40385" xr:uid="{00000000-0005-0000-0000-0000B39D0000}"/>
    <cellStyle name="Normal 5 2 3 2 2 2 10" xfId="40386" xr:uid="{00000000-0005-0000-0000-0000B49D0000}"/>
    <cellStyle name="Normal 5 2 3 2 2 2 2" xfId="40387" xr:uid="{00000000-0005-0000-0000-0000B59D0000}"/>
    <cellStyle name="Normal 5 2 3 2 2 2 2 2" xfId="40388" xr:uid="{00000000-0005-0000-0000-0000B69D0000}"/>
    <cellStyle name="Normal 5 2 3 2 2 2 2 2 2" xfId="40389" xr:uid="{00000000-0005-0000-0000-0000B79D0000}"/>
    <cellStyle name="Normal 5 2 3 2 2 2 2 2 2 2" xfId="40390" xr:uid="{00000000-0005-0000-0000-0000B89D0000}"/>
    <cellStyle name="Normal 5 2 3 2 2 2 2 2 2 2 2" xfId="40391" xr:uid="{00000000-0005-0000-0000-0000B99D0000}"/>
    <cellStyle name="Normal 5 2 3 2 2 2 2 2 2 3" xfId="40392" xr:uid="{00000000-0005-0000-0000-0000BA9D0000}"/>
    <cellStyle name="Normal 5 2 3 2 2 2 2 2 2 3 2" xfId="40393" xr:uid="{00000000-0005-0000-0000-0000BB9D0000}"/>
    <cellStyle name="Normal 5 2 3 2 2 2 2 2 2 3 2 2" xfId="40394" xr:uid="{00000000-0005-0000-0000-0000BC9D0000}"/>
    <cellStyle name="Normal 5 2 3 2 2 2 2 2 2 3 3" xfId="40395" xr:uid="{00000000-0005-0000-0000-0000BD9D0000}"/>
    <cellStyle name="Normal 5 2 3 2 2 2 2 2 2 4" xfId="40396" xr:uid="{00000000-0005-0000-0000-0000BE9D0000}"/>
    <cellStyle name="Normal 5 2 3 2 2 2 2 2 3" xfId="40397" xr:uid="{00000000-0005-0000-0000-0000BF9D0000}"/>
    <cellStyle name="Normal 5 2 3 2 2 2 2 2 3 2" xfId="40398" xr:uid="{00000000-0005-0000-0000-0000C09D0000}"/>
    <cellStyle name="Normal 5 2 3 2 2 2 2 2 4" xfId="40399" xr:uid="{00000000-0005-0000-0000-0000C19D0000}"/>
    <cellStyle name="Normal 5 2 3 2 2 2 2 2 4 2" xfId="40400" xr:uid="{00000000-0005-0000-0000-0000C29D0000}"/>
    <cellStyle name="Normal 5 2 3 2 2 2 2 2 4 2 2" xfId="40401" xr:uid="{00000000-0005-0000-0000-0000C39D0000}"/>
    <cellStyle name="Normal 5 2 3 2 2 2 2 2 4 3" xfId="40402" xr:uid="{00000000-0005-0000-0000-0000C49D0000}"/>
    <cellStyle name="Normal 5 2 3 2 2 2 2 2 5" xfId="40403" xr:uid="{00000000-0005-0000-0000-0000C59D0000}"/>
    <cellStyle name="Normal 5 2 3 2 2 2 2 3" xfId="40404" xr:uid="{00000000-0005-0000-0000-0000C69D0000}"/>
    <cellStyle name="Normal 5 2 3 2 2 2 2 3 2" xfId="40405" xr:uid="{00000000-0005-0000-0000-0000C79D0000}"/>
    <cellStyle name="Normal 5 2 3 2 2 2 2 3 2 2" xfId="40406" xr:uid="{00000000-0005-0000-0000-0000C89D0000}"/>
    <cellStyle name="Normal 5 2 3 2 2 2 2 3 3" xfId="40407" xr:uid="{00000000-0005-0000-0000-0000C99D0000}"/>
    <cellStyle name="Normal 5 2 3 2 2 2 2 3 3 2" xfId="40408" xr:uid="{00000000-0005-0000-0000-0000CA9D0000}"/>
    <cellStyle name="Normal 5 2 3 2 2 2 2 3 3 2 2" xfId="40409" xr:uid="{00000000-0005-0000-0000-0000CB9D0000}"/>
    <cellStyle name="Normal 5 2 3 2 2 2 2 3 3 3" xfId="40410" xr:uid="{00000000-0005-0000-0000-0000CC9D0000}"/>
    <cellStyle name="Normal 5 2 3 2 2 2 2 3 4" xfId="40411" xr:uid="{00000000-0005-0000-0000-0000CD9D0000}"/>
    <cellStyle name="Normal 5 2 3 2 2 2 2 4" xfId="40412" xr:uid="{00000000-0005-0000-0000-0000CE9D0000}"/>
    <cellStyle name="Normal 5 2 3 2 2 2 2 4 2" xfId="40413" xr:uid="{00000000-0005-0000-0000-0000CF9D0000}"/>
    <cellStyle name="Normal 5 2 3 2 2 2 2 4 2 2" xfId="40414" xr:uid="{00000000-0005-0000-0000-0000D09D0000}"/>
    <cellStyle name="Normal 5 2 3 2 2 2 2 4 3" xfId="40415" xr:uid="{00000000-0005-0000-0000-0000D19D0000}"/>
    <cellStyle name="Normal 5 2 3 2 2 2 2 4 3 2" xfId="40416" xr:uid="{00000000-0005-0000-0000-0000D29D0000}"/>
    <cellStyle name="Normal 5 2 3 2 2 2 2 4 3 2 2" xfId="40417" xr:uid="{00000000-0005-0000-0000-0000D39D0000}"/>
    <cellStyle name="Normal 5 2 3 2 2 2 2 4 3 3" xfId="40418" xr:uid="{00000000-0005-0000-0000-0000D49D0000}"/>
    <cellStyle name="Normal 5 2 3 2 2 2 2 4 4" xfId="40419" xr:uid="{00000000-0005-0000-0000-0000D59D0000}"/>
    <cellStyle name="Normal 5 2 3 2 2 2 2 5" xfId="40420" xr:uid="{00000000-0005-0000-0000-0000D69D0000}"/>
    <cellStyle name="Normal 5 2 3 2 2 2 2 5 2" xfId="40421" xr:uid="{00000000-0005-0000-0000-0000D79D0000}"/>
    <cellStyle name="Normal 5 2 3 2 2 2 2 6" xfId="40422" xr:uid="{00000000-0005-0000-0000-0000D89D0000}"/>
    <cellStyle name="Normal 5 2 3 2 2 2 2 6 2" xfId="40423" xr:uid="{00000000-0005-0000-0000-0000D99D0000}"/>
    <cellStyle name="Normal 5 2 3 2 2 2 2 6 2 2" xfId="40424" xr:uid="{00000000-0005-0000-0000-0000DA9D0000}"/>
    <cellStyle name="Normal 5 2 3 2 2 2 2 6 3" xfId="40425" xr:uid="{00000000-0005-0000-0000-0000DB9D0000}"/>
    <cellStyle name="Normal 5 2 3 2 2 2 2 7" xfId="40426" xr:uid="{00000000-0005-0000-0000-0000DC9D0000}"/>
    <cellStyle name="Normal 5 2 3 2 2 2 2 7 2" xfId="40427" xr:uid="{00000000-0005-0000-0000-0000DD9D0000}"/>
    <cellStyle name="Normal 5 2 3 2 2 2 2 8" xfId="40428" xr:uid="{00000000-0005-0000-0000-0000DE9D0000}"/>
    <cellStyle name="Normal 5 2 3 2 2 2 3" xfId="40429" xr:uid="{00000000-0005-0000-0000-0000DF9D0000}"/>
    <cellStyle name="Normal 5 2 3 2 2 2 3 2" xfId="40430" xr:uid="{00000000-0005-0000-0000-0000E09D0000}"/>
    <cellStyle name="Normal 5 2 3 2 2 2 3 2 2" xfId="40431" xr:uid="{00000000-0005-0000-0000-0000E19D0000}"/>
    <cellStyle name="Normal 5 2 3 2 2 2 3 2 2 2" xfId="40432" xr:uid="{00000000-0005-0000-0000-0000E29D0000}"/>
    <cellStyle name="Normal 5 2 3 2 2 2 3 2 3" xfId="40433" xr:uid="{00000000-0005-0000-0000-0000E39D0000}"/>
    <cellStyle name="Normal 5 2 3 2 2 2 3 2 3 2" xfId="40434" xr:uid="{00000000-0005-0000-0000-0000E49D0000}"/>
    <cellStyle name="Normal 5 2 3 2 2 2 3 2 3 2 2" xfId="40435" xr:uid="{00000000-0005-0000-0000-0000E59D0000}"/>
    <cellStyle name="Normal 5 2 3 2 2 2 3 2 3 3" xfId="40436" xr:uid="{00000000-0005-0000-0000-0000E69D0000}"/>
    <cellStyle name="Normal 5 2 3 2 2 2 3 2 4" xfId="40437" xr:uid="{00000000-0005-0000-0000-0000E79D0000}"/>
    <cellStyle name="Normal 5 2 3 2 2 2 3 3" xfId="40438" xr:uid="{00000000-0005-0000-0000-0000E89D0000}"/>
    <cellStyle name="Normal 5 2 3 2 2 2 3 3 2" xfId="40439" xr:uid="{00000000-0005-0000-0000-0000E99D0000}"/>
    <cellStyle name="Normal 5 2 3 2 2 2 3 4" xfId="40440" xr:uid="{00000000-0005-0000-0000-0000EA9D0000}"/>
    <cellStyle name="Normal 5 2 3 2 2 2 3 4 2" xfId="40441" xr:uid="{00000000-0005-0000-0000-0000EB9D0000}"/>
    <cellStyle name="Normal 5 2 3 2 2 2 3 4 2 2" xfId="40442" xr:uid="{00000000-0005-0000-0000-0000EC9D0000}"/>
    <cellStyle name="Normal 5 2 3 2 2 2 3 4 3" xfId="40443" xr:uid="{00000000-0005-0000-0000-0000ED9D0000}"/>
    <cellStyle name="Normal 5 2 3 2 2 2 3 5" xfId="40444" xr:uid="{00000000-0005-0000-0000-0000EE9D0000}"/>
    <cellStyle name="Normal 5 2 3 2 2 2 4" xfId="40445" xr:uid="{00000000-0005-0000-0000-0000EF9D0000}"/>
    <cellStyle name="Normal 5 2 3 2 2 2 4 2" xfId="40446" xr:uid="{00000000-0005-0000-0000-0000F09D0000}"/>
    <cellStyle name="Normal 5 2 3 2 2 2 4 2 2" xfId="40447" xr:uid="{00000000-0005-0000-0000-0000F19D0000}"/>
    <cellStyle name="Normal 5 2 3 2 2 2 4 3" xfId="40448" xr:uid="{00000000-0005-0000-0000-0000F29D0000}"/>
    <cellStyle name="Normal 5 2 3 2 2 2 4 3 2" xfId="40449" xr:uid="{00000000-0005-0000-0000-0000F39D0000}"/>
    <cellStyle name="Normal 5 2 3 2 2 2 4 3 2 2" xfId="40450" xr:uid="{00000000-0005-0000-0000-0000F49D0000}"/>
    <cellStyle name="Normal 5 2 3 2 2 2 4 3 3" xfId="40451" xr:uid="{00000000-0005-0000-0000-0000F59D0000}"/>
    <cellStyle name="Normal 5 2 3 2 2 2 4 4" xfId="40452" xr:uid="{00000000-0005-0000-0000-0000F69D0000}"/>
    <cellStyle name="Normal 5 2 3 2 2 2 5" xfId="40453" xr:uid="{00000000-0005-0000-0000-0000F79D0000}"/>
    <cellStyle name="Normal 5 2 3 2 2 2 5 2" xfId="40454" xr:uid="{00000000-0005-0000-0000-0000F89D0000}"/>
    <cellStyle name="Normal 5 2 3 2 2 2 5 2 2" xfId="40455" xr:uid="{00000000-0005-0000-0000-0000F99D0000}"/>
    <cellStyle name="Normal 5 2 3 2 2 2 5 3" xfId="40456" xr:uid="{00000000-0005-0000-0000-0000FA9D0000}"/>
    <cellStyle name="Normal 5 2 3 2 2 2 5 3 2" xfId="40457" xr:uid="{00000000-0005-0000-0000-0000FB9D0000}"/>
    <cellStyle name="Normal 5 2 3 2 2 2 5 3 2 2" xfId="40458" xr:uid="{00000000-0005-0000-0000-0000FC9D0000}"/>
    <cellStyle name="Normal 5 2 3 2 2 2 5 3 3" xfId="40459" xr:uid="{00000000-0005-0000-0000-0000FD9D0000}"/>
    <cellStyle name="Normal 5 2 3 2 2 2 5 4" xfId="40460" xr:uid="{00000000-0005-0000-0000-0000FE9D0000}"/>
    <cellStyle name="Normal 5 2 3 2 2 2 6" xfId="40461" xr:uid="{00000000-0005-0000-0000-0000FF9D0000}"/>
    <cellStyle name="Normal 5 2 3 2 2 2 6 2" xfId="40462" xr:uid="{00000000-0005-0000-0000-0000009E0000}"/>
    <cellStyle name="Normal 5 2 3 2 2 2 7" xfId="40463" xr:uid="{00000000-0005-0000-0000-0000019E0000}"/>
    <cellStyle name="Normal 5 2 3 2 2 2 7 2" xfId="40464" xr:uid="{00000000-0005-0000-0000-0000029E0000}"/>
    <cellStyle name="Normal 5 2 3 2 2 2 7 2 2" xfId="40465" xr:uid="{00000000-0005-0000-0000-0000039E0000}"/>
    <cellStyle name="Normal 5 2 3 2 2 2 7 3" xfId="40466" xr:uid="{00000000-0005-0000-0000-0000049E0000}"/>
    <cellStyle name="Normal 5 2 3 2 2 2 8" xfId="40467" xr:uid="{00000000-0005-0000-0000-0000059E0000}"/>
    <cellStyle name="Normal 5 2 3 2 2 2 8 2" xfId="40468" xr:uid="{00000000-0005-0000-0000-0000069E0000}"/>
    <cellStyle name="Normal 5 2 3 2 2 2 9" xfId="40469" xr:uid="{00000000-0005-0000-0000-0000079E0000}"/>
    <cellStyle name="Normal 5 2 3 2 2 3" xfId="40470" xr:uid="{00000000-0005-0000-0000-0000089E0000}"/>
    <cellStyle name="Normal 5 2 3 2 2 3 2" xfId="40471" xr:uid="{00000000-0005-0000-0000-0000099E0000}"/>
    <cellStyle name="Normal 5 2 3 2 2 3 2 2" xfId="40472" xr:uid="{00000000-0005-0000-0000-00000A9E0000}"/>
    <cellStyle name="Normal 5 2 3 2 2 3 2 2 2" xfId="40473" xr:uid="{00000000-0005-0000-0000-00000B9E0000}"/>
    <cellStyle name="Normal 5 2 3 2 2 3 2 2 2 2" xfId="40474" xr:uid="{00000000-0005-0000-0000-00000C9E0000}"/>
    <cellStyle name="Normal 5 2 3 2 2 3 2 2 3" xfId="40475" xr:uid="{00000000-0005-0000-0000-00000D9E0000}"/>
    <cellStyle name="Normal 5 2 3 2 2 3 2 2 3 2" xfId="40476" xr:uid="{00000000-0005-0000-0000-00000E9E0000}"/>
    <cellStyle name="Normal 5 2 3 2 2 3 2 2 3 2 2" xfId="40477" xr:uid="{00000000-0005-0000-0000-00000F9E0000}"/>
    <cellStyle name="Normal 5 2 3 2 2 3 2 2 3 3" xfId="40478" xr:uid="{00000000-0005-0000-0000-0000109E0000}"/>
    <cellStyle name="Normal 5 2 3 2 2 3 2 2 4" xfId="40479" xr:uid="{00000000-0005-0000-0000-0000119E0000}"/>
    <cellStyle name="Normal 5 2 3 2 2 3 2 3" xfId="40480" xr:uid="{00000000-0005-0000-0000-0000129E0000}"/>
    <cellStyle name="Normal 5 2 3 2 2 3 2 3 2" xfId="40481" xr:uid="{00000000-0005-0000-0000-0000139E0000}"/>
    <cellStyle name="Normal 5 2 3 2 2 3 2 4" xfId="40482" xr:uid="{00000000-0005-0000-0000-0000149E0000}"/>
    <cellStyle name="Normal 5 2 3 2 2 3 2 4 2" xfId="40483" xr:uid="{00000000-0005-0000-0000-0000159E0000}"/>
    <cellStyle name="Normal 5 2 3 2 2 3 2 4 2 2" xfId="40484" xr:uid="{00000000-0005-0000-0000-0000169E0000}"/>
    <cellStyle name="Normal 5 2 3 2 2 3 2 4 3" xfId="40485" xr:uid="{00000000-0005-0000-0000-0000179E0000}"/>
    <cellStyle name="Normal 5 2 3 2 2 3 2 5" xfId="40486" xr:uid="{00000000-0005-0000-0000-0000189E0000}"/>
    <cellStyle name="Normal 5 2 3 2 2 3 3" xfId="40487" xr:uid="{00000000-0005-0000-0000-0000199E0000}"/>
    <cellStyle name="Normal 5 2 3 2 2 3 3 2" xfId="40488" xr:uid="{00000000-0005-0000-0000-00001A9E0000}"/>
    <cellStyle name="Normal 5 2 3 2 2 3 3 2 2" xfId="40489" xr:uid="{00000000-0005-0000-0000-00001B9E0000}"/>
    <cellStyle name="Normal 5 2 3 2 2 3 3 3" xfId="40490" xr:uid="{00000000-0005-0000-0000-00001C9E0000}"/>
    <cellStyle name="Normal 5 2 3 2 2 3 3 3 2" xfId="40491" xr:uid="{00000000-0005-0000-0000-00001D9E0000}"/>
    <cellStyle name="Normal 5 2 3 2 2 3 3 3 2 2" xfId="40492" xr:uid="{00000000-0005-0000-0000-00001E9E0000}"/>
    <cellStyle name="Normal 5 2 3 2 2 3 3 3 3" xfId="40493" xr:uid="{00000000-0005-0000-0000-00001F9E0000}"/>
    <cellStyle name="Normal 5 2 3 2 2 3 3 4" xfId="40494" xr:uid="{00000000-0005-0000-0000-0000209E0000}"/>
    <cellStyle name="Normal 5 2 3 2 2 3 4" xfId="40495" xr:uid="{00000000-0005-0000-0000-0000219E0000}"/>
    <cellStyle name="Normal 5 2 3 2 2 3 4 2" xfId="40496" xr:uid="{00000000-0005-0000-0000-0000229E0000}"/>
    <cellStyle name="Normal 5 2 3 2 2 3 4 2 2" xfId="40497" xr:uid="{00000000-0005-0000-0000-0000239E0000}"/>
    <cellStyle name="Normal 5 2 3 2 2 3 4 3" xfId="40498" xr:uid="{00000000-0005-0000-0000-0000249E0000}"/>
    <cellStyle name="Normal 5 2 3 2 2 3 4 3 2" xfId="40499" xr:uid="{00000000-0005-0000-0000-0000259E0000}"/>
    <cellStyle name="Normal 5 2 3 2 2 3 4 3 2 2" xfId="40500" xr:uid="{00000000-0005-0000-0000-0000269E0000}"/>
    <cellStyle name="Normal 5 2 3 2 2 3 4 3 3" xfId="40501" xr:uid="{00000000-0005-0000-0000-0000279E0000}"/>
    <cellStyle name="Normal 5 2 3 2 2 3 4 4" xfId="40502" xr:uid="{00000000-0005-0000-0000-0000289E0000}"/>
    <cellStyle name="Normal 5 2 3 2 2 3 5" xfId="40503" xr:uid="{00000000-0005-0000-0000-0000299E0000}"/>
    <cellStyle name="Normal 5 2 3 2 2 3 5 2" xfId="40504" xr:uid="{00000000-0005-0000-0000-00002A9E0000}"/>
    <cellStyle name="Normal 5 2 3 2 2 3 6" xfId="40505" xr:uid="{00000000-0005-0000-0000-00002B9E0000}"/>
    <cellStyle name="Normal 5 2 3 2 2 3 6 2" xfId="40506" xr:uid="{00000000-0005-0000-0000-00002C9E0000}"/>
    <cellStyle name="Normal 5 2 3 2 2 3 6 2 2" xfId="40507" xr:uid="{00000000-0005-0000-0000-00002D9E0000}"/>
    <cellStyle name="Normal 5 2 3 2 2 3 6 3" xfId="40508" xr:uid="{00000000-0005-0000-0000-00002E9E0000}"/>
    <cellStyle name="Normal 5 2 3 2 2 3 7" xfId="40509" xr:uid="{00000000-0005-0000-0000-00002F9E0000}"/>
    <cellStyle name="Normal 5 2 3 2 2 3 7 2" xfId="40510" xr:uid="{00000000-0005-0000-0000-0000309E0000}"/>
    <cellStyle name="Normal 5 2 3 2 2 3 8" xfId="40511" xr:uid="{00000000-0005-0000-0000-0000319E0000}"/>
    <cellStyle name="Normal 5 2 3 2 2 4" xfId="40512" xr:uid="{00000000-0005-0000-0000-0000329E0000}"/>
    <cellStyle name="Normal 5 2 3 2 2 4 2" xfId="40513" xr:uid="{00000000-0005-0000-0000-0000339E0000}"/>
    <cellStyle name="Normal 5 2 3 2 2 4 2 2" xfId="40514" xr:uid="{00000000-0005-0000-0000-0000349E0000}"/>
    <cellStyle name="Normal 5 2 3 2 2 4 2 2 2" xfId="40515" xr:uid="{00000000-0005-0000-0000-0000359E0000}"/>
    <cellStyle name="Normal 5 2 3 2 2 4 2 3" xfId="40516" xr:uid="{00000000-0005-0000-0000-0000369E0000}"/>
    <cellStyle name="Normal 5 2 3 2 2 4 2 3 2" xfId="40517" xr:uid="{00000000-0005-0000-0000-0000379E0000}"/>
    <cellStyle name="Normal 5 2 3 2 2 4 2 3 2 2" xfId="40518" xr:uid="{00000000-0005-0000-0000-0000389E0000}"/>
    <cellStyle name="Normal 5 2 3 2 2 4 2 3 3" xfId="40519" xr:uid="{00000000-0005-0000-0000-0000399E0000}"/>
    <cellStyle name="Normal 5 2 3 2 2 4 2 4" xfId="40520" xr:uid="{00000000-0005-0000-0000-00003A9E0000}"/>
    <cellStyle name="Normal 5 2 3 2 2 4 3" xfId="40521" xr:uid="{00000000-0005-0000-0000-00003B9E0000}"/>
    <cellStyle name="Normal 5 2 3 2 2 4 3 2" xfId="40522" xr:uid="{00000000-0005-0000-0000-00003C9E0000}"/>
    <cellStyle name="Normal 5 2 3 2 2 4 4" xfId="40523" xr:uid="{00000000-0005-0000-0000-00003D9E0000}"/>
    <cellStyle name="Normal 5 2 3 2 2 4 4 2" xfId="40524" xr:uid="{00000000-0005-0000-0000-00003E9E0000}"/>
    <cellStyle name="Normal 5 2 3 2 2 4 4 2 2" xfId="40525" xr:uid="{00000000-0005-0000-0000-00003F9E0000}"/>
    <cellStyle name="Normal 5 2 3 2 2 4 4 3" xfId="40526" xr:uid="{00000000-0005-0000-0000-0000409E0000}"/>
    <cellStyle name="Normal 5 2 3 2 2 4 5" xfId="40527" xr:uid="{00000000-0005-0000-0000-0000419E0000}"/>
    <cellStyle name="Normal 5 2 3 2 2 5" xfId="40528" xr:uid="{00000000-0005-0000-0000-0000429E0000}"/>
    <cellStyle name="Normal 5 2 3 2 2 5 2" xfId="40529" xr:uid="{00000000-0005-0000-0000-0000439E0000}"/>
    <cellStyle name="Normal 5 2 3 2 2 5 2 2" xfId="40530" xr:uid="{00000000-0005-0000-0000-0000449E0000}"/>
    <cellStyle name="Normal 5 2 3 2 2 5 3" xfId="40531" xr:uid="{00000000-0005-0000-0000-0000459E0000}"/>
    <cellStyle name="Normal 5 2 3 2 2 5 3 2" xfId="40532" xr:uid="{00000000-0005-0000-0000-0000469E0000}"/>
    <cellStyle name="Normal 5 2 3 2 2 5 3 2 2" xfId="40533" xr:uid="{00000000-0005-0000-0000-0000479E0000}"/>
    <cellStyle name="Normal 5 2 3 2 2 5 3 3" xfId="40534" xr:uid="{00000000-0005-0000-0000-0000489E0000}"/>
    <cellStyle name="Normal 5 2 3 2 2 5 4" xfId="40535" xr:uid="{00000000-0005-0000-0000-0000499E0000}"/>
    <cellStyle name="Normal 5 2 3 2 2 6" xfId="40536" xr:uid="{00000000-0005-0000-0000-00004A9E0000}"/>
    <cellStyle name="Normal 5 2 3 2 2 6 2" xfId="40537" xr:uid="{00000000-0005-0000-0000-00004B9E0000}"/>
    <cellStyle name="Normal 5 2 3 2 2 6 2 2" xfId="40538" xr:uid="{00000000-0005-0000-0000-00004C9E0000}"/>
    <cellStyle name="Normal 5 2 3 2 2 6 3" xfId="40539" xr:uid="{00000000-0005-0000-0000-00004D9E0000}"/>
    <cellStyle name="Normal 5 2 3 2 2 6 3 2" xfId="40540" xr:uid="{00000000-0005-0000-0000-00004E9E0000}"/>
    <cellStyle name="Normal 5 2 3 2 2 6 3 2 2" xfId="40541" xr:uid="{00000000-0005-0000-0000-00004F9E0000}"/>
    <cellStyle name="Normal 5 2 3 2 2 6 3 3" xfId="40542" xr:uid="{00000000-0005-0000-0000-0000509E0000}"/>
    <cellStyle name="Normal 5 2 3 2 2 6 4" xfId="40543" xr:uid="{00000000-0005-0000-0000-0000519E0000}"/>
    <cellStyle name="Normal 5 2 3 2 2 7" xfId="40544" xr:uid="{00000000-0005-0000-0000-0000529E0000}"/>
    <cellStyle name="Normal 5 2 3 2 2 7 2" xfId="40545" xr:uid="{00000000-0005-0000-0000-0000539E0000}"/>
    <cellStyle name="Normal 5 2 3 2 2 8" xfId="40546" xr:uid="{00000000-0005-0000-0000-0000549E0000}"/>
    <cellStyle name="Normal 5 2 3 2 2 8 2" xfId="40547" xr:uid="{00000000-0005-0000-0000-0000559E0000}"/>
    <cellStyle name="Normal 5 2 3 2 2 8 2 2" xfId="40548" xr:uid="{00000000-0005-0000-0000-0000569E0000}"/>
    <cellStyle name="Normal 5 2 3 2 2 8 3" xfId="40549" xr:uid="{00000000-0005-0000-0000-0000579E0000}"/>
    <cellStyle name="Normal 5 2 3 2 2 9" xfId="40550" xr:uid="{00000000-0005-0000-0000-0000589E0000}"/>
    <cellStyle name="Normal 5 2 3 2 2 9 2" xfId="40551" xr:uid="{00000000-0005-0000-0000-0000599E0000}"/>
    <cellStyle name="Normal 5 2 3 2 3" xfId="40552" xr:uid="{00000000-0005-0000-0000-00005A9E0000}"/>
    <cellStyle name="Normal 5 2 3 2 3 10" xfId="40553" xr:uid="{00000000-0005-0000-0000-00005B9E0000}"/>
    <cellStyle name="Normal 5 2 3 2 3 11" xfId="40554" xr:uid="{00000000-0005-0000-0000-00005C9E0000}"/>
    <cellStyle name="Normal 5 2 3 2 3 2" xfId="40555" xr:uid="{00000000-0005-0000-0000-00005D9E0000}"/>
    <cellStyle name="Normal 5 2 3 2 3 2 10" xfId="40556" xr:uid="{00000000-0005-0000-0000-00005E9E0000}"/>
    <cellStyle name="Normal 5 2 3 2 3 2 2" xfId="40557" xr:uid="{00000000-0005-0000-0000-00005F9E0000}"/>
    <cellStyle name="Normal 5 2 3 2 3 2 2 2" xfId="40558" xr:uid="{00000000-0005-0000-0000-0000609E0000}"/>
    <cellStyle name="Normal 5 2 3 2 3 2 2 2 2" xfId="40559" xr:uid="{00000000-0005-0000-0000-0000619E0000}"/>
    <cellStyle name="Normal 5 2 3 2 3 2 2 2 2 2" xfId="40560" xr:uid="{00000000-0005-0000-0000-0000629E0000}"/>
    <cellStyle name="Normal 5 2 3 2 3 2 2 2 2 2 2" xfId="40561" xr:uid="{00000000-0005-0000-0000-0000639E0000}"/>
    <cellStyle name="Normal 5 2 3 2 3 2 2 2 2 3" xfId="40562" xr:uid="{00000000-0005-0000-0000-0000649E0000}"/>
    <cellStyle name="Normal 5 2 3 2 3 2 2 2 2 3 2" xfId="40563" xr:uid="{00000000-0005-0000-0000-0000659E0000}"/>
    <cellStyle name="Normal 5 2 3 2 3 2 2 2 2 3 2 2" xfId="40564" xr:uid="{00000000-0005-0000-0000-0000669E0000}"/>
    <cellStyle name="Normal 5 2 3 2 3 2 2 2 2 3 3" xfId="40565" xr:uid="{00000000-0005-0000-0000-0000679E0000}"/>
    <cellStyle name="Normal 5 2 3 2 3 2 2 2 2 4" xfId="40566" xr:uid="{00000000-0005-0000-0000-0000689E0000}"/>
    <cellStyle name="Normal 5 2 3 2 3 2 2 2 3" xfId="40567" xr:uid="{00000000-0005-0000-0000-0000699E0000}"/>
    <cellStyle name="Normal 5 2 3 2 3 2 2 2 3 2" xfId="40568" xr:uid="{00000000-0005-0000-0000-00006A9E0000}"/>
    <cellStyle name="Normal 5 2 3 2 3 2 2 2 4" xfId="40569" xr:uid="{00000000-0005-0000-0000-00006B9E0000}"/>
    <cellStyle name="Normal 5 2 3 2 3 2 2 2 4 2" xfId="40570" xr:uid="{00000000-0005-0000-0000-00006C9E0000}"/>
    <cellStyle name="Normal 5 2 3 2 3 2 2 2 4 2 2" xfId="40571" xr:uid="{00000000-0005-0000-0000-00006D9E0000}"/>
    <cellStyle name="Normal 5 2 3 2 3 2 2 2 4 3" xfId="40572" xr:uid="{00000000-0005-0000-0000-00006E9E0000}"/>
    <cellStyle name="Normal 5 2 3 2 3 2 2 2 5" xfId="40573" xr:uid="{00000000-0005-0000-0000-00006F9E0000}"/>
    <cellStyle name="Normal 5 2 3 2 3 2 2 3" xfId="40574" xr:uid="{00000000-0005-0000-0000-0000709E0000}"/>
    <cellStyle name="Normal 5 2 3 2 3 2 2 3 2" xfId="40575" xr:uid="{00000000-0005-0000-0000-0000719E0000}"/>
    <cellStyle name="Normal 5 2 3 2 3 2 2 3 2 2" xfId="40576" xr:uid="{00000000-0005-0000-0000-0000729E0000}"/>
    <cellStyle name="Normal 5 2 3 2 3 2 2 3 3" xfId="40577" xr:uid="{00000000-0005-0000-0000-0000739E0000}"/>
    <cellStyle name="Normal 5 2 3 2 3 2 2 3 3 2" xfId="40578" xr:uid="{00000000-0005-0000-0000-0000749E0000}"/>
    <cellStyle name="Normal 5 2 3 2 3 2 2 3 3 2 2" xfId="40579" xr:uid="{00000000-0005-0000-0000-0000759E0000}"/>
    <cellStyle name="Normal 5 2 3 2 3 2 2 3 3 3" xfId="40580" xr:uid="{00000000-0005-0000-0000-0000769E0000}"/>
    <cellStyle name="Normal 5 2 3 2 3 2 2 3 4" xfId="40581" xr:uid="{00000000-0005-0000-0000-0000779E0000}"/>
    <cellStyle name="Normal 5 2 3 2 3 2 2 4" xfId="40582" xr:uid="{00000000-0005-0000-0000-0000789E0000}"/>
    <cellStyle name="Normal 5 2 3 2 3 2 2 4 2" xfId="40583" xr:uid="{00000000-0005-0000-0000-0000799E0000}"/>
    <cellStyle name="Normal 5 2 3 2 3 2 2 4 2 2" xfId="40584" xr:uid="{00000000-0005-0000-0000-00007A9E0000}"/>
    <cellStyle name="Normal 5 2 3 2 3 2 2 4 3" xfId="40585" xr:uid="{00000000-0005-0000-0000-00007B9E0000}"/>
    <cellStyle name="Normal 5 2 3 2 3 2 2 4 3 2" xfId="40586" xr:uid="{00000000-0005-0000-0000-00007C9E0000}"/>
    <cellStyle name="Normal 5 2 3 2 3 2 2 4 3 2 2" xfId="40587" xr:uid="{00000000-0005-0000-0000-00007D9E0000}"/>
    <cellStyle name="Normal 5 2 3 2 3 2 2 4 3 3" xfId="40588" xr:uid="{00000000-0005-0000-0000-00007E9E0000}"/>
    <cellStyle name="Normal 5 2 3 2 3 2 2 4 4" xfId="40589" xr:uid="{00000000-0005-0000-0000-00007F9E0000}"/>
    <cellStyle name="Normal 5 2 3 2 3 2 2 5" xfId="40590" xr:uid="{00000000-0005-0000-0000-0000809E0000}"/>
    <cellStyle name="Normal 5 2 3 2 3 2 2 5 2" xfId="40591" xr:uid="{00000000-0005-0000-0000-0000819E0000}"/>
    <cellStyle name="Normal 5 2 3 2 3 2 2 6" xfId="40592" xr:uid="{00000000-0005-0000-0000-0000829E0000}"/>
    <cellStyle name="Normal 5 2 3 2 3 2 2 6 2" xfId="40593" xr:uid="{00000000-0005-0000-0000-0000839E0000}"/>
    <cellStyle name="Normal 5 2 3 2 3 2 2 6 2 2" xfId="40594" xr:uid="{00000000-0005-0000-0000-0000849E0000}"/>
    <cellStyle name="Normal 5 2 3 2 3 2 2 6 3" xfId="40595" xr:uid="{00000000-0005-0000-0000-0000859E0000}"/>
    <cellStyle name="Normal 5 2 3 2 3 2 2 7" xfId="40596" xr:uid="{00000000-0005-0000-0000-0000869E0000}"/>
    <cellStyle name="Normal 5 2 3 2 3 2 2 7 2" xfId="40597" xr:uid="{00000000-0005-0000-0000-0000879E0000}"/>
    <cellStyle name="Normal 5 2 3 2 3 2 2 8" xfId="40598" xr:uid="{00000000-0005-0000-0000-0000889E0000}"/>
    <cellStyle name="Normal 5 2 3 2 3 2 3" xfId="40599" xr:uid="{00000000-0005-0000-0000-0000899E0000}"/>
    <cellStyle name="Normal 5 2 3 2 3 2 3 2" xfId="40600" xr:uid="{00000000-0005-0000-0000-00008A9E0000}"/>
    <cellStyle name="Normal 5 2 3 2 3 2 3 2 2" xfId="40601" xr:uid="{00000000-0005-0000-0000-00008B9E0000}"/>
    <cellStyle name="Normal 5 2 3 2 3 2 3 2 2 2" xfId="40602" xr:uid="{00000000-0005-0000-0000-00008C9E0000}"/>
    <cellStyle name="Normal 5 2 3 2 3 2 3 2 3" xfId="40603" xr:uid="{00000000-0005-0000-0000-00008D9E0000}"/>
    <cellStyle name="Normal 5 2 3 2 3 2 3 2 3 2" xfId="40604" xr:uid="{00000000-0005-0000-0000-00008E9E0000}"/>
    <cellStyle name="Normal 5 2 3 2 3 2 3 2 3 2 2" xfId="40605" xr:uid="{00000000-0005-0000-0000-00008F9E0000}"/>
    <cellStyle name="Normal 5 2 3 2 3 2 3 2 3 3" xfId="40606" xr:uid="{00000000-0005-0000-0000-0000909E0000}"/>
    <cellStyle name="Normal 5 2 3 2 3 2 3 2 4" xfId="40607" xr:uid="{00000000-0005-0000-0000-0000919E0000}"/>
    <cellStyle name="Normal 5 2 3 2 3 2 3 3" xfId="40608" xr:uid="{00000000-0005-0000-0000-0000929E0000}"/>
    <cellStyle name="Normal 5 2 3 2 3 2 3 3 2" xfId="40609" xr:uid="{00000000-0005-0000-0000-0000939E0000}"/>
    <cellStyle name="Normal 5 2 3 2 3 2 3 4" xfId="40610" xr:uid="{00000000-0005-0000-0000-0000949E0000}"/>
    <cellStyle name="Normal 5 2 3 2 3 2 3 4 2" xfId="40611" xr:uid="{00000000-0005-0000-0000-0000959E0000}"/>
    <cellStyle name="Normal 5 2 3 2 3 2 3 4 2 2" xfId="40612" xr:uid="{00000000-0005-0000-0000-0000969E0000}"/>
    <cellStyle name="Normal 5 2 3 2 3 2 3 4 3" xfId="40613" xr:uid="{00000000-0005-0000-0000-0000979E0000}"/>
    <cellStyle name="Normal 5 2 3 2 3 2 3 5" xfId="40614" xr:uid="{00000000-0005-0000-0000-0000989E0000}"/>
    <cellStyle name="Normal 5 2 3 2 3 2 4" xfId="40615" xr:uid="{00000000-0005-0000-0000-0000999E0000}"/>
    <cellStyle name="Normal 5 2 3 2 3 2 4 2" xfId="40616" xr:uid="{00000000-0005-0000-0000-00009A9E0000}"/>
    <cellStyle name="Normal 5 2 3 2 3 2 4 2 2" xfId="40617" xr:uid="{00000000-0005-0000-0000-00009B9E0000}"/>
    <cellStyle name="Normal 5 2 3 2 3 2 4 3" xfId="40618" xr:uid="{00000000-0005-0000-0000-00009C9E0000}"/>
    <cellStyle name="Normal 5 2 3 2 3 2 4 3 2" xfId="40619" xr:uid="{00000000-0005-0000-0000-00009D9E0000}"/>
    <cellStyle name="Normal 5 2 3 2 3 2 4 3 2 2" xfId="40620" xr:uid="{00000000-0005-0000-0000-00009E9E0000}"/>
    <cellStyle name="Normal 5 2 3 2 3 2 4 3 3" xfId="40621" xr:uid="{00000000-0005-0000-0000-00009F9E0000}"/>
    <cellStyle name="Normal 5 2 3 2 3 2 4 4" xfId="40622" xr:uid="{00000000-0005-0000-0000-0000A09E0000}"/>
    <cellStyle name="Normal 5 2 3 2 3 2 5" xfId="40623" xr:uid="{00000000-0005-0000-0000-0000A19E0000}"/>
    <cellStyle name="Normal 5 2 3 2 3 2 5 2" xfId="40624" xr:uid="{00000000-0005-0000-0000-0000A29E0000}"/>
    <cellStyle name="Normal 5 2 3 2 3 2 5 2 2" xfId="40625" xr:uid="{00000000-0005-0000-0000-0000A39E0000}"/>
    <cellStyle name="Normal 5 2 3 2 3 2 5 3" xfId="40626" xr:uid="{00000000-0005-0000-0000-0000A49E0000}"/>
    <cellStyle name="Normal 5 2 3 2 3 2 5 3 2" xfId="40627" xr:uid="{00000000-0005-0000-0000-0000A59E0000}"/>
    <cellStyle name="Normal 5 2 3 2 3 2 5 3 2 2" xfId="40628" xr:uid="{00000000-0005-0000-0000-0000A69E0000}"/>
    <cellStyle name="Normal 5 2 3 2 3 2 5 3 3" xfId="40629" xr:uid="{00000000-0005-0000-0000-0000A79E0000}"/>
    <cellStyle name="Normal 5 2 3 2 3 2 5 4" xfId="40630" xr:uid="{00000000-0005-0000-0000-0000A89E0000}"/>
    <cellStyle name="Normal 5 2 3 2 3 2 6" xfId="40631" xr:uid="{00000000-0005-0000-0000-0000A99E0000}"/>
    <cellStyle name="Normal 5 2 3 2 3 2 6 2" xfId="40632" xr:uid="{00000000-0005-0000-0000-0000AA9E0000}"/>
    <cellStyle name="Normal 5 2 3 2 3 2 7" xfId="40633" xr:uid="{00000000-0005-0000-0000-0000AB9E0000}"/>
    <cellStyle name="Normal 5 2 3 2 3 2 7 2" xfId="40634" xr:uid="{00000000-0005-0000-0000-0000AC9E0000}"/>
    <cellStyle name="Normal 5 2 3 2 3 2 7 2 2" xfId="40635" xr:uid="{00000000-0005-0000-0000-0000AD9E0000}"/>
    <cellStyle name="Normal 5 2 3 2 3 2 7 3" xfId="40636" xr:uid="{00000000-0005-0000-0000-0000AE9E0000}"/>
    <cellStyle name="Normal 5 2 3 2 3 2 8" xfId="40637" xr:uid="{00000000-0005-0000-0000-0000AF9E0000}"/>
    <cellStyle name="Normal 5 2 3 2 3 2 8 2" xfId="40638" xr:uid="{00000000-0005-0000-0000-0000B09E0000}"/>
    <cellStyle name="Normal 5 2 3 2 3 2 9" xfId="40639" xr:uid="{00000000-0005-0000-0000-0000B19E0000}"/>
    <cellStyle name="Normal 5 2 3 2 3 3" xfId="40640" xr:uid="{00000000-0005-0000-0000-0000B29E0000}"/>
    <cellStyle name="Normal 5 2 3 2 3 3 2" xfId="40641" xr:uid="{00000000-0005-0000-0000-0000B39E0000}"/>
    <cellStyle name="Normal 5 2 3 2 3 3 2 2" xfId="40642" xr:uid="{00000000-0005-0000-0000-0000B49E0000}"/>
    <cellStyle name="Normal 5 2 3 2 3 3 2 2 2" xfId="40643" xr:uid="{00000000-0005-0000-0000-0000B59E0000}"/>
    <cellStyle name="Normal 5 2 3 2 3 3 2 2 2 2" xfId="40644" xr:uid="{00000000-0005-0000-0000-0000B69E0000}"/>
    <cellStyle name="Normal 5 2 3 2 3 3 2 2 3" xfId="40645" xr:uid="{00000000-0005-0000-0000-0000B79E0000}"/>
    <cellStyle name="Normal 5 2 3 2 3 3 2 2 3 2" xfId="40646" xr:uid="{00000000-0005-0000-0000-0000B89E0000}"/>
    <cellStyle name="Normal 5 2 3 2 3 3 2 2 3 2 2" xfId="40647" xr:uid="{00000000-0005-0000-0000-0000B99E0000}"/>
    <cellStyle name="Normal 5 2 3 2 3 3 2 2 3 3" xfId="40648" xr:uid="{00000000-0005-0000-0000-0000BA9E0000}"/>
    <cellStyle name="Normal 5 2 3 2 3 3 2 2 4" xfId="40649" xr:uid="{00000000-0005-0000-0000-0000BB9E0000}"/>
    <cellStyle name="Normal 5 2 3 2 3 3 2 3" xfId="40650" xr:uid="{00000000-0005-0000-0000-0000BC9E0000}"/>
    <cellStyle name="Normal 5 2 3 2 3 3 2 3 2" xfId="40651" xr:uid="{00000000-0005-0000-0000-0000BD9E0000}"/>
    <cellStyle name="Normal 5 2 3 2 3 3 2 4" xfId="40652" xr:uid="{00000000-0005-0000-0000-0000BE9E0000}"/>
    <cellStyle name="Normal 5 2 3 2 3 3 2 4 2" xfId="40653" xr:uid="{00000000-0005-0000-0000-0000BF9E0000}"/>
    <cellStyle name="Normal 5 2 3 2 3 3 2 4 2 2" xfId="40654" xr:uid="{00000000-0005-0000-0000-0000C09E0000}"/>
    <cellStyle name="Normal 5 2 3 2 3 3 2 4 3" xfId="40655" xr:uid="{00000000-0005-0000-0000-0000C19E0000}"/>
    <cellStyle name="Normal 5 2 3 2 3 3 2 5" xfId="40656" xr:uid="{00000000-0005-0000-0000-0000C29E0000}"/>
    <cellStyle name="Normal 5 2 3 2 3 3 3" xfId="40657" xr:uid="{00000000-0005-0000-0000-0000C39E0000}"/>
    <cellStyle name="Normal 5 2 3 2 3 3 3 2" xfId="40658" xr:uid="{00000000-0005-0000-0000-0000C49E0000}"/>
    <cellStyle name="Normal 5 2 3 2 3 3 3 2 2" xfId="40659" xr:uid="{00000000-0005-0000-0000-0000C59E0000}"/>
    <cellStyle name="Normal 5 2 3 2 3 3 3 3" xfId="40660" xr:uid="{00000000-0005-0000-0000-0000C69E0000}"/>
    <cellStyle name="Normal 5 2 3 2 3 3 3 3 2" xfId="40661" xr:uid="{00000000-0005-0000-0000-0000C79E0000}"/>
    <cellStyle name="Normal 5 2 3 2 3 3 3 3 2 2" xfId="40662" xr:uid="{00000000-0005-0000-0000-0000C89E0000}"/>
    <cellStyle name="Normal 5 2 3 2 3 3 3 3 3" xfId="40663" xr:uid="{00000000-0005-0000-0000-0000C99E0000}"/>
    <cellStyle name="Normal 5 2 3 2 3 3 3 4" xfId="40664" xr:uid="{00000000-0005-0000-0000-0000CA9E0000}"/>
    <cellStyle name="Normal 5 2 3 2 3 3 4" xfId="40665" xr:uid="{00000000-0005-0000-0000-0000CB9E0000}"/>
    <cellStyle name="Normal 5 2 3 2 3 3 4 2" xfId="40666" xr:uid="{00000000-0005-0000-0000-0000CC9E0000}"/>
    <cellStyle name="Normal 5 2 3 2 3 3 4 2 2" xfId="40667" xr:uid="{00000000-0005-0000-0000-0000CD9E0000}"/>
    <cellStyle name="Normal 5 2 3 2 3 3 4 3" xfId="40668" xr:uid="{00000000-0005-0000-0000-0000CE9E0000}"/>
    <cellStyle name="Normal 5 2 3 2 3 3 4 3 2" xfId="40669" xr:uid="{00000000-0005-0000-0000-0000CF9E0000}"/>
    <cellStyle name="Normal 5 2 3 2 3 3 4 3 2 2" xfId="40670" xr:uid="{00000000-0005-0000-0000-0000D09E0000}"/>
    <cellStyle name="Normal 5 2 3 2 3 3 4 3 3" xfId="40671" xr:uid="{00000000-0005-0000-0000-0000D19E0000}"/>
    <cellStyle name="Normal 5 2 3 2 3 3 4 4" xfId="40672" xr:uid="{00000000-0005-0000-0000-0000D29E0000}"/>
    <cellStyle name="Normal 5 2 3 2 3 3 5" xfId="40673" xr:uid="{00000000-0005-0000-0000-0000D39E0000}"/>
    <cellStyle name="Normal 5 2 3 2 3 3 5 2" xfId="40674" xr:uid="{00000000-0005-0000-0000-0000D49E0000}"/>
    <cellStyle name="Normal 5 2 3 2 3 3 6" xfId="40675" xr:uid="{00000000-0005-0000-0000-0000D59E0000}"/>
    <cellStyle name="Normal 5 2 3 2 3 3 6 2" xfId="40676" xr:uid="{00000000-0005-0000-0000-0000D69E0000}"/>
    <cellStyle name="Normal 5 2 3 2 3 3 6 2 2" xfId="40677" xr:uid="{00000000-0005-0000-0000-0000D79E0000}"/>
    <cellStyle name="Normal 5 2 3 2 3 3 6 3" xfId="40678" xr:uid="{00000000-0005-0000-0000-0000D89E0000}"/>
    <cellStyle name="Normal 5 2 3 2 3 3 7" xfId="40679" xr:uid="{00000000-0005-0000-0000-0000D99E0000}"/>
    <cellStyle name="Normal 5 2 3 2 3 3 7 2" xfId="40680" xr:uid="{00000000-0005-0000-0000-0000DA9E0000}"/>
    <cellStyle name="Normal 5 2 3 2 3 3 8" xfId="40681" xr:uid="{00000000-0005-0000-0000-0000DB9E0000}"/>
    <cellStyle name="Normal 5 2 3 2 3 4" xfId="40682" xr:uid="{00000000-0005-0000-0000-0000DC9E0000}"/>
    <cellStyle name="Normal 5 2 3 2 3 4 2" xfId="40683" xr:uid="{00000000-0005-0000-0000-0000DD9E0000}"/>
    <cellStyle name="Normal 5 2 3 2 3 4 2 2" xfId="40684" xr:uid="{00000000-0005-0000-0000-0000DE9E0000}"/>
    <cellStyle name="Normal 5 2 3 2 3 4 2 2 2" xfId="40685" xr:uid="{00000000-0005-0000-0000-0000DF9E0000}"/>
    <cellStyle name="Normal 5 2 3 2 3 4 2 3" xfId="40686" xr:uid="{00000000-0005-0000-0000-0000E09E0000}"/>
    <cellStyle name="Normal 5 2 3 2 3 4 2 3 2" xfId="40687" xr:uid="{00000000-0005-0000-0000-0000E19E0000}"/>
    <cellStyle name="Normal 5 2 3 2 3 4 2 3 2 2" xfId="40688" xr:uid="{00000000-0005-0000-0000-0000E29E0000}"/>
    <cellStyle name="Normal 5 2 3 2 3 4 2 3 3" xfId="40689" xr:uid="{00000000-0005-0000-0000-0000E39E0000}"/>
    <cellStyle name="Normal 5 2 3 2 3 4 2 4" xfId="40690" xr:uid="{00000000-0005-0000-0000-0000E49E0000}"/>
    <cellStyle name="Normal 5 2 3 2 3 4 3" xfId="40691" xr:uid="{00000000-0005-0000-0000-0000E59E0000}"/>
    <cellStyle name="Normal 5 2 3 2 3 4 3 2" xfId="40692" xr:uid="{00000000-0005-0000-0000-0000E69E0000}"/>
    <cellStyle name="Normal 5 2 3 2 3 4 4" xfId="40693" xr:uid="{00000000-0005-0000-0000-0000E79E0000}"/>
    <cellStyle name="Normal 5 2 3 2 3 4 4 2" xfId="40694" xr:uid="{00000000-0005-0000-0000-0000E89E0000}"/>
    <cellStyle name="Normal 5 2 3 2 3 4 4 2 2" xfId="40695" xr:uid="{00000000-0005-0000-0000-0000E99E0000}"/>
    <cellStyle name="Normal 5 2 3 2 3 4 4 3" xfId="40696" xr:uid="{00000000-0005-0000-0000-0000EA9E0000}"/>
    <cellStyle name="Normal 5 2 3 2 3 4 5" xfId="40697" xr:uid="{00000000-0005-0000-0000-0000EB9E0000}"/>
    <cellStyle name="Normal 5 2 3 2 3 5" xfId="40698" xr:uid="{00000000-0005-0000-0000-0000EC9E0000}"/>
    <cellStyle name="Normal 5 2 3 2 3 5 2" xfId="40699" xr:uid="{00000000-0005-0000-0000-0000ED9E0000}"/>
    <cellStyle name="Normal 5 2 3 2 3 5 2 2" xfId="40700" xr:uid="{00000000-0005-0000-0000-0000EE9E0000}"/>
    <cellStyle name="Normal 5 2 3 2 3 5 3" xfId="40701" xr:uid="{00000000-0005-0000-0000-0000EF9E0000}"/>
    <cellStyle name="Normal 5 2 3 2 3 5 3 2" xfId="40702" xr:uid="{00000000-0005-0000-0000-0000F09E0000}"/>
    <cellStyle name="Normal 5 2 3 2 3 5 3 2 2" xfId="40703" xr:uid="{00000000-0005-0000-0000-0000F19E0000}"/>
    <cellStyle name="Normal 5 2 3 2 3 5 3 3" xfId="40704" xr:uid="{00000000-0005-0000-0000-0000F29E0000}"/>
    <cellStyle name="Normal 5 2 3 2 3 5 4" xfId="40705" xr:uid="{00000000-0005-0000-0000-0000F39E0000}"/>
    <cellStyle name="Normal 5 2 3 2 3 6" xfId="40706" xr:uid="{00000000-0005-0000-0000-0000F49E0000}"/>
    <cellStyle name="Normal 5 2 3 2 3 6 2" xfId="40707" xr:uid="{00000000-0005-0000-0000-0000F59E0000}"/>
    <cellStyle name="Normal 5 2 3 2 3 6 2 2" xfId="40708" xr:uid="{00000000-0005-0000-0000-0000F69E0000}"/>
    <cellStyle name="Normal 5 2 3 2 3 6 3" xfId="40709" xr:uid="{00000000-0005-0000-0000-0000F79E0000}"/>
    <cellStyle name="Normal 5 2 3 2 3 6 3 2" xfId="40710" xr:uid="{00000000-0005-0000-0000-0000F89E0000}"/>
    <cellStyle name="Normal 5 2 3 2 3 6 3 2 2" xfId="40711" xr:uid="{00000000-0005-0000-0000-0000F99E0000}"/>
    <cellStyle name="Normal 5 2 3 2 3 6 3 3" xfId="40712" xr:uid="{00000000-0005-0000-0000-0000FA9E0000}"/>
    <cellStyle name="Normal 5 2 3 2 3 6 4" xfId="40713" xr:uid="{00000000-0005-0000-0000-0000FB9E0000}"/>
    <cellStyle name="Normal 5 2 3 2 3 7" xfId="40714" xr:uid="{00000000-0005-0000-0000-0000FC9E0000}"/>
    <cellStyle name="Normal 5 2 3 2 3 7 2" xfId="40715" xr:uid="{00000000-0005-0000-0000-0000FD9E0000}"/>
    <cellStyle name="Normal 5 2 3 2 3 8" xfId="40716" xr:uid="{00000000-0005-0000-0000-0000FE9E0000}"/>
    <cellStyle name="Normal 5 2 3 2 3 8 2" xfId="40717" xr:uid="{00000000-0005-0000-0000-0000FF9E0000}"/>
    <cellStyle name="Normal 5 2 3 2 3 8 2 2" xfId="40718" xr:uid="{00000000-0005-0000-0000-0000009F0000}"/>
    <cellStyle name="Normal 5 2 3 2 3 8 3" xfId="40719" xr:uid="{00000000-0005-0000-0000-0000019F0000}"/>
    <cellStyle name="Normal 5 2 3 2 3 9" xfId="40720" xr:uid="{00000000-0005-0000-0000-0000029F0000}"/>
    <cellStyle name="Normal 5 2 3 2 3 9 2" xfId="40721" xr:uid="{00000000-0005-0000-0000-0000039F0000}"/>
    <cellStyle name="Normal 5 2 3 2 4" xfId="40722" xr:uid="{00000000-0005-0000-0000-0000049F0000}"/>
    <cellStyle name="Normal 5 2 3 2 4 10" xfId="40723" xr:uid="{00000000-0005-0000-0000-0000059F0000}"/>
    <cellStyle name="Normal 5 2 3 2 4 11" xfId="40724" xr:uid="{00000000-0005-0000-0000-0000069F0000}"/>
    <cellStyle name="Normal 5 2 3 2 4 2" xfId="40725" xr:uid="{00000000-0005-0000-0000-0000079F0000}"/>
    <cellStyle name="Normal 5 2 3 2 4 2 2" xfId="40726" xr:uid="{00000000-0005-0000-0000-0000089F0000}"/>
    <cellStyle name="Normal 5 2 3 2 4 2 2 2" xfId="40727" xr:uid="{00000000-0005-0000-0000-0000099F0000}"/>
    <cellStyle name="Normal 5 2 3 2 4 2 2 2 2" xfId="40728" xr:uid="{00000000-0005-0000-0000-00000A9F0000}"/>
    <cellStyle name="Normal 5 2 3 2 4 2 2 2 2 2" xfId="40729" xr:uid="{00000000-0005-0000-0000-00000B9F0000}"/>
    <cellStyle name="Normal 5 2 3 2 4 2 2 2 2 2 2" xfId="40730" xr:uid="{00000000-0005-0000-0000-00000C9F0000}"/>
    <cellStyle name="Normal 5 2 3 2 4 2 2 2 2 3" xfId="40731" xr:uid="{00000000-0005-0000-0000-00000D9F0000}"/>
    <cellStyle name="Normal 5 2 3 2 4 2 2 2 2 3 2" xfId="40732" xr:uid="{00000000-0005-0000-0000-00000E9F0000}"/>
    <cellStyle name="Normal 5 2 3 2 4 2 2 2 2 3 2 2" xfId="40733" xr:uid="{00000000-0005-0000-0000-00000F9F0000}"/>
    <cellStyle name="Normal 5 2 3 2 4 2 2 2 2 3 3" xfId="40734" xr:uid="{00000000-0005-0000-0000-0000109F0000}"/>
    <cellStyle name="Normal 5 2 3 2 4 2 2 2 2 4" xfId="40735" xr:uid="{00000000-0005-0000-0000-0000119F0000}"/>
    <cellStyle name="Normal 5 2 3 2 4 2 2 2 3" xfId="40736" xr:uid="{00000000-0005-0000-0000-0000129F0000}"/>
    <cellStyle name="Normal 5 2 3 2 4 2 2 2 3 2" xfId="40737" xr:uid="{00000000-0005-0000-0000-0000139F0000}"/>
    <cellStyle name="Normal 5 2 3 2 4 2 2 2 4" xfId="40738" xr:uid="{00000000-0005-0000-0000-0000149F0000}"/>
    <cellStyle name="Normal 5 2 3 2 4 2 2 2 4 2" xfId="40739" xr:uid="{00000000-0005-0000-0000-0000159F0000}"/>
    <cellStyle name="Normal 5 2 3 2 4 2 2 2 4 2 2" xfId="40740" xr:uid="{00000000-0005-0000-0000-0000169F0000}"/>
    <cellStyle name="Normal 5 2 3 2 4 2 2 2 4 3" xfId="40741" xr:uid="{00000000-0005-0000-0000-0000179F0000}"/>
    <cellStyle name="Normal 5 2 3 2 4 2 2 2 5" xfId="40742" xr:uid="{00000000-0005-0000-0000-0000189F0000}"/>
    <cellStyle name="Normal 5 2 3 2 4 2 2 3" xfId="40743" xr:uid="{00000000-0005-0000-0000-0000199F0000}"/>
    <cellStyle name="Normal 5 2 3 2 4 2 2 3 2" xfId="40744" xr:uid="{00000000-0005-0000-0000-00001A9F0000}"/>
    <cellStyle name="Normal 5 2 3 2 4 2 2 3 2 2" xfId="40745" xr:uid="{00000000-0005-0000-0000-00001B9F0000}"/>
    <cellStyle name="Normal 5 2 3 2 4 2 2 3 3" xfId="40746" xr:uid="{00000000-0005-0000-0000-00001C9F0000}"/>
    <cellStyle name="Normal 5 2 3 2 4 2 2 3 3 2" xfId="40747" xr:uid="{00000000-0005-0000-0000-00001D9F0000}"/>
    <cellStyle name="Normal 5 2 3 2 4 2 2 3 3 2 2" xfId="40748" xr:uid="{00000000-0005-0000-0000-00001E9F0000}"/>
    <cellStyle name="Normal 5 2 3 2 4 2 2 3 3 3" xfId="40749" xr:uid="{00000000-0005-0000-0000-00001F9F0000}"/>
    <cellStyle name="Normal 5 2 3 2 4 2 2 3 4" xfId="40750" xr:uid="{00000000-0005-0000-0000-0000209F0000}"/>
    <cellStyle name="Normal 5 2 3 2 4 2 2 4" xfId="40751" xr:uid="{00000000-0005-0000-0000-0000219F0000}"/>
    <cellStyle name="Normal 5 2 3 2 4 2 2 4 2" xfId="40752" xr:uid="{00000000-0005-0000-0000-0000229F0000}"/>
    <cellStyle name="Normal 5 2 3 2 4 2 2 4 2 2" xfId="40753" xr:uid="{00000000-0005-0000-0000-0000239F0000}"/>
    <cellStyle name="Normal 5 2 3 2 4 2 2 4 3" xfId="40754" xr:uid="{00000000-0005-0000-0000-0000249F0000}"/>
    <cellStyle name="Normal 5 2 3 2 4 2 2 4 3 2" xfId="40755" xr:uid="{00000000-0005-0000-0000-0000259F0000}"/>
    <cellStyle name="Normal 5 2 3 2 4 2 2 4 3 2 2" xfId="40756" xr:uid="{00000000-0005-0000-0000-0000269F0000}"/>
    <cellStyle name="Normal 5 2 3 2 4 2 2 4 3 3" xfId="40757" xr:uid="{00000000-0005-0000-0000-0000279F0000}"/>
    <cellStyle name="Normal 5 2 3 2 4 2 2 4 4" xfId="40758" xr:uid="{00000000-0005-0000-0000-0000289F0000}"/>
    <cellStyle name="Normal 5 2 3 2 4 2 2 5" xfId="40759" xr:uid="{00000000-0005-0000-0000-0000299F0000}"/>
    <cellStyle name="Normal 5 2 3 2 4 2 2 5 2" xfId="40760" xr:uid="{00000000-0005-0000-0000-00002A9F0000}"/>
    <cellStyle name="Normal 5 2 3 2 4 2 2 6" xfId="40761" xr:uid="{00000000-0005-0000-0000-00002B9F0000}"/>
    <cellStyle name="Normal 5 2 3 2 4 2 2 6 2" xfId="40762" xr:uid="{00000000-0005-0000-0000-00002C9F0000}"/>
    <cellStyle name="Normal 5 2 3 2 4 2 2 6 2 2" xfId="40763" xr:uid="{00000000-0005-0000-0000-00002D9F0000}"/>
    <cellStyle name="Normal 5 2 3 2 4 2 2 6 3" xfId="40764" xr:uid="{00000000-0005-0000-0000-00002E9F0000}"/>
    <cellStyle name="Normal 5 2 3 2 4 2 2 7" xfId="40765" xr:uid="{00000000-0005-0000-0000-00002F9F0000}"/>
    <cellStyle name="Normal 5 2 3 2 4 2 2 7 2" xfId="40766" xr:uid="{00000000-0005-0000-0000-0000309F0000}"/>
    <cellStyle name="Normal 5 2 3 2 4 2 2 8" xfId="40767" xr:uid="{00000000-0005-0000-0000-0000319F0000}"/>
    <cellStyle name="Normal 5 2 3 2 4 2 3" xfId="40768" xr:uid="{00000000-0005-0000-0000-0000329F0000}"/>
    <cellStyle name="Normal 5 2 3 2 4 2 3 2" xfId="40769" xr:uid="{00000000-0005-0000-0000-0000339F0000}"/>
    <cellStyle name="Normal 5 2 3 2 4 2 3 2 2" xfId="40770" xr:uid="{00000000-0005-0000-0000-0000349F0000}"/>
    <cellStyle name="Normal 5 2 3 2 4 2 3 2 2 2" xfId="40771" xr:uid="{00000000-0005-0000-0000-0000359F0000}"/>
    <cellStyle name="Normal 5 2 3 2 4 2 3 2 3" xfId="40772" xr:uid="{00000000-0005-0000-0000-0000369F0000}"/>
    <cellStyle name="Normal 5 2 3 2 4 2 3 2 3 2" xfId="40773" xr:uid="{00000000-0005-0000-0000-0000379F0000}"/>
    <cellStyle name="Normal 5 2 3 2 4 2 3 2 3 2 2" xfId="40774" xr:uid="{00000000-0005-0000-0000-0000389F0000}"/>
    <cellStyle name="Normal 5 2 3 2 4 2 3 2 3 3" xfId="40775" xr:uid="{00000000-0005-0000-0000-0000399F0000}"/>
    <cellStyle name="Normal 5 2 3 2 4 2 3 2 4" xfId="40776" xr:uid="{00000000-0005-0000-0000-00003A9F0000}"/>
    <cellStyle name="Normal 5 2 3 2 4 2 3 3" xfId="40777" xr:uid="{00000000-0005-0000-0000-00003B9F0000}"/>
    <cellStyle name="Normal 5 2 3 2 4 2 3 3 2" xfId="40778" xr:uid="{00000000-0005-0000-0000-00003C9F0000}"/>
    <cellStyle name="Normal 5 2 3 2 4 2 3 4" xfId="40779" xr:uid="{00000000-0005-0000-0000-00003D9F0000}"/>
    <cellStyle name="Normal 5 2 3 2 4 2 3 4 2" xfId="40780" xr:uid="{00000000-0005-0000-0000-00003E9F0000}"/>
    <cellStyle name="Normal 5 2 3 2 4 2 3 4 2 2" xfId="40781" xr:uid="{00000000-0005-0000-0000-00003F9F0000}"/>
    <cellStyle name="Normal 5 2 3 2 4 2 3 4 3" xfId="40782" xr:uid="{00000000-0005-0000-0000-0000409F0000}"/>
    <cellStyle name="Normal 5 2 3 2 4 2 3 5" xfId="40783" xr:uid="{00000000-0005-0000-0000-0000419F0000}"/>
    <cellStyle name="Normal 5 2 3 2 4 2 4" xfId="40784" xr:uid="{00000000-0005-0000-0000-0000429F0000}"/>
    <cellStyle name="Normal 5 2 3 2 4 2 4 2" xfId="40785" xr:uid="{00000000-0005-0000-0000-0000439F0000}"/>
    <cellStyle name="Normal 5 2 3 2 4 2 4 2 2" xfId="40786" xr:uid="{00000000-0005-0000-0000-0000449F0000}"/>
    <cellStyle name="Normal 5 2 3 2 4 2 4 3" xfId="40787" xr:uid="{00000000-0005-0000-0000-0000459F0000}"/>
    <cellStyle name="Normal 5 2 3 2 4 2 4 3 2" xfId="40788" xr:uid="{00000000-0005-0000-0000-0000469F0000}"/>
    <cellStyle name="Normal 5 2 3 2 4 2 4 3 2 2" xfId="40789" xr:uid="{00000000-0005-0000-0000-0000479F0000}"/>
    <cellStyle name="Normal 5 2 3 2 4 2 4 3 3" xfId="40790" xr:uid="{00000000-0005-0000-0000-0000489F0000}"/>
    <cellStyle name="Normal 5 2 3 2 4 2 4 4" xfId="40791" xr:uid="{00000000-0005-0000-0000-0000499F0000}"/>
    <cellStyle name="Normal 5 2 3 2 4 2 5" xfId="40792" xr:uid="{00000000-0005-0000-0000-00004A9F0000}"/>
    <cellStyle name="Normal 5 2 3 2 4 2 5 2" xfId="40793" xr:uid="{00000000-0005-0000-0000-00004B9F0000}"/>
    <cellStyle name="Normal 5 2 3 2 4 2 5 2 2" xfId="40794" xr:uid="{00000000-0005-0000-0000-00004C9F0000}"/>
    <cellStyle name="Normal 5 2 3 2 4 2 5 3" xfId="40795" xr:uid="{00000000-0005-0000-0000-00004D9F0000}"/>
    <cellStyle name="Normal 5 2 3 2 4 2 5 3 2" xfId="40796" xr:uid="{00000000-0005-0000-0000-00004E9F0000}"/>
    <cellStyle name="Normal 5 2 3 2 4 2 5 3 2 2" xfId="40797" xr:uid="{00000000-0005-0000-0000-00004F9F0000}"/>
    <cellStyle name="Normal 5 2 3 2 4 2 5 3 3" xfId="40798" xr:uid="{00000000-0005-0000-0000-0000509F0000}"/>
    <cellStyle name="Normal 5 2 3 2 4 2 5 4" xfId="40799" xr:uid="{00000000-0005-0000-0000-0000519F0000}"/>
    <cellStyle name="Normal 5 2 3 2 4 2 6" xfId="40800" xr:uid="{00000000-0005-0000-0000-0000529F0000}"/>
    <cellStyle name="Normal 5 2 3 2 4 2 6 2" xfId="40801" xr:uid="{00000000-0005-0000-0000-0000539F0000}"/>
    <cellStyle name="Normal 5 2 3 2 4 2 7" xfId="40802" xr:uid="{00000000-0005-0000-0000-0000549F0000}"/>
    <cellStyle name="Normal 5 2 3 2 4 2 7 2" xfId="40803" xr:uid="{00000000-0005-0000-0000-0000559F0000}"/>
    <cellStyle name="Normal 5 2 3 2 4 2 7 2 2" xfId="40804" xr:uid="{00000000-0005-0000-0000-0000569F0000}"/>
    <cellStyle name="Normal 5 2 3 2 4 2 7 3" xfId="40805" xr:uid="{00000000-0005-0000-0000-0000579F0000}"/>
    <cellStyle name="Normal 5 2 3 2 4 2 8" xfId="40806" xr:uid="{00000000-0005-0000-0000-0000589F0000}"/>
    <cellStyle name="Normal 5 2 3 2 4 2 8 2" xfId="40807" xr:uid="{00000000-0005-0000-0000-0000599F0000}"/>
    <cellStyle name="Normal 5 2 3 2 4 2 9" xfId="40808" xr:uid="{00000000-0005-0000-0000-00005A9F0000}"/>
    <cellStyle name="Normal 5 2 3 2 4 3" xfId="40809" xr:uid="{00000000-0005-0000-0000-00005B9F0000}"/>
    <cellStyle name="Normal 5 2 3 2 4 3 2" xfId="40810" xr:uid="{00000000-0005-0000-0000-00005C9F0000}"/>
    <cellStyle name="Normal 5 2 3 2 4 3 2 2" xfId="40811" xr:uid="{00000000-0005-0000-0000-00005D9F0000}"/>
    <cellStyle name="Normal 5 2 3 2 4 3 2 2 2" xfId="40812" xr:uid="{00000000-0005-0000-0000-00005E9F0000}"/>
    <cellStyle name="Normal 5 2 3 2 4 3 2 2 2 2" xfId="40813" xr:uid="{00000000-0005-0000-0000-00005F9F0000}"/>
    <cellStyle name="Normal 5 2 3 2 4 3 2 2 3" xfId="40814" xr:uid="{00000000-0005-0000-0000-0000609F0000}"/>
    <cellStyle name="Normal 5 2 3 2 4 3 2 2 3 2" xfId="40815" xr:uid="{00000000-0005-0000-0000-0000619F0000}"/>
    <cellStyle name="Normal 5 2 3 2 4 3 2 2 3 2 2" xfId="40816" xr:uid="{00000000-0005-0000-0000-0000629F0000}"/>
    <cellStyle name="Normal 5 2 3 2 4 3 2 2 3 3" xfId="40817" xr:uid="{00000000-0005-0000-0000-0000639F0000}"/>
    <cellStyle name="Normal 5 2 3 2 4 3 2 2 4" xfId="40818" xr:uid="{00000000-0005-0000-0000-0000649F0000}"/>
    <cellStyle name="Normal 5 2 3 2 4 3 2 3" xfId="40819" xr:uid="{00000000-0005-0000-0000-0000659F0000}"/>
    <cellStyle name="Normal 5 2 3 2 4 3 2 3 2" xfId="40820" xr:uid="{00000000-0005-0000-0000-0000669F0000}"/>
    <cellStyle name="Normal 5 2 3 2 4 3 2 4" xfId="40821" xr:uid="{00000000-0005-0000-0000-0000679F0000}"/>
    <cellStyle name="Normal 5 2 3 2 4 3 2 4 2" xfId="40822" xr:uid="{00000000-0005-0000-0000-0000689F0000}"/>
    <cellStyle name="Normal 5 2 3 2 4 3 2 4 2 2" xfId="40823" xr:uid="{00000000-0005-0000-0000-0000699F0000}"/>
    <cellStyle name="Normal 5 2 3 2 4 3 2 4 3" xfId="40824" xr:uid="{00000000-0005-0000-0000-00006A9F0000}"/>
    <cellStyle name="Normal 5 2 3 2 4 3 2 5" xfId="40825" xr:uid="{00000000-0005-0000-0000-00006B9F0000}"/>
    <cellStyle name="Normal 5 2 3 2 4 3 3" xfId="40826" xr:uid="{00000000-0005-0000-0000-00006C9F0000}"/>
    <cellStyle name="Normal 5 2 3 2 4 3 3 2" xfId="40827" xr:uid="{00000000-0005-0000-0000-00006D9F0000}"/>
    <cellStyle name="Normal 5 2 3 2 4 3 3 2 2" xfId="40828" xr:uid="{00000000-0005-0000-0000-00006E9F0000}"/>
    <cellStyle name="Normal 5 2 3 2 4 3 3 3" xfId="40829" xr:uid="{00000000-0005-0000-0000-00006F9F0000}"/>
    <cellStyle name="Normal 5 2 3 2 4 3 3 3 2" xfId="40830" xr:uid="{00000000-0005-0000-0000-0000709F0000}"/>
    <cellStyle name="Normal 5 2 3 2 4 3 3 3 2 2" xfId="40831" xr:uid="{00000000-0005-0000-0000-0000719F0000}"/>
    <cellStyle name="Normal 5 2 3 2 4 3 3 3 3" xfId="40832" xr:uid="{00000000-0005-0000-0000-0000729F0000}"/>
    <cellStyle name="Normal 5 2 3 2 4 3 3 4" xfId="40833" xr:uid="{00000000-0005-0000-0000-0000739F0000}"/>
    <cellStyle name="Normal 5 2 3 2 4 3 4" xfId="40834" xr:uid="{00000000-0005-0000-0000-0000749F0000}"/>
    <cellStyle name="Normal 5 2 3 2 4 3 4 2" xfId="40835" xr:uid="{00000000-0005-0000-0000-0000759F0000}"/>
    <cellStyle name="Normal 5 2 3 2 4 3 4 2 2" xfId="40836" xr:uid="{00000000-0005-0000-0000-0000769F0000}"/>
    <cellStyle name="Normal 5 2 3 2 4 3 4 3" xfId="40837" xr:uid="{00000000-0005-0000-0000-0000779F0000}"/>
    <cellStyle name="Normal 5 2 3 2 4 3 4 3 2" xfId="40838" xr:uid="{00000000-0005-0000-0000-0000789F0000}"/>
    <cellStyle name="Normal 5 2 3 2 4 3 4 3 2 2" xfId="40839" xr:uid="{00000000-0005-0000-0000-0000799F0000}"/>
    <cellStyle name="Normal 5 2 3 2 4 3 4 3 3" xfId="40840" xr:uid="{00000000-0005-0000-0000-00007A9F0000}"/>
    <cellStyle name="Normal 5 2 3 2 4 3 4 4" xfId="40841" xr:uid="{00000000-0005-0000-0000-00007B9F0000}"/>
    <cellStyle name="Normal 5 2 3 2 4 3 5" xfId="40842" xr:uid="{00000000-0005-0000-0000-00007C9F0000}"/>
    <cellStyle name="Normal 5 2 3 2 4 3 5 2" xfId="40843" xr:uid="{00000000-0005-0000-0000-00007D9F0000}"/>
    <cellStyle name="Normal 5 2 3 2 4 3 6" xfId="40844" xr:uid="{00000000-0005-0000-0000-00007E9F0000}"/>
    <cellStyle name="Normal 5 2 3 2 4 3 6 2" xfId="40845" xr:uid="{00000000-0005-0000-0000-00007F9F0000}"/>
    <cellStyle name="Normal 5 2 3 2 4 3 6 2 2" xfId="40846" xr:uid="{00000000-0005-0000-0000-0000809F0000}"/>
    <cellStyle name="Normal 5 2 3 2 4 3 6 3" xfId="40847" xr:uid="{00000000-0005-0000-0000-0000819F0000}"/>
    <cellStyle name="Normal 5 2 3 2 4 3 7" xfId="40848" xr:uid="{00000000-0005-0000-0000-0000829F0000}"/>
    <cellStyle name="Normal 5 2 3 2 4 3 7 2" xfId="40849" xr:uid="{00000000-0005-0000-0000-0000839F0000}"/>
    <cellStyle name="Normal 5 2 3 2 4 3 8" xfId="40850" xr:uid="{00000000-0005-0000-0000-0000849F0000}"/>
    <cellStyle name="Normal 5 2 3 2 4 4" xfId="40851" xr:uid="{00000000-0005-0000-0000-0000859F0000}"/>
    <cellStyle name="Normal 5 2 3 2 4 4 2" xfId="40852" xr:uid="{00000000-0005-0000-0000-0000869F0000}"/>
    <cellStyle name="Normal 5 2 3 2 4 4 2 2" xfId="40853" xr:uid="{00000000-0005-0000-0000-0000879F0000}"/>
    <cellStyle name="Normal 5 2 3 2 4 4 2 2 2" xfId="40854" xr:uid="{00000000-0005-0000-0000-0000889F0000}"/>
    <cellStyle name="Normal 5 2 3 2 4 4 2 3" xfId="40855" xr:uid="{00000000-0005-0000-0000-0000899F0000}"/>
    <cellStyle name="Normal 5 2 3 2 4 4 2 3 2" xfId="40856" xr:uid="{00000000-0005-0000-0000-00008A9F0000}"/>
    <cellStyle name="Normal 5 2 3 2 4 4 2 3 2 2" xfId="40857" xr:uid="{00000000-0005-0000-0000-00008B9F0000}"/>
    <cellStyle name="Normal 5 2 3 2 4 4 2 3 3" xfId="40858" xr:uid="{00000000-0005-0000-0000-00008C9F0000}"/>
    <cellStyle name="Normal 5 2 3 2 4 4 2 4" xfId="40859" xr:uid="{00000000-0005-0000-0000-00008D9F0000}"/>
    <cellStyle name="Normal 5 2 3 2 4 4 3" xfId="40860" xr:uid="{00000000-0005-0000-0000-00008E9F0000}"/>
    <cellStyle name="Normal 5 2 3 2 4 4 3 2" xfId="40861" xr:uid="{00000000-0005-0000-0000-00008F9F0000}"/>
    <cellStyle name="Normal 5 2 3 2 4 4 4" xfId="40862" xr:uid="{00000000-0005-0000-0000-0000909F0000}"/>
    <cellStyle name="Normal 5 2 3 2 4 4 4 2" xfId="40863" xr:uid="{00000000-0005-0000-0000-0000919F0000}"/>
    <cellStyle name="Normal 5 2 3 2 4 4 4 2 2" xfId="40864" xr:uid="{00000000-0005-0000-0000-0000929F0000}"/>
    <cellStyle name="Normal 5 2 3 2 4 4 4 3" xfId="40865" xr:uid="{00000000-0005-0000-0000-0000939F0000}"/>
    <cellStyle name="Normal 5 2 3 2 4 4 5" xfId="40866" xr:uid="{00000000-0005-0000-0000-0000949F0000}"/>
    <cellStyle name="Normal 5 2 3 2 4 5" xfId="40867" xr:uid="{00000000-0005-0000-0000-0000959F0000}"/>
    <cellStyle name="Normal 5 2 3 2 4 5 2" xfId="40868" xr:uid="{00000000-0005-0000-0000-0000969F0000}"/>
    <cellStyle name="Normal 5 2 3 2 4 5 2 2" xfId="40869" xr:uid="{00000000-0005-0000-0000-0000979F0000}"/>
    <cellStyle name="Normal 5 2 3 2 4 5 3" xfId="40870" xr:uid="{00000000-0005-0000-0000-0000989F0000}"/>
    <cellStyle name="Normal 5 2 3 2 4 5 3 2" xfId="40871" xr:uid="{00000000-0005-0000-0000-0000999F0000}"/>
    <cellStyle name="Normal 5 2 3 2 4 5 3 2 2" xfId="40872" xr:uid="{00000000-0005-0000-0000-00009A9F0000}"/>
    <cellStyle name="Normal 5 2 3 2 4 5 3 3" xfId="40873" xr:uid="{00000000-0005-0000-0000-00009B9F0000}"/>
    <cellStyle name="Normal 5 2 3 2 4 5 4" xfId="40874" xr:uid="{00000000-0005-0000-0000-00009C9F0000}"/>
    <cellStyle name="Normal 5 2 3 2 4 6" xfId="40875" xr:uid="{00000000-0005-0000-0000-00009D9F0000}"/>
    <cellStyle name="Normal 5 2 3 2 4 6 2" xfId="40876" xr:uid="{00000000-0005-0000-0000-00009E9F0000}"/>
    <cellStyle name="Normal 5 2 3 2 4 6 2 2" xfId="40877" xr:uid="{00000000-0005-0000-0000-00009F9F0000}"/>
    <cellStyle name="Normal 5 2 3 2 4 6 3" xfId="40878" xr:uid="{00000000-0005-0000-0000-0000A09F0000}"/>
    <cellStyle name="Normal 5 2 3 2 4 6 3 2" xfId="40879" xr:uid="{00000000-0005-0000-0000-0000A19F0000}"/>
    <cellStyle name="Normal 5 2 3 2 4 6 3 2 2" xfId="40880" xr:uid="{00000000-0005-0000-0000-0000A29F0000}"/>
    <cellStyle name="Normal 5 2 3 2 4 6 3 3" xfId="40881" xr:uid="{00000000-0005-0000-0000-0000A39F0000}"/>
    <cellStyle name="Normal 5 2 3 2 4 6 4" xfId="40882" xr:uid="{00000000-0005-0000-0000-0000A49F0000}"/>
    <cellStyle name="Normal 5 2 3 2 4 7" xfId="40883" xr:uid="{00000000-0005-0000-0000-0000A59F0000}"/>
    <cellStyle name="Normal 5 2 3 2 4 7 2" xfId="40884" xr:uid="{00000000-0005-0000-0000-0000A69F0000}"/>
    <cellStyle name="Normal 5 2 3 2 4 8" xfId="40885" xr:uid="{00000000-0005-0000-0000-0000A79F0000}"/>
    <cellStyle name="Normal 5 2 3 2 4 8 2" xfId="40886" xr:uid="{00000000-0005-0000-0000-0000A89F0000}"/>
    <cellStyle name="Normal 5 2 3 2 4 8 2 2" xfId="40887" xr:uid="{00000000-0005-0000-0000-0000A99F0000}"/>
    <cellStyle name="Normal 5 2 3 2 4 8 3" xfId="40888" xr:uid="{00000000-0005-0000-0000-0000AA9F0000}"/>
    <cellStyle name="Normal 5 2 3 2 4 9" xfId="40889" xr:uid="{00000000-0005-0000-0000-0000AB9F0000}"/>
    <cellStyle name="Normal 5 2 3 2 4 9 2" xfId="40890" xr:uid="{00000000-0005-0000-0000-0000AC9F0000}"/>
    <cellStyle name="Normal 5 2 3 2 5" xfId="40891" xr:uid="{00000000-0005-0000-0000-0000AD9F0000}"/>
    <cellStyle name="Normal 5 2 3 2 5 2" xfId="40892" xr:uid="{00000000-0005-0000-0000-0000AE9F0000}"/>
    <cellStyle name="Normal 5 2 3 2 5 2 2" xfId="40893" xr:uid="{00000000-0005-0000-0000-0000AF9F0000}"/>
    <cellStyle name="Normal 5 2 3 2 5 2 2 2" xfId="40894" xr:uid="{00000000-0005-0000-0000-0000B09F0000}"/>
    <cellStyle name="Normal 5 2 3 2 5 2 2 2 2" xfId="40895" xr:uid="{00000000-0005-0000-0000-0000B19F0000}"/>
    <cellStyle name="Normal 5 2 3 2 5 2 2 2 2 2" xfId="40896" xr:uid="{00000000-0005-0000-0000-0000B29F0000}"/>
    <cellStyle name="Normal 5 2 3 2 5 2 2 2 3" xfId="40897" xr:uid="{00000000-0005-0000-0000-0000B39F0000}"/>
    <cellStyle name="Normal 5 2 3 2 5 2 2 2 3 2" xfId="40898" xr:uid="{00000000-0005-0000-0000-0000B49F0000}"/>
    <cellStyle name="Normal 5 2 3 2 5 2 2 2 3 2 2" xfId="40899" xr:uid="{00000000-0005-0000-0000-0000B59F0000}"/>
    <cellStyle name="Normal 5 2 3 2 5 2 2 2 3 3" xfId="40900" xr:uid="{00000000-0005-0000-0000-0000B69F0000}"/>
    <cellStyle name="Normal 5 2 3 2 5 2 2 2 4" xfId="40901" xr:uid="{00000000-0005-0000-0000-0000B79F0000}"/>
    <cellStyle name="Normal 5 2 3 2 5 2 2 3" xfId="40902" xr:uid="{00000000-0005-0000-0000-0000B89F0000}"/>
    <cellStyle name="Normal 5 2 3 2 5 2 2 3 2" xfId="40903" xr:uid="{00000000-0005-0000-0000-0000B99F0000}"/>
    <cellStyle name="Normal 5 2 3 2 5 2 2 4" xfId="40904" xr:uid="{00000000-0005-0000-0000-0000BA9F0000}"/>
    <cellStyle name="Normal 5 2 3 2 5 2 2 4 2" xfId="40905" xr:uid="{00000000-0005-0000-0000-0000BB9F0000}"/>
    <cellStyle name="Normal 5 2 3 2 5 2 2 4 2 2" xfId="40906" xr:uid="{00000000-0005-0000-0000-0000BC9F0000}"/>
    <cellStyle name="Normal 5 2 3 2 5 2 2 4 3" xfId="40907" xr:uid="{00000000-0005-0000-0000-0000BD9F0000}"/>
    <cellStyle name="Normal 5 2 3 2 5 2 2 5" xfId="40908" xr:uid="{00000000-0005-0000-0000-0000BE9F0000}"/>
    <cellStyle name="Normal 5 2 3 2 5 2 3" xfId="40909" xr:uid="{00000000-0005-0000-0000-0000BF9F0000}"/>
    <cellStyle name="Normal 5 2 3 2 5 2 3 2" xfId="40910" xr:uid="{00000000-0005-0000-0000-0000C09F0000}"/>
    <cellStyle name="Normal 5 2 3 2 5 2 3 2 2" xfId="40911" xr:uid="{00000000-0005-0000-0000-0000C19F0000}"/>
    <cellStyle name="Normal 5 2 3 2 5 2 3 3" xfId="40912" xr:uid="{00000000-0005-0000-0000-0000C29F0000}"/>
    <cellStyle name="Normal 5 2 3 2 5 2 3 3 2" xfId="40913" xr:uid="{00000000-0005-0000-0000-0000C39F0000}"/>
    <cellStyle name="Normal 5 2 3 2 5 2 3 3 2 2" xfId="40914" xr:uid="{00000000-0005-0000-0000-0000C49F0000}"/>
    <cellStyle name="Normal 5 2 3 2 5 2 3 3 3" xfId="40915" xr:uid="{00000000-0005-0000-0000-0000C59F0000}"/>
    <cellStyle name="Normal 5 2 3 2 5 2 3 4" xfId="40916" xr:uid="{00000000-0005-0000-0000-0000C69F0000}"/>
    <cellStyle name="Normal 5 2 3 2 5 2 4" xfId="40917" xr:uid="{00000000-0005-0000-0000-0000C79F0000}"/>
    <cellStyle name="Normal 5 2 3 2 5 2 4 2" xfId="40918" xr:uid="{00000000-0005-0000-0000-0000C89F0000}"/>
    <cellStyle name="Normal 5 2 3 2 5 2 4 2 2" xfId="40919" xr:uid="{00000000-0005-0000-0000-0000C99F0000}"/>
    <cellStyle name="Normal 5 2 3 2 5 2 4 3" xfId="40920" xr:uid="{00000000-0005-0000-0000-0000CA9F0000}"/>
    <cellStyle name="Normal 5 2 3 2 5 2 4 3 2" xfId="40921" xr:uid="{00000000-0005-0000-0000-0000CB9F0000}"/>
    <cellStyle name="Normal 5 2 3 2 5 2 4 3 2 2" xfId="40922" xr:uid="{00000000-0005-0000-0000-0000CC9F0000}"/>
    <cellStyle name="Normal 5 2 3 2 5 2 4 3 3" xfId="40923" xr:uid="{00000000-0005-0000-0000-0000CD9F0000}"/>
    <cellStyle name="Normal 5 2 3 2 5 2 4 4" xfId="40924" xr:uid="{00000000-0005-0000-0000-0000CE9F0000}"/>
    <cellStyle name="Normal 5 2 3 2 5 2 5" xfId="40925" xr:uid="{00000000-0005-0000-0000-0000CF9F0000}"/>
    <cellStyle name="Normal 5 2 3 2 5 2 5 2" xfId="40926" xr:uid="{00000000-0005-0000-0000-0000D09F0000}"/>
    <cellStyle name="Normal 5 2 3 2 5 2 6" xfId="40927" xr:uid="{00000000-0005-0000-0000-0000D19F0000}"/>
    <cellStyle name="Normal 5 2 3 2 5 2 6 2" xfId="40928" xr:uid="{00000000-0005-0000-0000-0000D29F0000}"/>
    <cellStyle name="Normal 5 2 3 2 5 2 6 2 2" xfId="40929" xr:uid="{00000000-0005-0000-0000-0000D39F0000}"/>
    <cellStyle name="Normal 5 2 3 2 5 2 6 3" xfId="40930" xr:uid="{00000000-0005-0000-0000-0000D49F0000}"/>
    <cellStyle name="Normal 5 2 3 2 5 2 7" xfId="40931" xr:uid="{00000000-0005-0000-0000-0000D59F0000}"/>
    <cellStyle name="Normal 5 2 3 2 5 2 7 2" xfId="40932" xr:uid="{00000000-0005-0000-0000-0000D69F0000}"/>
    <cellStyle name="Normal 5 2 3 2 5 2 8" xfId="40933" xr:uid="{00000000-0005-0000-0000-0000D79F0000}"/>
    <cellStyle name="Normal 5 2 3 2 5 3" xfId="40934" xr:uid="{00000000-0005-0000-0000-0000D89F0000}"/>
    <cellStyle name="Normal 5 2 3 2 5 3 2" xfId="40935" xr:uid="{00000000-0005-0000-0000-0000D99F0000}"/>
    <cellStyle name="Normal 5 2 3 2 5 3 2 2" xfId="40936" xr:uid="{00000000-0005-0000-0000-0000DA9F0000}"/>
    <cellStyle name="Normal 5 2 3 2 5 3 2 2 2" xfId="40937" xr:uid="{00000000-0005-0000-0000-0000DB9F0000}"/>
    <cellStyle name="Normal 5 2 3 2 5 3 2 3" xfId="40938" xr:uid="{00000000-0005-0000-0000-0000DC9F0000}"/>
    <cellStyle name="Normal 5 2 3 2 5 3 2 3 2" xfId="40939" xr:uid="{00000000-0005-0000-0000-0000DD9F0000}"/>
    <cellStyle name="Normal 5 2 3 2 5 3 2 3 2 2" xfId="40940" xr:uid="{00000000-0005-0000-0000-0000DE9F0000}"/>
    <cellStyle name="Normal 5 2 3 2 5 3 2 3 3" xfId="40941" xr:uid="{00000000-0005-0000-0000-0000DF9F0000}"/>
    <cellStyle name="Normal 5 2 3 2 5 3 2 4" xfId="40942" xr:uid="{00000000-0005-0000-0000-0000E09F0000}"/>
    <cellStyle name="Normal 5 2 3 2 5 3 3" xfId="40943" xr:uid="{00000000-0005-0000-0000-0000E19F0000}"/>
    <cellStyle name="Normal 5 2 3 2 5 3 3 2" xfId="40944" xr:uid="{00000000-0005-0000-0000-0000E29F0000}"/>
    <cellStyle name="Normal 5 2 3 2 5 3 4" xfId="40945" xr:uid="{00000000-0005-0000-0000-0000E39F0000}"/>
    <cellStyle name="Normal 5 2 3 2 5 3 4 2" xfId="40946" xr:uid="{00000000-0005-0000-0000-0000E49F0000}"/>
    <cellStyle name="Normal 5 2 3 2 5 3 4 2 2" xfId="40947" xr:uid="{00000000-0005-0000-0000-0000E59F0000}"/>
    <cellStyle name="Normal 5 2 3 2 5 3 4 3" xfId="40948" xr:uid="{00000000-0005-0000-0000-0000E69F0000}"/>
    <cellStyle name="Normal 5 2 3 2 5 3 5" xfId="40949" xr:uid="{00000000-0005-0000-0000-0000E79F0000}"/>
    <cellStyle name="Normal 5 2 3 2 5 4" xfId="40950" xr:uid="{00000000-0005-0000-0000-0000E89F0000}"/>
    <cellStyle name="Normal 5 2 3 2 5 4 2" xfId="40951" xr:uid="{00000000-0005-0000-0000-0000E99F0000}"/>
    <cellStyle name="Normal 5 2 3 2 5 4 2 2" xfId="40952" xr:uid="{00000000-0005-0000-0000-0000EA9F0000}"/>
    <cellStyle name="Normal 5 2 3 2 5 4 3" xfId="40953" xr:uid="{00000000-0005-0000-0000-0000EB9F0000}"/>
    <cellStyle name="Normal 5 2 3 2 5 4 3 2" xfId="40954" xr:uid="{00000000-0005-0000-0000-0000EC9F0000}"/>
    <cellStyle name="Normal 5 2 3 2 5 4 3 2 2" xfId="40955" xr:uid="{00000000-0005-0000-0000-0000ED9F0000}"/>
    <cellStyle name="Normal 5 2 3 2 5 4 3 3" xfId="40956" xr:uid="{00000000-0005-0000-0000-0000EE9F0000}"/>
    <cellStyle name="Normal 5 2 3 2 5 4 4" xfId="40957" xr:uid="{00000000-0005-0000-0000-0000EF9F0000}"/>
    <cellStyle name="Normal 5 2 3 2 5 5" xfId="40958" xr:uid="{00000000-0005-0000-0000-0000F09F0000}"/>
    <cellStyle name="Normal 5 2 3 2 5 5 2" xfId="40959" xr:uid="{00000000-0005-0000-0000-0000F19F0000}"/>
    <cellStyle name="Normal 5 2 3 2 5 5 2 2" xfId="40960" xr:uid="{00000000-0005-0000-0000-0000F29F0000}"/>
    <cellStyle name="Normal 5 2 3 2 5 5 3" xfId="40961" xr:uid="{00000000-0005-0000-0000-0000F39F0000}"/>
    <cellStyle name="Normal 5 2 3 2 5 5 3 2" xfId="40962" xr:uid="{00000000-0005-0000-0000-0000F49F0000}"/>
    <cellStyle name="Normal 5 2 3 2 5 5 3 2 2" xfId="40963" xr:uid="{00000000-0005-0000-0000-0000F59F0000}"/>
    <cellStyle name="Normal 5 2 3 2 5 5 3 3" xfId="40964" xr:uid="{00000000-0005-0000-0000-0000F69F0000}"/>
    <cellStyle name="Normal 5 2 3 2 5 5 4" xfId="40965" xr:uid="{00000000-0005-0000-0000-0000F79F0000}"/>
    <cellStyle name="Normal 5 2 3 2 5 6" xfId="40966" xr:uid="{00000000-0005-0000-0000-0000F89F0000}"/>
    <cellStyle name="Normal 5 2 3 2 5 6 2" xfId="40967" xr:uid="{00000000-0005-0000-0000-0000F99F0000}"/>
    <cellStyle name="Normal 5 2 3 2 5 7" xfId="40968" xr:uid="{00000000-0005-0000-0000-0000FA9F0000}"/>
    <cellStyle name="Normal 5 2 3 2 5 7 2" xfId="40969" xr:uid="{00000000-0005-0000-0000-0000FB9F0000}"/>
    <cellStyle name="Normal 5 2 3 2 5 7 2 2" xfId="40970" xr:uid="{00000000-0005-0000-0000-0000FC9F0000}"/>
    <cellStyle name="Normal 5 2 3 2 5 7 3" xfId="40971" xr:uid="{00000000-0005-0000-0000-0000FD9F0000}"/>
    <cellStyle name="Normal 5 2 3 2 5 8" xfId="40972" xr:uid="{00000000-0005-0000-0000-0000FE9F0000}"/>
    <cellStyle name="Normal 5 2 3 2 5 8 2" xfId="40973" xr:uid="{00000000-0005-0000-0000-0000FF9F0000}"/>
    <cellStyle name="Normal 5 2 3 2 5 9" xfId="40974" xr:uid="{00000000-0005-0000-0000-000000A00000}"/>
    <cellStyle name="Normal 5 2 3 2 6" xfId="40975" xr:uid="{00000000-0005-0000-0000-000001A00000}"/>
    <cellStyle name="Normal 5 2 3 2 6 2" xfId="40976" xr:uid="{00000000-0005-0000-0000-000002A00000}"/>
    <cellStyle name="Normal 5 2 3 2 6 2 2" xfId="40977" xr:uid="{00000000-0005-0000-0000-000003A00000}"/>
    <cellStyle name="Normal 5 2 3 2 6 2 2 2" xfId="40978" xr:uid="{00000000-0005-0000-0000-000004A00000}"/>
    <cellStyle name="Normal 5 2 3 2 6 2 2 2 2" xfId="40979" xr:uid="{00000000-0005-0000-0000-000005A00000}"/>
    <cellStyle name="Normal 5 2 3 2 6 2 2 3" xfId="40980" xr:uid="{00000000-0005-0000-0000-000006A00000}"/>
    <cellStyle name="Normal 5 2 3 2 6 2 2 3 2" xfId="40981" xr:uid="{00000000-0005-0000-0000-000007A00000}"/>
    <cellStyle name="Normal 5 2 3 2 6 2 2 3 2 2" xfId="40982" xr:uid="{00000000-0005-0000-0000-000008A00000}"/>
    <cellStyle name="Normal 5 2 3 2 6 2 2 3 3" xfId="40983" xr:uid="{00000000-0005-0000-0000-000009A00000}"/>
    <cellStyle name="Normal 5 2 3 2 6 2 2 4" xfId="40984" xr:uid="{00000000-0005-0000-0000-00000AA00000}"/>
    <cellStyle name="Normal 5 2 3 2 6 2 3" xfId="40985" xr:uid="{00000000-0005-0000-0000-00000BA00000}"/>
    <cellStyle name="Normal 5 2 3 2 6 2 3 2" xfId="40986" xr:uid="{00000000-0005-0000-0000-00000CA00000}"/>
    <cellStyle name="Normal 5 2 3 2 6 2 4" xfId="40987" xr:uid="{00000000-0005-0000-0000-00000DA00000}"/>
    <cellStyle name="Normal 5 2 3 2 6 2 4 2" xfId="40988" xr:uid="{00000000-0005-0000-0000-00000EA00000}"/>
    <cellStyle name="Normal 5 2 3 2 6 2 4 2 2" xfId="40989" xr:uid="{00000000-0005-0000-0000-00000FA00000}"/>
    <cellStyle name="Normal 5 2 3 2 6 2 4 3" xfId="40990" xr:uid="{00000000-0005-0000-0000-000010A00000}"/>
    <cellStyle name="Normal 5 2 3 2 6 2 5" xfId="40991" xr:uid="{00000000-0005-0000-0000-000011A00000}"/>
    <cellStyle name="Normal 5 2 3 2 6 3" xfId="40992" xr:uid="{00000000-0005-0000-0000-000012A00000}"/>
    <cellStyle name="Normal 5 2 3 2 6 3 2" xfId="40993" xr:uid="{00000000-0005-0000-0000-000013A00000}"/>
    <cellStyle name="Normal 5 2 3 2 6 3 2 2" xfId="40994" xr:uid="{00000000-0005-0000-0000-000014A00000}"/>
    <cellStyle name="Normal 5 2 3 2 6 3 3" xfId="40995" xr:uid="{00000000-0005-0000-0000-000015A00000}"/>
    <cellStyle name="Normal 5 2 3 2 6 3 3 2" xfId="40996" xr:uid="{00000000-0005-0000-0000-000016A00000}"/>
    <cellStyle name="Normal 5 2 3 2 6 3 3 2 2" xfId="40997" xr:uid="{00000000-0005-0000-0000-000017A00000}"/>
    <cellStyle name="Normal 5 2 3 2 6 3 3 3" xfId="40998" xr:uid="{00000000-0005-0000-0000-000018A00000}"/>
    <cellStyle name="Normal 5 2 3 2 6 3 4" xfId="40999" xr:uid="{00000000-0005-0000-0000-000019A00000}"/>
    <cellStyle name="Normal 5 2 3 2 6 4" xfId="41000" xr:uid="{00000000-0005-0000-0000-00001AA00000}"/>
    <cellStyle name="Normal 5 2 3 2 6 4 2" xfId="41001" xr:uid="{00000000-0005-0000-0000-00001BA00000}"/>
    <cellStyle name="Normal 5 2 3 2 6 4 2 2" xfId="41002" xr:uid="{00000000-0005-0000-0000-00001CA00000}"/>
    <cellStyle name="Normal 5 2 3 2 6 4 3" xfId="41003" xr:uid="{00000000-0005-0000-0000-00001DA00000}"/>
    <cellStyle name="Normal 5 2 3 2 6 4 3 2" xfId="41004" xr:uid="{00000000-0005-0000-0000-00001EA00000}"/>
    <cellStyle name="Normal 5 2 3 2 6 4 3 2 2" xfId="41005" xr:uid="{00000000-0005-0000-0000-00001FA00000}"/>
    <cellStyle name="Normal 5 2 3 2 6 4 3 3" xfId="41006" xr:uid="{00000000-0005-0000-0000-000020A00000}"/>
    <cellStyle name="Normal 5 2 3 2 6 4 4" xfId="41007" xr:uid="{00000000-0005-0000-0000-000021A00000}"/>
    <cellStyle name="Normal 5 2 3 2 6 5" xfId="41008" xr:uid="{00000000-0005-0000-0000-000022A00000}"/>
    <cellStyle name="Normal 5 2 3 2 6 5 2" xfId="41009" xr:uid="{00000000-0005-0000-0000-000023A00000}"/>
    <cellStyle name="Normal 5 2 3 2 6 6" xfId="41010" xr:uid="{00000000-0005-0000-0000-000024A00000}"/>
    <cellStyle name="Normal 5 2 3 2 6 6 2" xfId="41011" xr:uid="{00000000-0005-0000-0000-000025A00000}"/>
    <cellStyle name="Normal 5 2 3 2 6 6 2 2" xfId="41012" xr:uid="{00000000-0005-0000-0000-000026A00000}"/>
    <cellStyle name="Normal 5 2 3 2 6 6 3" xfId="41013" xr:uid="{00000000-0005-0000-0000-000027A00000}"/>
    <cellStyle name="Normal 5 2 3 2 6 7" xfId="41014" xr:uid="{00000000-0005-0000-0000-000028A00000}"/>
    <cellStyle name="Normal 5 2 3 2 6 7 2" xfId="41015" xr:uid="{00000000-0005-0000-0000-000029A00000}"/>
    <cellStyle name="Normal 5 2 3 2 6 8" xfId="41016" xr:uid="{00000000-0005-0000-0000-00002AA00000}"/>
    <cellStyle name="Normal 5 2 3 2 7" xfId="41017" xr:uid="{00000000-0005-0000-0000-00002BA00000}"/>
    <cellStyle name="Normal 5 2 3 2 7 2" xfId="41018" xr:uid="{00000000-0005-0000-0000-00002CA00000}"/>
    <cellStyle name="Normal 5 2 3 2 7 2 2" xfId="41019" xr:uid="{00000000-0005-0000-0000-00002DA00000}"/>
    <cellStyle name="Normal 5 2 3 2 7 2 2 2" xfId="41020" xr:uid="{00000000-0005-0000-0000-00002EA00000}"/>
    <cellStyle name="Normal 5 2 3 2 7 2 2 2 2" xfId="41021" xr:uid="{00000000-0005-0000-0000-00002FA00000}"/>
    <cellStyle name="Normal 5 2 3 2 7 2 2 3" xfId="41022" xr:uid="{00000000-0005-0000-0000-000030A00000}"/>
    <cellStyle name="Normal 5 2 3 2 7 2 2 3 2" xfId="41023" xr:uid="{00000000-0005-0000-0000-000031A00000}"/>
    <cellStyle name="Normal 5 2 3 2 7 2 2 3 2 2" xfId="41024" xr:uid="{00000000-0005-0000-0000-000032A00000}"/>
    <cellStyle name="Normal 5 2 3 2 7 2 2 3 3" xfId="41025" xr:uid="{00000000-0005-0000-0000-000033A00000}"/>
    <cellStyle name="Normal 5 2 3 2 7 2 2 4" xfId="41026" xr:uid="{00000000-0005-0000-0000-000034A00000}"/>
    <cellStyle name="Normal 5 2 3 2 7 2 3" xfId="41027" xr:uid="{00000000-0005-0000-0000-000035A00000}"/>
    <cellStyle name="Normal 5 2 3 2 7 2 3 2" xfId="41028" xr:uid="{00000000-0005-0000-0000-000036A00000}"/>
    <cellStyle name="Normal 5 2 3 2 7 2 4" xfId="41029" xr:uid="{00000000-0005-0000-0000-000037A00000}"/>
    <cellStyle name="Normal 5 2 3 2 7 2 4 2" xfId="41030" xr:uid="{00000000-0005-0000-0000-000038A00000}"/>
    <cellStyle name="Normal 5 2 3 2 7 2 4 2 2" xfId="41031" xr:uid="{00000000-0005-0000-0000-000039A00000}"/>
    <cellStyle name="Normal 5 2 3 2 7 2 4 3" xfId="41032" xr:uid="{00000000-0005-0000-0000-00003AA00000}"/>
    <cellStyle name="Normal 5 2 3 2 7 2 5" xfId="41033" xr:uid="{00000000-0005-0000-0000-00003BA00000}"/>
    <cellStyle name="Normal 5 2 3 2 7 3" xfId="41034" xr:uid="{00000000-0005-0000-0000-00003CA00000}"/>
    <cellStyle name="Normal 5 2 3 2 7 3 2" xfId="41035" xr:uid="{00000000-0005-0000-0000-00003DA00000}"/>
    <cellStyle name="Normal 5 2 3 2 7 3 2 2" xfId="41036" xr:uid="{00000000-0005-0000-0000-00003EA00000}"/>
    <cellStyle name="Normal 5 2 3 2 7 3 3" xfId="41037" xr:uid="{00000000-0005-0000-0000-00003FA00000}"/>
    <cellStyle name="Normal 5 2 3 2 7 3 3 2" xfId="41038" xr:uid="{00000000-0005-0000-0000-000040A00000}"/>
    <cellStyle name="Normal 5 2 3 2 7 3 3 2 2" xfId="41039" xr:uid="{00000000-0005-0000-0000-000041A00000}"/>
    <cellStyle name="Normal 5 2 3 2 7 3 3 3" xfId="41040" xr:uid="{00000000-0005-0000-0000-000042A00000}"/>
    <cellStyle name="Normal 5 2 3 2 7 3 4" xfId="41041" xr:uid="{00000000-0005-0000-0000-000043A00000}"/>
    <cellStyle name="Normal 5 2 3 2 7 4" xfId="41042" xr:uid="{00000000-0005-0000-0000-000044A00000}"/>
    <cellStyle name="Normal 5 2 3 2 7 4 2" xfId="41043" xr:uid="{00000000-0005-0000-0000-000045A00000}"/>
    <cellStyle name="Normal 5 2 3 2 7 5" xfId="41044" xr:uid="{00000000-0005-0000-0000-000046A00000}"/>
    <cellStyle name="Normal 5 2 3 2 7 5 2" xfId="41045" xr:uid="{00000000-0005-0000-0000-000047A00000}"/>
    <cellStyle name="Normal 5 2 3 2 7 5 2 2" xfId="41046" xr:uid="{00000000-0005-0000-0000-000048A00000}"/>
    <cellStyle name="Normal 5 2 3 2 7 5 3" xfId="41047" xr:uid="{00000000-0005-0000-0000-000049A00000}"/>
    <cellStyle name="Normal 5 2 3 2 7 6" xfId="41048" xr:uid="{00000000-0005-0000-0000-00004AA00000}"/>
    <cellStyle name="Normal 5 2 3 2 8" xfId="41049" xr:uid="{00000000-0005-0000-0000-00004BA00000}"/>
    <cellStyle name="Normal 5 2 3 2 8 2" xfId="41050" xr:uid="{00000000-0005-0000-0000-00004CA00000}"/>
    <cellStyle name="Normal 5 2 3 2 8 2 2" xfId="41051" xr:uid="{00000000-0005-0000-0000-00004DA00000}"/>
    <cellStyle name="Normal 5 2 3 2 8 2 2 2" xfId="41052" xr:uid="{00000000-0005-0000-0000-00004EA00000}"/>
    <cellStyle name="Normal 5 2 3 2 8 2 2 2 2" xfId="41053" xr:uid="{00000000-0005-0000-0000-00004FA00000}"/>
    <cellStyle name="Normal 5 2 3 2 8 2 2 3" xfId="41054" xr:uid="{00000000-0005-0000-0000-000050A00000}"/>
    <cellStyle name="Normal 5 2 3 2 8 2 2 3 2" xfId="41055" xr:uid="{00000000-0005-0000-0000-000051A00000}"/>
    <cellStyle name="Normal 5 2 3 2 8 2 2 3 2 2" xfId="41056" xr:uid="{00000000-0005-0000-0000-000052A00000}"/>
    <cellStyle name="Normal 5 2 3 2 8 2 2 3 3" xfId="41057" xr:uid="{00000000-0005-0000-0000-000053A00000}"/>
    <cellStyle name="Normal 5 2 3 2 8 2 2 4" xfId="41058" xr:uid="{00000000-0005-0000-0000-000054A00000}"/>
    <cellStyle name="Normal 5 2 3 2 8 2 3" xfId="41059" xr:uid="{00000000-0005-0000-0000-000055A00000}"/>
    <cellStyle name="Normal 5 2 3 2 8 2 3 2" xfId="41060" xr:uid="{00000000-0005-0000-0000-000056A00000}"/>
    <cellStyle name="Normal 5 2 3 2 8 2 4" xfId="41061" xr:uid="{00000000-0005-0000-0000-000057A00000}"/>
    <cellStyle name="Normal 5 2 3 2 8 2 4 2" xfId="41062" xr:uid="{00000000-0005-0000-0000-000058A00000}"/>
    <cellStyle name="Normal 5 2 3 2 8 2 4 2 2" xfId="41063" xr:uid="{00000000-0005-0000-0000-000059A00000}"/>
    <cellStyle name="Normal 5 2 3 2 8 2 4 3" xfId="41064" xr:uid="{00000000-0005-0000-0000-00005AA00000}"/>
    <cellStyle name="Normal 5 2 3 2 8 2 5" xfId="41065" xr:uid="{00000000-0005-0000-0000-00005BA00000}"/>
    <cellStyle name="Normal 5 2 3 2 8 3" xfId="41066" xr:uid="{00000000-0005-0000-0000-00005CA00000}"/>
    <cellStyle name="Normal 5 2 3 2 8 3 2" xfId="41067" xr:uid="{00000000-0005-0000-0000-00005DA00000}"/>
    <cellStyle name="Normal 5 2 3 2 8 3 2 2" xfId="41068" xr:uid="{00000000-0005-0000-0000-00005EA00000}"/>
    <cellStyle name="Normal 5 2 3 2 8 3 3" xfId="41069" xr:uid="{00000000-0005-0000-0000-00005FA00000}"/>
    <cellStyle name="Normal 5 2 3 2 8 3 3 2" xfId="41070" xr:uid="{00000000-0005-0000-0000-000060A00000}"/>
    <cellStyle name="Normal 5 2 3 2 8 3 3 2 2" xfId="41071" xr:uid="{00000000-0005-0000-0000-000061A00000}"/>
    <cellStyle name="Normal 5 2 3 2 8 3 3 3" xfId="41072" xr:uid="{00000000-0005-0000-0000-000062A00000}"/>
    <cellStyle name="Normal 5 2 3 2 8 3 4" xfId="41073" xr:uid="{00000000-0005-0000-0000-000063A00000}"/>
    <cellStyle name="Normal 5 2 3 2 8 4" xfId="41074" xr:uid="{00000000-0005-0000-0000-000064A00000}"/>
    <cellStyle name="Normal 5 2 3 2 8 4 2" xfId="41075" xr:uid="{00000000-0005-0000-0000-000065A00000}"/>
    <cellStyle name="Normal 5 2 3 2 8 5" xfId="41076" xr:uid="{00000000-0005-0000-0000-000066A00000}"/>
    <cellStyle name="Normal 5 2 3 2 8 5 2" xfId="41077" xr:uid="{00000000-0005-0000-0000-000067A00000}"/>
    <cellStyle name="Normal 5 2 3 2 8 5 2 2" xfId="41078" xr:uid="{00000000-0005-0000-0000-000068A00000}"/>
    <cellStyle name="Normal 5 2 3 2 8 5 3" xfId="41079" xr:uid="{00000000-0005-0000-0000-000069A00000}"/>
    <cellStyle name="Normal 5 2 3 2 8 6" xfId="41080" xr:uid="{00000000-0005-0000-0000-00006AA00000}"/>
    <cellStyle name="Normal 5 2 3 2 9" xfId="41081" xr:uid="{00000000-0005-0000-0000-00006BA00000}"/>
    <cellStyle name="Normal 5 2 3 2 9 2" xfId="41082" xr:uid="{00000000-0005-0000-0000-00006CA00000}"/>
    <cellStyle name="Normal 5 2 3 2 9 2 2" xfId="41083" xr:uid="{00000000-0005-0000-0000-00006DA00000}"/>
    <cellStyle name="Normal 5 2 3 2 9 2 2 2" xfId="41084" xr:uid="{00000000-0005-0000-0000-00006EA00000}"/>
    <cellStyle name="Normal 5 2 3 2 9 2 3" xfId="41085" xr:uid="{00000000-0005-0000-0000-00006FA00000}"/>
    <cellStyle name="Normal 5 2 3 2 9 2 3 2" xfId="41086" xr:uid="{00000000-0005-0000-0000-000070A00000}"/>
    <cellStyle name="Normal 5 2 3 2 9 2 3 2 2" xfId="41087" xr:uid="{00000000-0005-0000-0000-000071A00000}"/>
    <cellStyle name="Normal 5 2 3 2 9 2 3 3" xfId="41088" xr:uid="{00000000-0005-0000-0000-000072A00000}"/>
    <cellStyle name="Normal 5 2 3 2 9 2 4" xfId="41089" xr:uid="{00000000-0005-0000-0000-000073A00000}"/>
    <cellStyle name="Normal 5 2 3 2 9 3" xfId="41090" xr:uid="{00000000-0005-0000-0000-000074A00000}"/>
    <cellStyle name="Normal 5 2 3 2 9 3 2" xfId="41091" xr:uid="{00000000-0005-0000-0000-000075A00000}"/>
    <cellStyle name="Normal 5 2 3 2 9 4" xfId="41092" xr:uid="{00000000-0005-0000-0000-000076A00000}"/>
    <cellStyle name="Normal 5 2 3 2 9 4 2" xfId="41093" xr:uid="{00000000-0005-0000-0000-000077A00000}"/>
    <cellStyle name="Normal 5 2 3 2 9 4 2 2" xfId="41094" xr:uid="{00000000-0005-0000-0000-000078A00000}"/>
    <cellStyle name="Normal 5 2 3 2 9 4 3" xfId="41095" xr:uid="{00000000-0005-0000-0000-000079A00000}"/>
    <cellStyle name="Normal 5 2 3 2 9 5" xfId="41096" xr:uid="{00000000-0005-0000-0000-00007AA00000}"/>
    <cellStyle name="Normal 5 2 3 2_T-straight with PEDs adjustor" xfId="41097" xr:uid="{00000000-0005-0000-0000-00007BA00000}"/>
    <cellStyle name="Normal 5 2 3 3" xfId="41098" xr:uid="{00000000-0005-0000-0000-00007CA00000}"/>
    <cellStyle name="Normal 5 2 3 3 10" xfId="41099" xr:uid="{00000000-0005-0000-0000-00007DA00000}"/>
    <cellStyle name="Normal 5 2 3 3 11" xfId="41100" xr:uid="{00000000-0005-0000-0000-00007EA00000}"/>
    <cellStyle name="Normal 5 2 3 3 2" xfId="41101" xr:uid="{00000000-0005-0000-0000-00007FA00000}"/>
    <cellStyle name="Normal 5 2 3 3 2 10" xfId="41102" xr:uid="{00000000-0005-0000-0000-000080A00000}"/>
    <cellStyle name="Normal 5 2 3 3 2 2" xfId="41103" xr:uid="{00000000-0005-0000-0000-000081A00000}"/>
    <cellStyle name="Normal 5 2 3 3 2 2 2" xfId="41104" xr:uid="{00000000-0005-0000-0000-000082A00000}"/>
    <cellStyle name="Normal 5 2 3 3 2 2 2 2" xfId="41105" xr:uid="{00000000-0005-0000-0000-000083A00000}"/>
    <cellStyle name="Normal 5 2 3 3 2 2 2 2 2" xfId="41106" xr:uid="{00000000-0005-0000-0000-000084A00000}"/>
    <cellStyle name="Normal 5 2 3 3 2 2 2 2 2 2" xfId="41107" xr:uid="{00000000-0005-0000-0000-000085A00000}"/>
    <cellStyle name="Normal 5 2 3 3 2 2 2 2 3" xfId="41108" xr:uid="{00000000-0005-0000-0000-000086A00000}"/>
    <cellStyle name="Normal 5 2 3 3 2 2 2 2 3 2" xfId="41109" xr:uid="{00000000-0005-0000-0000-000087A00000}"/>
    <cellStyle name="Normal 5 2 3 3 2 2 2 2 3 2 2" xfId="41110" xr:uid="{00000000-0005-0000-0000-000088A00000}"/>
    <cellStyle name="Normal 5 2 3 3 2 2 2 2 3 3" xfId="41111" xr:uid="{00000000-0005-0000-0000-000089A00000}"/>
    <cellStyle name="Normal 5 2 3 3 2 2 2 2 4" xfId="41112" xr:uid="{00000000-0005-0000-0000-00008AA00000}"/>
    <cellStyle name="Normal 5 2 3 3 2 2 2 3" xfId="41113" xr:uid="{00000000-0005-0000-0000-00008BA00000}"/>
    <cellStyle name="Normal 5 2 3 3 2 2 2 3 2" xfId="41114" xr:uid="{00000000-0005-0000-0000-00008CA00000}"/>
    <cellStyle name="Normal 5 2 3 3 2 2 2 4" xfId="41115" xr:uid="{00000000-0005-0000-0000-00008DA00000}"/>
    <cellStyle name="Normal 5 2 3 3 2 2 2 4 2" xfId="41116" xr:uid="{00000000-0005-0000-0000-00008EA00000}"/>
    <cellStyle name="Normal 5 2 3 3 2 2 2 4 2 2" xfId="41117" xr:uid="{00000000-0005-0000-0000-00008FA00000}"/>
    <cellStyle name="Normal 5 2 3 3 2 2 2 4 3" xfId="41118" xr:uid="{00000000-0005-0000-0000-000090A00000}"/>
    <cellStyle name="Normal 5 2 3 3 2 2 2 5" xfId="41119" xr:uid="{00000000-0005-0000-0000-000091A00000}"/>
    <cellStyle name="Normal 5 2 3 3 2 2 3" xfId="41120" xr:uid="{00000000-0005-0000-0000-000092A00000}"/>
    <cellStyle name="Normal 5 2 3 3 2 2 3 2" xfId="41121" xr:uid="{00000000-0005-0000-0000-000093A00000}"/>
    <cellStyle name="Normal 5 2 3 3 2 2 3 2 2" xfId="41122" xr:uid="{00000000-0005-0000-0000-000094A00000}"/>
    <cellStyle name="Normal 5 2 3 3 2 2 3 3" xfId="41123" xr:uid="{00000000-0005-0000-0000-000095A00000}"/>
    <cellStyle name="Normal 5 2 3 3 2 2 3 3 2" xfId="41124" xr:uid="{00000000-0005-0000-0000-000096A00000}"/>
    <cellStyle name="Normal 5 2 3 3 2 2 3 3 2 2" xfId="41125" xr:uid="{00000000-0005-0000-0000-000097A00000}"/>
    <cellStyle name="Normal 5 2 3 3 2 2 3 3 3" xfId="41126" xr:uid="{00000000-0005-0000-0000-000098A00000}"/>
    <cellStyle name="Normal 5 2 3 3 2 2 3 4" xfId="41127" xr:uid="{00000000-0005-0000-0000-000099A00000}"/>
    <cellStyle name="Normal 5 2 3 3 2 2 4" xfId="41128" xr:uid="{00000000-0005-0000-0000-00009AA00000}"/>
    <cellStyle name="Normal 5 2 3 3 2 2 4 2" xfId="41129" xr:uid="{00000000-0005-0000-0000-00009BA00000}"/>
    <cellStyle name="Normal 5 2 3 3 2 2 4 2 2" xfId="41130" xr:uid="{00000000-0005-0000-0000-00009CA00000}"/>
    <cellStyle name="Normal 5 2 3 3 2 2 4 3" xfId="41131" xr:uid="{00000000-0005-0000-0000-00009DA00000}"/>
    <cellStyle name="Normal 5 2 3 3 2 2 4 3 2" xfId="41132" xr:uid="{00000000-0005-0000-0000-00009EA00000}"/>
    <cellStyle name="Normal 5 2 3 3 2 2 4 3 2 2" xfId="41133" xr:uid="{00000000-0005-0000-0000-00009FA00000}"/>
    <cellStyle name="Normal 5 2 3 3 2 2 4 3 3" xfId="41134" xr:uid="{00000000-0005-0000-0000-0000A0A00000}"/>
    <cellStyle name="Normal 5 2 3 3 2 2 4 4" xfId="41135" xr:uid="{00000000-0005-0000-0000-0000A1A00000}"/>
    <cellStyle name="Normal 5 2 3 3 2 2 5" xfId="41136" xr:uid="{00000000-0005-0000-0000-0000A2A00000}"/>
    <cellStyle name="Normal 5 2 3 3 2 2 5 2" xfId="41137" xr:uid="{00000000-0005-0000-0000-0000A3A00000}"/>
    <cellStyle name="Normal 5 2 3 3 2 2 6" xfId="41138" xr:uid="{00000000-0005-0000-0000-0000A4A00000}"/>
    <cellStyle name="Normal 5 2 3 3 2 2 6 2" xfId="41139" xr:uid="{00000000-0005-0000-0000-0000A5A00000}"/>
    <cellStyle name="Normal 5 2 3 3 2 2 6 2 2" xfId="41140" xr:uid="{00000000-0005-0000-0000-0000A6A00000}"/>
    <cellStyle name="Normal 5 2 3 3 2 2 6 3" xfId="41141" xr:uid="{00000000-0005-0000-0000-0000A7A00000}"/>
    <cellStyle name="Normal 5 2 3 3 2 2 7" xfId="41142" xr:uid="{00000000-0005-0000-0000-0000A8A00000}"/>
    <cellStyle name="Normal 5 2 3 3 2 2 7 2" xfId="41143" xr:uid="{00000000-0005-0000-0000-0000A9A00000}"/>
    <cellStyle name="Normal 5 2 3 3 2 2 8" xfId="41144" xr:uid="{00000000-0005-0000-0000-0000AAA00000}"/>
    <cellStyle name="Normal 5 2 3 3 2 3" xfId="41145" xr:uid="{00000000-0005-0000-0000-0000ABA00000}"/>
    <cellStyle name="Normal 5 2 3 3 2 3 2" xfId="41146" xr:uid="{00000000-0005-0000-0000-0000ACA00000}"/>
    <cellStyle name="Normal 5 2 3 3 2 3 2 2" xfId="41147" xr:uid="{00000000-0005-0000-0000-0000ADA00000}"/>
    <cellStyle name="Normal 5 2 3 3 2 3 2 2 2" xfId="41148" xr:uid="{00000000-0005-0000-0000-0000AEA00000}"/>
    <cellStyle name="Normal 5 2 3 3 2 3 2 3" xfId="41149" xr:uid="{00000000-0005-0000-0000-0000AFA00000}"/>
    <cellStyle name="Normal 5 2 3 3 2 3 2 3 2" xfId="41150" xr:uid="{00000000-0005-0000-0000-0000B0A00000}"/>
    <cellStyle name="Normal 5 2 3 3 2 3 2 3 2 2" xfId="41151" xr:uid="{00000000-0005-0000-0000-0000B1A00000}"/>
    <cellStyle name="Normal 5 2 3 3 2 3 2 3 3" xfId="41152" xr:uid="{00000000-0005-0000-0000-0000B2A00000}"/>
    <cellStyle name="Normal 5 2 3 3 2 3 2 4" xfId="41153" xr:uid="{00000000-0005-0000-0000-0000B3A00000}"/>
    <cellStyle name="Normal 5 2 3 3 2 3 3" xfId="41154" xr:uid="{00000000-0005-0000-0000-0000B4A00000}"/>
    <cellStyle name="Normal 5 2 3 3 2 3 3 2" xfId="41155" xr:uid="{00000000-0005-0000-0000-0000B5A00000}"/>
    <cellStyle name="Normal 5 2 3 3 2 3 4" xfId="41156" xr:uid="{00000000-0005-0000-0000-0000B6A00000}"/>
    <cellStyle name="Normal 5 2 3 3 2 3 4 2" xfId="41157" xr:uid="{00000000-0005-0000-0000-0000B7A00000}"/>
    <cellStyle name="Normal 5 2 3 3 2 3 4 2 2" xfId="41158" xr:uid="{00000000-0005-0000-0000-0000B8A00000}"/>
    <cellStyle name="Normal 5 2 3 3 2 3 4 3" xfId="41159" xr:uid="{00000000-0005-0000-0000-0000B9A00000}"/>
    <cellStyle name="Normal 5 2 3 3 2 3 5" xfId="41160" xr:uid="{00000000-0005-0000-0000-0000BAA00000}"/>
    <cellStyle name="Normal 5 2 3 3 2 4" xfId="41161" xr:uid="{00000000-0005-0000-0000-0000BBA00000}"/>
    <cellStyle name="Normal 5 2 3 3 2 4 2" xfId="41162" xr:uid="{00000000-0005-0000-0000-0000BCA00000}"/>
    <cellStyle name="Normal 5 2 3 3 2 4 2 2" xfId="41163" xr:uid="{00000000-0005-0000-0000-0000BDA00000}"/>
    <cellStyle name="Normal 5 2 3 3 2 4 3" xfId="41164" xr:uid="{00000000-0005-0000-0000-0000BEA00000}"/>
    <cellStyle name="Normal 5 2 3 3 2 4 3 2" xfId="41165" xr:uid="{00000000-0005-0000-0000-0000BFA00000}"/>
    <cellStyle name="Normal 5 2 3 3 2 4 3 2 2" xfId="41166" xr:uid="{00000000-0005-0000-0000-0000C0A00000}"/>
    <cellStyle name="Normal 5 2 3 3 2 4 3 3" xfId="41167" xr:uid="{00000000-0005-0000-0000-0000C1A00000}"/>
    <cellStyle name="Normal 5 2 3 3 2 4 4" xfId="41168" xr:uid="{00000000-0005-0000-0000-0000C2A00000}"/>
    <cellStyle name="Normal 5 2 3 3 2 5" xfId="41169" xr:uid="{00000000-0005-0000-0000-0000C3A00000}"/>
    <cellStyle name="Normal 5 2 3 3 2 5 2" xfId="41170" xr:uid="{00000000-0005-0000-0000-0000C4A00000}"/>
    <cellStyle name="Normal 5 2 3 3 2 5 2 2" xfId="41171" xr:uid="{00000000-0005-0000-0000-0000C5A00000}"/>
    <cellStyle name="Normal 5 2 3 3 2 5 3" xfId="41172" xr:uid="{00000000-0005-0000-0000-0000C6A00000}"/>
    <cellStyle name="Normal 5 2 3 3 2 5 3 2" xfId="41173" xr:uid="{00000000-0005-0000-0000-0000C7A00000}"/>
    <cellStyle name="Normal 5 2 3 3 2 5 3 2 2" xfId="41174" xr:uid="{00000000-0005-0000-0000-0000C8A00000}"/>
    <cellStyle name="Normal 5 2 3 3 2 5 3 3" xfId="41175" xr:uid="{00000000-0005-0000-0000-0000C9A00000}"/>
    <cellStyle name="Normal 5 2 3 3 2 5 4" xfId="41176" xr:uid="{00000000-0005-0000-0000-0000CAA00000}"/>
    <cellStyle name="Normal 5 2 3 3 2 6" xfId="41177" xr:uid="{00000000-0005-0000-0000-0000CBA00000}"/>
    <cellStyle name="Normal 5 2 3 3 2 6 2" xfId="41178" xr:uid="{00000000-0005-0000-0000-0000CCA00000}"/>
    <cellStyle name="Normal 5 2 3 3 2 7" xfId="41179" xr:uid="{00000000-0005-0000-0000-0000CDA00000}"/>
    <cellStyle name="Normal 5 2 3 3 2 7 2" xfId="41180" xr:uid="{00000000-0005-0000-0000-0000CEA00000}"/>
    <cellStyle name="Normal 5 2 3 3 2 7 2 2" xfId="41181" xr:uid="{00000000-0005-0000-0000-0000CFA00000}"/>
    <cellStyle name="Normal 5 2 3 3 2 7 3" xfId="41182" xr:uid="{00000000-0005-0000-0000-0000D0A00000}"/>
    <cellStyle name="Normal 5 2 3 3 2 8" xfId="41183" xr:uid="{00000000-0005-0000-0000-0000D1A00000}"/>
    <cellStyle name="Normal 5 2 3 3 2 8 2" xfId="41184" xr:uid="{00000000-0005-0000-0000-0000D2A00000}"/>
    <cellStyle name="Normal 5 2 3 3 2 9" xfId="41185" xr:uid="{00000000-0005-0000-0000-0000D3A00000}"/>
    <cellStyle name="Normal 5 2 3 3 3" xfId="41186" xr:uid="{00000000-0005-0000-0000-0000D4A00000}"/>
    <cellStyle name="Normal 5 2 3 3 3 2" xfId="41187" xr:uid="{00000000-0005-0000-0000-0000D5A00000}"/>
    <cellStyle name="Normal 5 2 3 3 3 2 2" xfId="41188" xr:uid="{00000000-0005-0000-0000-0000D6A00000}"/>
    <cellStyle name="Normal 5 2 3 3 3 2 2 2" xfId="41189" xr:uid="{00000000-0005-0000-0000-0000D7A00000}"/>
    <cellStyle name="Normal 5 2 3 3 3 2 2 2 2" xfId="41190" xr:uid="{00000000-0005-0000-0000-0000D8A00000}"/>
    <cellStyle name="Normal 5 2 3 3 3 2 2 3" xfId="41191" xr:uid="{00000000-0005-0000-0000-0000D9A00000}"/>
    <cellStyle name="Normal 5 2 3 3 3 2 2 3 2" xfId="41192" xr:uid="{00000000-0005-0000-0000-0000DAA00000}"/>
    <cellStyle name="Normal 5 2 3 3 3 2 2 3 2 2" xfId="41193" xr:uid="{00000000-0005-0000-0000-0000DBA00000}"/>
    <cellStyle name="Normal 5 2 3 3 3 2 2 3 3" xfId="41194" xr:uid="{00000000-0005-0000-0000-0000DCA00000}"/>
    <cellStyle name="Normal 5 2 3 3 3 2 2 4" xfId="41195" xr:uid="{00000000-0005-0000-0000-0000DDA00000}"/>
    <cellStyle name="Normal 5 2 3 3 3 2 3" xfId="41196" xr:uid="{00000000-0005-0000-0000-0000DEA00000}"/>
    <cellStyle name="Normal 5 2 3 3 3 2 3 2" xfId="41197" xr:uid="{00000000-0005-0000-0000-0000DFA00000}"/>
    <cellStyle name="Normal 5 2 3 3 3 2 4" xfId="41198" xr:uid="{00000000-0005-0000-0000-0000E0A00000}"/>
    <cellStyle name="Normal 5 2 3 3 3 2 4 2" xfId="41199" xr:uid="{00000000-0005-0000-0000-0000E1A00000}"/>
    <cellStyle name="Normal 5 2 3 3 3 2 4 2 2" xfId="41200" xr:uid="{00000000-0005-0000-0000-0000E2A00000}"/>
    <cellStyle name="Normal 5 2 3 3 3 2 4 3" xfId="41201" xr:uid="{00000000-0005-0000-0000-0000E3A00000}"/>
    <cellStyle name="Normal 5 2 3 3 3 2 5" xfId="41202" xr:uid="{00000000-0005-0000-0000-0000E4A00000}"/>
    <cellStyle name="Normal 5 2 3 3 3 3" xfId="41203" xr:uid="{00000000-0005-0000-0000-0000E5A00000}"/>
    <cellStyle name="Normal 5 2 3 3 3 3 2" xfId="41204" xr:uid="{00000000-0005-0000-0000-0000E6A00000}"/>
    <cellStyle name="Normal 5 2 3 3 3 3 2 2" xfId="41205" xr:uid="{00000000-0005-0000-0000-0000E7A00000}"/>
    <cellStyle name="Normal 5 2 3 3 3 3 3" xfId="41206" xr:uid="{00000000-0005-0000-0000-0000E8A00000}"/>
    <cellStyle name="Normal 5 2 3 3 3 3 3 2" xfId="41207" xr:uid="{00000000-0005-0000-0000-0000E9A00000}"/>
    <cellStyle name="Normal 5 2 3 3 3 3 3 2 2" xfId="41208" xr:uid="{00000000-0005-0000-0000-0000EAA00000}"/>
    <cellStyle name="Normal 5 2 3 3 3 3 3 3" xfId="41209" xr:uid="{00000000-0005-0000-0000-0000EBA00000}"/>
    <cellStyle name="Normal 5 2 3 3 3 3 4" xfId="41210" xr:uid="{00000000-0005-0000-0000-0000ECA00000}"/>
    <cellStyle name="Normal 5 2 3 3 3 4" xfId="41211" xr:uid="{00000000-0005-0000-0000-0000EDA00000}"/>
    <cellStyle name="Normal 5 2 3 3 3 4 2" xfId="41212" xr:uid="{00000000-0005-0000-0000-0000EEA00000}"/>
    <cellStyle name="Normal 5 2 3 3 3 4 2 2" xfId="41213" xr:uid="{00000000-0005-0000-0000-0000EFA00000}"/>
    <cellStyle name="Normal 5 2 3 3 3 4 3" xfId="41214" xr:uid="{00000000-0005-0000-0000-0000F0A00000}"/>
    <cellStyle name="Normal 5 2 3 3 3 4 3 2" xfId="41215" xr:uid="{00000000-0005-0000-0000-0000F1A00000}"/>
    <cellStyle name="Normal 5 2 3 3 3 4 3 2 2" xfId="41216" xr:uid="{00000000-0005-0000-0000-0000F2A00000}"/>
    <cellStyle name="Normal 5 2 3 3 3 4 3 3" xfId="41217" xr:uid="{00000000-0005-0000-0000-0000F3A00000}"/>
    <cellStyle name="Normal 5 2 3 3 3 4 4" xfId="41218" xr:uid="{00000000-0005-0000-0000-0000F4A00000}"/>
    <cellStyle name="Normal 5 2 3 3 3 5" xfId="41219" xr:uid="{00000000-0005-0000-0000-0000F5A00000}"/>
    <cellStyle name="Normal 5 2 3 3 3 5 2" xfId="41220" xr:uid="{00000000-0005-0000-0000-0000F6A00000}"/>
    <cellStyle name="Normal 5 2 3 3 3 6" xfId="41221" xr:uid="{00000000-0005-0000-0000-0000F7A00000}"/>
    <cellStyle name="Normal 5 2 3 3 3 6 2" xfId="41222" xr:uid="{00000000-0005-0000-0000-0000F8A00000}"/>
    <cellStyle name="Normal 5 2 3 3 3 6 2 2" xfId="41223" xr:uid="{00000000-0005-0000-0000-0000F9A00000}"/>
    <cellStyle name="Normal 5 2 3 3 3 6 3" xfId="41224" xr:uid="{00000000-0005-0000-0000-0000FAA00000}"/>
    <cellStyle name="Normal 5 2 3 3 3 7" xfId="41225" xr:uid="{00000000-0005-0000-0000-0000FBA00000}"/>
    <cellStyle name="Normal 5 2 3 3 3 7 2" xfId="41226" xr:uid="{00000000-0005-0000-0000-0000FCA00000}"/>
    <cellStyle name="Normal 5 2 3 3 3 8" xfId="41227" xr:uid="{00000000-0005-0000-0000-0000FDA00000}"/>
    <cellStyle name="Normal 5 2 3 3 4" xfId="41228" xr:uid="{00000000-0005-0000-0000-0000FEA00000}"/>
    <cellStyle name="Normal 5 2 3 3 4 2" xfId="41229" xr:uid="{00000000-0005-0000-0000-0000FFA00000}"/>
    <cellStyle name="Normal 5 2 3 3 4 2 2" xfId="41230" xr:uid="{00000000-0005-0000-0000-000000A10000}"/>
    <cellStyle name="Normal 5 2 3 3 4 2 2 2" xfId="41231" xr:uid="{00000000-0005-0000-0000-000001A10000}"/>
    <cellStyle name="Normal 5 2 3 3 4 2 3" xfId="41232" xr:uid="{00000000-0005-0000-0000-000002A10000}"/>
    <cellStyle name="Normal 5 2 3 3 4 2 3 2" xfId="41233" xr:uid="{00000000-0005-0000-0000-000003A10000}"/>
    <cellStyle name="Normal 5 2 3 3 4 2 3 2 2" xfId="41234" xr:uid="{00000000-0005-0000-0000-000004A10000}"/>
    <cellStyle name="Normal 5 2 3 3 4 2 3 3" xfId="41235" xr:uid="{00000000-0005-0000-0000-000005A10000}"/>
    <cellStyle name="Normal 5 2 3 3 4 2 4" xfId="41236" xr:uid="{00000000-0005-0000-0000-000006A10000}"/>
    <cellStyle name="Normal 5 2 3 3 4 3" xfId="41237" xr:uid="{00000000-0005-0000-0000-000007A10000}"/>
    <cellStyle name="Normal 5 2 3 3 4 3 2" xfId="41238" xr:uid="{00000000-0005-0000-0000-000008A10000}"/>
    <cellStyle name="Normal 5 2 3 3 4 4" xfId="41239" xr:uid="{00000000-0005-0000-0000-000009A10000}"/>
    <cellStyle name="Normal 5 2 3 3 4 4 2" xfId="41240" xr:uid="{00000000-0005-0000-0000-00000AA10000}"/>
    <cellStyle name="Normal 5 2 3 3 4 4 2 2" xfId="41241" xr:uid="{00000000-0005-0000-0000-00000BA10000}"/>
    <cellStyle name="Normal 5 2 3 3 4 4 3" xfId="41242" xr:uid="{00000000-0005-0000-0000-00000CA10000}"/>
    <cellStyle name="Normal 5 2 3 3 4 5" xfId="41243" xr:uid="{00000000-0005-0000-0000-00000DA10000}"/>
    <cellStyle name="Normal 5 2 3 3 5" xfId="41244" xr:uid="{00000000-0005-0000-0000-00000EA10000}"/>
    <cellStyle name="Normal 5 2 3 3 5 2" xfId="41245" xr:uid="{00000000-0005-0000-0000-00000FA10000}"/>
    <cellStyle name="Normal 5 2 3 3 5 2 2" xfId="41246" xr:uid="{00000000-0005-0000-0000-000010A10000}"/>
    <cellStyle name="Normal 5 2 3 3 5 3" xfId="41247" xr:uid="{00000000-0005-0000-0000-000011A10000}"/>
    <cellStyle name="Normal 5 2 3 3 5 3 2" xfId="41248" xr:uid="{00000000-0005-0000-0000-000012A10000}"/>
    <cellStyle name="Normal 5 2 3 3 5 3 2 2" xfId="41249" xr:uid="{00000000-0005-0000-0000-000013A10000}"/>
    <cellStyle name="Normal 5 2 3 3 5 3 3" xfId="41250" xr:uid="{00000000-0005-0000-0000-000014A10000}"/>
    <cellStyle name="Normal 5 2 3 3 5 4" xfId="41251" xr:uid="{00000000-0005-0000-0000-000015A10000}"/>
    <cellStyle name="Normal 5 2 3 3 6" xfId="41252" xr:uid="{00000000-0005-0000-0000-000016A10000}"/>
    <cellStyle name="Normal 5 2 3 3 6 2" xfId="41253" xr:uid="{00000000-0005-0000-0000-000017A10000}"/>
    <cellStyle name="Normal 5 2 3 3 6 2 2" xfId="41254" xr:uid="{00000000-0005-0000-0000-000018A10000}"/>
    <cellStyle name="Normal 5 2 3 3 6 3" xfId="41255" xr:uid="{00000000-0005-0000-0000-000019A10000}"/>
    <cellStyle name="Normal 5 2 3 3 6 3 2" xfId="41256" xr:uid="{00000000-0005-0000-0000-00001AA10000}"/>
    <cellStyle name="Normal 5 2 3 3 6 3 2 2" xfId="41257" xr:uid="{00000000-0005-0000-0000-00001BA10000}"/>
    <cellStyle name="Normal 5 2 3 3 6 3 3" xfId="41258" xr:uid="{00000000-0005-0000-0000-00001CA10000}"/>
    <cellStyle name="Normal 5 2 3 3 6 4" xfId="41259" xr:uid="{00000000-0005-0000-0000-00001DA10000}"/>
    <cellStyle name="Normal 5 2 3 3 7" xfId="41260" xr:uid="{00000000-0005-0000-0000-00001EA10000}"/>
    <cellStyle name="Normal 5 2 3 3 7 2" xfId="41261" xr:uid="{00000000-0005-0000-0000-00001FA10000}"/>
    <cellStyle name="Normal 5 2 3 3 8" xfId="41262" xr:uid="{00000000-0005-0000-0000-000020A10000}"/>
    <cellStyle name="Normal 5 2 3 3 8 2" xfId="41263" xr:uid="{00000000-0005-0000-0000-000021A10000}"/>
    <cellStyle name="Normal 5 2 3 3 8 2 2" xfId="41264" xr:uid="{00000000-0005-0000-0000-000022A10000}"/>
    <cellStyle name="Normal 5 2 3 3 8 3" xfId="41265" xr:uid="{00000000-0005-0000-0000-000023A10000}"/>
    <cellStyle name="Normal 5 2 3 3 9" xfId="41266" xr:uid="{00000000-0005-0000-0000-000024A10000}"/>
    <cellStyle name="Normal 5 2 3 3 9 2" xfId="41267" xr:uid="{00000000-0005-0000-0000-000025A10000}"/>
    <cellStyle name="Normal 5 2 3 4" xfId="41268" xr:uid="{00000000-0005-0000-0000-000026A10000}"/>
    <cellStyle name="Normal 5 2 3 4 10" xfId="41269" xr:uid="{00000000-0005-0000-0000-000027A10000}"/>
    <cellStyle name="Normal 5 2 3 4 11" xfId="41270" xr:uid="{00000000-0005-0000-0000-000028A10000}"/>
    <cellStyle name="Normal 5 2 3 4 2" xfId="41271" xr:uid="{00000000-0005-0000-0000-000029A10000}"/>
    <cellStyle name="Normal 5 2 3 4 2 10" xfId="41272" xr:uid="{00000000-0005-0000-0000-00002AA10000}"/>
    <cellStyle name="Normal 5 2 3 4 2 2" xfId="41273" xr:uid="{00000000-0005-0000-0000-00002BA10000}"/>
    <cellStyle name="Normal 5 2 3 4 2 2 2" xfId="41274" xr:uid="{00000000-0005-0000-0000-00002CA10000}"/>
    <cellStyle name="Normal 5 2 3 4 2 2 2 2" xfId="41275" xr:uid="{00000000-0005-0000-0000-00002DA10000}"/>
    <cellStyle name="Normal 5 2 3 4 2 2 2 2 2" xfId="41276" xr:uid="{00000000-0005-0000-0000-00002EA10000}"/>
    <cellStyle name="Normal 5 2 3 4 2 2 2 2 2 2" xfId="41277" xr:uid="{00000000-0005-0000-0000-00002FA10000}"/>
    <cellStyle name="Normal 5 2 3 4 2 2 2 2 3" xfId="41278" xr:uid="{00000000-0005-0000-0000-000030A10000}"/>
    <cellStyle name="Normal 5 2 3 4 2 2 2 2 3 2" xfId="41279" xr:uid="{00000000-0005-0000-0000-000031A10000}"/>
    <cellStyle name="Normal 5 2 3 4 2 2 2 2 3 2 2" xfId="41280" xr:uid="{00000000-0005-0000-0000-000032A10000}"/>
    <cellStyle name="Normal 5 2 3 4 2 2 2 2 3 3" xfId="41281" xr:uid="{00000000-0005-0000-0000-000033A10000}"/>
    <cellStyle name="Normal 5 2 3 4 2 2 2 2 4" xfId="41282" xr:uid="{00000000-0005-0000-0000-000034A10000}"/>
    <cellStyle name="Normal 5 2 3 4 2 2 2 3" xfId="41283" xr:uid="{00000000-0005-0000-0000-000035A10000}"/>
    <cellStyle name="Normal 5 2 3 4 2 2 2 3 2" xfId="41284" xr:uid="{00000000-0005-0000-0000-000036A10000}"/>
    <cellStyle name="Normal 5 2 3 4 2 2 2 4" xfId="41285" xr:uid="{00000000-0005-0000-0000-000037A10000}"/>
    <cellStyle name="Normal 5 2 3 4 2 2 2 4 2" xfId="41286" xr:uid="{00000000-0005-0000-0000-000038A10000}"/>
    <cellStyle name="Normal 5 2 3 4 2 2 2 4 2 2" xfId="41287" xr:uid="{00000000-0005-0000-0000-000039A10000}"/>
    <cellStyle name="Normal 5 2 3 4 2 2 2 4 3" xfId="41288" xr:uid="{00000000-0005-0000-0000-00003AA10000}"/>
    <cellStyle name="Normal 5 2 3 4 2 2 2 5" xfId="41289" xr:uid="{00000000-0005-0000-0000-00003BA10000}"/>
    <cellStyle name="Normal 5 2 3 4 2 2 3" xfId="41290" xr:uid="{00000000-0005-0000-0000-00003CA10000}"/>
    <cellStyle name="Normal 5 2 3 4 2 2 3 2" xfId="41291" xr:uid="{00000000-0005-0000-0000-00003DA10000}"/>
    <cellStyle name="Normal 5 2 3 4 2 2 3 2 2" xfId="41292" xr:uid="{00000000-0005-0000-0000-00003EA10000}"/>
    <cellStyle name="Normal 5 2 3 4 2 2 3 3" xfId="41293" xr:uid="{00000000-0005-0000-0000-00003FA10000}"/>
    <cellStyle name="Normal 5 2 3 4 2 2 3 3 2" xfId="41294" xr:uid="{00000000-0005-0000-0000-000040A10000}"/>
    <cellStyle name="Normal 5 2 3 4 2 2 3 3 2 2" xfId="41295" xr:uid="{00000000-0005-0000-0000-000041A10000}"/>
    <cellStyle name="Normal 5 2 3 4 2 2 3 3 3" xfId="41296" xr:uid="{00000000-0005-0000-0000-000042A10000}"/>
    <cellStyle name="Normal 5 2 3 4 2 2 3 4" xfId="41297" xr:uid="{00000000-0005-0000-0000-000043A10000}"/>
    <cellStyle name="Normal 5 2 3 4 2 2 4" xfId="41298" xr:uid="{00000000-0005-0000-0000-000044A10000}"/>
    <cellStyle name="Normal 5 2 3 4 2 2 4 2" xfId="41299" xr:uid="{00000000-0005-0000-0000-000045A10000}"/>
    <cellStyle name="Normal 5 2 3 4 2 2 4 2 2" xfId="41300" xr:uid="{00000000-0005-0000-0000-000046A10000}"/>
    <cellStyle name="Normal 5 2 3 4 2 2 4 3" xfId="41301" xr:uid="{00000000-0005-0000-0000-000047A10000}"/>
    <cellStyle name="Normal 5 2 3 4 2 2 4 3 2" xfId="41302" xr:uid="{00000000-0005-0000-0000-000048A10000}"/>
    <cellStyle name="Normal 5 2 3 4 2 2 4 3 2 2" xfId="41303" xr:uid="{00000000-0005-0000-0000-000049A10000}"/>
    <cellStyle name="Normal 5 2 3 4 2 2 4 3 3" xfId="41304" xr:uid="{00000000-0005-0000-0000-00004AA10000}"/>
    <cellStyle name="Normal 5 2 3 4 2 2 4 4" xfId="41305" xr:uid="{00000000-0005-0000-0000-00004BA10000}"/>
    <cellStyle name="Normal 5 2 3 4 2 2 5" xfId="41306" xr:uid="{00000000-0005-0000-0000-00004CA10000}"/>
    <cellStyle name="Normal 5 2 3 4 2 2 5 2" xfId="41307" xr:uid="{00000000-0005-0000-0000-00004DA10000}"/>
    <cellStyle name="Normal 5 2 3 4 2 2 6" xfId="41308" xr:uid="{00000000-0005-0000-0000-00004EA10000}"/>
    <cellStyle name="Normal 5 2 3 4 2 2 6 2" xfId="41309" xr:uid="{00000000-0005-0000-0000-00004FA10000}"/>
    <cellStyle name="Normal 5 2 3 4 2 2 6 2 2" xfId="41310" xr:uid="{00000000-0005-0000-0000-000050A10000}"/>
    <cellStyle name="Normal 5 2 3 4 2 2 6 3" xfId="41311" xr:uid="{00000000-0005-0000-0000-000051A10000}"/>
    <cellStyle name="Normal 5 2 3 4 2 2 7" xfId="41312" xr:uid="{00000000-0005-0000-0000-000052A10000}"/>
    <cellStyle name="Normal 5 2 3 4 2 2 7 2" xfId="41313" xr:uid="{00000000-0005-0000-0000-000053A10000}"/>
    <cellStyle name="Normal 5 2 3 4 2 2 8" xfId="41314" xr:uid="{00000000-0005-0000-0000-000054A10000}"/>
    <cellStyle name="Normal 5 2 3 4 2 3" xfId="41315" xr:uid="{00000000-0005-0000-0000-000055A10000}"/>
    <cellStyle name="Normal 5 2 3 4 2 3 2" xfId="41316" xr:uid="{00000000-0005-0000-0000-000056A10000}"/>
    <cellStyle name="Normal 5 2 3 4 2 3 2 2" xfId="41317" xr:uid="{00000000-0005-0000-0000-000057A10000}"/>
    <cellStyle name="Normal 5 2 3 4 2 3 2 2 2" xfId="41318" xr:uid="{00000000-0005-0000-0000-000058A10000}"/>
    <cellStyle name="Normal 5 2 3 4 2 3 2 3" xfId="41319" xr:uid="{00000000-0005-0000-0000-000059A10000}"/>
    <cellStyle name="Normal 5 2 3 4 2 3 2 3 2" xfId="41320" xr:uid="{00000000-0005-0000-0000-00005AA10000}"/>
    <cellStyle name="Normal 5 2 3 4 2 3 2 3 2 2" xfId="41321" xr:uid="{00000000-0005-0000-0000-00005BA10000}"/>
    <cellStyle name="Normal 5 2 3 4 2 3 2 3 3" xfId="41322" xr:uid="{00000000-0005-0000-0000-00005CA10000}"/>
    <cellStyle name="Normal 5 2 3 4 2 3 2 4" xfId="41323" xr:uid="{00000000-0005-0000-0000-00005DA10000}"/>
    <cellStyle name="Normal 5 2 3 4 2 3 3" xfId="41324" xr:uid="{00000000-0005-0000-0000-00005EA10000}"/>
    <cellStyle name="Normal 5 2 3 4 2 3 3 2" xfId="41325" xr:uid="{00000000-0005-0000-0000-00005FA10000}"/>
    <cellStyle name="Normal 5 2 3 4 2 3 4" xfId="41326" xr:uid="{00000000-0005-0000-0000-000060A10000}"/>
    <cellStyle name="Normal 5 2 3 4 2 3 4 2" xfId="41327" xr:uid="{00000000-0005-0000-0000-000061A10000}"/>
    <cellStyle name="Normal 5 2 3 4 2 3 4 2 2" xfId="41328" xr:uid="{00000000-0005-0000-0000-000062A10000}"/>
    <cellStyle name="Normal 5 2 3 4 2 3 4 3" xfId="41329" xr:uid="{00000000-0005-0000-0000-000063A10000}"/>
    <cellStyle name="Normal 5 2 3 4 2 3 5" xfId="41330" xr:uid="{00000000-0005-0000-0000-000064A10000}"/>
    <cellStyle name="Normal 5 2 3 4 2 4" xfId="41331" xr:uid="{00000000-0005-0000-0000-000065A10000}"/>
    <cellStyle name="Normal 5 2 3 4 2 4 2" xfId="41332" xr:uid="{00000000-0005-0000-0000-000066A10000}"/>
    <cellStyle name="Normal 5 2 3 4 2 4 2 2" xfId="41333" xr:uid="{00000000-0005-0000-0000-000067A10000}"/>
    <cellStyle name="Normal 5 2 3 4 2 4 3" xfId="41334" xr:uid="{00000000-0005-0000-0000-000068A10000}"/>
    <cellStyle name="Normal 5 2 3 4 2 4 3 2" xfId="41335" xr:uid="{00000000-0005-0000-0000-000069A10000}"/>
    <cellStyle name="Normal 5 2 3 4 2 4 3 2 2" xfId="41336" xr:uid="{00000000-0005-0000-0000-00006AA10000}"/>
    <cellStyle name="Normal 5 2 3 4 2 4 3 3" xfId="41337" xr:uid="{00000000-0005-0000-0000-00006BA10000}"/>
    <cellStyle name="Normal 5 2 3 4 2 4 4" xfId="41338" xr:uid="{00000000-0005-0000-0000-00006CA10000}"/>
    <cellStyle name="Normal 5 2 3 4 2 5" xfId="41339" xr:uid="{00000000-0005-0000-0000-00006DA10000}"/>
    <cellStyle name="Normal 5 2 3 4 2 5 2" xfId="41340" xr:uid="{00000000-0005-0000-0000-00006EA10000}"/>
    <cellStyle name="Normal 5 2 3 4 2 5 2 2" xfId="41341" xr:uid="{00000000-0005-0000-0000-00006FA10000}"/>
    <cellStyle name="Normal 5 2 3 4 2 5 3" xfId="41342" xr:uid="{00000000-0005-0000-0000-000070A10000}"/>
    <cellStyle name="Normal 5 2 3 4 2 5 3 2" xfId="41343" xr:uid="{00000000-0005-0000-0000-000071A10000}"/>
    <cellStyle name="Normal 5 2 3 4 2 5 3 2 2" xfId="41344" xr:uid="{00000000-0005-0000-0000-000072A10000}"/>
    <cellStyle name="Normal 5 2 3 4 2 5 3 3" xfId="41345" xr:uid="{00000000-0005-0000-0000-000073A10000}"/>
    <cellStyle name="Normal 5 2 3 4 2 5 4" xfId="41346" xr:uid="{00000000-0005-0000-0000-000074A10000}"/>
    <cellStyle name="Normal 5 2 3 4 2 6" xfId="41347" xr:uid="{00000000-0005-0000-0000-000075A10000}"/>
    <cellStyle name="Normal 5 2 3 4 2 6 2" xfId="41348" xr:uid="{00000000-0005-0000-0000-000076A10000}"/>
    <cellStyle name="Normal 5 2 3 4 2 7" xfId="41349" xr:uid="{00000000-0005-0000-0000-000077A10000}"/>
    <cellStyle name="Normal 5 2 3 4 2 7 2" xfId="41350" xr:uid="{00000000-0005-0000-0000-000078A10000}"/>
    <cellStyle name="Normal 5 2 3 4 2 7 2 2" xfId="41351" xr:uid="{00000000-0005-0000-0000-000079A10000}"/>
    <cellStyle name="Normal 5 2 3 4 2 7 3" xfId="41352" xr:uid="{00000000-0005-0000-0000-00007AA10000}"/>
    <cellStyle name="Normal 5 2 3 4 2 8" xfId="41353" xr:uid="{00000000-0005-0000-0000-00007BA10000}"/>
    <cellStyle name="Normal 5 2 3 4 2 8 2" xfId="41354" xr:uid="{00000000-0005-0000-0000-00007CA10000}"/>
    <cellStyle name="Normal 5 2 3 4 2 9" xfId="41355" xr:uid="{00000000-0005-0000-0000-00007DA10000}"/>
    <cellStyle name="Normal 5 2 3 4 3" xfId="41356" xr:uid="{00000000-0005-0000-0000-00007EA10000}"/>
    <cellStyle name="Normal 5 2 3 4 3 2" xfId="41357" xr:uid="{00000000-0005-0000-0000-00007FA10000}"/>
    <cellStyle name="Normal 5 2 3 4 3 2 2" xfId="41358" xr:uid="{00000000-0005-0000-0000-000080A10000}"/>
    <cellStyle name="Normal 5 2 3 4 3 2 2 2" xfId="41359" xr:uid="{00000000-0005-0000-0000-000081A10000}"/>
    <cellStyle name="Normal 5 2 3 4 3 2 2 2 2" xfId="41360" xr:uid="{00000000-0005-0000-0000-000082A10000}"/>
    <cellStyle name="Normal 5 2 3 4 3 2 2 3" xfId="41361" xr:uid="{00000000-0005-0000-0000-000083A10000}"/>
    <cellStyle name="Normal 5 2 3 4 3 2 2 3 2" xfId="41362" xr:uid="{00000000-0005-0000-0000-000084A10000}"/>
    <cellStyle name="Normal 5 2 3 4 3 2 2 3 2 2" xfId="41363" xr:uid="{00000000-0005-0000-0000-000085A10000}"/>
    <cellStyle name="Normal 5 2 3 4 3 2 2 3 3" xfId="41364" xr:uid="{00000000-0005-0000-0000-000086A10000}"/>
    <cellStyle name="Normal 5 2 3 4 3 2 2 4" xfId="41365" xr:uid="{00000000-0005-0000-0000-000087A10000}"/>
    <cellStyle name="Normal 5 2 3 4 3 2 3" xfId="41366" xr:uid="{00000000-0005-0000-0000-000088A10000}"/>
    <cellStyle name="Normal 5 2 3 4 3 2 3 2" xfId="41367" xr:uid="{00000000-0005-0000-0000-000089A10000}"/>
    <cellStyle name="Normal 5 2 3 4 3 2 4" xfId="41368" xr:uid="{00000000-0005-0000-0000-00008AA10000}"/>
    <cellStyle name="Normal 5 2 3 4 3 2 4 2" xfId="41369" xr:uid="{00000000-0005-0000-0000-00008BA10000}"/>
    <cellStyle name="Normal 5 2 3 4 3 2 4 2 2" xfId="41370" xr:uid="{00000000-0005-0000-0000-00008CA10000}"/>
    <cellStyle name="Normal 5 2 3 4 3 2 4 3" xfId="41371" xr:uid="{00000000-0005-0000-0000-00008DA10000}"/>
    <cellStyle name="Normal 5 2 3 4 3 2 5" xfId="41372" xr:uid="{00000000-0005-0000-0000-00008EA10000}"/>
    <cellStyle name="Normal 5 2 3 4 3 3" xfId="41373" xr:uid="{00000000-0005-0000-0000-00008FA10000}"/>
    <cellStyle name="Normal 5 2 3 4 3 3 2" xfId="41374" xr:uid="{00000000-0005-0000-0000-000090A10000}"/>
    <cellStyle name="Normal 5 2 3 4 3 3 2 2" xfId="41375" xr:uid="{00000000-0005-0000-0000-000091A10000}"/>
    <cellStyle name="Normal 5 2 3 4 3 3 3" xfId="41376" xr:uid="{00000000-0005-0000-0000-000092A10000}"/>
    <cellStyle name="Normal 5 2 3 4 3 3 3 2" xfId="41377" xr:uid="{00000000-0005-0000-0000-000093A10000}"/>
    <cellStyle name="Normal 5 2 3 4 3 3 3 2 2" xfId="41378" xr:uid="{00000000-0005-0000-0000-000094A10000}"/>
    <cellStyle name="Normal 5 2 3 4 3 3 3 3" xfId="41379" xr:uid="{00000000-0005-0000-0000-000095A10000}"/>
    <cellStyle name="Normal 5 2 3 4 3 3 4" xfId="41380" xr:uid="{00000000-0005-0000-0000-000096A10000}"/>
    <cellStyle name="Normal 5 2 3 4 3 4" xfId="41381" xr:uid="{00000000-0005-0000-0000-000097A10000}"/>
    <cellStyle name="Normal 5 2 3 4 3 4 2" xfId="41382" xr:uid="{00000000-0005-0000-0000-000098A10000}"/>
    <cellStyle name="Normal 5 2 3 4 3 4 2 2" xfId="41383" xr:uid="{00000000-0005-0000-0000-000099A10000}"/>
    <cellStyle name="Normal 5 2 3 4 3 4 3" xfId="41384" xr:uid="{00000000-0005-0000-0000-00009AA10000}"/>
    <cellStyle name="Normal 5 2 3 4 3 4 3 2" xfId="41385" xr:uid="{00000000-0005-0000-0000-00009BA10000}"/>
    <cellStyle name="Normal 5 2 3 4 3 4 3 2 2" xfId="41386" xr:uid="{00000000-0005-0000-0000-00009CA10000}"/>
    <cellStyle name="Normal 5 2 3 4 3 4 3 3" xfId="41387" xr:uid="{00000000-0005-0000-0000-00009DA10000}"/>
    <cellStyle name="Normal 5 2 3 4 3 4 4" xfId="41388" xr:uid="{00000000-0005-0000-0000-00009EA10000}"/>
    <cellStyle name="Normal 5 2 3 4 3 5" xfId="41389" xr:uid="{00000000-0005-0000-0000-00009FA10000}"/>
    <cellStyle name="Normal 5 2 3 4 3 5 2" xfId="41390" xr:uid="{00000000-0005-0000-0000-0000A0A10000}"/>
    <cellStyle name="Normal 5 2 3 4 3 6" xfId="41391" xr:uid="{00000000-0005-0000-0000-0000A1A10000}"/>
    <cellStyle name="Normal 5 2 3 4 3 6 2" xfId="41392" xr:uid="{00000000-0005-0000-0000-0000A2A10000}"/>
    <cellStyle name="Normal 5 2 3 4 3 6 2 2" xfId="41393" xr:uid="{00000000-0005-0000-0000-0000A3A10000}"/>
    <cellStyle name="Normal 5 2 3 4 3 6 3" xfId="41394" xr:uid="{00000000-0005-0000-0000-0000A4A10000}"/>
    <cellStyle name="Normal 5 2 3 4 3 7" xfId="41395" xr:uid="{00000000-0005-0000-0000-0000A5A10000}"/>
    <cellStyle name="Normal 5 2 3 4 3 7 2" xfId="41396" xr:uid="{00000000-0005-0000-0000-0000A6A10000}"/>
    <cellStyle name="Normal 5 2 3 4 3 8" xfId="41397" xr:uid="{00000000-0005-0000-0000-0000A7A10000}"/>
    <cellStyle name="Normal 5 2 3 4 4" xfId="41398" xr:uid="{00000000-0005-0000-0000-0000A8A10000}"/>
    <cellStyle name="Normal 5 2 3 4 4 2" xfId="41399" xr:uid="{00000000-0005-0000-0000-0000A9A10000}"/>
    <cellStyle name="Normal 5 2 3 4 4 2 2" xfId="41400" xr:uid="{00000000-0005-0000-0000-0000AAA10000}"/>
    <cellStyle name="Normal 5 2 3 4 4 2 2 2" xfId="41401" xr:uid="{00000000-0005-0000-0000-0000ABA10000}"/>
    <cellStyle name="Normal 5 2 3 4 4 2 3" xfId="41402" xr:uid="{00000000-0005-0000-0000-0000ACA10000}"/>
    <cellStyle name="Normal 5 2 3 4 4 2 3 2" xfId="41403" xr:uid="{00000000-0005-0000-0000-0000ADA10000}"/>
    <cellStyle name="Normal 5 2 3 4 4 2 3 2 2" xfId="41404" xr:uid="{00000000-0005-0000-0000-0000AEA10000}"/>
    <cellStyle name="Normal 5 2 3 4 4 2 3 3" xfId="41405" xr:uid="{00000000-0005-0000-0000-0000AFA10000}"/>
    <cellStyle name="Normal 5 2 3 4 4 2 4" xfId="41406" xr:uid="{00000000-0005-0000-0000-0000B0A10000}"/>
    <cellStyle name="Normal 5 2 3 4 4 3" xfId="41407" xr:uid="{00000000-0005-0000-0000-0000B1A10000}"/>
    <cellStyle name="Normal 5 2 3 4 4 3 2" xfId="41408" xr:uid="{00000000-0005-0000-0000-0000B2A10000}"/>
    <cellStyle name="Normal 5 2 3 4 4 4" xfId="41409" xr:uid="{00000000-0005-0000-0000-0000B3A10000}"/>
    <cellStyle name="Normal 5 2 3 4 4 4 2" xfId="41410" xr:uid="{00000000-0005-0000-0000-0000B4A10000}"/>
    <cellStyle name="Normal 5 2 3 4 4 4 2 2" xfId="41411" xr:uid="{00000000-0005-0000-0000-0000B5A10000}"/>
    <cellStyle name="Normal 5 2 3 4 4 4 3" xfId="41412" xr:uid="{00000000-0005-0000-0000-0000B6A10000}"/>
    <cellStyle name="Normal 5 2 3 4 4 5" xfId="41413" xr:uid="{00000000-0005-0000-0000-0000B7A10000}"/>
    <cellStyle name="Normal 5 2 3 4 5" xfId="41414" xr:uid="{00000000-0005-0000-0000-0000B8A10000}"/>
    <cellStyle name="Normal 5 2 3 4 5 2" xfId="41415" xr:uid="{00000000-0005-0000-0000-0000B9A10000}"/>
    <cellStyle name="Normal 5 2 3 4 5 2 2" xfId="41416" xr:uid="{00000000-0005-0000-0000-0000BAA10000}"/>
    <cellStyle name="Normal 5 2 3 4 5 3" xfId="41417" xr:uid="{00000000-0005-0000-0000-0000BBA10000}"/>
    <cellStyle name="Normal 5 2 3 4 5 3 2" xfId="41418" xr:uid="{00000000-0005-0000-0000-0000BCA10000}"/>
    <cellStyle name="Normal 5 2 3 4 5 3 2 2" xfId="41419" xr:uid="{00000000-0005-0000-0000-0000BDA10000}"/>
    <cellStyle name="Normal 5 2 3 4 5 3 3" xfId="41420" xr:uid="{00000000-0005-0000-0000-0000BEA10000}"/>
    <cellStyle name="Normal 5 2 3 4 5 4" xfId="41421" xr:uid="{00000000-0005-0000-0000-0000BFA10000}"/>
    <cellStyle name="Normal 5 2 3 4 6" xfId="41422" xr:uid="{00000000-0005-0000-0000-0000C0A10000}"/>
    <cellStyle name="Normal 5 2 3 4 6 2" xfId="41423" xr:uid="{00000000-0005-0000-0000-0000C1A10000}"/>
    <cellStyle name="Normal 5 2 3 4 6 2 2" xfId="41424" xr:uid="{00000000-0005-0000-0000-0000C2A10000}"/>
    <cellStyle name="Normal 5 2 3 4 6 3" xfId="41425" xr:uid="{00000000-0005-0000-0000-0000C3A10000}"/>
    <cellStyle name="Normal 5 2 3 4 6 3 2" xfId="41426" xr:uid="{00000000-0005-0000-0000-0000C4A10000}"/>
    <cellStyle name="Normal 5 2 3 4 6 3 2 2" xfId="41427" xr:uid="{00000000-0005-0000-0000-0000C5A10000}"/>
    <cellStyle name="Normal 5 2 3 4 6 3 3" xfId="41428" xr:uid="{00000000-0005-0000-0000-0000C6A10000}"/>
    <cellStyle name="Normal 5 2 3 4 6 4" xfId="41429" xr:uid="{00000000-0005-0000-0000-0000C7A10000}"/>
    <cellStyle name="Normal 5 2 3 4 7" xfId="41430" xr:uid="{00000000-0005-0000-0000-0000C8A10000}"/>
    <cellStyle name="Normal 5 2 3 4 7 2" xfId="41431" xr:uid="{00000000-0005-0000-0000-0000C9A10000}"/>
    <cellStyle name="Normal 5 2 3 4 8" xfId="41432" xr:uid="{00000000-0005-0000-0000-0000CAA10000}"/>
    <cellStyle name="Normal 5 2 3 4 8 2" xfId="41433" xr:uid="{00000000-0005-0000-0000-0000CBA10000}"/>
    <cellStyle name="Normal 5 2 3 4 8 2 2" xfId="41434" xr:uid="{00000000-0005-0000-0000-0000CCA10000}"/>
    <cellStyle name="Normal 5 2 3 4 8 3" xfId="41435" xr:uid="{00000000-0005-0000-0000-0000CDA10000}"/>
    <cellStyle name="Normal 5 2 3 4 9" xfId="41436" xr:uid="{00000000-0005-0000-0000-0000CEA10000}"/>
    <cellStyle name="Normal 5 2 3 4 9 2" xfId="41437" xr:uid="{00000000-0005-0000-0000-0000CFA10000}"/>
    <cellStyle name="Normal 5 2 3 5" xfId="41438" xr:uid="{00000000-0005-0000-0000-0000D0A10000}"/>
    <cellStyle name="Normal 5 2 3 5 10" xfId="41439" xr:uid="{00000000-0005-0000-0000-0000D1A10000}"/>
    <cellStyle name="Normal 5 2 3 5 11" xfId="41440" xr:uid="{00000000-0005-0000-0000-0000D2A10000}"/>
    <cellStyle name="Normal 5 2 3 5 2" xfId="41441" xr:uid="{00000000-0005-0000-0000-0000D3A10000}"/>
    <cellStyle name="Normal 5 2 3 5 2 2" xfId="41442" xr:uid="{00000000-0005-0000-0000-0000D4A10000}"/>
    <cellStyle name="Normal 5 2 3 5 2 2 2" xfId="41443" xr:uid="{00000000-0005-0000-0000-0000D5A10000}"/>
    <cellStyle name="Normal 5 2 3 5 2 2 2 2" xfId="41444" xr:uid="{00000000-0005-0000-0000-0000D6A10000}"/>
    <cellStyle name="Normal 5 2 3 5 2 2 2 2 2" xfId="41445" xr:uid="{00000000-0005-0000-0000-0000D7A10000}"/>
    <cellStyle name="Normal 5 2 3 5 2 2 2 2 2 2" xfId="41446" xr:uid="{00000000-0005-0000-0000-0000D8A10000}"/>
    <cellStyle name="Normal 5 2 3 5 2 2 2 2 3" xfId="41447" xr:uid="{00000000-0005-0000-0000-0000D9A10000}"/>
    <cellStyle name="Normal 5 2 3 5 2 2 2 2 3 2" xfId="41448" xr:uid="{00000000-0005-0000-0000-0000DAA10000}"/>
    <cellStyle name="Normal 5 2 3 5 2 2 2 2 3 2 2" xfId="41449" xr:uid="{00000000-0005-0000-0000-0000DBA10000}"/>
    <cellStyle name="Normal 5 2 3 5 2 2 2 2 3 3" xfId="41450" xr:uid="{00000000-0005-0000-0000-0000DCA10000}"/>
    <cellStyle name="Normal 5 2 3 5 2 2 2 2 4" xfId="41451" xr:uid="{00000000-0005-0000-0000-0000DDA10000}"/>
    <cellStyle name="Normal 5 2 3 5 2 2 2 3" xfId="41452" xr:uid="{00000000-0005-0000-0000-0000DEA10000}"/>
    <cellStyle name="Normal 5 2 3 5 2 2 2 3 2" xfId="41453" xr:uid="{00000000-0005-0000-0000-0000DFA10000}"/>
    <cellStyle name="Normal 5 2 3 5 2 2 2 4" xfId="41454" xr:uid="{00000000-0005-0000-0000-0000E0A10000}"/>
    <cellStyle name="Normal 5 2 3 5 2 2 2 4 2" xfId="41455" xr:uid="{00000000-0005-0000-0000-0000E1A10000}"/>
    <cellStyle name="Normal 5 2 3 5 2 2 2 4 2 2" xfId="41456" xr:uid="{00000000-0005-0000-0000-0000E2A10000}"/>
    <cellStyle name="Normal 5 2 3 5 2 2 2 4 3" xfId="41457" xr:uid="{00000000-0005-0000-0000-0000E3A10000}"/>
    <cellStyle name="Normal 5 2 3 5 2 2 2 5" xfId="41458" xr:uid="{00000000-0005-0000-0000-0000E4A10000}"/>
    <cellStyle name="Normal 5 2 3 5 2 2 3" xfId="41459" xr:uid="{00000000-0005-0000-0000-0000E5A10000}"/>
    <cellStyle name="Normal 5 2 3 5 2 2 3 2" xfId="41460" xr:uid="{00000000-0005-0000-0000-0000E6A10000}"/>
    <cellStyle name="Normal 5 2 3 5 2 2 3 2 2" xfId="41461" xr:uid="{00000000-0005-0000-0000-0000E7A10000}"/>
    <cellStyle name="Normal 5 2 3 5 2 2 3 3" xfId="41462" xr:uid="{00000000-0005-0000-0000-0000E8A10000}"/>
    <cellStyle name="Normal 5 2 3 5 2 2 3 3 2" xfId="41463" xr:uid="{00000000-0005-0000-0000-0000E9A10000}"/>
    <cellStyle name="Normal 5 2 3 5 2 2 3 3 2 2" xfId="41464" xr:uid="{00000000-0005-0000-0000-0000EAA10000}"/>
    <cellStyle name="Normal 5 2 3 5 2 2 3 3 3" xfId="41465" xr:uid="{00000000-0005-0000-0000-0000EBA10000}"/>
    <cellStyle name="Normal 5 2 3 5 2 2 3 4" xfId="41466" xr:uid="{00000000-0005-0000-0000-0000ECA10000}"/>
    <cellStyle name="Normal 5 2 3 5 2 2 4" xfId="41467" xr:uid="{00000000-0005-0000-0000-0000EDA10000}"/>
    <cellStyle name="Normal 5 2 3 5 2 2 4 2" xfId="41468" xr:uid="{00000000-0005-0000-0000-0000EEA10000}"/>
    <cellStyle name="Normal 5 2 3 5 2 2 4 2 2" xfId="41469" xr:uid="{00000000-0005-0000-0000-0000EFA10000}"/>
    <cellStyle name="Normal 5 2 3 5 2 2 4 3" xfId="41470" xr:uid="{00000000-0005-0000-0000-0000F0A10000}"/>
    <cellStyle name="Normal 5 2 3 5 2 2 4 3 2" xfId="41471" xr:uid="{00000000-0005-0000-0000-0000F1A10000}"/>
    <cellStyle name="Normal 5 2 3 5 2 2 4 3 2 2" xfId="41472" xr:uid="{00000000-0005-0000-0000-0000F2A10000}"/>
    <cellStyle name="Normal 5 2 3 5 2 2 4 3 3" xfId="41473" xr:uid="{00000000-0005-0000-0000-0000F3A10000}"/>
    <cellStyle name="Normal 5 2 3 5 2 2 4 4" xfId="41474" xr:uid="{00000000-0005-0000-0000-0000F4A10000}"/>
    <cellStyle name="Normal 5 2 3 5 2 2 5" xfId="41475" xr:uid="{00000000-0005-0000-0000-0000F5A10000}"/>
    <cellStyle name="Normal 5 2 3 5 2 2 5 2" xfId="41476" xr:uid="{00000000-0005-0000-0000-0000F6A10000}"/>
    <cellStyle name="Normal 5 2 3 5 2 2 6" xfId="41477" xr:uid="{00000000-0005-0000-0000-0000F7A10000}"/>
    <cellStyle name="Normal 5 2 3 5 2 2 6 2" xfId="41478" xr:uid="{00000000-0005-0000-0000-0000F8A10000}"/>
    <cellStyle name="Normal 5 2 3 5 2 2 6 2 2" xfId="41479" xr:uid="{00000000-0005-0000-0000-0000F9A10000}"/>
    <cellStyle name="Normal 5 2 3 5 2 2 6 3" xfId="41480" xr:uid="{00000000-0005-0000-0000-0000FAA10000}"/>
    <cellStyle name="Normal 5 2 3 5 2 2 7" xfId="41481" xr:uid="{00000000-0005-0000-0000-0000FBA10000}"/>
    <cellStyle name="Normal 5 2 3 5 2 2 7 2" xfId="41482" xr:uid="{00000000-0005-0000-0000-0000FCA10000}"/>
    <cellStyle name="Normal 5 2 3 5 2 2 8" xfId="41483" xr:uid="{00000000-0005-0000-0000-0000FDA10000}"/>
    <cellStyle name="Normal 5 2 3 5 2 3" xfId="41484" xr:uid="{00000000-0005-0000-0000-0000FEA10000}"/>
    <cellStyle name="Normal 5 2 3 5 2 3 2" xfId="41485" xr:uid="{00000000-0005-0000-0000-0000FFA10000}"/>
    <cellStyle name="Normal 5 2 3 5 2 3 2 2" xfId="41486" xr:uid="{00000000-0005-0000-0000-000000A20000}"/>
    <cellStyle name="Normal 5 2 3 5 2 3 2 2 2" xfId="41487" xr:uid="{00000000-0005-0000-0000-000001A20000}"/>
    <cellStyle name="Normal 5 2 3 5 2 3 2 3" xfId="41488" xr:uid="{00000000-0005-0000-0000-000002A20000}"/>
    <cellStyle name="Normal 5 2 3 5 2 3 2 3 2" xfId="41489" xr:uid="{00000000-0005-0000-0000-000003A20000}"/>
    <cellStyle name="Normal 5 2 3 5 2 3 2 3 2 2" xfId="41490" xr:uid="{00000000-0005-0000-0000-000004A20000}"/>
    <cellStyle name="Normal 5 2 3 5 2 3 2 3 3" xfId="41491" xr:uid="{00000000-0005-0000-0000-000005A20000}"/>
    <cellStyle name="Normal 5 2 3 5 2 3 2 4" xfId="41492" xr:uid="{00000000-0005-0000-0000-000006A20000}"/>
    <cellStyle name="Normal 5 2 3 5 2 3 3" xfId="41493" xr:uid="{00000000-0005-0000-0000-000007A20000}"/>
    <cellStyle name="Normal 5 2 3 5 2 3 3 2" xfId="41494" xr:uid="{00000000-0005-0000-0000-000008A20000}"/>
    <cellStyle name="Normal 5 2 3 5 2 3 4" xfId="41495" xr:uid="{00000000-0005-0000-0000-000009A20000}"/>
    <cellStyle name="Normal 5 2 3 5 2 3 4 2" xfId="41496" xr:uid="{00000000-0005-0000-0000-00000AA20000}"/>
    <cellStyle name="Normal 5 2 3 5 2 3 4 2 2" xfId="41497" xr:uid="{00000000-0005-0000-0000-00000BA20000}"/>
    <cellStyle name="Normal 5 2 3 5 2 3 4 3" xfId="41498" xr:uid="{00000000-0005-0000-0000-00000CA20000}"/>
    <cellStyle name="Normal 5 2 3 5 2 3 5" xfId="41499" xr:uid="{00000000-0005-0000-0000-00000DA20000}"/>
    <cellStyle name="Normal 5 2 3 5 2 4" xfId="41500" xr:uid="{00000000-0005-0000-0000-00000EA20000}"/>
    <cellStyle name="Normal 5 2 3 5 2 4 2" xfId="41501" xr:uid="{00000000-0005-0000-0000-00000FA20000}"/>
    <cellStyle name="Normal 5 2 3 5 2 4 2 2" xfId="41502" xr:uid="{00000000-0005-0000-0000-000010A20000}"/>
    <cellStyle name="Normal 5 2 3 5 2 4 3" xfId="41503" xr:uid="{00000000-0005-0000-0000-000011A20000}"/>
    <cellStyle name="Normal 5 2 3 5 2 4 3 2" xfId="41504" xr:uid="{00000000-0005-0000-0000-000012A20000}"/>
    <cellStyle name="Normal 5 2 3 5 2 4 3 2 2" xfId="41505" xr:uid="{00000000-0005-0000-0000-000013A20000}"/>
    <cellStyle name="Normal 5 2 3 5 2 4 3 3" xfId="41506" xr:uid="{00000000-0005-0000-0000-000014A20000}"/>
    <cellStyle name="Normal 5 2 3 5 2 4 4" xfId="41507" xr:uid="{00000000-0005-0000-0000-000015A20000}"/>
    <cellStyle name="Normal 5 2 3 5 2 5" xfId="41508" xr:uid="{00000000-0005-0000-0000-000016A20000}"/>
    <cellStyle name="Normal 5 2 3 5 2 5 2" xfId="41509" xr:uid="{00000000-0005-0000-0000-000017A20000}"/>
    <cellStyle name="Normal 5 2 3 5 2 5 2 2" xfId="41510" xr:uid="{00000000-0005-0000-0000-000018A20000}"/>
    <cellStyle name="Normal 5 2 3 5 2 5 3" xfId="41511" xr:uid="{00000000-0005-0000-0000-000019A20000}"/>
    <cellStyle name="Normal 5 2 3 5 2 5 3 2" xfId="41512" xr:uid="{00000000-0005-0000-0000-00001AA20000}"/>
    <cellStyle name="Normal 5 2 3 5 2 5 3 2 2" xfId="41513" xr:uid="{00000000-0005-0000-0000-00001BA20000}"/>
    <cellStyle name="Normal 5 2 3 5 2 5 3 3" xfId="41514" xr:uid="{00000000-0005-0000-0000-00001CA20000}"/>
    <cellStyle name="Normal 5 2 3 5 2 5 4" xfId="41515" xr:uid="{00000000-0005-0000-0000-00001DA20000}"/>
    <cellStyle name="Normal 5 2 3 5 2 6" xfId="41516" xr:uid="{00000000-0005-0000-0000-00001EA20000}"/>
    <cellStyle name="Normal 5 2 3 5 2 6 2" xfId="41517" xr:uid="{00000000-0005-0000-0000-00001FA20000}"/>
    <cellStyle name="Normal 5 2 3 5 2 7" xfId="41518" xr:uid="{00000000-0005-0000-0000-000020A20000}"/>
    <cellStyle name="Normal 5 2 3 5 2 7 2" xfId="41519" xr:uid="{00000000-0005-0000-0000-000021A20000}"/>
    <cellStyle name="Normal 5 2 3 5 2 7 2 2" xfId="41520" xr:uid="{00000000-0005-0000-0000-000022A20000}"/>
    <cellStyle name="Normal 5 2 3 5 2 7 3" xfId="41521" xr:uid="{00000000-0005-0000-0000-000023A20000}"/>
    <cellStyle name="Normal 5 2 3 5 2 8" xfId="41522" xr:uid="{00000000-0005-0000-0000-000024A20000}"/>
    <cellStyle name="Normal 5 2 3 5 2 8 2" xfId="41523" xr:uid="{00000000-0005-0000-0000-000025A20000}"/>
    <cellStyle name="Normal 5 2 3 5 2 9" xfId="41524" xr:uid="{00000000-0005-0000-0000-000026A20000}"/>
    <cellStyle name="Normal 5 2 3 5 3" xfId="41525" xr:uid="{00000000-0005-0000-0000-000027A20000}"/>
    <cellStyle name="Normal 5 2 3 5 3 2" xfId="41526" xr:uid="{00000000-0005-0000-0000-000028A20000}"/>
    <cellStyle name="Normal 5 2 3 5 3 2 2" xfId="41527" xr:uid="{00000000-0005-0000-0000-000029A20000}"/>
    <cellStyle name="Normal 5 2 3 5 3 2 2 2" xfId="41528" xr:uid="{00000000-0005-0000-0000-00002AA20000}"/>
    <cellStyle name="Normal 5 2 3 5 3 2 2 2 2" xfId="41529" xr:uid="{00000000-0005-0000-0000-00002BA20000}"/>
    <cellStyle name="Normal 5 2 3 5 3 2 2 3" xfId="41530" xr:uid="{00000000-0005-0000-0000-00002CA20000}"/>
    <cellStyle name="Normal 5 2 3 5 3 2 2 3 2" xfId="41531" xr:uid="{00000000-0005-0000-0000-00002DA20000}"/>
    <cellStyle name="Normal 5 2 3 5 3 2 2 3 2 2" xfId="41532" xr:uid="{00000000-0005-0000-0000-00002EA20000}"/>
    <cellStyle name="Normal 5 2 3 5 3 2 2 3 3" xfId="41533" xr:uid="{00000000-0005-0000-0000-00002FA20000}"/>
    <cellStyle name="Normal 5 2 3 5 3 2 2 4" xfId="41534" xr:uid="{00000000-0005-0000-0000-000030A20000}"/>
    <cellStyle name="Normal 5 2 3 5 3 2 3" xfId="41535" xr:uid="{00000000-0005-0000-0000-000031A20000}"/>
    <cellStyle name="Normal 5 2 3 5 3 2 3 2" xfId="41536" xr:uid="{00000000-0005-0000-0000-000032A20000}"/>
    <cellStyle name="Normal 5 2 3 5 3 2 4" xfId="41537" xr:uid="{00000000-0005-0000-0000-000033A20000}"/>
    <cellStyle name="Normal 5 2 3 5 3 2 4 2" xfId="41538" xr:uid="{00000000-0005-0000-0000-000034A20000}"/>
    <cellStyle name="Normal 5 2 3 5 3 2 4 2 2" xfId="41539" xr:uid="{00000000-0005-0000-0000-000035A20000}"/>
    <cellStyle name="Normal 5 2 3 5 3 2 4 3" xfId="41540" xr:uid="{00000000-0005-0000-0000-000036A20000}"/>
    <cellStyle name="Normal 5 2 3 5 3 2 5" xfId="41541" xr:uid="{00000000-0005-0000-0000-000037A20000}"/>
    <cellStyle name="Normal 5 2 3 5 3 3" xfId="41542" xr:uid="{00000000-0005-0000-0000-000038A20000}"/>
    <cellStyle name="Normal 5 2 3 5 3 3 2" xfId="41543" xr:uid="{00000000-0005-0000-0000-000039A20000}"/>
    <cellStyle name="Normal 5 2 3 5 3 3 2 2" xfId="41544" xr:uid="{00000000-0005-0000-0000-00003AA20000}"/>
    <cellStyle name="Normal 5 2 3 5 3 3 3" xfId="41545" xr:uid="{00000000-0005-0000-0000-00003BA20000}"/>
    <cellStyle name="Normal 5 2 3 5 3 3 3 2" xfId="41546" xr:uid="{00000000-0005-0000-0000-00003CA20000}"/>
    <cellStyle name="Normal 5 2 3 5 3 3 3 2 2" xfId="41547" xr:uid="{00000000-0005-0000-0000-00003DA20000}"/>
    <cellStyle name="Normal 5 2 3 5 3 3 3 3" xfId="41548" xr:uid="{00000000-0005-0000-0000-00003EA20000}"/>
    <cellStyle name="Normal 5 2 3 5 3 3 4" xfId="41549" xr:uid="{00000000-0005-0000-0000-00003FA20000}"/>
    <cellStyle name="Normal 5 2 3 5 3 4" xfId="41550" xr:uid="{00000000-0005-0000-0000-000040A20000}"/>
    <cellStyle name="Normal 5 2 3 5 3 4 2" xfId="41551" xr:uid="{00000000-0005-0000-0000-000041A20000}"/>
    <cellStyle name="Normal 5 2 3 5 3 4 2 2" xfId="41552" xr:uid="{00000000-0005-0000-0000-000042A20000}"/>
    <cellStyle name="Normal 5 2 3 5 3 4 3" xfId="41553" xr:uid="{00000000-0005-0000-0000-000043A20000}"/>
    <cellStyle name="Normal 5 2 3 5 3 4 3 2" xfId="41554" xr:uid="{00000000-0005-0000-0000-000044A20000}"/>
    <cellStyle name="Normal 5 2 3 5 3 4 3 2 2" xfId="41555" xr:uid="{00000000-0005-0000-0000-000045A20000}"/>
    <cellStyle name="Normal 5 2 3 5 3 4 3 3" xfId="41556" xr:uid="{00000000-0005-0000-0000-000046A20000}"/>
    <cellStyle name="Normal 5 2 3 5 3 4 4" xfId="41557" xr:uid="{00000000-0005-0000-0000-000047A20000}"/>
    <cellStyle name="Normal 5 2 3 5 3 5" xfId="41558" xr:uid="{00000000-0005-0000-0000-000048A20000}"/>
    <cellStyle name="Normal 5 2 3 5 3 5 2" xfId="41559" xr:uid="{00000000-0005-0000-0000-000049A20000}"/>
    <cellStyle name="Normal 5 2 3 5 3 6" xfId="41560" xr:uid="{00000000-0005-0000-0000-00004AA20000}"/>
    <cellStyle name="Normal 5 2 3 5 3 6 2" xfId="41561" xr:uid="{00000000-0005-0000-0000-00004BA20000}"/>
    <cellStyle name="Normal 5 2 3 5 3 6 2 2" xfId="41562" xr:uid="{00000000-0005-0000-0000-00004CA20000}"/>
    <cellStyle name="Normal 5 2 3 5 3 6 3" xfId="41563" xr:uid="{00000000-0005-0000-0000-00004DA20000}"/>
    <cellStyle name="Normal 5 2 3 5 3 7" xfId="41564" xr:uid="{00000000-0005-0000-0000-00004EA20000}"/>
    <cellStyle name="Normal 5 2 3 5 3 7 2" xfId="41565" xr:uid="{00000000-0005-0000-0000-00004FA20000}"/>
    <cellStyle name="Normal 5 2 3 5 3 8" xfId="41566" xr:uid="{00000000-0005-0000-0000-000050A20000}"/>
    <cellStyle name="Normal 5 2 3 5 4" xfId="41567" xr:uid="{00000000-0005-0000-0000-000051A20000}"/>
    <cellStyle name="Normal 5 2 3 5 4 2" xfId="41568" xr:uid="{00000000-0005-0000-0000-000052A20000}"/>
    <cellStyle name="Normal 5 2 3 5 4 2 2" xfId="41569" xr:uid="{00000000-0005-0000-0000-000053A20000}"/>
    <cellStyle name="Normal 5 2 3 5 4 2 2 2" xfId="41570" xr:uid="{00000000-0005-0000-0000-000054A20000}"/>
    <cellStyle name="Normal 5 2 3 5 4 2 3" xfId="41571" xr:uid="{00000000-0005-0000-0000-000055A20000}"/>
    <cellStyle name="Normal 5 2 3 5 4 2 3 2" xfId="41572" xr:uid="{00000000-0005-0000-0000-000056A20000}"/>
    <cellStyle name="Normal 5 2 3 5 4 2 3 2 2" xfId="41573" xr:uid="{00000000-0005-0000-0000-000057A20000}"/>
    <cellStyle name="Normal 5 2 3 5 4 2 3 3" xfId="41574" xr:uid="{00000000-0005-0000-0000-000058A20000}"/>
    <cellStyle name="Normal 5 2 3 5 4 2 4" xfId="41575" xr:uid="{00000000-0005-0000-0000-000059A20000}"/>
    <cellStyle name="Normal 5 2 3 5 4 3" xfId="41576" xr:uid="{00000000-0005-0000-0000-00005AA20000}"/>
    <cellStyle name="Normal 5 2 3 5 4 3 2" xfId="41577" xr:uid="{00000000-0005-0000-0000-00005BA20000}"/>
    <cellStyle name="Normal 5 2 3 5 4 4" xfId="41578" xr:uid="{00000000-0005-0000-0000-00005CA20000}"/>
    <cellStyle name="Normal 5 2 3 5 4 4 2" xfId="41579" xr:uid="{00000000-0005-0000-0000-00005DA20000}"/>
    <cellStyle name="Normal 5 2 3 5 4 4 2 2" xfId="41580" xr:uid="{00000000-0005-0000-0000-00005EA20000}"/>
    <cellStyle name="Normal 5 2 3 5 4 4 3" xfId="41581" xr:uid="{00000000-0005-0000-0000-00005FA20000}"/>
    <cellStyle name="Normal 5 2 3 5 4 5" xfId="41582" xr:uid="{00000000-0005-0000-0000-000060A20000}"/>
    <cellStyle name="Normal 5 2 3 5 5" xfId="41583" xr:uid="{00000000-0005-0000-0000-000061A20000}"/>
    <cellStyle name="Normal 5 2 3 5 5 2" xfId="41584" xr:uid="{00000000-0005-0000-0000-000062A20000}"/>
    <cellStyle name="Normal 5 2 3 5 5 2 2" xfId="41585" xr:uid="{00000000-0005-0000-0000-000063A20000}"/>
    <cellStyle name="Normal 5 2 3 5 5 3" xfId="41586" xr:uid="{00000000-0005-0000-0000-000064A20000}"/>
    <cellStyle name="Normal 5 2 3 5 5 3 2" xfId="41587" xr:uid="{00000000-0005-0000-0000-000065A20000}"/>
    <cellStyle name="Normal 5 2 3 5 5 3 2 2" xfId="41588" xr:uid="{00000000-0005-0000-0000-000066A20000}"/>
    <cellStyle name="Normal 5 2 3 5 5 3 3" xfId="41589" xr:uid="{00000000-0005-0000-0000-000067A20000}"/>
    <cellStyle name="Normal 5 2 3 5 5 4" xfId="41590" xr:uid="{00000000-0005-0000-0000-000068A20000}"/>
    <cellStyle name="Normal 5 2 3 5 6" xfId="41591" xr:uid="{00000000-0005-0000-0000-000069A20000}"/>
    <cellStyle name="Normal 5 2 3 5 6 2" xfId="41592" xr:uid="{00000000-0005-0000-0000-00006AA20000}"/>
    <cellStyle name="Normal 5 2 3 5 6 2 2" xfId="41593" xr:uid="{00000000-0005-0000-0000-00006BA20000}"/>
    <cellStyle name="Normal 5 2 3 5 6 3" xfId="41594" xr:uid="{00000000-0005-0000-0000-00006CA20000}"/>
    <cellStyle name="Normal 5 2 3 5 6 3 2" xfId="41595" xr:uid="{00000000-0005-0000-0000-00006DA20000}"/>
    <cellStyle name="Normal 5 2 3 5 6 3 2 2" xfId="41596" xr:uid="{00000000-0005-0000-0000-00006EA20000}"/>
    <cellStyle name="Normal 5 2 3 5 6 3 3" xfId="41597" xr:uid="{00000000-0005-0000-0000-00006FA20000}"/>
    <cellStyle name="Normal 5 2 3 5 6 4" xfId="41598" xr:uid="{00000000-0005-0000-0000-000070A20000}"/>
    <cellStyle name="Normal 5 2 3 5 7" xfId="41599" xr:uid="{00000000-0005-0000-0000-000071A20000}"/>
    <cellStyle name="Normal 5 2 3 5 7 2" xfId="41600" xr:uid="{00000000-0005-0000-0000-000072A20000}"/>
    <cellStyle name="Normal 5 2 3 5 8" xfId="41601" xr:uid="{00000000-0005-0000-0000-000073A20000}"/>
    <cellStyle name="Normal 5 2 3 5 8 2" xfId="41602" xr:uid="{00000000-0005-0000-0000-000074A20000}"/>
    <cellStyle name="Normal 5 2 3 5 8 2 2" xfId="41603" xr:uid="{00000000-0005-0000-0000-000075A20000}"/>
    <cellStyle name="Normal 5 2 3 5 8 3" xfId="41604" xr:uid="{00000000-0005-0000-0000-000076A20000}"/>
    <cellStyle name="Normal 5 2 3 5 9" xfId="41605" xr:uid="{00000000-0005-0000-0000-000077A20000}"/>
    <cellStyle name="Normal 5 2 3 5 9 2" xfId="41606" xr:uid="{00000000-0005-0000-0000-000078A20000}"/>
    <cellStyle name="Normal 5 2 3 6" xfId="41607" xr:uid="{00000000-0005-0000-0000-000079A20000}"/>
    <cellStyle name="Normal 5 2 3 6 2" xfId="41608" xr:uid="{00000000-0005-0000-0000-00007AA20000}"/>
    <cellStyle name="Normal 5 2 3 6 2 2" xfId="41609" xr:uid="{00000000-0005-0000-0000-00007BA20000}"/>
    <cellStyle name="Normal 5 2 3 6 2 2 2" xfId="41610" xr:uid="{00000000-0005-0000-0000-00007CA20000}"/>
    <cellStyle name="Normal 5 2 3 6 2 2 2 2" xfId="41611" xr:uid="{00000000-0005-0000-0000-00007DA20000}"/>
    <cellStyle name="Normal 5 2 3 6 2 2 2 2 2" xfId="41612" xr:uid="{00000000-0005-0000-0000-00007EA20000}"/>
    <cellStyle name="Normal 5 2 3 6 2 2 2 3" xfId="41613" xr:uid="{00000000-0005-0000-0000-00007FA20000}"/>
    <cellStyle name="Normal 5 2 3 6 2 2 2 3 2" xfId="41614" xr:uid="{00000000-0005-0000-0000-000080A20000}"/>
    <cellStyle name="Normal 5 2 3 6 2 2 2 3 2 2" xfId="41615" xr:uid="{00000000-0005-0000-0000-000081A20000}"/>
    <cellStyle name="Normal 5 2 3 6 2 2 2 3 3" xfId="41616" xr:uid="{00000000-0005-0000-0000-000082A20000}"/>
    <cellStyle name="Normal 5 2 3 6 2 2 2 4" xfId="41617" xr:uid="{00000000-0005-0000-0000-000083A20000}"/>
    <cellStyle name="Normal 5 2 3 6 2 2 3" xfId="41618" xr:uid="{00000000-0005-0000-0000-000084A20000}"/>
    <cellStyle name="Normal 5 2 3 6 2 2 3 2" xfId="41619" xr:uid="{00000000-0005-0000-0000-000085A20000}"/>
    <cellStyle name="Normal 5 2 3 6 2 2 4" xfId="41620" xr:uid="{00000000-0005-0000-0000-000086A20000}"/>
    <cellStyle name="Normal 5 2 3 6 2 2 4 2" xfId="41621" xr:uid="{00000000-0005-0000-0000-000087A20000}"/>
    <cellStyle name="Normal 5 2 3 6 2 2 4 2 2" xfId="41622" xr:uid="{00000000-0005-0000-0000-000088A20000}"/>
    <cellStyle name="Normal 5 2 3 6 2 2 4 3" xfId="41623" xr:uid="{00000000-0005-0000-0000-000089A20000}"/>
    <cellStyle name="Normal 5 2 3 6 2 2 5" xfId="41624" xr:uid="{00000000-0005-0000-0000-00008AA20000}"/>
    <cellStyle name="Normal 5 2 3 6 2 3" xfId="41625" xr:uid="{00000000-0005-0000-0000-00008BA20000}"/>
    <cellStyle name="Normal 5 2 3 6 2 3 2" xfId="41626" xr:uid="{00000000-0005-0000-0000-00008CA20000}"/>
    <cellStyle name="Normal 5 2 3 6 2 3 2 2" xfId="41627" xr:uid="{00000000-0005-0000-0000-00008DA20000}"/>
    <cellStyle name="Normal 5 2 3 6 2 3 3" xfId="41628" xr:uid="{00000000-0005-0000-0000-00008EA20000}"/>
    <cellStyle name="Normal 5 2 3 6 2 3 3 2" xfId="41629" xr:uid="{00000000-0005-0000-0000-00008FA20000}"/>
    <cellStyle name="Normal 5 2 3 6 2 3 3 2 2" xfId="41630" xr:uid="{00000000-0005-0000-0000-000090A20000}"/>
    <cellStyle name="Normal 5 2 3 6 2 3 3 3" xfId="41631" xr:uid="{00000000-0005-0000-0000-000091A20000}"/>
    <cellStyle name="Normal 5 2 3 6 2 3 4" xfId="41632" xr:uid="{00000000-0005-0000-0000-000092A20000}"/>
    <cellStyle name="Normal 5 2 3 6 2 4" xfId="41633" xr:uid="{00000000-0005-0000-0000-000093A20000}"/>
    <cellStyle name="Normal 5 2 3 6 2 4 2" xfId="41634" xr:uid="{00000000-0005-0000-0000-000094A20000}"/>
    <cellStyle name="Normal 5 2 3 6 2 4 2 2" xfId="41635" xr:uid="{00000000-0005-0000-0000-000095A20000}"/>
    <cellStyle name="Normal 5 2 3 6 2 4 3" xfId="41636" xr:uid="{00000000-0005-0000-0000-000096A20000}"/>
    <cellStyle name="Normal 5 2 3 6 2 4 3 2" xfId="41637" xr:uid="{00000000-0005-0000-0000-000097A20000}"/>
    <cellStyle name="Normal 5 2 3 6 2 4 3 2 2" xfId="41638" xr:uid="{00000000-0005-0000-0000-000098A20000}"/>
    <cellStyle name="Normal 5 2 3 6 2 4 3 3" xfId="41639" xr:uid="{00000000-0005-0000-0000-000099A20000}"/>
    <cellStyle name="Normal 5 2 3 6 2 4 4" xfId="41640" xr:uid="{00000000-0005-0000-0000-00009AA20000}"/>
    <cellStyle name="Normal 5 2 3 6 2 5" xfId="41641" xr:uid="{00000000-0005-0000-0000-00009BA20000}"/>
    <cellStyle name="Normal 5 2 3 6 2 5 2" xfId="41642" xr:uid="{00000000-0005-0000-0000-00009CA20000}"/>
    <cellStyle name="Normal 5 2 3 6 2 6" xfId="41643" xr:uid="{00000000-0005-0000-0000-00009DA20000}"/>
    <cellStyle name="Normal 5 2 3 6 2 6 2" xfId="41644" xr:uid="{00000000-0005-0000-0000-00009EA20000}"/>
    <cellStyle name="Normal 5 2 3 6 2 6 2 2" xfId="41645" xr:uid="{00000000-0005-0000-0000-00009FA20000}"/>
    <cellStyle name="Normal 5 2 3 6 2 6 3" xfId="41646" xr:uid="{00000000-0005-0000-0000-0000A0A20000}"/>
    <cellStyle name="Normal 5 2 3 6 2 7" xfId="41647" xr:uid="{00000000-0005-0000-0000-0000A1A20000}"/>
    <cellStyle name="Normal 5 2 3 6 2 7 2" xfId="41648" xr:uid="{00000000-0005-0000-0000-0000A2A20000}"/>
    <cellStyle name="Normal 5 2 3 6 2 8" xfId="41649" xr:uid="{00000000-0005-0000-0000-0000A3A20000}"/>
    <cellStyle name="Normal 5 2 3 6 3" xfId="41650" xr:uid="{00000000-0005-0000-0000-0000A4A20000}"/>
    <cellStyle name="Normal 5 2 3 6 3 2" xfId="41651" xr:uid="{00000000-0005-0000-0000-0000A5A20000}"/>
    <cellStyle name="Normal 5 2 3 6 3 2 2" xfId="41652" xr:uid="{00000000-0005-0000-0000-0000A6A20000}"/>
    <cellStyle name="Normal 5 2 3 6 3 2 2 2" xfId="41653" xr:uid="{00000000-0005-0000-0000-0000A7A20000}"/>
    <cellStyle name="Normal 5 2 3 6 3 2 3" xfId="41654" xr:uid="{00000000-0005-0000-0000-0000A8A20000}"/>
    <cellStyle name="Normal 5 2 3 6 3 2 3 2" xfId="41655" xr:uid="{00000000-0005-0000-0000-0000A9A20000}"/>
    <cellStyle name="Normal 5 2 3 6 3 2 3 2 2" xfId="41656" xr:uid="{00000000-0005-0000-0000-0000AAA20000}"/>
    <cellStyle name="Normal 5 2 3 6 3 2 3 3" xfId="41657" xr:uid="{00000000-0005-0000-0000-0000ABA20000}"/>
    <cellStyle name="Normal 5 2 3 6 3 2 4" xfId="41658" xr:uid="{00000000-0005-0000-0000-0000ACA20000}"/>
    <cellStyle name="Normal 5 2 3 6 3 3" xfId="41659" xr:uid="{00000000-0005-0000-0000-0000ADA20000}"/>
    <cellStyle name="Normal 5 2 3 6 3 3 2" xfId="41660" xr:uid="{00000000-0005-0000-0000-0000AEA20000}"/>
    <cellStyle name="Normal 5 2 3 6 3 4" xfId="41661" xr:uid="{00000000-0005-0000-0000-0000AFA20000}"/>
    <cellStyle name="Normal 5 2 3 6 3 4 2" xfId="41662" xr:uid="{00000000-0005-0000-0000-0000B0A20000}"/>
    <cellStyle name="Normal 5 2 3 6 3 4 2 2" xfId="41663" xr:uid="{00000000-0005-0000-0000-0000B1A20000}"/>
    <cellStyle name="Normal 5 2 3 6 3 4 3" xfId="41664" xr:uid="{00000000-0005-0000-0000-0000B2A20000}"/>
    <cellStyle name="Normal 5 2 3 6 3 5" xfId="41665" xr:uid="{00000000-0005-0000-0000-0000B3A20000}"/>
    <cellStyle name="Normal 5 2 3 6 4" xfId="41666" xr:uid="{00000000-0005-0000-0000-0000B4A20000}"/>
    <cellStyle name="Normal 5 2 3 6 4 2" xfId="41667" xr:uid="{00000000-0005-0000-0000-0000B5A20000}"/>
    <cellStyle name="Normal 5 2 3 6 4 2 2" xfId="41668" xr:uid="{00000000-0005-0000-0000-0000B6A20000}"/>
    <cellStyle name="Normal 5 2 3 6 4 3" xfId="41669" xr:uid="{00000000-0005-0000-0000-0000B7A20000}"/>
    <cellStyle name="Normal 5 2 3 6 4 3 2" xfId="41670" xr:uid="{00000000-0005-0000-0000-0000B8A20000}"/>
    <cellStyle name="Normal 5 2 3 6 4 3 2 2" xfId="41671" xr:uid="{00000000-0005-0000-0000-0000B9A20000}"/>
    <cellStyle name="Normal 5 2 3 6 4 3 3" xfId="41672" xr:uid="{00000000-0005-0000-0000-0000BAA20000}"/>
    <cellStyle name="Normal 5 2 3 6 4 4" xfId="41673" xr:uid="{00000000-0005-0000-0000-0000BBA20000}"/>
    <cellStyle name="Normal 5 2 3 6 5" xfId="41674" xr:uid="{00000000-0005-0000-0000-0000BCA20000}"/>
    <cellStyle name="Normal 5 2 3 6 5 2" xfId="41675" xr:uid="{00000000-0005-0000-0000-0000BDA20000}"/>
    <cellStyle name="Normal 5 2 3 6 5 2 2" xfId="41676" xr:uid="{00000000-0005-0000-0000-0000BEA20000}"/>
    <cellStyle name="Normal 5 2 3 6 5 3" xfId="41677" xr:uid="{00000000-0005-0000-0000-0000BFA20000}"/>
    <cellStyle name="Normal 5 2 3 6 5 3 2" xfId="41678" xr:uid="{00000000-0005-0000-0000-0000C0A20000}"/>
    <cellStyle name="Normal 5 2 3 6 5 3 2 2" xfId="41679" xr:uid="{00000000-0005-0000-0000-0000C1A20000}"/>
    <cellStyle name="Normal 5 2 3 6 5 3 3" xfId="41680" xr:uid="{00000000-0005-0000-0000-0000C2A20000}"/>
    <cellStyle name="Normal 5 2 3 6 5 4" xfId="41681" xr:uid="{00000000-0005-0000-0000-0000C3A20000}"/>
    <cellStyle name="Normal 5 2 3 6 6" xfId="41682" xr:uid="{00000000-0005-0000-0000-0000C4A20000}"/>
    <cellStyle name="Normal 5 2 3 6 6 2" xfId="41683" xr:uid="{00000000-0005-0000-0000-0000C5A20000}"/>
    <cellStyle name="Normal 5 2 3 6 7" xfId="41684" xr:uid="{00000000-0005-0000-0000-0000C6A20000}"/>
    <cellStyle name="Normal 5 2 3 6 7 2" xfId="41685" xr:uid="{00000000-0005-0000-0000-0000C7A20000}"/>
    <cellStyle name="Normal 5 2 3 6 7 2 2" xfId="41686" xr:uid="{00000000-0005-0000-0000-0000C8A20000}"/>
    <cellStyle name="Normal 5 2 3 6 7 3" xfId="41687" xr:uid="{00000000-0005-0000-0000-0000C9A20000}"/>
    <cellStyle name="Normal 5 2 3 6 8" xfId="41688" xr:uid="{00000000-0005-0000-0000-0000CAA20000}"/>
    <cellStyle name="Normal 5 2 3 6 8 2" xfId="41689" xr:uid="{00000000-0005-0000-0000-0000CBA20000}"/>
    <cellStyle name="Normal 5 2 3 6 9" xfId="41690" xr:uid="{00000000-0005-0000-0000-0000CCA20000}"/>
    <cellStyle name="Normal 5 2 3 7" xfId="41691" xr:uid="{00000000-0005-0000-0000-0000CDA20000}"/>
    <cellStyle name="Normal 5 2 3 7 2" xfId="41692" xr:uid="{00000000-0005-0000-0000-0000CEA20000}"/>
    <cellStyle name="Normal 5 2 3 7 2 2" xfId="41693" xr:uid="{00000000-0005-0000-0000-0000CFA20000}"/>
    <cellStyle name="Normal 5 2 3 7 2 2 2" xfId="41694" xr:uid="{00000000-0005-0000-0000-0000D0A20000}"/>
    <cellStyle name="Normal 5 2 3 7 2 2 2 2" xfId="41695" xr:uid="{00000000-0005-0000-0000-0000D1A20000}"/>
    <cellStyle name="Normal 5 2 3 7 2 2 3" xfId="41696" xr:uid="{00000000-0005-0000-0000-0000D2A20000}"/>
    <cellStyle name="Normal 5 2 3 7 2 2 3 2" xfId="41697" xr:uid="{00000000-0005-0000-0000-0000D3A20000}"/>
    <cellStyle name="Normal 5 2 3 7 2 2 3 2 2" xfId="41698" xr:uid="{00000000-0005-0000-0000-0000D4A20000}"/>
    <cellStyle name="Normal 5 2 3 7 2 2 3 3" xfId="41699" xr:uid="{00000000-0005-0000-0000-0000D5A20000}"/>
    <cellStyle name="Normal 5 2 3 7 2 2 4" xfId="41700" xr:uid="{00000000-0005-0000-0000-0000D6A20000}"/>
    <cellStyle name="Normal 5 2 3 7 2 3" xfId="41701" xr:uid="{00000000-0005-0000-0000-0000D7A20000}"/>
    <cellStyle name="Normal 5 2 3 7 2 3 2" xfId="41702" xr:uid="{00000000-0005-0000-0000-0000D8A20000}"/>
    <cellStyle name="Normal 5 2 3 7 2 4" xfId="41703" xr:uid="{00000000-0005-0000-0000-0000D9A20000}"/>
    <cellStyle name="Normal 5 2 3 7 2 4 2" xfId="41704" xr:uid="{00000000-0005-0000-0000-0000DAA20000}"/>
    <cellStyle name="Normal 5 2 3 7 2 4 2 2" xfId="41705" xr:uid="{00000000-0005-0000-0000-0000DBA20000}"/>
    <cellStyle name="Normal 5 2 3 7 2 4 3" xfId="41706" xr:uid="{00000000-0005-0000-0000-0000DCA20000}"/>
    <cellStyle name="Normal 5 2 3 7 2 5" xfId="41707" xr:uid="{00000000-0005-0000-0000-0000DDA20000}"/>
    <cellStyle name="Normal 5 2 3 7 3" xfId="41708" xr:uid="{00000000-0005-0000-0000-0000DEA20000}"/>
    <cellStyle name="Normal 5 2 3 7 3 2" xfId="41709" xr:uid="{00000000-0005-0000-0000-0000DFA20000}"/>
    <cellStyle name="Normal 5 2 3 7 3 2 2" xfId="41710" xr:uid="{00000000-0005-0000-0000-0000E0A20000}"/>
    <cellStyle name="Normal 5 2 3 7 3 3" xfId="41711" xr:uid="{00000000-0005-0000-0000-0000E1A20000}"/>
    <cellStyle name="Normal 5 2 3 7 3 3 2" xfId="41712" xr:uid="{00000000-0005-0000-0000-0000E2A20000}"/>
    <cellStyle name="Normal 5 2 3 7 3 3 2 2" xfId="41713" xr:uid="{00000000-0005-0000-0000-0000E3A20000}"/>
    <cellStyle name="Normal 5 2 3 7 3 3 3" xfId="41714" xr:uid="{00000000-0005-0000-0000-0000E4A20000}"/>
    <cellStyle name="Normal 5 2 3 7 3 4" xfId="41715" xr:uid="{00000000-0005-0000-0000-0000E5A20000}"/>
    <cellStyle name="Normal 5 2 3 7 4" xfId="41716" xr:uid="{00000000-0005-0000-0000-0000E6A20000}"/>
    <cellStyle name="Normal 5 2 3 7 4 2" xfId="41717" xr:uid="{00000000-0005-0000-0000-0000E7A20000}"/>
    <cellStyle name="Normal 5 2 3 7 4 2 2" xfId="41718" xr:uid="{00000000-0005-0000-0000-0000E8A20000}"/>
    <cellStyle name="Normal 5 2 3 7 4 3" xfId="41719" xr:uid="{00000000-0005-0000-0000-0000E9A20000}"/>
    <cellStyle name="Normal 5 2 3 7 4 3 2" xfId="41720" xr:uid="{00000000-0005-0000-0000-0000EAA20000}"/>
    <cellStyle name="Normal 5 2 3 7 4 3 2 2" xfId="41721" xr:uid="{00000000-0005-0000-0000-0000EBA20000}"/>
    <cellStyle name="Normal 5 2 3 7 4 3 3" xfId="41722" xr:uid="{00000000-0005-0000-0000-0000ECA20000}"/>
    <cellStyle name="Normal 5 2 3 7 4 4" xfId="41723" xr:uid="{00000000-0005-0000-0000-0000EDA20000}"/>
    <cellStyle name="Normal 5 2 3 7 5" xfId="41724" xr:uid="{00000000-0005-0000-0000-0000EEA20000}"/>
    <cellStyle name="Normal 5 2 3 7 5 2" xfId="41725" xr:uid="{00000000-0005-0000-0000-0000EFA20000}"/>
    <cellStyle name="Normal 5 2 3 7 6" xfId="41726" xr:uid="{00000000-0005-0000-0000-0000F0A20000}"/>
    <cellStyle name="Normal 5 2 3 7 6 2" xfId="41727" xr:uid="{00000000-0005-0000-0000-0000F1A20000}"/>
    <cellStyle name="Normal 5 2 3 7 6 2 2" xfId="41728" xr:uid="{00000000-0005-0000-0000-0000F2A20000}"/>
    <cellStyle name="Normal 5 2 3 7 6 3" xfId="41729" xr:uid="{00000000-0005-0000-0000-0000F3A20000}"/>
    <cellStyle name="Normal 5 2 3 7 7" xfId="41730" xr:uid="{00000000-0005-0000-0000-0000F4A20000}"/>
    <cellStyle name="Normal 5 2 3 7 7 2" xfId="41731" xr:uid="{00000000-0005-0000-0000-0000F5A20000}"/>
    <cellStyle name="Normal 5 2 3 7 8" xfId="41732" xr:uid="{00000000-0005-0000-0000-0000F6A20000}"/>
    <cellStyle name="Normal 5 2 3 8" xfId="41733" xr:uid="{00000000-0005-0000-0000-0000F7A20000}"/>
    <cellStyle name="Normal 5 2 3 8 2" xfId="41734" xr:uid="{00000000-0005-0000-0000-0000F8A20000}"/>
    <cellStyle name="Normal 5 2 3 8 2 2" xfId="41735" xr:uid="{00000000-0005-0000-0000-0000F9A20000}"/>
    <cellStyle name="Normal 5 2 3 8 2 2 2" xfId="41736" xr:uid="{00000000-0005-0000-0000-0000FAA20000}"/>
    <cellStyle name="Normal 5 2 3 8 2 2 2 2" xfId="41737" xr:uid="{00000000-0005-0000-0000-0000FBA20000}"/>
    <cellStyle name="Normal 5 2 3 8 2 2 3" xfId="41738" xr:uid="{00000000-0005-0000-0000-0000FCA20000}"/>
    <cellStyle name="Normal 5 2 3 8 2 2 3 2" xfId="41739" xr:uid="{00000000-0005-0000-0000-0000FDA20000}"/>
    <cellStyle name="Normal 5 2 3 8 2 2 3 2 2" xfId="41740" xr:uid="{00000000-0005-0000-0000-0000FEA20000}"/>
    <cellStyle name="Normal 5 2 3 8 2 2 3 3" xfId="41741" xr:uid="{00000000-0005-0000-0000-0000FFA20000}"/>
    <cellStyle name="Normal 5 2 3 8 2 2 4" xfId="41742" xr:uid="{00000000-0005-0000-0000-000000A30000}"/>
    <cellStyle name="Normal 5 2 3 8 2 3" xfId="41743" xr:uid="{00000000-0005-0000-0000-000001A30000}"/>
    <cellStyle name="Normal 5 2 3 8 2 3 2" xfId="41744" xr:uid="{00000000-0005-0000-0000-000002A30000}"/>
    <cellStyle name="Normal 5 2 3 8 2 4" xfId="41745" xr:uid="{00000000-0005-0000-0000-000003A30000}"/>
    <cellStyle name="Normal 5 2 3 8 2 4 2" xfId="41746" xr:uid="{00000000-0005-0000-0000-000004A30000}"/>
    <cellStyle name="Normal 5 2 3 8 2 4 2 2" xfId="41747" xr:uid="{00000000-0005-0000-0000-000005A30000}"/>
    <cellStyle name="Normal 5 2 3 8 2 4 3" xfId="41748" xr:uid="{00000000-0005-0000-0000-000006A30000}"/>
    <cellStyle name="Normal 5 2 3 8 2 5" xfId="41749" xr:uid="{00000000-0005-0000-0000-000007A30000}"/>
    <cellStyle name="Normal 5 2 3 8 3" xfId="41750" xr:uid="{00000000-0005-0000-0000-000008A30000}"/>
    <cellStyle name="Normal 5 2 3 8 3 2" xfId="41751" xr:uid="{00000000-0005-0000-0000-000009A30000}"/>
    <cellStyle name="Normal 5 2 3 8 3 2 2" xfId="41752" xr:uid="{00000000-0005-0000-0000-00000AA30000}"/>
    <cellStyle name="Normal 5 2 3 8 3 3" xfId="41753" xr:uid="{00000000-0005-0000-0000-00000BA30000}"/>
    <cellStyle name="Normal 5 2 3 8 3 3 2" xfId="41754" xr:uid="{00000000-0005-0000-0000-00000CA30000}"/>
    <cellStyle name="Normal 5 2 3 8 3 3 2 2" xfId="41755" xr:uid="{00000000-0005-0000-0000-00000DA30000}"/>
    <cellStyle name="Normal 5 2 3 8 3 3 3" xfId="41756" xr:uid="{00000000-0005-0000-0000-00000EA30000}"/>
    <cellStyle name="Normal 5 2 3 8 3 4" xfId="41757" xr:uid="{00000000-0005-0000-0000-00000FA30000}"/>
    <cellStyle name="Normal 5 2 3 8 4" xfId="41758" xr:uid="{00000000-0005-0000-0000-000010A30000}"/>
    <cellStyle name="Normal 5 2 3 8 4 2" xfId="41759" xr:uid="{00000000-0005-0000-0000-000011A30000}"/>
    <cellStyle name="Normal 5 2 3 8 4 2 2" xfId="41760" xr:uid="{00000000-0005-0000-0000-000012A30000}"/>
    <cellStyle name="Normal 5 2 3 8 4 3" xfId="41761" xr:uid="{00000000-0005-0000-0000-000013A30000}"/>
    <cellStyle name="Normal 5 2 3 8 4 3 2" xfId="41762" xr:uid="{00000000-0005-0000-0000-000014A30000}"/>
    <cellStyle name="Normal 5 2 3 8 4 3 2 2" xfId="41763" xr:uid="{00000000-0005-0000-0000-000015A30000}"/>
    <cellStyle name="Normal 5 2 3 8 4 3 3" xfId="41764" xr:uid="{00000000-0005-0000-0000-000016A30000}"/>
    <cellStyle name="Normal 5 2 3 8 4 4" xfId="41765" xr:uid="{00000000-0005-0000-0000-000017A30000}"/>
    <cellStyle name="Normal 5 2 3 8 5" xfId="41766" xr:uid="{00000000-0005-0000-0000-000018A30000}"/>
    <cellStyle name="Normal 5 2 3 8 5 2" xfId="41767" xr:uid="{00000000-0005-0000-0000-000019A30000}"/>
    <cellStyle name="Normal 5 2 3 8 6" xfId="41768" xr:uid="{00000000-0005-0000-0000-00001AA30000}"/>
    <cellStyle name="Normal 5 2 3 8 6 2" xfId="41769" xr:uid="{00000000-0005-0000-0000-00001BA30000}"/>
    <cellStyle name="Normal 5 2 3 8 6 2 2" xfId="41770" xr:uid="{00000000-0005-0000-0000-00001CA30000}"/>
    <cellStyle name="Normal 5 2 3 8 6 3" xfId="41771" xr:uid="{00000000-0005-0000-0000-00001DA30000}"/>
    <cellStyle name="Normal 5 2 3 8 7" xfId="41772" xr:uid="{00000000-0005-0000-0000-00001EA30000}"/>
    <cellStyle name="Normal 5 2 3 8 7 2" xfId="41773" xr:uid="{00000000-0005-0000-0000-00001FA30000}"/>
    <cellStyle name="Normal 5 2 3 8 8" xfId="41774" xr:uid="{00000000-0005-0000-0000-000020A30000}"/>
    <cellStyle name="Normal 5 2 3 9" xfId="41775" xr:uid="{00000000-0005-0000-0000-000021A30000}"/>
    <cellStyle name="Normal 5 2 3 9 2" xfId="41776" xr:uid="{00000000-0005-0000-0000-000022A30000}"/>
    <cellStyle name="Normal 5 2 3 9 2 2" xfId="41777" xr:uid="{00000000-0005-0000-0000-000023A30000}"/>
    <cellStyle name="Normal 5 2 3 9 2 2 2" xfId="41778" xr:uid="{00000000-0005-0000-0000-000024A30000}"/>
    <cellStyle name="Normal 5 2 3 9 2 2 2 2" xfId="41779" xr:uid="{00000000-0005-0000-0000-000025A30000}"/>
    <cellStyle name="Normal 5 2 3 9 2 2 3" xfId="41780" xr:uid="{00000000-0005-0000-0000-000026A30000}"/>
    <cellStyle name="Normal 5 2 3 9 2 2 3 2" xfId="41781" xr:uid="{00000000-0005-0000-0000-000027A30000}"/>
    <cellStyle name="Normal 5 2 3 9 2 2 3 2 2" xfId="41782" xr:uid="{00000000-0005-0000-0000-000028A30000}"/>
    <cellStyle name="Normal 5 2 3 9 2 2 3 3" xfId="41783" xr:uid="{00000000-0005-0000-0000-000029A30000}"/>
    <cellStyle name="Normal 5 2 3 9 2 2 4" xfId="41784" xr:uid="{00000000-0005-0000-0000-00002AA30000}"/>
    <cellStyle name="Normal 5 2 3 9 2 3" xfId="41785" xr:uid="{00000000-0005-0000-0000-00002BA30000}"/>
    <cellStyle name="Normal 5 2 3 9 2 3 2" xfId="41786" xr:uid="{00000000-0005-0000-0000-00002CA30000}"/>
    <cellStyle name="Normal 5 2 3 9 2 4" xfId="41787" xr:uid="{00000000-0005-0000-0000-00002DA30000}"/>
    <cellStyle name="Normal 5 2 3 9 2 4 2" xfId="41788" xr:uid="{00000000-0005-0000-0000-00002EA30000}"/>
    <cellStyle name="Normal 5 2 3 9 2 4 2 2" xfId="41789" xr:uid="{00000000-0005-0000-0000-00002FA30000}"/>
    <cellStyle name="Normal 5 2 3 9 2 4 3" xfId="41790" xr:uid="{00000000-0005-0000-0000-000030A30000}"/>
    <cellStyle name="Normal 5 2 3 9 2 5" xfId="41791" xr:uid="{00000000-0005-0000-0000-000031A30000}"/>
    <cellStyle name="Normal 5 2 3 9 3" xfId="41792" xr:uid="{00000000-0005-0000-0000-000032A30000}"/>
    <cellStyle name="Normal 5 2 3 9 3 2" xfId="41793" xr:uid="{00000000-0005-0000-0000-000033A30000}"/>
    <cellStyle name="Normal 5 2 3 9 3 2 2" xfId="41794" xr:uid="{00000000-0005-0000-0000-000034A30000}"/>
    <cellStyle name="Normal 5 2 3 9 3 3" xfId="41795" xr:uid="{00000000-0005-0000-0000-000035A30000}"/>
    <cellStyle name="Normal 5 2 3 9 3 3 2" xfId="41796" xr:uid="{00000000-0005-0000-0000-000036A30000}"/>
    <cellStyle name="Normal 5 2 3 9 3 3 2 2" xfId="41797" xr:uid="{00000000-0005-0000-0000-000037A30000}"/>
    <cellStyle name="Normal 5 2 3 9 3 3 3" xfId="41798" xr:uid="{00000000-0005-0000-0000-000038A30000}"/>
    <cellStyle name="Normal 5 2 3 9 3 4" xfId="41799" xr:uid="{00000000-0005-0000-0000-000039A30000}"/>
    <cellStyle name="Normal 5 2 3 9 4" xfId="41800" xr:uid="{00000000-0005-0000-0000-00003AA30000}"/>
    <cellStyle name="Normal 5 2 3 9 4 2" xfId="41801" xr:uid="{00000000-0005-0000-0000-00003BA30000}"/>
    <cellStyle name="Normal 5 2 3 9 5" xfId="41802" xr:uid="{00000000-0005-0000-0000-00003CA30000}"/>
    <cellStyle name="Normal 5 2 3 9 5 2" xfId="41803" xr:uid="{00000000-0005-0000-0000-00003DA30000}"/>
    <cellStyle name="Normal 5 2 3 9 5 2 2" xfId="41804" xr:uid="{00000000-0005-0000-0000-00003EA30000}"/>
    <cellStyle name="Normal 5 2 3 9 5 3" xfId="41805" xr:uid="{00000000-0005-0000-0000-00003FA30000}"/>
    <cellStyle name="Normal 5 2 3 9 6" xfId="41806" xr:uid="{00000000-0005-0000-0000-000040A30000}"/>
    <cellStyle name="Normal 5 2 3_T-straight with PEDs adjustor" xfId="41807" xr:uid="{00000000-0005-0000-0000-000041A30000}"/>
    <cellStyle name="Normal 5 2 4" xfId="41808" xr:uid="{00000000-0005-0000-0000-000042A30000}"/>
    <cellStyle name="Normal 5 2 4 10" xfId="41809" xr:uid="{00000000-0005-0000-0000-000043A30000}"/>
    <cellStyle name="Normal 5 2 4 10 2" xfId="41810" xr:uid="{00000000-0005-0000-0000-000044A30000}"/>
    <cellStyle name="Normal 5 2 4 10 2 2" xfId="41811" xr:uid="{00000000-0005-0000-0000-000045A30000}"/>
    <cellStyle name="Normal 5 2 4 10 3" xfId="41812" xr:uid="{00000000-0005-0000-0000-000046A30000}"/>
    <cellStyle name="Normal 5 2 4 10 3 2" xfId="41813" xr:uid="{00000000-0005-0000-0000-000047A30000}"/>
    <cellStyle name="Normal 5 2 4 10 3 2 2" xfId="41814" xr:uid="{00000000-0005-0000-0000-000048A30000}"/>
    <cellStyle name="Normal 5 2 4 10 3 3" xfId="41815" xr:uid="{00000000-0005-0000-0000-000049A30000}"/>
    <cellStyle name="Normal 5 2 4 10 4" xfId="41816" xr:uid="{00000000-0005-0000-0000-00004AA30000}"/>
    <cellStyle name="Normal 5 2 4 11" xfId="41817" xr:uid="{00000000-0005-0000-0000-00004BA30000}"/>
    <cellStyle name="Normal 5 2 4 11 2" xfId="41818" xr:uid="{00000000-0005-0000-0000-00004CA30000}"/>
    <cellStyle name="Normal 5 2 4 11 2 2" xfId="41819" xr:uid="{00000000-0005-0000-0000-00004DA30000}"/>
    <cellStyle name="Normal 5 2 4 11 3" xfId="41820" xr:uid="{00000000-0005-0000-0000-00004EA30000}"/>
    <cellStyle name="Normal 5 2 4 11 3 2" xfId="41821" xr:uid="{00000000-0005-0000-0000-00004FA30000}"/>
    <cellStyle name="Normal 5 2 4 11 3 2 2" xfId="41822" xr:uid="{00000000-0005-0000-0000-000050A30000}"/>
    <cellStyle name="Normal 5 2 4 11 3 3" xfId="41823" xr:uid="{00000000-0005-0000-0000-000051A30000}"/>
    <cellStyle name="Normal 5 2 4 11 4" xfId="41824" xr:uid="{00000000-0005-0000-0000-000052A30000}"/>
    <cellStyle name="Normal 5 2 4 12" xfId="41825" xr:uid="{00000000-0005-0000-0000-000053A30000}"/>
    <cellStyle name="Normal 5 2 4 12 2" xfId="41826" xr:uid="{00000000-0005-0000-0000-000054A30000}"/>
    <cellStyle name="Normal 5 2 4 12 2 2" xfId="41827" xr:uid="{00000000-0005-0000-0000-000055A30000}"/>
    <cellStyle name="Normal 5 2 4 12 3" xfId="41828" xr:uid="{00000000-0005-0000-0000-000056A30000}"/>
    <cellStyle name="Normal 5 2 4 12 3 2" xfId="41829" xr:uid="{00000000-0005-0000-0000-000057A30000}"/>
    <cellStyle name="Normal 5 2 4 12 3 2 2" xfId="41830" xr:uid="{00000000-0005-0000-0000-000058A30000}"/>
    <cellStyle name="Normal 5 2 4 12 3 3" xfId="41831" xr:uid="{00000000-0005-0000-0000-000059A30000}"/>
    <cellStyle name="Normal 5 2 4 12 4" xfId="41832" xr:uid="{00000000-0005-0000-0000-00005AA30000}"/>
    <cellStyle name="Normal 5 2 4 13" xfId="41833" xr:uid="{00000000-0005-0000-0000-00005BA30000}"/>
    <cellStyle name="Normal 5 2 4 13 2" xfId="41834" xr:uid="{00000000-0005-0000-0000-00005CA30000}"/>
    <cellStyle name="Normal 5 2 4 13 2 2" xfId="41835" xr:uid="{00000000-0005-0000-0000-00005DA30000}"/>
    <cellStyle name="Normal 5 2 4 13 3" xfId="41836" xr:uid="{00000000-0005-0000-0000-00005EA30000}"/>
    <cellStyle name="Normal 5 2 4 14" xfId="41837" xr:uid="{00000000-0005-0000-0000-00005FA30000}"/>
    <cellStyle name="Normal 5 2 4 14 2" xfId="41838" xr:uid="{00000000-0005-0000-0000-000060A30000}"/>
    <cellStyle name="Normal 5 2 4 15" xfId="41839" xr:uid="{00000000-0005-0000-0000-000061A30000}"/>
    <cellStyle name="Normal 5 2 4 15 2" xfId="41840" xr:uid="{00000000-0005-0000-0000-000062A30000}"/>
    <cellStyle name="Normal 5 2 4 16" xfId="41841" xr:uid="{00000000-0005-0000-0000-000063A30000}"/>
    <cellStyle name="Normal 5 2 4 17" xfId="41842" xr:uid="{00000000-0005-0000-0000-000064A30000}"/>
    <cellStyle name="Normal 5 2 4 2" xfId="41843" xr:uid="{00000000-0005-0000-0000-000065A30000}"/>
    <cellStyle name="Normal 5 2 4 2 10" xfId="41844" xr:uid="{00000000-0005-0000-0000-000066A30000}"/>
    <cellStyle name="Normal 5 2 4 2 11" xfId="41845" xr:uid="{00000000-0005-0000-0000-000067A30000}"/>
    <cellStyle name="Normal 5 2 4 2 2" xfId="41846" xr:uid="{00000000-0005-0000-0000-000068A30000}"/>
    <cellStyle name="Normal 5 2 4 2 2 10" xfId="41847" xr:uid="{00000000-0005-0000-0000-000069A30000}"/>
    <cellStyle name="Normal 5 2 4 2 2 2" xfId="41848" xr:uid="{00000000-0005-0000-0000-00006AA30000}"/>
    <cellStyle name="Normal 5 2 4 2 2 2 2" xfId="41849" xr:uid="{00000000-0005-0000-0000-00006BA30000}"/>
    <cellStyle name="Normal 5 2 4 2 2 2 2 2" xfId="41850" xr:uid="{00000000-0005-0000-0000-00006CA30000}"/>
    <cellStyle name="Normal 5 2 4 2 2 2 2 2 2" xfId="41851" xr:uid="{00000000-0005-0000-0000-00006DA30000}"/>
    <cellStyle name="Normal 5 2 4 2 2 2 2 2 2 2" xfId="41852" xr:uid="{00000000-0005-0000-0000-00006EA30000}"/>
    <cellStyle name="Normal 5 2 4 2 2 2 2 2 3" xfId="41853" xr:uid="{00000000-0005-0000-0000-00006FA30000}"/>
    <cellStyle name="Normal 5 2 4 2 2 2 2 2 3 2" xfId="41854" xr:uid="{00000000-0005-0000-0000-000070A30000}"/>
    <cellStyle name="Normal 5 2 4 2 2 2 2 2 3 2 2" xfId="41855" xr:uid="{00000000-0005-0000-0000-000071A30000}"/>
    <cellStyle name="Normal 5 2 4 2 2 2 2 2 3 3" xfId="41856" xr:uid="{00000000-0005-0000-0000-000072A30000}"/>
    <cellStyle name="Normal 5 2 4 2 2 2 2 2 4" xfId="41857" xr:uid="{00000000-0005-0000-0000-000073A30000}"/>
    <cellStyle name="Normal 5 2 4 2 2 2 2 3" xfId="41858" xr:uid="{00000000-0005-0000-0000-000074A30000}"/>
    <cellStyle name="Normal 5 2 4 2 2 2 2 3 2" xfId="41859" xr:uid="{00000000-0005-0000-0000-000075A30000}"/>
    <cellStyle name="Normal 5 2 4 2 2 2 2 4" xfId="41860" xr:uid="{00000000-0005-0000-0000-000076A30000}"/>
    <cellStyle name="Normal 5 2 4 2 2 2 2 4 2" xfId="41861" xr:uid="{00000000-0005-0000-0000-000077A30000}"/>
    <cellStyle name="Normal 5 2 4 2 2 2 2 4 2 2" xfId="41862" xr:uid="{00000000-0005-0000-0000-000078A30000}"/>
    <cellStyle name="Normal 5 2 4 2 2 2 2 4 3" xfId="41863" xr:uid="{00000000-0005-0000-0000-000079A30000}"/>
    <cellStyle name="Normal 5 2 4 2 2 2 2 5" xfId="41864" xr:uid="{00000000-0005-0000-0000-00007AA30000}"/>
    <cellStyle name="Normal 5 2 4 2 2 2 3" xfId="41865" xr:uid="{00000000-0005-0000-0000-00007BA30000}"/>
    <cellStyle name="Normal 5 2 4 2 2 2 3 2" xfId="41866" xr:uid="{00000000-0005-0000-0000-00007CA30000}"/>
    <cellStyle name="Normal 5 2 4 2 2 2 3 2 2" xfId="41867" xr:uid="{00000000-0005-0000-0000-00007DA30000}"/>
    <cellStyle name="Normal 5 2 4 2 2 2 3 3" xfId="41868" xr:uid="{00000000-0005-0000-0000-00007EA30000}"/>
    <cellStyle name="Normal 5 2 4 2 2 2 3 3 2" xfId="41869" xr:uid="{00000000-0005-0000-0000-00007FA30000}"/>
    <cellStyle name="Normal 5 2 4 2 2 2 3 3 2 2" xfId="41870" xr:uid="{00000000-0005-0000-0000-000080A30000}"/>
    <cellStyle name="Normal 5 2 4 2 2 2 3 3 3" xfId="41871" xr:uid="{00000000-0005-0000-0000-000081A30000}"/>
    <cellStyle name="Normal 5 2 4 2 2 2 3 4" xfId="41872" xr:uid="{00000000-0005-0000-0000-000082A30000}"/>
    <cellStyle name="Normal 5 2 4 2 2 2 4" xfId="41873" xr:uid="{00000000-0005-0000-0000-000083A30000}"/>
    <cellStyle name="Normal 5 2 4 2 2 2 4 2" xfId="41874" xr:uid="{00000000-0005-0000-0000-000084A30000}"/>
    <cellStyle name="Normal 5 2 4 2 2 2 4 2 2" xfId="41875" xr:uid="{00000000-0005-0000-0000-000085A30000}"/>
    <cellStyle name="Normal 5 2 4 2 2 2 4 3" xfId="41876" xr:uid="{00000000-0005-0000-0000-000086A30000}"/>
    <cellStyle name="Normal 5 2 4 2 2 2 4 3 2" xfId="41877" xr:uid="{00000000-0005-0000-0000-000087A30000}"/>
    <cellStyle name="Normal 5 2 4 2 2 2 4 3 2 2" xfId="41878" xr:uid="{00000000-0005-0000-0000-000088A30000}"/>
    <cellStyle name="Normal 5 2 4 2 2 2 4 3 3" xfId="41879" xr:uid="{00000000-0005-0000-0000-000089A30000}"/>
    <cellStyle name="Normal 5 2 4 2 2 2 4 4" xfId="41880" xr:uid="{00000000-0005-0000-0000-00008AA30000}"/>
    <cellStyle name="Normal 5 2 4 2 2 2 5" xfId="41881" xr:uid="{00000000-0005-0000-0000-00008BA30000}"/>
    <cellStyle name="Normal 5 2 4 2 2 2 5 2" xfId="41882" xr:uid="{00000000-0005-0000-0000-00008CA30000}"/>
    <cellStyle name="Normal 5 2 4 2 2 2 6" xfId="41883" xr:uid="{00000000-0005-0000-0000-00008DA30000}"/>
    <cellStyle name="Normal 5 2 4 2 2 2 6 2" xfId="41884" xr:uid="{00000000-0005-0000-0000-00008EA30000}"/>
    <cellStyle name="Normal 5 2 4 2 2 2 6 2 2" xfId="41885" xr:uid="{00000000-0005-0000-0000-00008FA30000}"/>
    <cellStyle name="Normal 5 2 4 2 2 2 6 3" xfId="41886" xr:uid="{00000000-0005-0000-0000-000090A30000}"/>
    <cellStyle name="Normal 5 2 4 2 2 2 7" xfId="41887" xr:uid="{00000000-0005-0000-0000-000091A30000}"/>
    <cellStyle name="Normal 5 2 4 2 2 2 7 2" xfId="41888" xr:uid="{00000000-0005-0000-0000-000092A30000}"/>
    <cellStyle name="Normal 5 2 4 2 2 2 8" xfId="41889" xr:uid="{00000000-0005-0000-0000-000093A30000}"/>
    <cellStyle name="Normal 5 2 4 2 2 3" xfId="41890" xr:uid="{00000000-0005-0000-0000-000094A30000}"/>
    <cellStyle name="Normal 5 2 4 2 2 3 2" xfId="41891" xr:uid="{00000000-0005-0000-0000-000095A30000}"/>
    <cellStyle name="Normal 5 2 4 2 2 3 2 2" xfId="41892" xr:uid="{00000000-0005-0000-0000-000096A30000}"/>
    <cellStyle name="Normal 5 2 4 2 2 3 2 2 2" xfId="41893" xr:uid="{00000000-0005-0000-0000-000097A30000}"/>
    <cellStyle name="Normal 5 2 4 2 2 3 2 3" xfId="41894" xr:uid="{00000000-0005-0000-0000-000098A30000}"/>
    <cellStyle name="Normal 5 2 4 2 2 3 2 3 2" xfId="41895" xr:uid="{00000000-0005-0000-0000-000099A30000}"/>
    <cellStyle name="Normal 5 2 4 2 2 3 2 3 2 2" xfId="41896" xr:uid="{00000000-0005-0000-0000-00009AA30000}"/>
    <cellStyle name="Normal 5 2 4 2 2 3 2 3 3" xfId="41897" xr:uid="{00000000-0005-0000-0000-00009BA30000}"/>
    <cellStyle name="Normal 5 2 4 2 2 3 2 4" xfId="41898" xr:uid="{00000000-0005-0000-0000-00009CA30000}"/>
    <cellStyle name="Normal 5 2 4 2 2 3 3" xfId="41899" xr:uid="{00000000-0005-0000-0000-00009DA30000}"/>
    <cellStyle name="Normal 5 2 4 2 2 3 3 2" xfId="41900" xr:uid="{00000000-0005-0000-0000-00009EA30000}"/>
    <cellStyle name="Normal 5 2 4 2 2 3 4" xfId="41901" xr:uid="{00000000-0005-0000-0000-00009FA30000}"/>
    <cellStyle name="Normal 5 2 4 2 2 3 4 2" xfId="41902" xr:uid="{00000000-0005-0000-0000-0000A0A30000}"/>
    <cellStyle name="Normal 5 2 4 2 2 3 4 2 2" xfId="41903" xr:uid="{00000000-0005-0000-0000-0000A1A30000}"/>
    <cellStyle name="Normal 5 2 4 2 2 3 4 3" xfId="41904" xr:uid="{00000000-0005-0000-0000-0000A2A30000}"/>
    <cellStyle name="Normal 5 2 4 2 2 3 5" xfId="41905" xr:uid="{00000000-0005-0000-0000-0000A3A30000}"/>
    <cellStyle name="Normal 5 2 4 2 2 4" xfId="41906" xr:uid="{00000000-0005-0000-0000-0000A4A30000}"/>
    <cellStyle name="Normal 5 2 4 2 2 4 2" xfId="41907" xr:uid="{00000000-0005-0000-0000-0000A5A30000}"/>
    <cellStyle name="Normal 5 2 4 2 2 4 2 2" xfId="41908" xr:uid="{00000000-0005-0000-0000-0000A6A30000}"/>
    <cellStyle name="Normal 5 2 4 2 2 4 3" xfId="41909" xr:uid="{00000000-0005-0000-0000-0000A7A30000}"/>
    <cellStyle name="Normal 5 2 4 2 2 4 3 2" xfId="41910" xr:uid="{00000000-0005-0000-0000-0000A8A30000}"/>
    <cellStyle name="Normal 5 2 4 2 2 4 3 2 2" xfId="41911" xr:uid="{00000000-0005-0000-0000-0000A9A30000}"/>
    <cellStyle name="Normal 5 2 4 2 2 4 3 3" xfId="41912" xr:uid="{00000000-0005-0000-0000-0000AAA30000}"/>
    <cellStyle name="Normal 5 2 4 2 2 4 4" xfId="41913" xr:uid="{00000000-0005-0000-0000-0000ABA30000}"/>
    <cellStyle name="Normal 5 2 4 2 2 5" xfId="41914" xr:uid="{00000000-0005-0000-0000-0000ACA30000}"/>
    <cellStyle name="Normal 5 2 4 2 2 5 2" xfId="41915" xr:uid="{00000000-0005-0000-0000-0000ADA30000}"/>
    <cellStyle name="Normal 5 2 4 2 2 5 2 2" xfId="41916" xr:uid="{00000000-0005-0000-0000-0000AEA30000}"/>
    <cellStyle name="Normal 5 2 4 2 2 5 3" xfId="41917" xr:uid="{00000000-0005-0000-0000-0000AFA30000}"/>
    <cellStyle name="Normal 5 2 4 2 2 5 3 2" xfId="41918" xr:uid="{00000000-0005-0000-0000-0000B0A30000}"/>
    <cellStyle name="Normal 5 2 4 2 2 5 3 2 2" xfId="41919" xr:uid="{00000000-0005-0000-0000-0000B1A30000}"/>
    <cellStyle name="Normal 5 2 4 2 2 5 3 3" xfId="41920" xr:uid="{00000000-0005-0000-0000-0000B2A30000}"/>
    <cellStyle name="Normal 5 2 4 2 2 5 4" xfId="41921" xr:uid="{00000000-0005-0000-0000-0000B3A30000}"/>
    <cellStyle name="Normal 5 2 4 2 2 6" xfId="41922" xr:uid="{00000000-0005-0000-0000-0000B4A30000}"/>
    <cellStyle name="Normal 5 2 4 2 2 6 2" xfId="41923" xr:uid="{00000000-0005-0000-0000-0000B5A30000}"/>
    <cellStyle name="Normal 5 2 4 2 2 7" xfId="41924" xr:uid="{00000000-0005-0000-0000-0000B6A30000}"/>
    <cellStyle name="Normal 5 2 4 2 2 7 2" xfId="41925" xr:uid="{00000000-0005-0000-0000-0000B7A30000}"/>
    <cellStyle name="Normal 5 2 4 2 2 7 2 2" xfId="41926" xr:uid="{00000000-0005-0000-0000-0000B8A30000}"/>
    <cellStyle name="Normal 5 2 4 2 2 7 3" xfId="41927" xr:uid="{00000000-0005-0000-0000-0000B9A30000}"/>
    <cellStyle name="Normal 5 2 4 2 2 8" xfId="41928" xr:uid="{00000000-0005-0000-0000-0000BAA30000}"/>
    <cellStyle name="Normal 5 2 4 2 2 8 2" xfId="41929" xr:uid="{00000000-0005-0000-0000-0000BBA30000}"/>
    <cellStyle name="Normal 5 2 4 2 2 9" xfId="41930" xr:uid="{00000000-0005-0000-0000-0000BCA30000}"/>
    <cellStyle name="Normal 5 2 4 2 3" xfId="41931" xr:uid="{00000000-0005-0000-0000-0000BDA30000}"/>
    <cellStyle name="Normal 5 2 4 2 3 2" xfId="41932" xr:uid="{00000000-0005-0000-0000-0000BEA30000}"/>
    <cellStyle name="Normal 5 2 4 2 3 2 2" xfId="41933" xr:uid="{00000000-0005-0000-0000-0000BFA30000}"/>
    <cellStyle name="Normal 5 2 4 2 3 2 2 2" xfId="41934" xr:uid="{00000000-0005-0000-0000-0000C0A30000}"/>
    <cellStyle name="Normal 5 2 4 2 3 2 2 2 2" xfId="41935" xr:uid="{00000000-0005-0000-0000-0000C1A30000}"/>
    <cellStyle name="Normal 5 2 4 2 3 2 2 3" xfId="41936" xr:uid="{00000000-0005-0000-0000-0000C2A30000}"/>
    <cellStyle name="Normal 5 2 4 2 3 2 2 3 2" xfId="41937" xr:uid="{00000000-0005-0000-0000-0000C3A30000}"/>
    <cellStyle name="Normal 5 2 4 2 3 2 2 3 2 2" xfId="41938" xr:uid="{00000000-0005-0000-0000-0000C4A30000}"/>
    <cellStyle name="Normal 5 2 4 2 3 2 2 3 3" xfId="41939" xr:uid="{00000000-0005-0000-0000-0000C5A30000}"/>
    <cellStyle name="Normal 5 2 4 2 3 2 2 4" xfId="41940" xr:uid="{00000000-0005-0000-0000-0000C6A30000}"/>
    <cellStyle name="Normal 5 2 4 2 3 2 3" xfId="41941" xr:uid="{00000000-0005-0000-0000-0000C7A30000}"/>
    <cellStyle name="Normal 5 2 4 2 3 2 3 2" xfId="41942" xr:uid="{00000000-0005-0000-0000-0000C8A30000}"/>
    <cellStyle name="Normal 5 2 4 2 3 2 4" xfId="41943" xr:uid="{00000000-0005-0000-0000-0000C9A30000}"/>
    <cellStyle name="Normal 5 2 4 2 3 2 4 2" xfId="41944" xr:uid="{00000000-0005-0000-0000-0000CAA30000}"/>
    <cellStyle name="Normal 5 2 4 2 3 2 4 2 2" xfId="41945" xr:uid="{00000000-0005-0000-0000-0000CBA30000}"/>
    <cellStyle name="Normal 5 2 4 2 3 2 4 3" xfId="41946" xr:uid="{00000000-0005-0000-0000-0000CCA30000}"/>
    <cellStyle name="Normal 5 2 4 2 3 2 5" xfId="41947" xr:uid="{00000000-0005-0000-0000-0000CDA30000}"/>
    <cellStyle name="Normal 5 2 4 2 3 3" xfId="41948" xr:uid="{00000000-0005-0000-0000-0000CEA30000}"/>
    <cellStyle name="Normal 5 2 4 2 3 3 2" xfId="41949" xr:uid="{00000000-0005-0000-0000-0000CFA30000}"/>
    <cellStyle name="Normal 5 2 4 2 3 3 2 2" xfId="41950" xr:uid="{00000000-0005-0000-0000-0000D0A30000}"/>
    <cellStyle name="Normal 5 2 4 2 3 3 3" xfId="41951" xr:uid="{00000000-0005-0000-0000-0000D1A30000}"/>
    <cellStyle name="Normal 5 2 4 2 3 3 3 2" xfId="41952" xr:uid="{00000000-0005-0000-0000-0000D2A30000}"/>
    <cellStyle name="Normal 5 2 4 2 3 3 3 2 2" xfId="41953" xr:uid="{00000000-0005-0000-0000-0000D3A30000}"/>
    <cellStyle name="Normal 5 2 4 2 3 3 3 3" xfId="41954" xr:uid="{00000000-0005-0000-0000-0000D4A30000}"/>
    <cellStyle name="Normal 5 2 4 2 3 3 4" xfId="41955" xr:uid="{00000000-0005-0000-0000-0000D5A30000}"/>
    <cellStyle name="Normal 5 2 4 2 3 4" xfId="41956" xr:uid="{00000000-0005-0000-0000-0000D6A30000}"/>
    <cellStyle name="Normal 5 2 4 2 3 4 2" xfId="41957" xr:uid="{00000000-0005-0000-0000-0000D7A30000}"/>
    <cellStyle name="Normal 5 2 4 2 3 4 2 2" xfId="41958" xr:uid="{00000000-0005-0000-0000-0000D8A30000}"/>
    <cellStyle name="Normal 5 2 4 2 3 4 3" xfId="41959" xr:uid="{00000000-0005-0000-0000-0000D9A30000}"/>
    <cellStyle name="Normal 5 2 4 2 3 4 3 2" xfId="41960" xr:uid="{00000000-0005-0000-0000-0000DAA30000}"/>
    <cellStyle name="Normal 5 2 4 2 3 4 3 2 2" xfId="41961" xr:uid="{00000000-0005-0000-0000-0000DBA30000}"/>
    <cellStyle name="Normal 5 2 4 2 3 4 3 3" xfId="41962" xr:uid="{00000000-0005-0000-0000-0000DCA30000}"/>
    <cellStyle name="Normal 5 2 4 2 3 4 4" xfId="41963" xr:uid="{00000000-0005-0000-0000-0000DDA30000}"/>
    <cellStyle name="Normal 5 2 4 2 3 5" xfId="41964" xr:uid="{00000000-0005-0000-0000-0000DEA30000}"/>
    <cellStyle name="Normal 5 2 4 2 3 5 2" xfId="41965" xr:uid="{00000000-0005-0000-0000-0000DFA30000}"/>
    <cellStyle name="Normal 5 2 4 2 3 6" xfId="41966" xr:uid="{00000000-0005-0000-0000-0000E0A30000}"/>
    <cellStyle name="Normal 5 2 4 2 3 6 2" xfId="41967" xr:uid="{00000000-0005-0000-0000-0000E1A30000}"/>
    <cellStyle name="Normal 5 2 4 2 3 6 2 2" xfId="41968" xr:uid="{00000000-0005-0000-0000-0000E2A30000}"/>
    <cellStyle name="Normal 5 2 4 2 3 6 3" xfId="41969" xr:uid="{00000000-0005-0000-0000-0000E3A30000}"/>
    <cellStyle name="Normal 5 2 4 2 3 7" xfId="41970" xr:uid="{00000000-0005-0000-0000-0000E4A30000}"/>
    <cellStyle name="Normal 5 2 4 2 3 7 2" xfId="41971" xr:uid="{00000000-0005-0000-0000-0000E5A30000}"/>
    <cellStyle name="Normal 5 2 4 2 3 8" xfId="41972" xr:uid="{00000000-0005-0000-0000-0000E6A30000}"/>
    <cellStyle name="Normal 5 2 4 2 4" xfId="41973" xr:uid="{00000000-0005-0000-0000-0000E7A30000}"/>
    <cellStyle name="Normal 5 2 4 2 4 2" xfId="41974" xr:uid="{00000000-0005-0000-0000-0000E8A30000}"/>
    <cellStyle name="Normal 5 2 4 2 4 2 2" xfId="41975" xr:uid="{00000000-0005-0000-0000-0000E9A30000}"/>
    <cellStyle name="Normal 5 2 4 2 4 2 2 2" xfId="41976" xr:uid="{00000000-0005-0000-0000-0000EAA30000}"/>
    <cellStyle name="Normal 5 2 4 2 4 2 3" xfId="41977" xr:uid="{00000000-0005-0000-0000-0000EBA30000}"/>
    <cellStyle name="Normal 5 2 4 2 4 2 3 2" xfId="41978" xr:uid="{00000000-0005-0000-0000-0000ECA30000}"/>
    <cellStyle name="Normal 5 2 4 2 4 2 3 2 2" xfId="41979" xr:uid="{00000000-0005-0000-0000-0000EDA30000}"/>
    <cellStyle name="Normal 5 2 4 2 4 2 3 3" xfId="41980" xr:uid="{00000000-0005-0000-0000-0000EEA30000}"/>
    <cellStyle name="Normal 5 2 4 2 4 2 4" xfId="41981" xr:uid="{00000000-0005-0000-0000-0000EFA30000}"/>
    <cellStyle name="Normal 5 2 4 2 4 3" xfId="41982" xr:uid="{00000000-0005-0000-0000-0000F0A30000}"/>
    <cellStyle name="Normal 5 2 4 2 4 3 2" xfId="41983" xr:uid="{00000000-0005-0000-0000-0000F1A30000}"/>
    <cellStyle name="Normal 5 2 4 2 4 4" xfId="41984" xr:uid="{00000000-0005-0000-0000-0000F2A30000}"/>
    <cellStyle name="Normal 5 2 4 2 4 4 2" xfId="41985" xr:uid="{00000000-0005-0000-0000-0000F3A30000}"/>
    <cellStyle name="Normal 5 2 4 2 4 4 2 2" xfId="41986" xr:uid="{00000000-0005-0000-0000-0000F4A30000}"/>
    <cellStyle name="Normal 5 2 4 2 4 4 3" xfId="41987" xr:uid="{00000000-0005-0000-0000-0000F5A30000}"/>
    <cellStyle name="Normal 5 2 4 2 4 5" xfId="41988" xr:uid="{00000000-0005-0000-0000-0000F6A30000}"/>
    <cellStyle name="Normal 5 2 4 2 5" xfId="41989" xr:uid="{00000000-0005-0000-0000-0000F7A30000}"/>
    <cellStyle name="Normal 5 2 4 2 5 2" xfId="41990" xr:uid="{00000000-0005-0000-0000-0000F8A30000}"/>
    <cellStyle name="Normal 5 2 4 2 5 2 2" xfId="41991" xr:uid="{00000000-0005-0000-0000-0000F9A30000}"/>
    <cellStyle name="Normal 5 2 4 2 5 3" xfId="41992" xr:uid="{00000000-0005-0000-0000-0000FAA30000}"/>
    <cellStyle name="Normal 5 2 4 2 5 3 2" xfId="41993" xr:uid="{00000000-0005-0000-0000-0000FBA30000}"/>
    <cellStyle name="Normal 5 2 4 2 5 3 2 2" xfId="41994" xr:uid="{00000000-0005-0000-0000-0000FCA30000}"/>
    <cellStyle name="Normal 5 2 4 2 5 3 3" xfId="41995" xr:uid="{00000000-0005-0000-0000-0000FDA30000}"/>
    <cellStyle name="Normal 5 2 4 2 5 4" xfId="41996" xr:uid="{00000000-0005-0000-0000-0000FEA30000}"/>
    <cellStyle name="Normal 5 2 4 2 6" xfId="41997" xr:uid="{00000000-0005-0000-0000-0000FFA30000}"/>
    <cellStyle name="Normal 5 2 4 2 6 2" xfId="41998" xr:uid="{00000000-0005-0000-0000-000000A40000}"/>
    <cellStyle name="Normal 5 2 4 2 6 2 2" xfId="41999" xr:uid="{00000000-0005-0000-0000-000001A40000}"/>
    <cellStyle name="Normal 5 2 4 2 6 3" xfId="42000" xr:uid="{00000000-0005-0000-0000-000002A40000}"/>
    <cellStyle name="Normal 5 2 4 2 6 3 2" xfId="42001" xr:uid="{00000000-0005-0000-0000-000003A40000}"/>
    <cellStyle name="Normal 5 2 4 2 6 3 2 2" xfId="42002" xr:uid="{00000000-0005-0000-0000-000004A40000}"/>
    <cellStyle name="Normal 5 2 4 2 6 3 3" xfId="42003" xr:uid="{00000000-0005-0000-0000-000005A40000}"/>
    <cellStyle name="Normal 5 2 4 2 6 4" xfId="42004" xr:uid="{00000000-0005-0000-0000-000006A40000}"/>
    <cellStyle name="Normal 5 2 4 2 7" xfId="42005" xr:uid="{00000000-0005-0000-0000-000007A40000}"/>
    <cellStyle name="Normal 5 2 4 2 7 2" xfId="42006" xr:uid="{00000000-0005-0000-0000-000008A40000}"/>
    <cellStyle name="Normal 5 2 4 2 8" xfId="42007" xr:uid="{00000000-0005-0000-0000-000009A40000}"/>
    <cellStyle name="Normal 5 2 4 2 8 2" xfId="42008" xr:uid="{00000000-0005-0000-0000-00000AA40000}"/>
    <cellStyle name="Normal 5 2 4 2 8 2 2" xfId="42009" xr:uid="{00000000-0005-0000-0000-00000BA40000}"/>
    <cellStyle name="Normal 5 2 4 2 8 3" xfId="42010" xr:uid="{00000000-0005-0000-0000-00000CA40000}"/>
    <cellStyle name="Normal 5 2 4 2 9" xfId="42011" xr:uid="{00000000-0005-0000-0000-00000DA40000}"/>
    <cellStyle name="Normal 5 2 4 2 9 2" xfId="42012" xr:uid="{00000000-0005-0000-0000-00000EA40000}"/>
    <cellStyle name="Normal 5 2 4 3" xfId="42013" xr:uid="{00000000-0005-0000-0000-00000FA40000}"/>
    <cellStyle name="Normal 5 2 4 3 10" xfId="42014" xr:uid="{00000000-0005-0000-0000-000010A40000}"/>
    <cellStyle name="Normal 5 2 4 3 11" xfId="42015" xr:uid="{00000000-0005-0000-0000-000011A40000}"/>
    <cellStyle name="Normal 5 2 4 3 2" xfId="42016" xr:uid="{00000000-0005-0000-0000-000012A40000}"/>
    <cellStyle name="Normal 5 2 4 3 2 10" xfId="42017" xr:uid="{00000000-0005-0000-0000-000013A40000}"/>
    <cellStyle name="Normal 5 2 4 3 2 2" xfId="42018" xr:uid="{00000000-0005-0000-0000-000014A40000}"/>
    <cellStyle name="Normal 5 2 4 3 2 2 2" xfId="42019" xr:uid="{00000000-0005-0000-0000-000015A40000}"/>
    <cellStyle name="Normal 5 2 4 3 2 2 2 2" xfId="42020" xr:uid="{00000000-0005-0000-0000-000016A40000}"/>
    <cellStyle name="Normal 5 2 4 3 2 2 2 2 2" xfId="42021" xr:uid="{00000000-0005-0000-0000-000017A40000}"/>
    <cellStyle name="Normal 5 2 4 3 2 2 2 2 2 2" xfId="42022" xr:uid="{00000000-0005-0000-0000-000018A40000}"/>
    <cellStyle name="Normal 5 2 4 3 2 2 2 2 3" xfId="42023" xr:uid="{00000000-0005-0000-0000-000019A40000}"/>
    <cellStyle name="Normal 5 2 4 3 2 2 2 2 3 2" xfId="42024" xr:uid="{00000000-0005-0000-0000-00001AA40000}"/>
    <cellStyle name="Normal 5 2 4 3 2 2 2 2 3 2 2" xfId="42025" xr:uid="{00000000-0005-0000-0000-00001BA40000}"/>
    <cellStyle name="Normal 5 2 4 3 2 2 2 2 3 3" xfId="42026" xr:uid="{00000000-0005-0000-0000-00001CA40000}"/>
    <cellStyle name="Normal 5 2 4 3 2 2 2 2 4" xfId="42027" xr:uid="{00000000-0005-0000-0000-00001DA40000}"/>
    <cellStyle name="Normal 5 2 4 3 2 2 2 3" xfId="42028" xr:uid="{00000000-0005-0000-0000-00001EA40000}"/>
    <cellStyle name="Normal 5 2 4 3 2 2 2 3 2" xfId="42029" xr:uid="{00000000-0005-0000-0000-00001FA40000}"/>
    <cellStyle name="Normal 5 2 4 3 2 2 2 4" xfId="42030" xr:uid="{00000000-0005-0000-0000-000020A40000}"/>
    <cellStyle name="Normal 5 2 4 3 2 2 2 4 2" xfId="42031" xr:uid="{00000000-0005-0000-0000-000021A40000}"/>
    <cellStyle name="Normal 5 2 4 3 2 2 2 4 2 2" xfId="42032" xr:uid="{00000000-0005-0000-0000-000022A40000}"/>
    <cellStyle name="Normal 5 2 4 3 2 2 2 4 3" xfId="42033" xr:uid="{00000000-0005-0000-0000-000023A40000}"/>
    <cellStyle name="Normal 5 2 4 3 2 2 2 5" xfId="42034" xr:uid="{00000000-0005-0000-0000-000024A40000}"/>
    <cellStyle name="Normal 5 2 4 3 2 2 3" xfId="42035" xr:uid="{00000000-0005-0000-0000-000025A40000}"/>
    <cellStyle name="Normal 5 2 4 3 2 2 3 2" xfId="42036" xr:uid="{00000000-0005-0000-0000-000026A40000}"/>
    <cellStyle name="Normal 5 2 4 3 2 2 3 2 2" xfId="42037" xr:uid="{00000000-0005-0000-0000-000027A40000}"/>
    <cellStyle name="Normal 5 2 4 3 2 2 3 3" xfId="42038" xr:uid="{00000000-0005-0000-0000-000028A40000}"/>
    <cellStyle name="Normal 5 2 4 3 2 2 3 3 2" xfId="42039" xr:uid="{00000000-0005-0000-0000-000029A40000}"/>
    <cellStyle name="Normal 5 2 4 3 2 2 3 3 2 2" xfId="42040" xr:uid="{00000000-0005-0000-0000-00002AA40000}"/>
    <cellStyle name="Normal 5 2 4 3 2 2 3 3 3" xfId="42041" xr:uid="{00000000-0005-0000-0000-00002BA40000}"/>
    <cellStyle name="Normal 5 2 4 3 2 2 3 4" xfId="42042" xr:uid="{00000000-0005-0000-0000-00002CA40000}"/>
    <cellStyle name="Normal 5 2 4 3 2 2 4" xfId="42043" xr:uid="{00000000-0005-0000-0000-00002DA40000}"/>
    <cellStyle name="Normal 5 2 4 3 2 2 4 2" xfId="42044" xr:uid="{00000000-0005-0000-0000-00002EA40000}"/>
    <cellStyle name="Normal 5 2 4 3 2 2 4 2 2" xfId="42045" xr:uid="{00000000-0005-0000-0000-00002FA40000}"/>
    <cellStyle name="Normal 5 2 4 3 2 2 4 3" xfId="42046" xr:uid="{00000000-0005-0000-0000-000030A40000}"/>
    <cellStyle name="Normal 5 2 4 3 2 2 4 3 2" xfId="42047" xr:uid="{00000000-0005-0000-0000-000031A40000}"/>
    <cellStyle name="Normal 5 2 4 3 2 2 4 3 2 2" xfId="42048" xr:uid="{00000000-0005-0000-0000-000032A40000}"/>
    <cellStyle name="Normal 5 2 4 3 2 2 4 3 3" xfId="42049" xr:uid="{00000000-0005-0000-0000-000033A40000}"/>
    <cellStyle name="Normal 5 2 4 3 2 2 4 4" xfId="42050" xr:uid="{00000000-0005-0000-0000-000034A40000}"/>
    <cellStyle name="Normal 5 2 4 3 2 2 5" xfId="42051" xr:uid="{00000000-0005-0000-0000-000035A40000}"/>
    <cellStyle name="Normal 5 2 4 3 2 2 5 2" xfId="42052" xr:uid="{00000000-0005-0000-0000-000036A40000}"/>
    <cellStyle name="Normal 5 2 4 3 2 2 6" xfId="42053" xr:uid="{00000000-0005-0000-0000-000037A40000}"/>
    <cellStyle name="Normal 5 2 4 3 2 2 6 2" xfId="42054" xr:uid="{00000000-0005-0000-0000-000038A40000}"/>
    <cellStyle name="Normal 5 2 4 3 2 2 6 2 2" xfId="42055" xr:uid="{00000000-0005-0000-0000-000039A40000}"/>
    <cellStyle name="Normal 5 2 4 3 2 2 6 3" xfId="42056" xr:uid="{00000000-0005-0000-0000-00003AA40000}"/>
    <cellStyle name="Normal 5 2 4 3 2 2 7" xfId="42057" xr:uid="{00000000-0005-0000-0000-00003BA40000}"/>
    <cellStyle name="Normal 5 2 4 3 2 2 7 2" xfId="42058" xr:uid="{00000000-0005-0000-0000-00003CA40000}"/>
    <cellStyle name="Normal 5 2 4 3 2 2 8" xfId="42059" xr:uid="{00000000-0005-0000-0000-00003DA40000}"/>
    <cellStyle name="Normal 5 2 4 3 2 3" xfId="42060" xr:uid="{00000000-0005-0000-0000-00003EA40000}"/>
    <cellStyle name="Normal 5 2 4 3 2 3 2" xfId="42061" xr:uid="{00000000-0005-0000-0000-00003FA40000}"/>
    <cellStyle name="Normal 5 2 4 3 2 3 2 2" xfId="42062" xr:uid="{00000000-0005-0000-0000-000040A40000}"/>
    <cellStyle name="Normal 5 2 4 3 2 3 2 2 2" xfId="42063" xr:uid="{00000000-0005-0000-0000-000041A40000}"/>
    <cellStyle name="Normal 5 2 4 3 2 3 2 3" xfId="42064" xr:uid="{00000000-0005-0000-0000-000042A40000}"/>
    <cellStyle name="Normal 5 2 4 3 2 3 2 3 2" xfId="42065" xr:uid="{00000000-0005-0000-0000-000043A40000}"/>
    <cellStyle name="Normal 5 2 4 3 2 3 2 3 2 2" xfId="42066" xr:uid="{00000000-0005-0000-0000-000044A40000}"/>
    <cellStyle name="Normal 5 2 4 3 2 3 2 3 3" xfId="42067" xr:uid="{00000000-0005-0000-0000-000045A40000}"/>
    <cellStyle name="Normal 5 2 4 3 2 3 2 4" xfId="42068" xr:uid="{00000000-0005-0000-0000-000046A40000}"/>
    <cellStyle name="Normal 5 2 4 3 2 3 3" xfId="42069" xr:uid="{00000000-0005-0000-0000-000047A40000}"/>
    <cellStyle name="Normal 5 2 4 3 2 3 3 2" xfId="42070" xr:uid="{00000000-0005-0000-0000-000048A40000}"/>
    <cellStyle name="Normal 5 2 4 3 2 3 4" xfId="42071" xr:uid="{00000000-0005-0000-0000-000049A40000}"/>
    <cellStyle name="Normal 5 2 4 3 2 3 4 2" xfId="42072" xr:uid="{00000000-0005-0000-0000-00004AA40000}"/>
    <cellStyle name="Normal 5 2 4 3 2 3 4 2 2" xfId="42073" xr:uid="{00000000-0005-0000-0000-00004BA40000}"/>
    <cellStyle name="Normal 5 2 4 3 2 3 4 3" xfId="42074" xr:uid="{00000000-0005-0000-0000-00004CA40000}"/>
    <cellStyle name="Normal 5 2 4 3 2 3 5" xfId="42075" xr:uid="{00000000-0005-0000-0000-00004DA40000}"/>
    <cellStyle name="Normal 5 2 4 3 2 4" xfId="42076" xr:uid="{00000000-0005-0000-0000-00004EA40000}"/>
    <cellStyle name="Normal 5 2 4 3 2 4 2" xfId="42077" xr:uid="{00000000-0005-0000-0000-00004FA40000}"/>
    <cellStyle name="Normal 5 2 4 3 2 4 2 2" xfId="42078" xr:uid="{00000000-0005-0000-0000-000050A40000}"/>
    <cellStyle name="Normal 5 2 4 3 2 4 3" xfId="42079" xr:uid="{00000000-0005-0000-0000-000051A40000}"/>
    <cellStyle name="Normal 5 2 4 3 2 4 3 2" xfId="42080" xr:uid="{00000000-0005-0000-0000-000052A40000}"/>
    <cellStyle name="Normal 5 2 4 3 2 4 3 2 2" xfId="42081" xr:uid="{00000000-0005-0000-0000-000053A40000}"/>
    <cellStyle name="Normal 5 2 4 3 2 4 3 3" xfId="42082" xr:uid="{00000000-0005-0000-0000-000054A40000}"/>
    <cellStyle name="Normal 5 2 4 3 2 4 4" xfId="42083" xr:uid="{00000000-0005-0000-0000-000055A40000}"/>
    <cellStyle name="Normal 5 2 4 3 2 5" xfId="42084" xr:uid="{00000000-0005-0000-0000-000056A40000}"/>
    <cellStyle name="Normal 5 2 4 3 2 5 2" xfId="42085" xr:uid="{00000000-0005-0000-0000-000057A40000}"/>
    <cellStyle name="Normal 5 2 4 3 2 5 2 2" xfId="42086" xr:uid="{00000000-0005-0000-0000-000058A40000}"/>
    <cellStyle name="Normal 5 2 4 3 2 5 3" xfId="42087" xr:uid="{00000000-0005-0000-0000-000059A40000}"/>
    <cellStyle name="Normal 5 2 4 3 2 5 3 2" xfId="42088" xr:uid="{00000000-0005-0000-0000-00005AA40000}"/>
    <cellStyle name="Normal 5 2 4 3 2 5 3 2 2" xfId="42089" xr:uid="{00000000-0005-0000-0000-00005BA40000}"/>
    <cellStyle name="Normal 5 2 4 3 2 5 3 3" xfId="42090" xr:uid="{00000000-0005-0000-0000-00005CA40000}"/>
    <cellStyle name="Normal 5 2 4 3 2 5 4" xfId="42091" xr:uid="{00000000-0005-0000-0000-00005DA40000}"/>
    <cellStyle name="Normal 5 2 4 3 2 6" xfId="42092" xr:uid="{00000000-0005-0000-0000-00005EA40000}"/>
    <cellStyle name="Normal 5 2 4 3 2 6 2" xfId="42093" xr:uid="{00000000-0005-0000-0000-00005FA40000}"/>
    <cellStyle name="Normal 5 2 4 3 2 7" xfId="42094" xr:uid="{00000000-0005-0000-0000-000060A40000}"/>
    <cellStyle name="Normal 5 2 4 3 2 7 2" xfId="42095" xr:uid="{00000000-0005-0000-0000-000061A40000}"/>
    <cellStyle name="Normal 5 2 4 3 2 7 2 2" xfId="42096" xr:uid="{00000000-0005-0000-0000-000062A40000}"/>
    <cellStyle name="Normal 5 2 4 3 2 7 3" xfId="42097" xr:uid="{00000000-0005-0000-0000-000063A40000}"/>
    <cellStyle name="Normal 5 2 4 3 2 8" xfId="42098" xr:uid="{00000000-0005-0000-0000-000064A40000}"/>
    <cellStyle name="Normal 5 2 4 3 2 8 2" xfId="42099" xr:uid="{00000000-0005-0000-0000-000065A40000}"/>
    <cellStyle name="Normal 5 2 4 3 2 9" xfId="42100" xr:uid="{00000000-0005-0000-0000-000066A40000}"/>
    <cellStyle name="Normal 5 2 4 3 3" xfId="42101" xr:uid="{00000000-0005-0000-0000-000067A40000}"/>
    <cellStyle name="Normal 5 2 4 3 3 2" xfId="42102" xr:uid="{00000000-0005-0000-0000-000068A40000}"/>
    <cellStyle name="Normal 5 2 4 3 3 2 2" xfId="42103" xr:uid="{00000000-0005-0000-0000-000069A40000}"/>
    <cellStyle name="Normal 5 2 4 3 3 2 2 2" xfId="42104" xr:uid="{00000000-0005-0000-0000-00006AA40000}"/>
    <cellStyle name="Normal 5 2 4 3 3 2 2 2 2" xfId="42105" xr:uid="{00000000-0005-0000-0000-00006BA40000}"/>
    <cellStyle name="Normal 5 2 4 3 3 2 2 3" xfId="42106" xr:uid="{00000000-0005-0000-0000-00006CA40000}"/>
    <cellStyle name="Normal 5 2 4 3 3 2 2 3 2" xfId="42107" xr:uid="{00000000-0005-0000-0000-00006DA40000}"/>
    <cellStyle name="Normal 5 2 4 3 3 2 2 3 2 2" xfId="42108" xr:uid="{00000000-0005-0000-0000-00006EA40000}"/>
    <cellStyle name="Normal 5 2 4 3 3 2 2 3 3" xfId="42109" xr:uid="{00000000-0005-0000-0000-00006FA40000}"/>
    <cellStyle name="Normal 5 2 4 3 3 2 2 4" xfId="42110" xr:uid="{00000000-0005-0000-0000-000070A40000}"/>
    <cellStyle name="Normal 5 2 4 3 3 2 3" xfId="42111" xr:uid="{00000000-0005-0000-0000-000071A40000}"/>
    <cellStyle name="Normal 5 2 4 3 3 2 3 2" xfId="42112" xr:uid="{00000000-0005-0000-0000-000072A40000}"/>
    <cellStyle name="Normal 5 2 4 3 3 2 4" xfId="42113" xr:uid="{00000000-0005-0000-0000-000073A40000}"/>
    <cellStyle name="Normal 5 2 4 3 3 2 4 2" xfId="42114" xr:uid="{00000000-0005-0000-0000-000074A40000}"/>
    <cellStyle name="Normal 5 2 4 3 3 2 4 2 2" xfId="42115" xr:uid="{00000000-0005-0000-0000-000075A40000}"/>
    <cellStyle name="Normal 5 2 4 3 3 2 4 3" xfId="42116" xr:uid="{00000000-0005-0000-0000-000076A40000}"/>
    <cellStyle name="Normal 5 2 4 3 3 2 5" xfId="42117" xr:uid="{00000000-0005-0000-0000-000077A40000}"/>
    <cellStyle name="Normal 5 2 4 3 3 3" xfId="42118" xr:uid="{00000000-0005-0000-0000-000078A40000}"/>
    <cellStyle name="Normal 5 2 4 3 3 3 2" xfId="42119" xr:uid="{00000000-0005-0000-0000-000079A40000}"/>
    <cellStyle name="Normal 5 2 4 3 3 3 2 2" xfId="42120" xr:uid="{00000000-0005-0000-0000-00007AA40000}"/>
    <cellStyle name="Normal 5 2 4 3 3 3 3" xfId="42121" xr:uid="{00000000-0005-0000-0000-00007BA40000}"/>
    <cellStyle name="Normal 5 2 4 3 3 3 3 2" xfId="42122" xr:uid="{00000000-0005-0000-0000-00007CA40000}"/>
    <cellStyle name="Normal 5 2 4 3 3 3 3 2 2" xfId="42123" xr:uid="{00000000-0005-0000-0000-00007DA40000}"/>
    <cellStyle name="Normal 5 2 4 3 3 3 3 3" xfId="42124" xr:uid="{00000000-0005-0000-0000-00007EA40000}"/>
    <cellStyle name="Normal 5 2 4 3 3 3 4" xfId="42125" xr:uid="{00000000-0005-0000-0000-00007FA40000}"/>
    <cellStyle name="Normal 5 2 4 3 3 4" xfId="42126" xr:uid="{00000000-0005-0000-0000-000080A40000}"/>
    <cellStyle name="Normal 5 2 4 3 3 4 2" xfId="42127" xr:uid="{00000000-0005-0000-0000-000081A40000}"/>
    <cellStyle name="Normal 5 2 4 3 3 4 2 2" xfId="42128" xr:uid="{00000000-0005-0000-0000-000082A40000}"/>
    <cellStyle name="Normal 5 2 4 3 3 4 3" xfId="42129" xr:uid="{00000000-0005-0000-0000-000083A40000}"/>
    <cellStyle name="Normal 5 2 4 3 3 4 3 2" xfId="42130" xr:uid="{00000000-0005-0000-0000-000084A40000}"/>
    <cellStyle name="Normal 5 2 4 3 3 4 3 2 2" xfId="42131" xr:uid="{00000000-0005-0000-0000-000085A40000}"/>
    <cellStyle name="Normal 5 2 4 3 3 4 3 3" xfId="42132" xr:uid="{00000000-0005-0000-0000-000086A40000}"/>
    <cellStyle name="Normal 5 2 4 3 3 4 4" xfId="42133" xr:uid="{00000000-0005-0000-0000-000087A40000}"/>
    <cellStyle name="Normal 5 2 4 3 3 5" xfId="42134" xr:uid="{00000000-0005-0000-0000-000088A40000}"/>
    <cellStyle name="Normal 5 2 4 3 3 5 2" xfId="42135" xr:uid="{00000000-0005-0000-0000-000089A40000}"/>
    <cellStyle name="Normal 5 2 4 3 3 6" xfId="42136" xr:uid="{00000000-0005-0000-0000-00008AA40000}"/>
    <cellStyle name="Normal 5 2 4 3 3 6 2" xfId="42137" xr:uid="{00000000-0005-0000-0000-00008BA40000}"/>
    <cellStyle name="Normal 5 2 4 3 3 6 2 2" xfId="42138" xr:uid="{00000000-0005-0000-0000-00008CA40000}"/>
    <cellStyle name="Normal 5 2 4 3 3 6 3" xfId="42139" xr:uid="{00000000-0005-0000-0000-00008DA40000}"/>
    <cellStyle name="Normal 5 2 4 3 3 7" xfId="42140" xr:uid="{00000000-0005-0000-0000-00008EA40000}"/>
    <cellStyle name="Normal 5 2 4 3 3 7 2" xfId="42141" xr:uid="{00000000-0005-0000-0000-00008FA40000}"/>
    <cellStyle name="Normal 5 2 4 3 3 8" xfId="42142" xr:uid="{00000000-0005-0000-0000-000090A40000}"/>
    <cellStyle name="Normal 5 2 4 3 4" xfId="42143" xr:uid="{00000000-0005-0000-0000-000091A40000}"/>
    <cellStyle name="Normal 5 2 4 3 4 2" xfId="42144" xr:uid="{00000000-0005-0000-0000-000092A40000}"/>
    <cellStyle name="Normal 5 2 4 3 4 2 2" xfId="42145" xr:uid="{00000000-0005-0000-0000-000093A40000}"/>
    <cellStyle name="Normal 5 2 4 3 4 2 2 2" xfId="42146" xr:uid="{00000000-0005-0000-0000-000094A40000}"/>
    <cellStyle name="Normal 5 2 4 3 4 2 3" xfId="42147" xr:uid="{00000000-0005-0000-0000-000095A40000}"/>
    <cellStyle name="Normal 5 2 4 3 4 2 3 2" xfId="42148" xr:uid="{00000000-0005-0000-0000-000096A40000}"/>
    <cellStyle name="Normal 5 2 4 3 4 2 3 2 2" xfId="42149" xr:uid="{00000000-0005-0000-0000-000097A40000}"/>
    <cellStyle name="Normal 5 2 4 3 4 2 3 3" xfId="42150" xr:uid="{00000000-0005-0000-0000-000098A40000}"/>
    <cellStyle name="Normal 5 2 4 3 4 2 4" xfId="42151" xr:uid="{00000000-0005-0000-0000-000099A40000}"/>
    <cellStyle name="Normal 5 2 4 3 4 3" xfId="42152" xr:uid="{00000000-0005-0000-0000-00009AA40000}"/>
    <cellStyle name="Normal 5 2 4 3 4 3 2" xfId="42153" xr:uid="{00000000-0005-0000-0000-00009BA40000}"/>
    <cellStyle name="Normal 5 2 4 3 4 4" xfId="42154" xr:uid="{00000000-0005-0000-0000-00009CA40000}"/>
    <cellStyle name="Normal 5 2 4 3 4 4 2" xfId="42155" xr:uid="{00000000-0005-0000-0000-00009DA40000}"/>
    <cellStyle name="Normal 5 2 4 3 4 4 2 2" xfId="42156" xr:uid="{00000000-0005-0000-0000-00009EA40000}"/>
    <cellStyle name="Normal 5 2 4 3 4 4 3" xfId="42157" xr:uid="{00000000-0005-0000-0000-00009FA40000}"/>
    <cellStyle name="Normal 5 2 4 3 4 5" xfId="42158" xr:uid="{00000000-0005-0000-0000-0000A0A40000}"/>
    <cellStyle name="Normal 5 2 4 3 5" xfId="42159" xr:uid="{00000000-0005-0000-0000-0000A1A40000}"/>
    <cellStyle name="Normal 5 2 4 3 5 2" xfId="42160" xr:uid="{00000000-0005-0000-0000-0000A2A40000}"/>
    <cellStyle name="Normal 5 2 4 3 5 2 2" xfId="42161" xr:uid="{00000000-0005-0000-0000-0000A3A40000}"/>
    <cellStyle name="Normal 5 2 4 3 5 3" xfId="42162" xr:uid="{00000000-0005-0000-0000-0000A4A40000}"/>
    <cellStyle name="Normal 5 2 4 3 5 3 2" xfId="42163" xr:uid="{00000000-0005-0000-0000-0000A5A40000}"/>
    <cellStyle name="Normal 5 2 4 3 5 3 2 2" xfId="42164" xr:uid="{00000000-0005-0000-0000-0000A6A40000}"/>
    <cellStyle name="Normal 5 2 4 3 5 3 3" xfId="42165" xr:uid="{00000000-0005-0000-0000-0000A7A40000}"/>
    <cellStyle name="Normal 5 2 4 3 5 4" xfId="42166" xr:uid="{00000000-0005-0000-0000-0000A8A40000}"/>
    <cellStyle name="Normal 5 2 4 3 6" xfId="42167" xr:uid="{00000000-0005-0000-0000-0000A9A40000}"/>
    <cellStyle name="Normal 5 2 4 3 6 2" xfId="42168" xr:uid="{00000000-0005-0000-0000-0000AAA40000}"/>
    <cellStyle name="Normal 5 2 4 3 6 2 2" xfId="42169" xr:uid="{00000000-0005-0000-0000-0000ABA40000}"/>
    <cellStyle name="Normal 5 2 4 3 6 3" xfId="42170" xr:uid="{00000000-0005-0000-0000-0000ACA40000}"/>
    <cellStyle name="Normal 5 2 4 3 6 3 2" xfId="42171" xr:uid="{00000000-0005-0000-0000-0000ADA40000}"/>
    <cellStyle name="Normal 5 2 4 3 6 3 2 2" xfId="42172" xr:uid="{00000000-0005-0000-0000-0000AEA40000}"/>
    <cellStyle name="Normal 5 2 4 3 6 3 3" xfId="42173" xr:uid="{00000000-0005-0000-0000-0000AFA40000}"/>
    <cellStyle name="Normal 5 2 4 3 6 4" xfId="42174" xr:uid="{00000000-0005-0000-0000-0000B0A40000}"/>
    <cellStyle name="Normal 5 2 4 3 7" xfId="42175" xr:uid="{00000000-0005-0000-0000-0000B1A40000}"/>
    <cellStyle name="Normal 5 2 4 3 7 2" xfId="42176" xr:uid="{00000000-0005-0000-0000-0000B2A40000}"/>
    <cellStyle name="Normal 5 2 4 3 8" xfId="42177" xr:uid="{00000000-0005-0000-0000-0000B3A40000}"/>
    <cellStyle name="Normal 5 2 4 3 8 2" xfId="42178" xr:uid="{00000000-0005-0000-0000-0000B4A40000}"/>
    <cellStyle name="Normal 5 2 4 3 8 2 2" xfId="42179" xr:uid="{00000000-0005-0000-0000-0000B5A40000}"/>
    <cellStyle name="Normal 5 2 4 3 8 3" xfId="42180" xr:uid="{00000000-0005-0000-0000-0000B6A40000}"/>
    <cellStyle name="Normal 5 2 4 3 9" xfId="42181" xr:uid="{00000000-0005-0000-0000-0000B7A40000}"/>
    <cellStyle name="Normal 5 2 4 3 9 2" xfId="42182" xr:uid="{00000000-0005-0000-0000-0000B8A40000}"/>
    <cellStyle name="Normal 5 2 4 4" xfId="42183" xr:uid="{00000000-0005-0000-0000-0000B9A40000}"/>
    <cellStyle name="Normal 5 2 4 4 10" xfId="42184" xr:uid="{00000000-0005-0000-0000-0000BAA40000}"/>
    <cellStyle name="Normal 5 2 4 4 11" xfId="42185" xr:uid="{00000000-0005-0000-0000-0000BBA40000}"/>
    <cellStyle name="Normal 5 2 4 4 2" xfId="42186" xr:uid="{00000000-0005-0000-0000-0000BCA40000}"/>
    <cellStyle name="Normal 5 2 4 4 2 2" xfId="42187" xr:uid="{00000000-0005-0000-0000-0000BDA40000}"/>
    <cellStyle name="Normal 5 2 4 4 2 2 2" xfId="42188" xr:uid="{00000000-0005-0000-0000-0000BEA40000}"/>
    <cellStyle name="Normal 5 2 4 4 2 2 2 2" xfId="42189" xr:uid="{00000000-0005-0000-0000-0000BFA40000}"/>
    <cellStyle name="Normal 5 2 4 4 2 2 2 2 2" xfId="42190" xr:uid="{00000000-0005-0000-0000-0000C0A40000}"/>
    <cellStyle name="Normal 5 2 4 4 2 2 2 2 2 2" xfId="42191" xr:uid="{00000000-0005-0000-0000-0000C1A40000}"/>
    <cellStyle name="Normal 5 2 4 4 2 2 2 2 3" xfId="42192" xr:uid="{00000000-0005-0000-0000-0000C2A40000}"/>
    <cellStyle name="Normal 5 2 4 4 2 2 2 2 3 2" xfId="42193" xr:uid="{00000000-0005-0000-0000-0000C3A40000}"/>
    <cellStyle name="Normal 5 2 4 4 2 2 2 2 3 2 2" xfId="42194" xr:uid="{00000000-0005-0000-0000-0000C4A40000}"/>
    <cellStyle name="Normal 5 2 4 4 2 2 2 2 3 3" xfId="42195" xr:uid="{00000000-0005-0000-0000-0000C5A40000}"/>
    <cellStyle name="Normal 5 2 4 4 2 2 2 2 4" xfId="42196" xr:uid="{00000000-0005-0000-0000-0000C6A40000}"/>
    <cellStyle name="Normal 5 2 4 4 2 2 2 3" xfId="42197" xr:uid="{00000000-0005-0000-0000-0000C7A40000}"/>
    <cellStyle name="Normal 5 2 4 4 2 2 2 3 2" xfId="42198" xr:uid="{00000000-0005-0000-0000-0000C8A40000}"/>
    <cellStyle name="Normal 5 2 4 4 2 2 2 4" xfId="42199" xr:uid="{00000000-0005-0000-0000-0000C9A40000}"/>
    <cellStyle name="Normal 5 2 4 4 2 2 2 4 2" xfId="42200" xr:uid="{00000000-0005-0000-0000-0000CAA40000}"/>
    <cellStyle name="Normal 5 2 4 4 2 2 2 4 2 2" xfId="42201" xr:uid="{00000000-0005-0000-0000-0000CBA40000}"/>
    <cellStyle name="Normal 5 2 4 4 2 2 2 4 3" xfId="42202" xr:uid="{00000000-0005-0000-0000-0000CCA40000}"/>
    <cellStyle name="Normal 5 2 4 4 2 2 2 5" xfId="42203" xr:uid="{00000000-0005-0000-0000-0000CDA40000}"/>
    <cellStyle name="Normal 5 2 4 4 2 2 3" xfId="42204" xr:uid="{00000000-0005-0000-0000-0000CEA40000}"/>
    <cellStyle name="Normal 5 2 4 4 2 2 3 2" xfId="42205" xr:uid="{00000000-0005-0000-0000-0000CFA40000}"/>
    <cellStyle name="Normal 5 2 4 4 2 2 3 2 2" xfId="42206" xr:uid="{00000000-0005-0000-0000-0000D0A40000}"/>
    <cellStyle name="Normal 5 2 4 4 2 2 3 3" xfId="42207" xr:uid="{00000000-0005-0000-0000-0000D1A40000}"/>
    <cellStyle name="Normal 5 2 4 4 2 2 3 3 2" xfId="42208" xr:uid="{00000000-0005-0000-0000-0000D2A40000}"/>
    <cellStyle name="Normal 5 2 4 4 2 2 3 3 2 2" xfId="42209" xr:uid="{00000000-0005-0000-0000-0000D3A40000}"/>
    <cellStyle name="Normal 5 2 4 4 2 2 3 3 3" xfId="42210" xr:uid="{00000000-0005-0000-0000-0000D4A40000}"/>
    <cellStyle name="Normal 5 2 4 4 2 2 3 4" xfId="42211" xr:uid="{00000000-0005-0000-0000-0000D5A40000}"/>
    <cellStyle name="Normal 5 2 4 4 2 2 4" xfId="42212" xr:uid="{00000000-0005-0000-0000-0000D6A40000}"/>
    <cellStyle name="Normal 5 2 4 4 2 2 4 2" xfId="42213" xr:uid="{00000000-0005-0000-0000-0000D7A40000}"/>
    <cellStyle name="Normal 5 2 4 4 2 2 4 2 2" xfId="42214" xr:uid="{00000000-0005-0000-0000-0000D8A40000}"/>
    <cellStyle name="Normal 5 2 4 4 2 2 4 3" xfId="42215" xr:uid="{00000000-0005-0000-0000-0000D9A40000}"/>
    <cellStyle name="Normal 5 2 4 4 2 2 4 3 2" xfId="42216" xr:uid="{00000000-0005-0000-0000-0000DAA40000}"/>
    <cellStyle name="Normal 5 2 4 4 2 2 4 3 2 2" xfId="42217" xr:uid="{00000000-0005-0000-0000-0000DBA40000}"/>
    <cellStyle name="Normal 5 2 4 4 2 2 4 3 3" xfId="42218" xr:uid="{00000000-0005-0000-0000-0000DCA40000}"/>
    <cellStyle name="Normal 5 2 4 4 2 2 4 4" xfId="42219" xr:uid="{00000000-0005-0000-0000-0000DDA40000}"/>
    <cellStyle name="Normal 5 2 4 4 2 2 5" xfId="42220" xr:uid="{00000000-0005-0000-0000-0000DEA40000}"/>
    <cellStyle name="Normal 5 2 4 4 2 2 5 2" xfId="42221" xr:uid="{00000000-0005-0000-0000-0000DFA40000}"/>
    <cellStyle name="Normal 5 2 4 4 2 2 6" xfId="42222" xr:uid="{00000000-0005-0000-0000-0000E0A40000}"/>
    <cellStyle name="Normal 5 2 4 4 2 2 6 2" xfId="42223" xr:uid="{00000000-0005-0000-0000-0000E1A40000}"/>
    <cellStyle name="Normal 5 2 4 4 2 2 6 2 2" xfId="42224" xr:uid="{00000000-0005-0000-0000-0000E2A40000}"/>
    <cellStyle name="Normal 5 2 4 4 2 2 6 3" xfId="42225" xr:uid="{00000000-0005-0000-0000-0000E3A40000}"/>
    <cellStyle name="Normal 5 2 4 4 2 2 7" xfId="42226" xr:uid="{00000000-0005-0000-0000-0000E4A40000}"/>
    <cellStyle name="Normal 5 2 4 4 2 2 7 2" xfId="42227" xr:uid="{00000000-0005-0000-0000-0000E5A40000}"/>
    <cellStyle name="Normal 5 2 4 4 2 2 8" xfId="42228" xr:uid="{00000000-0005-0000-0000-0000E6A40000}"/>
    <cellStyle name="Normal 5 2 4 4 2 3" xfId="42229" xr:uid="{00000000-0005-0000-0000-0000E7A40000}"/>
    <cellStyle name="Normal 5 2 4 4 2 3 2" xfId="42230" xr:uid="{00000000-0005-0000-0000-0000E8A40000}"/>
    <cellStyle name="Normal 5 2 4 4 2 3 2 2" xfId="42231" xr:uid="{00000000-0005-0000-0000-0000E9A40000}"/>
    <cellStyle name="Normal 5 2 4 4 2 3 2 2 2" xfId="42232" xr:uid="{00000000-0005-0000-0000-0000EAA40000}"/>
    <cellStyle name="Normal 5 2 4 4 2 3 2 3" xfId="42233" xr:uid="{00000000-0005-0000-0000-0000EBA40000}"/>
    <cellStyle name="Normal 5 2 4 4 2 3 2 3 2" xfId="42234" xr:uid="{00000000-0005-0000-0000-0000ECA40000}"/>
    <cellStyle name="Normal 5 2 4 4 2 3 2 3 2 2" xfId="42235" xr:uid="{00000000-0005-0000-0000-0000EDA40000}"/>
    <cellStyle name="Normal 5 2 4 4 2 3 2 3 3" xfId="42236" xr:uid="{00000000-0005-0000-0000-0000EEA40000}"/>
    <cellStyle name="Normal 5 2 4 4 2 3 2 4" xfId="42237" xr:uid="{00000000-0005-0000-0000-0000EFA40000}"/>
    <cellStyle name="Normal 5 2 4 4 2 3 3" xfId="42238" xr:uid="{00000000-0005-0000-0000-0000F0A40000}"/>
    <cellStyle name="Normal 5 2 4 4 2 3 3 2" xfId="42239" xr:uid="{00000000-0005-0000-0000-0000F1A40000}"/>
    <cellStyle name="Normal 5 2 4 4 2 3 4" xfId="42240" xr:uid="{00000000-0005-0000-0000-0000F2A40000}"/>
    <cellStyle name="Normal 5 2 4 4 2 3 4 2" xfId="42241" xr:uid="{00000000-0005-0000-0000-0000F3A40000}"/>
    <cellStyle name="Normal 5 2 4 4 2 3 4 2 2" xfId="42242" xr:uid="{00000000-0005-0000-0000-0000F4A40000}"/>
    <cellStyle name="Normal 5 2 4 4 2 3 4 3" xfId="42243" xr:uid="{00000000-0005-0000-0000-0000F5A40000}"/>
    <cellStyle name="Normal 5 2 4 4 2 3 5" xfId="42244" xr:uid="{00000000-0005-0000-0000-0000F6A40000}"/>
    <cellStyle name="Normal 5 2 4 4 2 4" xfId="42245" xr:uid="{00000000-0005-0000-0000-0000F7A40000}"/>
    <cellStyle name="Normal 5 2 4 4 2 4 2" xfId="42246" xr:uid="{00000000-0005-0000-0000-0000F8A40000}"/>
    <cellStyle name="Normal 5 2 4 4 2 4 2 2" xfId="42247" xr:uid="{00000000-0005-0000-0000-0000F9A40000}"/>
    <cellStyle name="Normal 5 2 4 4 2 4 3" xfId="42248" xr:uid="{00000000-0005-0000-0000-0000FAA40000}"/>
    <cellStyle name="Normal 5 2 4 4 2 4 3 2" xfId="42249" xr:uid="{00000000-0005-0000-0000-0000FBA40000}"/>
    <cellStyle name="Normal 5 2 4 4 2 4 3 2 2" xfId="42250" xr:uid="{00000000-0005-0000-0000-0000FCA40000}"/>
    <cellStyle name="Normal 5 2 4 4 2 4 3 3" xfId="42251" xr:uid="{00000000-0005-0000-0000-0000FDA40000}"/>
    <cellStyle name="Normal 5 2 4 4 2 4 4" xfId="42252" xr:uid="{00000000-0005-0000-0000-0000FEA40000}"/>
    <cellStyle name="Normal 5 2 4 4 2 5" xfId="42253" xr:uid="{00000000-0005-0000-0000-0000FFA40000}"/>
    <cellStyle name="Normal 5 2 4 4 2 5 2" xfId="42254" xr:uid="{00000000-0005-0000-0000-000000A50000}"/>
    <cellStyle name="Normal 5 2 4 4 2 5 2 2" xfId="42255" xr:uid="{00000000-0005-0000-0000-000001A50000}"/>
    <cellStyle name="Normal 5 2 4 4 2 5 3" xfId="42256" xr:uid="{00000000-0005-0000-0000-000002A50000}"/>
    <cellStyle name="Normal 5 2 4 4 2 5 3 2" xfId="42257" xr:uid="{00000000-0005-0000-0000-000003A50000}"/>
    <cellStyle name="Normal 5 2 4 4 2 5 3 2 2" xfId="42258" xr:uid="{00000000-0005-0000-0000-000004A50000}"/>
    <cellStyle name="Normal 5 2 4 4 2 5 3 3" xfId="42259" xr:uid="{00000000-0005-0000-0000-000005A50000}"/>
    <cellStyle name="Normal 5 2 4 4 2 5 4" xfId="42260" xr:uid="{00000000-0005-0000-0000-000006A50000}"/>
    <cellStyle name="Normal 5 2 4 4 2 6" xfId="42261" xr:uid="{00000000-0005-0000-0000-000007A50000}"/>
    <cellStyle name="Normal 5 2 4 4 2 6 2" xfId="42262" xr:uid="{00000000-0005-0000-0000-000008A50000}"/>
    <cellStyle name="Normal 5 2 4 4 2 7" xfId="42263" xr:uid="{00000000-0005-0000-0000-000009A50000}"/>
    <cellStyle name="Normal 5 2 4 4 2 7 2" xfId="42264" xr:uid="{00000000-0005-0000-0000-00000AA50000}"/>
    <cellStyle name="Normal 5 2 4 4 2 7 2 2" xfId="42265" xr:uid="{00000000-0005-0000-0000-00000BA50000}"/>
    <cellStyle name="Normal 5 2 4 4 2 7 3" xfId="42266" xr:uid="{00000000-0005-0000-0000-00000CA50000}"/>
    <cellStyle name="Normal 5 2 4 4 2 8" xfId="42267" xr:uid="{00000000-0005-0000-0000-00000DA50000}"/>
    <cellStyle name="Normal 5 2 4 4 2 8 2" xfId="42268" xr:uid="{00000000-0005-0000-0000-00000EA50000}"/>
    <cellStyle name="Normal 5 2 4 4 2 9" xfId="42269" xr:uid="{00000000-0005-0000-0000-00000FA50000}"/>
    <cellStyle name="Normal 5 2 4 4 3" xfId="42270" xr:uid="{00000000-0005-0000-0000-000010A50000}"/>
    <cellStyle name="Normal 5 2 4 4 3 2" xfId="42271" xr:uid="{00000000-0005-0000-0000-000011A50000}"/>
    <cellStyle name="Normal 5 2 4 4 3 2 2" xfId="42272" xr:uid="{00000000-0005-0000-0000-000012A50000}"/>
    <cellStyle name="Normal 5 2 4 4 3 2 2 2" xfId="42273" xr:uid="{00000000-0005-0000-0000-000013A50000}"/>
    <cellStyle name="Normal 5 2 4 4 3 2 2 2 2" xfId="42274" xr:uid="{00000000-0005-0000-0000-000014A50000}"/>
    <cellStyle name="Normal 5 2 4 4 3 2 2 3" xfId="42275" xr:uid="{00000000-0005-0000-0000-000015A50000}"/>
    <cellStyle name="Normal 5 2 4 4 3 2 2 3 2" xfId="42276" xr:uid="{00000000-0005-0000-0000-000016A50000}"/>
    <cellStyle name="Normal 5 2 4 4 3 2 2 3 2 2" xfId="42277" xr:uid="{00000000-0005-0000-0000-000017A50000}"/>
    <cellStyle name="Normal 5 2 4 4 3 2 2 3 3" xfId="42278" xr:uid="{00000000-0005-0000-0000-000018A50000}"/>
    <cellStyle name="Normal 5 2 4 4 3 2 2 4" xfId="42279" xr:uid="{00000000-0005-0000-0000-000019A50000}"/>
    <cellStyle name="Normal 5 2 4 4 3 2 3" xfId="42280" xr:uid="{00000000-0005-0000-0000-00001AA50000}"/>
    <cellStyle name="Normal 5 2 4 4 3 2 3 2" xfId="42281" xr:uid="{00000000-0005-0000-0000-00001BA50000}"/>
    <cellStyle name="Normal 5 2 4 4 3 2 4" xfId="42282" xr:uid="{00000000-0005-0000-0000-00001CA50000}"/>
    <cellStyle name="Normal 5 2 4 4 3 2 4 2" xfId="42283" xr:uid="{00000000-0005-0000-0000-00001DA50000}"/>
    <cellStyle name="Normal 5 2 4 4 3 2 4 2 2" xfId="42284" xr:uid="{00000000-0005-0000-0000-00001EA50000}"/>
    <cellStyle name="Normal 5 2 4 4 3 2 4 3" xfId="42285" xr:uid="{00000000-0005-0000-0000-00001FA50000}"/>
    <cellStyle name="Normal 5 2 4 4 3 2 5" xfId="42286" xr:uid="{00000000-0005-0000-0000-000020A50000}"/>
    <cellStyle name="Normal 5 2 4 4 3 3" xfId="42287" xr:uid="{00000000-0005-0000-0000-000021A50000}"/>
    <cellStyle name="Normal 5 2 4 4 3 3 2" xfId="42288" xr:uid="{00000000-0005-0000-0000-000022A50000}"/>
    <cellStyle name="Normal 5 2 4 4 3 3 2 2" xfId="42289" xr:uid="{00000000-0005-0000-0000-000023A50000}"/>
    <cellStyle name="Normal 5 2 4 4 3 3 3" xfId="42290" xr:uid="{00000000-0005-0000-0000-000024A50000}"/>
    <cellStyle name="Normal 5 2 4 4 3 3 3 2" xfId="42291" xr:uid="{00000000-0005-0000-0000-000025A50000}"/>
    <cellStyle name="Normal 5 2 4 4 3 3 3 2 2" xfId="42292" xr:uid="{00000000-0005-0000-0000-000026A50000}"/>
    <cellStyle name="Normal 5 2 4 4 3 3 3 3" xfId="42293" xr:uid="{00000000-0005-0000-0000-000027A50000}"/>
    <cellStyle name="Normal 5 2 4 4 3 3 4" xfId="42294" xr:uid="{00000000-0005-0000-0000-000028A50000}"/>
    <cellStyle name="Normal 5 2 4 4 3 4" xfId="42295" xr:uid="{00000000-0005-0000-0000-000029A50000}"/>
    <cellStyle name="Normal 5 2 4 4 3 4 2" xfId="42296" xr:uid="{00000000-0005-0000-0000-00002AA50000}"/>
    <cellStyle name="Normal 5 2 4 4 3 4 2 2" xfId="42297" xr:uid="{00000000-0005-0000-0000-00002BA50000}"/>
    <cellStyle name="Normal 5 2 4 4 3 4 3" xfId="42298" xr:uid="{00000000-0005-0000-0000-00002CA50000}"/>
    <cellStyle name="Normal 5 2 4 4 3 4 3 2" xfId="42299" xr:uid="{00000000-0005-0000-0000-00002DA50000}"/>
    <cellStyle name="Normal 5 2 4 4 3 4 3 2 2" xfId="42300" xr:uid="{00000000-0005-0000-0000-00002EA50000}"/>
    <cellStyle name="Normal 5 2 4 4 3 4 3 3" xfId="42301" xr:uid="{00000000-0005-0000-0000-00002FA50000}"/>
    <cellStyle name="Normal 5 2 4 4 3 4 4" xfId="42302" xr:uid="{00000000-0005-0000-0000-000030A50000}"/>
    <cellStyle name="Normal 5 2 4 4 3 5" xfId="42303" xr:uid="{00000000-0005-0000-0000-000031A50000}"/>
    <cellStyle name="Normal 5 2 4 4 3 5 2" xfId="42304" xr:uid="{00000000-0005-0000-0000-000032A50000}"/>
    <cellStyle name="Normal 5 2 4 4 3 6" xfId="42305" xr:uid="{00000000-0005-0000-0000-000033A50000}"/>
    <cellStyle name="Normal 5 2 4 4 3 6 2" xfId="42306" xr:uid="{00000000-0005-0000-0000-000034A50000}"/>
    <cellStyle name="Normal 5 2 4 4 3 6 2 2" xfId="42307" xr:uid="{00000000-0005-0000-0000-000035A50000}"/>
    <cellStyle name="Normal 5 2 4 4 3 6 3" xfId="42308" xr:uid="{00000000-0005-0000-0000-000036A50000}"/>
    <cellStyle name="Normal 5 2 4 4 3 7" xfId="42309" xr:uid="{00000000-0005-0000-0000-000037A50000}"/>
    <cellStyle name="Normal 5 2 4 4 3 7 2" xfId="42310" xr:uid="{00000000-0005-0000-0000-000038A50000}"/>
    <cellStyle name="Normal 5 2 4 4 3 8" xfId="42311" xr:uid="{00000000-0005-0000-0000-000039A50000}"/>
    <cellStyle name="Normal 5 2 4 4 4" xfId="42312" xr:uid="{00000000-0005-0000-0000-00003AA50000}"/>
    <cellStyle name="Normal 5 2 4 4 4 2" xfId="42313" xr:uid="{00000000-0005-0000-0000-00003BA50000}"/>
    <cellStyle name="Normal 5 2 4 4 4 2 2" xfId="42314" xr:uid="{00000000-0005-0000-0000-00003CA50000}"/>
    <cellStyle name="Normal 5 2 4 4 4 2 2 2" xfId="42315" xr:uid="{00000000-0005-0000-0000-00003DA50000}"/>
    <cellStyle name="Normal 5 2 4 4 4 2 3" xfId="42316" xr:uid="{00000000-0005-0000-0000-00003EA50000}"/>
    <cellStyle name="Normal 5 2 4 4 4 2 3 2" xfId="42317" xr:uid="{00000000-0005-0000-0000-00003FA50000}"/>
    <cellStyle name="Normal 5 2 4 4 4 2 3 2 2" xfId="42318" xr:uid="{00000000-0005-0000-0000-000040A50000}"/>
    <cellStyle name="Normal 5 2 4 4 4 2 3 3" xfId="42319" xr:uid="{00000000-0005-0000-0000-000041A50000}"/>
    <cellStyle name="Normal 5 2 4 4 4 2 4" xfId="42320" xr:uid="{00000000-0005-0000-0000-000042A50000}"/>
    <cellStyle name="Normal 5 2 4 4 4 3" xfId="42321" xr:uid="{00000000-0005-0000-0000-000043A50000}"/>
    <cellStyle name="Normal 5 2 4 4 4 3 2" xfId="42322" xr:uid="{00000000-0005-0000-0000-000044A50000}"/>
    <cellStyle name="Normal 5 2 4 4 4 4" xfId="42323" xr:uid="{00000000-0005-0000-0000-000045A50000}"/>
    <cellStyle name="Normal 5 2 4 4 4 4 2" xfId="42324" xr:uid="{00000000-0005-0000-0000-000046A50000}"/>
    <cellStyle name="Normal 5 2 4 4 4 4 2 2" xfId="42325" xr:uid="{00000000-0005-0000-0000-000047A50000}"/>
    <cellStyle name="Normal 5 2 4 4 4 4 3" xfId="42326" xr:uid="{00000000-0005-0000-0000-000048A50000}"/>
    <cellStyle name="Normal 5 2 4 4 4 5" xfId="42327" xr:uid="{00000000-0005-0000-0000-000049A50000}"/>
    <cellStyle name="Normal 5 2 4 4 5" xfId="42328" xr:uid="{00000000-0005-0000-0000-00004AA50000}"/>
    <cellStyle name="Normal 5 2 4 4 5 2" xfId="42329" xr:uid="{00000000-0005-0000-0000-00004BA50000}"/>
    <cellStyle name="Normal 5 2 4 4 5 2 2" xfId="42330" xr:uid="{00000000-0005-0000-0000-00004CA50000}"/>
    <cellStyle name="Normal 5 2 4 4 5 3" xfId="42331" xr:uid="{00000000-0005-0000-0000-00004DA50000}"/>
    <cellStyle name="Normal 5 2 4 4 5 3 2" xfId="42332" xr:uid="{00000000-0005-0000-0000-00004EA50000}"/>
    <cellStyle name="Normal 5 2 4 4 5 3 2 2" xfId="42333" xr:uid="{00000000-0005-0000-0000-00004FA50000}"/>
    <cellStyle name="Normal 5 2 4 4 5 3 3" xfId="42334" xr:uid="{00000000-0005-0000-0000-000050A50000}"/>
    <cellStyle name="Normal 5 2 4 4 5 4" xfId="42335" xr:uid="{00000000-0005-0000-0000-000051A50000}"/>
    <cellStyle name="Normal 5 2 4 4 6" xfId="42336" xr:uid="{00000000-0005-0000-0000-000052A50000}"/>
    <cellStyle name="Normal 5 2 4 4 6 2" xfId="42337" xr:uid="{00000000-0005-0000-0000-000053A50000}"/>
    <cellStyle name="Normal 5 2 4 4 6 2 2" xfId="42338" xr:uid="{00000000-0005-0000-0000-000054A50000}"/>
    <cellStyle name="Normal 5 2 4 4 6 3" xfId="42339" xr:uid="{00000000-0005-0000-0000-000055A50000}"/>
    <cellStyle name="Normal 5 2 4 4 6 3 2" xfId="42340" xr:uid="{00000000-0005-0000-0000-000056A50000}"/>
    <cellStyle name="Normal 5 2 4 4 6 3 2 2" xfId="42341" xr:uid="{00000000-0005-0000-0000-000057A50000}"/>
    <cellStyle name="Normal 5 2 4 4 6 3 3" xfId="42342" xr:uid="{00000000-0005-0000-0000-000058A50000}"/>
    <cellStyle name="Normal 5 2 4 4 6 4" xfId="42343" xr:uid="{00000000-0005-0000-0000-000059A50000}"/>
    <cellStyle name="Normal 5 2 4 4 7" xfId="42344" xr:uid="{00000000-0005-0000-0000-00005AA50000}"/>
    <cellStyle name="Normal 5 2 4 4 7 2" xfId="42345" xr:uid="{00000000-0005-0000-0000-00005BA50000}"/>
    <cellStyle name="Normal 5 2 4 4 8" xfId="42346" xr:uid="{00000000-0005-0000-0000-00005CA50000}"/>
    <cellStyle name="Normal 5 2 4 4 8 2" xfId="42347" xr:uid="{00000000-0005-0000-0000-00005DA50000}"/>
    <cellStyle name="Normal 5 2 4 4 8 2 2" xfId="42348" xr:uid="{00000000-0005-0000-0000-00005EA50000}"/>
    <cellStyle name="Normal 5 2 4 4 8 3" xfId="42349" xr:uid="{00000000-0005-0000-0000-00005FA50000}"/>
    <cellStyle name="Normal 5 2 4 4 9" xfId="42350" xr:uid="{00000000-0005-0000-0000-000060A50000}"/>
    <cellStyle name="Normal 5 2 4 4 9 2" xfId="42351" xr:uid="{00000000-0005-0000-0000-000061A50000}"/>
    <cellStyle name="Normal 5 2 4 5" xfId="42352" xr:uid="{00000000-0005-0000-0000-000062A50000}"/>
    <cellStyle name="Normal 5 2 4 5 2" xfId="42353" xr:uid="{00000000-0005-0000-0000-000063A50000}"/>
    <cellStyle name="Normal 5 2 4 5 2 2" xfId="42354" xr:uid="{00000000-0005-0000-0000-000064A50000}"/>
    <cellStyle name="Normal 5 2 4 5 2 2 2" xfId="42355" xr:uid="{00000000-0005-0000-0000-000065A50000}"/>
    <cellStyle name="Normal 5 2 4 5 2 2 2 2" xfId="42356" xr:uid="{00000000-0005-0000-0000-000066A50000}"/>
    <cellStyle name="Normal 5 2 4 5 2 2 2 2 2" xfId="42357" xr:uid="{00000000-0005-0000-0000-000067A50000}"/>
    <cellStyle name="Normal 5 2 4 5 2 2 2 3" xfId="42358" xr:uid="{00000000-0005-0000-0000-000068A50000}"/>
    <cellStyle name="Normal 5 2 4 5 2 2 2 3 2" xfId="42359" xr:uid="{00000000-0005-0000-0000-000069A50000}"/>
    <cellStyle name="Normal 5 2 4 5 2 2 2 3 2 2" xfId="42360" xr:uid="{00000000-0005-0000-0000-00006AA50000}"/>
    <cellStyle name="Normal 5 2 4 5 2 2 2 3 3" xfId="42361" xr:uid="{00000000-0005-0000-0000-00006BA50000}"/>
    <cellStyle name="Normal 5 2 4 5 2 2 2 4" xfId="42362" xr:uid="{00000000-0005-0000-0000-00006CA50000}"/>
    <cellStyle name="Normal 5 2 4 5 2 2 3" xfId="42363" xr:uid="{00000000-0005-0000-0000-00006DA50000}"/>
    <cellStyle name="Normal 5 2 4 5 2 2 3 2" xfId="42364" xr:uid="{00000000-0005-0000-0000-00006EA50000}"/>
    <cellStyle name="Normal 5 2 4 5 2 2 4" xfId="42365" xr:uid="{00000000-0005-0000-0000-00006FA50000}"/>
    <cellStyle name="Normal 5 2 4 5 2 2 4 2" xfId="42366" xr:uid="{00000000-0005-0000-0000-000070A50000}"/>
    <cellStyle name="Normal 5 2 4 5 2 2 4 2 2" xfId="42367" xr:uid="{00000000-0005-0000-0000-000071A50000}"/>
    <cellStyle name="Normal 5 2 4 5 2 2 4 3" xfId="42368" xr:uid="{00000000-0005-0000-0000-000072A50000}"/>
    <cellStyle name="Normal 5 2 4 5 2 2 5" xfId="42369" xr:uid="{00000000-0005-0000-0000-000073A50000}"/>
    <cellStyle name="Normal 5 2 4 5 2 3" xfId="42370" xr:uid="{00000000-0005-0000-0000-000074A50000}"/>
    <cellStyle name="Normal 5 2 4 5 2 3 2" xfId="42371" xr:uid="{00000000-0005-0000-0000-000075A50000}"/>
    <cellStyle name="Normal 5 2 4 5 2 3 2 2" xfId="42372" xr:uid="{00000000-0005-0000-0000-000076A50000}"/>
    <cellStyle name="Normal 5 2 4 5 2 3 3" xfId="42373" xr:uid="{00000000-0005-0000-0000-000077A50000}"/>
    <cellStyle name="Normal 5 2 4 5 2 3 3 2" xfId="42374" xr:uid="{00000000-0005-0000-0000-000078A50000}"/>
    <cellStyle name="Normal 5 2 4 5 2 3 3 2 2" xfId="42375" xr:uid="{00000000-0005-0000-0000-000079A50000}"/>
    <cellStyle name="Normal 5 2 4 5 2 3 3 3" xfId="42376" xr:uid="{00000000-0005-0000-0000-00007AA50000}"/>
    <cellStyle name="Normal 5 2 4 5 2 3 4" xfId="42377" xr:uid="{00000000-0005-0000-0000-00007BA50000}"/>
    <cellStyle name="Normal 5 2 4 5 2 4" xfId="42378" xr:uid="{00000000-0005-0000-0000-00007CA50000}"/>
    <cellStyle name="Normal 5 2 4 5 2 4 2" xfId="42379" xr:uid="{00000000-0005-0000-0000-00007DA50000}"/>
    <cellStyle name="Normal 5 2 4 5 2 4 2 2" xfId="42380" xr:uid="{00000000-0005-0000-0000-00007EA50000}"/>
    <cellStyle name="Normal 5 2 4 5 2 4 3" xfId="42381" xr:uid="{00000000-0005-0000-0000-00007FA50000}"/>
    <cellStyle name="Normal 5 2 4 5 2 4 3 2" xfId="42382" xr:uid="{00000000-0005-0000-0000-000080A50000}"/>
    <cellStyle name="Normal 5 2 4 5 2 4 3 2 2" xfId="42383" xr:uid="{00000000-0005-0000-0000-000081A50000}"/>
    <cellStyle name="Normal 5 2 4 5 2 4 3 3" xfId="42384" xr:uid="{00000000-0005-0000-0000-000082A50000}"/>
    <cellStyle name="Normal 5 2 4 5 2 4 4" xfId="42385" xr:uid="{00000000-0005-0000-0000-000083A50000}"/>
    <cellStyle name="Normal 5 2 4 5 2 5" xfId="42386" xr:uid="{00000000-0005-0000-0000-000084A50000}"/>
    <cellStyle name="Normal 5 2 4 5 2 5 2" xfId="42387" xr:uid="{00000000-0005-0000-0000-000085A50000}"/>
    <cellStyle name="Normal 5 2 4 5 2 6" xfId="42388" xr:uid="{00000000-0005-0000-0000-000086A50000}"/>
    <cellStyle name="Normal 5 2 4 5 2 6 2" xfId="42389" xr:uid="{00000000-0005-0000-0000-000087A50000}"/>
    <cellStyle name="Normal 5 2 4 5 2 6 2 2" xfId="42390" xr:uid="{00000000-0005-0000-0000-000088A50000}"/>
    <cellStyle name="Normal 5 2 4 5 2 6 3" xfId="42391" xr:uid="{00000000-0005-0000-0000-000089A50000}"/>
    <cellStyle name="Normal 5 2 4 5 2 7" xfId="42392" xr:uid="{00000000-0005-0000-0000-00008AA50000}"/>
    <cellStyle name="Normal 5 2 4 5 2 7 2" xfId="42393" xr:uid="{00000000-0005-0000-0000-00008BA50000}"/>
    <cellStyle name="Normal 5 2 4 5 2 8" xfId="42394" xr:uid="{00000000-0005-0000-0000-00008CA50000}"/>
    <cellStyle name="Normal 5 2 4 5 3" xfId="42395" xr:uid="{00000000-0005-0000-0000-00008DA50000}"/>
    <cellStyle name="Normal 5 2 4 5 3 2" xfId="42396" xr:uid="{00000000-0005-0000-0000-00008EA50000}"/>
    <cellStyle name="Normal 5 2 4 5 3 2 2" xfId="42397" xr:uid="{00000000-0005-0000-0000-00008FA50000}"/>
    <cellStyle name="Normal 5 2 4 5 3 2 2 2" xfId="42398" xr:uid="{00000000-0005-0000-0000-000090A50000}"/>
    <cellStyle name="Normal 5 2 4 5 3 2 3" xfId="42399" xr:uid="{00000000-0005-0000-0000-000091A50000}"/>
    <cellStyle name="Normal 5 2 4 5 3 2 3 2" xfId="42400" xr:uid="{00000000-0005-0000-0000-000092A50000}"/>
    <cellStyle name="Normal 5 2 4 5 3 2 3 2 2" xfId="42401" xr:uid="{00000000-0005-0000-0000-000093A50000}"/>
    <cellStyle name="Normal 5 2 4 5 3 2 3 3" xfId="42402" xr:uid="{00000000-0005-0000-0000-000094A50000}"/>
    <cellStyle name="Normal 5 2 4 5 3 2 4" xfId="42403" xr:uid="{00000000-0005-0000-0000-000095A50000}"/>
    <cellStyle name="Normal 5 2 4 5 3 3" xfId="42404" xr:uid="{00000000-0005-0000-0000-000096A50000}"/>
    <cellStyle name="Normal 5 2 4 5 3 3 2" xfId="42405" xr:uid="{00000000-0005-0000-0000-000097A50000}"/>
    <cellStyle name="Normal 5 2 4 5 3 4" xfId="42406" xr:uid="{00000000-0005-0000-0000-000098A50000}"/>
    <cellStyle name="Normal 5 2 4 5 3 4 2" xfId="42407" xr:uid="{00000000-0005-0000-0000-000099A50000}"/>
    <cellStyle name="Normal 5 2 4 5 3 4 2 2" xfId="42408" xr:uid="{00000000-0005-0000-0000-00009AA50000}"/>
    <cellStyle name="Normal 5 2 4 5 3 4 3" xfId="42409" xr:uid="{00000000-0005-0000-0000-00009BA50000}"/>
    <cellStyle name="Normal 5 2 4 5 3 5" xfId="42410" xr:uid="{00000000-0005-0000-0000-00009CA50000}"/>
    <cellStyle name="Normal 5 2 4 5 4" xfId="42411" xr:uid="{00000000-0005-0000-0000-00009DA50000}"/>
    <cellStyle name="Normal 5 2 4 5 4 2" xfId="42412" xr:uid="{00000000-0005-0000-0000-00009EA50000}"/>
    <cellStyle name="Normal 5 2 4 5 4 2 2" xfId="42413" xr:uid="{00000000-0005-0000-0000-00009FA50000}"/>
    <cellStyle name="Normal 5 2 4 5 4 3" xfId="42414" xr:uid="{00000000-0005-0000-0000-0000A0A50000}"/>
    <cellStyle name="Normal 5 2 4 5 4 3 2" xfId="42415" xr:uid="{00000000-0005-0000-0000-0000A1A50000}"/>
    <cellStyle name="Normal 5 2 4 5 4 3 2 2" xfId="42416" xr:uid="{00000000-0005-0000-0000-0000A2A50000}"/>
    <cellStyle name="Normal 5 2 4 5 4 3 3" xfId="42417" xr:uid="{00000000-0005-0000-0000-0000A3A50000}"/>
    <cellStyle name="Normal 5 2 4 5 4 4" xfId="42418" xr:uid="{00000000-0005-0000-0000-0000A4A50000}"/>
    <cellStyle name="Normal 5 2 4 5 5" xfId="42419" xr:uid="{00000000-0005-0000-0000-0000A5A50000}"/>
    <cellStyle name="Normal 5 2 4 5 5 2" xfId="42420" xr:uid="{00000000-0005-0000-0000-0000A6A50000}"/>
    <cellStyle name="Normal 5 2 4 5 5 2 2" xfId="42421" xr:uid="{00000000-0005-0000-0000-0000A7A50000}"/>
    <cellStyle name="Normal 5 2 4 5 5 3" xfId="42422" xr:uid="{00000000-0005-0000-0000-0000A8A50000}"/>
    <cellStyle name="Normal 5 2 4 5 5 3 2" xfId="42423" xr:uid="{00000000-0005-0000-0000-0000A9A50000}"/>
    <cellStyle name="Normal 5 2 4 5 5 3 2 2" xfId="42424" xr:uid="{00000000-0005-0000-0000-0000AAA50000}"/>
    <cellStyle name="Normal 5 2 4 5 5 3 3" xfId="42425" xr:uid="{00000000-0005-0000-0000-0000ABA50000}"/>
    <cellStyle name="Normal 5 2 4 5 5 4" xfId="42426" xr:uid="{00000000-0005-0000-0000-0000ACA50000}"/>
    <cellStyle name="Normal 5 2 4 5 6" xfId="42427" xr:uid="{00000000-0005-0000-0000-0000ADA50000}"/>
    <cellStyle name="Normal 5 2 4 5 6 2" xfId="42428" xr:uid="{00000000-0005-0000-0000-0000AEA50000}"/>
    <cellStyle name="Normal 5 2 4 5 7" xfId="42429" xr:uid="{00000000-0005-0000-0000-0000AFA50000}"/>
    <cellStyle name="Normal 5 2 4 5 7 2" xfId="42430" xr:uid="{00000000-0005-0000-0000-0000B0A50000}"/>
    <cellStyle name="Normal 5 2 4 5 7 2 2" xfId="42431" xr:uid="{00000000-0005-0000-0000-0000B1A50000}"/>
    <cellStyle name="Normal 5 2 4 5 7 3" xfId="42432" xr:uid="{00000000-0005-0000-0000-0000B2A50000}"/>
    <cellStyle name="Normal 5 2 4 5 8" xfId="42433" xr:uid="{00000000-0005-0000-0000-0000B3A50000}"/>
    <cellStyle name="Normal 5 2 4 5 8 2" xfId="42434" xr:uid="{00000000-0005-0000-0000-0000B4A50000}"/>
    <cellStyle name="Normal 5 2 4 5 9" xfId="42435" xr:uid="{00000000-0005-0000-0000-0000B5A50000}"/>
    <cellStyle name="Normal 5 2 4 6" xfId="42436" xr:uid="{00000000-0005-0000-0000-0000B6A50000}"/>
    <cellStyle name="Normal 5 2 4 6 2" xfId="42437" xr:uid="{00000000-0005-0000-0000-0000B7A50000}"/>
    <cellStyle name="Normal 5 2 4 6 2 2" xfId="42438" xr:uid="{00000000-0005-0000-0000-0000B8A50000}"/>
    <cellStyle name="Normal 5 2 4 6 2 2 2" xfId="42439" xr:uid="{00000000-0005-0000-0000-0000B9A50000}"/>
    <cellStyle name="Normal 5 2 4 6 2 2 2 2" xfId="42440" xr:uid="{00000000-0005-0000-0000-0000BAA50000}"/>
    <cellStyle name="Normal 5 2 4 6 2 2 3" xfId="42441" xr:uid="{00000000-0005-0000-0000-0000BBA50000}"/>
    <cellStyle name="Normal 5 2 4 6 2 2 3 2" xfId="42442" xr:uid="{00000000-0005-0000-0000-0000BCA50000}"/>
    <cellStyle name="Normal 5 2 4 6 2 2 3 2 2" xfId="42443" xr:uid="{00000000-0005-0000-0000-0000BDA50000}"/>
    <cellStyle name="Normal 5 2 4 6 2 2 3 3" xfId="42444" xr:uid="{00000000-0005-0000-0000-0000BEA50000}"/>
    <cellStyle name="Normal 5 2 4 6 2 2 4" xfId="42445" xr:uid="{00000000-0005-0000-0000-0000BFA50000}"/>
    <cellStyle name="Normal 5 2 4 6 2 3" xfId="42446" xr:uid="{00000000-0005-0000-0000-0000C0A50000}"/>
    <cellStyle name="Normal 5 2 4 6 2 3 2" xfId="42447" xr:uid="{00000000-0005-0000-0000-0000C1A50000}"/>
    <cellStyle name="Normal 5 2 4 6 2 4" xfId="42448" xr:uid="{00000000-0005-0000-0000-0000C2A50000}"/>
    <cellStyle name="Normal 5 2 4 6 2 4 2" xfId="42449" xr:uid="{00000000-0005-0000-0000-0000C3A50000}"/>
    <cellStyle name="Normal 5 2 4 6 2 4 2 2" xfId="42450" xr:uid="{00000000-0005-0000-0000-0000C4A50000}"/>
    <cellStyle name="Normal 5 2 4 6 2 4 3" xfId="42451" xr:uid="{00000000-0005-0000-0000-0000C5A50000}"/>
    <cellStyle name="Normal 5 2 4 6 2 5" xfId="42452" xr:uid="{00000000-0005-0000-0000-0000C6A50000}"/>
    <cellStyle name="Normal 5 2 4 6 3" xfId="42453" xr:uid="{00000000-0005-0000-0000-0000C7A50000}"/>
    <cellStyle name="Normal 5 2 4 6 3 2" xfId="42454" xr:uid="{00000000-0005-0000-0000-0000C8A50000}"/>
    <cellStyle name="Normal 5 2 4 6 3 2 2" xfId="42455" xr:uid="{00000000-0005-0000-0000-0000C9A50000}"/>
    <cellStyle name="Normal 5 2 4 6 3 3" xfId="42456" xr:uid="{00000000-0005-0000-0000-0000CAA50000}"/>
    <cellStyle name="Normal 5 2 4 6 3 3 2" xfId="42457" xr:uid="{00000000-0005-0000-0000-0000CBA50000}"/>
    <cellStyle name="Normal 5 2 4 6 3 3 2 2" xfId="42458" xr:uid="{00000000-0005-0000-0000-0000CCA50000}"/>
    <cellStyle name="Normal 5 2 4 6 3 3 3" xfId="42459" xr:uid="{00000000-0005-0000-0000-0000CDA50000}"/>
    <cellStyle name="Normal 5 2 4 6 3 4" xfId="42460" xr:uid="{00000000-0005-0000-0000-0000CEA50000}"/>
    <cellStyle name="Normal 5 2 4 6 4" xfId="42461" xr:uid="{00000000-0005-0000-0000-0000CFA50000}"/>
    <cellStyle name="Normal 5 2 4 6 4 2" xfId="42462" xr:uid="{00000000-0005-0000-0000-0000D0A50000}"/>
    <cellStyle name="Normal 5 2 4 6 4 2 2" xfId="42463" xr:uid="{00000000-0005-0000-0000-0000D1A50000}"/>
    <cellStyle name="Normal 5 2 4 6 4 3" xfId="42464" xr:uid="{00000000-0005-0000-0000-0000D2A50000}"/>
    <cellStyle name="Normal 5 2 4 6 4 3 2" xfId="42465" xr:uid="{00000000-0005-0000-0000-0000D3A50000}"/>
    <cellStyle name="Normal 5 2 4 6 4 3 2 2" xfId="42466" xr:uid="{00000000-0005-0000-0000-0000D4A50000}"/>
    <cellStyle name="Normal 5 2 4 6 4 3 3" xfId="42467" xr:uid="{00000000-0005-0000-0000-0000D5A50000}"/>
    <cellStyle name="Normal 5 2 4 6 4 4" xfId="42468" xr:uid="{00000000-0005-0000-0000-0000D6A50000}"/>
    <cellStyle name="Normal 5 2 4 6 5" xfId="42469" xr:uid="{00000000-0005-0000-0000-0000D7A50000}"/>
    <cellStyle name="Normal 5 2 4 6 5 2" xfId="42470" xr:uid="{00000000-0005-0000-0000-0000D8A50000}"/>
    <cellStyle name="Normal 5 2 4 6 6" xfId="42471" xr:uid="{00000000-0005-0000-0000-0000D9A50000}"/>
    <cellStyle name="Normal 5 2 4 6 6 2" xfId="42472" xr:uid="{00000000-0005-0000-0000-0000DAA50000}"/>
    <cellStyle name="Normal 5 2 4 6 6 2 2" xfId="42473" xr:uid="{00000000-0005-0000-0000-0000DBA50000}"/>
    <cellStyle name="Normal 5 2 4 6 6 3" xfId="42474" xr:uid="{00000000-0005-0000-0000-0000DCA50000}"/>
    <cellStyle name="Normal 5 2 4 6 7" xfId="42475" xr:uid="{00000000-0005-0000-0000-0000DDA50000}"/>
    <cellStyle name="Normal 5 2 4 6 7 2" xfId="42476" xr:uid="{00000000-0005-0000-0000-0000DEA50000}"/>
    <cellStyle name="Normal 5 2 4 6 8" xfId="42477" xr:uid="{00000000-0005-0000-0000-0000DFA50000}"/>
    <cellStyle name="Normal 5 2 4 7" xfId="42478" xr:uid="{00000000-0005-0000-0000-0000E0A50000}"/>
    <cellStyle name="Normal 5 2 4 7 2" xfId="42479" xr:uid="{00000000-0005-0000-0000-0000E1A50000}"/>
    <cellStyle name="Normal 5 2 4 7 2 2" xfId="42480" xr:uid="{00000000-0005-0000-0000-0000E2A50000}"/>
    <cellStyle name="Normal 5 2 4 7 2 2 2" xfId="42481" xr:uid="{00000000-0005-0000-0000-0000E3A50000}"/>
    <cellStyle name="Normal 5 2 4 7 2 2 2 2" xfId="42482" xr:uid="{00000000-0005-0000-0000-0000E4A50000}"/>
    <cellStyle name="Normal 5 2 4 7 2 2 3" xfId="42483" xr:uid="{00000000-0005-0000-0000-0000E5A50000}"/>
    <cellStyle name="Normal 5 2 4 7 2 2 3 2" xfId="42484" xr:uid="{00000000-0005-0000-0000-0000E6A50000}"/>
    <cellStyle name="Normal 5 2 4 7 2 2 3 2 2" xfId="42485" xr:uid="{00000000-0005-0000-0000-0000E7A50000}"/>
    <cellStyle name="Normal 5 2 4 7 2 2 3 3" xfId="42486" xr:uid="{00000000-0005-0000-0000-0000E8A50000}"/>
    <cellStyle name="Normal 5 2 4 7 2 2 4" xfId="42487" xr:uid="{00000000-0005-0000-0000-0000E9A50000}"/>
    <cellStyle name="Normal 5 2 4 7 2 3" xfId="42488" xr:uid="{00000000-0005-0000-0000-0000EAA50000}"/>
    <cellStyle name="Normal 5 2 4 7 2 3 2" xfId="42489" xr:uid="{00000000-0005-0000-0000-0000EBA50000}"/>
    <cellStyle name="Normal 5 2 4 7 2 4" xfId="42490" xr:uid="{00000000-0005-0000-0000-0000ECA50000}"/>
    <cellStyle name="Normal 5 2 4 7 2 4 2" xfId="42491" xr:uid="{00000000-0005-0000-0000-0000EDA50000}"/>
    <cellStyle name="Normal 5 2 4 7 2 4 2 2" xfId="42492" xr:uid="{00000000-0005-0000-0000-0000EEA50000}"/>
    <cellStyle name="Normal 5 2 4 7 2 4 3" xfId="42493" xr:uid="{00000000-0005-0000-0000-0000EFA50000}"/>
    <cellStyle name="Normal 5 2 4 7 2 5" xfId="42494" xr:uid="{00000000-0005-0000-0000-0000F0A50000}"/>
    <cellStyle name="Normal 5 2 4 7 3" xfId="42495" xr:uid="{00000000-0005-0000-0000-0000F1A50000}"/>
    <cellStyle name="Normal 5 2 4 7 3 2" xfId="42496" xr:uid="{00000000-0005-0000-0000-0000F2A50000}"/>
    <cellStyle name="Normal 5 2 4 7 3 2 2" xfId="42497" xr:uid="{00000000-0005-0000-0000-0000F3A50000}"/>
    <cellStyle name="Normal 5 2 4 7 3 3" xfId="42498" xr:uid="{00000000-0005-0000-0000-0000F4A50000}"/>
    <cellStyle name="Normal 5 2 4 7 3 3 2" xfId="42499" xr:uid="{00000000-0005-0000-0000-0000F5A50000}"/>
    <cellStyle name="Normal 5 2 4 7 3 3 2 2" xfId="42500" xr:uid="{00000000-0005-0000-0000-0000F6A50000}"/>
    <cellStyle name="Normal 5 2 4 7 3 3 3" xfId="42501" xr:uid="{00000000-0005-0000-0000-0000F7A50000}"/>
    <cellStyle name="Normal 5 2 4 7 3 4" xfId="42502" xr:uid="{00000000-0005-0000-0000-0000F8A50000}"/>
    <cellStyle name="Normal 5 2 4 7 4" xfId="42503" xr:uid="{00000000-0005-0000-0000-0000F9A50000}"/>
    <cellStyle name="Normal 5 2 4 7 4 2" xfId="42504" xr:uid="{00000000-0005-0000-0000-0000FAA50000}"/>
    <cellStyle name="Normal 5 2 4 7 5" xfId="42505" xr:uid="{00000000-0005-0000-0000-0000FBA50000}"/>
    <cellStyle name="Normal 5 2 4 7 5 2" xfId="42506" xr:uid="{00000000-0005-0000-0000-0000FCA50000}"/>
    <cellStyle name="Normal 5 2 4 7 5 2 2" xfId="42507" xr:uid="{00000000-0005-0000-0000-0000FDA50000}"/>
    <cellStyle name="Normal 5 2 4 7 5 3" xfId="42508" xr:uid="{00000000-0005-0000-0000-0000FEA50000}"/>
    <cellStyle name="Normal 5 2 4 7 6" xfId="42509" xr:uid="{00000000-0005-0000-0000-0000FFA50000}"/>
    <cellStyle name="Normal 5 2 4 8" xfId="42510" xr:uid="{00000000-0005-0000-0000-000000A60000}"/>
    <cellStyle name="Normal 5 2 4 8 2" xfId="42511" xr:uid="{00000000-0005-0000-0000-000001A60000}"/>
    <cellStyle name="Normal 5 2 4 8 2 2" xfId="42512" xr:uid="{00000000-0005-0000-0000-000002A60000}"/>
    <cellStyle name="Normal 5 2 4 8 2 2 2" xfId="42513" xr:uid="{00000000-0005-0000-0000-000003A60000}"/>
    <cellStyle name="Normal 5 2 4 8 2 2 2 2" xfId="42514" xr:uid="{00000000-0005-0000-0000-000004A60000}"/>
    <cellStyle name="Normal 5 2 4 8 2 2 3" xfId="42515" xr:uid="{00000000-0005-0000-0000-000005A60000}"/>
    <cellStyle name="Normal 5 2 4 8 2 2 3 2" xfId="42516" xr:uid="{00000000-0005-0000-0000-000006A60000}"/>
    <cellStyle name="Normal 5 2 4 8 2 2 3 2 2" xfId="42517" xr:uid="{00000000-0005-0000-0000-000007A60000}"/>
    <cellStyle name="Normal 5 2 4 8 2 2 3 3" xfId="42518" xr:uid="{00000000-0005-0000-0000-000008A60000}"/>
    <cellStyle name="Normal 5 2 4 8 2 2 4" xfId="42519" xr:uid="{00000000-0005-0000-0000-000009A60000}"/>
    <cellStyle name="Normal 5 2 4 8 2 3" xfId="42520" xr:uid="{00000000-0005-0000-0000-00000AA60000}"/>
    <cellStyle name="Normal 5 2 4 8 2 3 2" xfId="42521" xr:uid="{00000000-0005-0000-0000-00000BA60000}"/>
    <cellStyle name="Normal 5 2 4 8 2 4" xfId="42522" xr:uid="{00000000-0005-0000-0000-00000CA60000}"/>
    <cellStyle name="Normal 5 2 4 8 2 4 2" xfId="42523" xr:uid="{00000000-0005-0000-0000-00000DA60000}"/>
    <cellStyle name="Normal 5 2 4 8 2 4 2 2" xfId="42524" xr:uid="{00000000-0005-0000-0000-00000EA60000}"/>
    <cellStyle name="Normal 5 2 4 8 2 4 3" xfId="42525" xr:uid="{00000000-0005-0000-0000-00000FA60000}"/>
    <cellStyle name="Normal 5 2 4 8 2 5" xfId="42526" xr:uid="{00000000-0005-0000-0000-000010A60000}"/>
    <cellStyle name="Normal 5 2 4 8 3" xfId="42527" xr:uid="{00000000-0005-0000-0000-000011A60000}"/>
    <cellStyle name="Normal 5 2 4 8 3 2" xfId="42528" xr:uid="{00000000-0005-0000-0000-000012A60000}"/>
    <cellStyle name="Normal 5 2 4 8 3 2 2" xfId="42529" xr:uid="{00000000-0005-0000-0000-000013A60000}"/>
    <cellStyle name="Normal 5 2 4 8 3 3" xfId="42530" xr:uid="{00000000-0005-0000-0000-000014A60000}"/>
    <cellStyle name="Normal 5 2 4 8 3 3 2" xfId="42531" xr:uid="{00000000-0005-0000-0000-000015A60000}"/>
    <cellStyle name="Normal 5 2 4 8 3 3 2 2" xfId="42532" xr:uid="{00000000-0005-0000-0000-000016A60000}"/>
    <cellStyle name="Normal 5 2 4 8 3 3 3" xfId="42533" xr:uid="{00000000-0005-0000-0000-000017A60000}"/>
    <cellStyle name="Normal 5 2 4 8 3 4" xfId="42534" xr:uid="{00000000-0005-0000-0000-000018A60000}"/>
    <cellStyle name="Normal 5 2 4 8 4" xfId="42535" xr:uid="{00000000-0005-0000-0000-000019A60000}"/>
    <cellStyle name="Normal 5 2 4 8 4 2" xfId="42536" xr:uid="{00000000-0005-0000-0000-00001AA60000}"/>
    <cellStyle name="Normal 5 2 4 8 5" xfId="42537" xr:uid="{00000000-0005-0000-0000-00001BA60000}"/>
    <cellStyle name="Normal 5 2 4 8 5 2" xfId="42538" xr:uid="{00000000-0005-0000-0000-00001CA60000}"/>
    <cellStyle name="Normal 5 2 4 8 5 2 2" xfId="42539" xr:uid="{00000000-0005-0000-0000-00001DA60000}"/>
    <cellStyle name="Normal 5 2 4 8 5 3" xfId="42540" xr:uid="{00000000-0005-0000-0000-00001EA60000}"/>
    <cellStyle name="Normal 5 2 4 8 6" xfId="42541" xr:uid="{00000000-0005-0000-0000-00001FA60000}"/>
    <cellStyle name="Normal 5 2 4 9" xfId="42542" xr:uid="{00000000-0005-0000-0000-000020A60000}"/>
    <cellStyle name="Normal 5 2 4 9 2" xfId="42543" xr:uid="{00000000-0005-0000-0000-000021A60000}"/>
    <cellStyle name="Normal 5 2 4 9 2 2" xfId="42544" xr:uid="{00000000-0005-0000-0000-000022A60000}"/>
    <cellStyle name="Normal 5 2 4 9 2 2 2" xfId="42545" xr:uid="{00000000-0005-0000-0000-000023A60000}"/>
    <cellStyle name="Normal 5 2 4 9 2 3" xfId="42546" xr:uid="{00000000-0005-0000-0000-000024A60000}"/>
    <cellStyle name="Normal 5 2 4 9 2 3 2" xfId="42547" xr:uid="{00000000-0005-0000-0000-000025A60000}"/>
    <cellStyle name="Normal 5 2 4 9 2 3 2 2" xfId="42548" xr:uid="{00000000-0005-0000-0000-000026A60000}"/>
    <cellStyle name="Normal 5 2 4 9 2 3 3" xfId="42549" xr:uid="{00000000-0005-0000-0000-000027A60000}"/>
    <cellStyle name="Normal 5 2 4 9 2 4" xfId="42550" xr:uid="{00000000-0005-0000-0000-000028A60000}"/>
    <cellStyle name="Normal 5 2 4 9 3" xfId="42551" xr:uid="{00000000-0005-0000-0000-000029A60000}"/>
    <cellStyle name="Normal 5 2 4 9 3 2" xfId="42552" xr:uid="{00000000-0005-0000-0000-00002AA60000}"/>
    <cellStyle name="Normal 5 2 4 9 4" xfId="42553" xr:uid="{00000000-0005-0000-0000-00002BA60000}"/>
    <cellStyle name="Normal 5 2 4 9 4 2" xfId="42554" xr:uid="{00000000-0005-0000-0000-00002CA60000}"/>
    <cellStyle name="Normal 5 2 4 9 4 2 2" xfId="42555" xr:uid="{00000000-0005-0000-0000-00002DA60000}"/>
    <cellStyle name="Normal 5 2 4 9 4 3" xfId="42556" xr:uid="{00000000-0005-0000-0000-00002EA60000}"/>
    <cellStyle name="Normal 5 2 4 9 5" xfId="42557" xr:uid="{00000000-0005-0000-0000-00002FA60000}"/>
    <cellStyle name="Normal 5 2 4_T-straight with PEDs adjustor" xfId="42558" xr:uid="{00000000-0005-0000-0000-000030A60000}"/>
    <cellStyle name="Normal 5 2 5" xfId="42559" xr:uid="{00000000-0005-0000-0000-000031A60000}"/>
    <cellStyle name="Normal 5 2 5 10" xfId="42560" xr:uid="{00000000-0005-0000-0000-000032A60000}"/>
    <cellStyle name="Normal 5 2 5 11" xfId="42561" xr:uid="{00000000-0005-0000-0000-000033A60000}"/>
    <cellStyle name="Normal 5 2 5 2" xfId="42562" xr:uid="{00000000-0005-0000-0000-000034A60000}"/>
    <cellStyle name="Normal 5 2 5 2 10" xfId="42563" xr:uid="{00000000-0005-0000-0000-000035A60000}"/>
    <cellStyle name="Normal 5 2 5 2 2" xfId="42564" xr:uid="{00000000-0005-0000-0000-000036A60000}"/>
    <cellStyle name="Normal 5 2 5 2 2 2" xfId="42565" xr:uid="{00000000-0005-0000-0000-000037A60000}"/>
    <cellStyle name="Normal 5 2 5 2 2 2 2" xfId="42566" xr:uid="{00000000-0005-0000-0000-000038A60000}"/>
    <cellStyle name="Normal 5 2 5 2 2 2 2 2" xfId="42567" xr:uid="{00000000-0005-0000-0000-000039A60000}"/>
    <cellStyle name="Normal 5 2 5 2 2 2 2 2 2" xfId="42568" xr:uid="{00000000-0005-0000-0000-00003AA60000}"/>
    <cellStyle name="Normal 5 2 5 2 2 2 2 3" xfId="42569" xr:uid="{00000000-0005-0000-0000-00003BA60000}"/>
    <cellStyle name="Normal 5 2 5 2 2 2 2 3 2" xfId="42570" xr:uid="{00000000-0005-0000-0000-00003CA60000}"/>
    <cellStyle name="Normal 5 2 5 2 2 2 2 3 2 2" xfId="42571" xr:uid="{00000000-0005-0000-0000-00003DA60000}"/>
    <cellStyle name="Normal 5 2 5 2 2 2 2 3 3" xfId="42572" xr:uid="{00000000-0005-0000-0000-00003EA60000}"/>
    <cellStyle name="Normal 5 2 5 2 2 2 2 4" xfId="42573" xr:uid="{00000000-0005-0000-0000-00003FA60000}"/>
    <cellStyle name="Normal 5 2 5 2 2 2 3" xfId="42574" xr:uid="{00000000-0005-0000-0000-000040A60000}"/>
    <cellStyle name="Normal 5 2 5 2 2 2 3 2" xfId="42575" xr:uid="{00000000-0005-0000-0000-000041A60000}"/>
    <cellStyle name="Normal 5 2 5 2 2 2 4" xfId="42576" xr:uid="{00000000-0005-0000-0000-000042A60000}"/>
    <cellStyle name="Normal 5 2 5 2 2 2 4 2" xfId="42577" xr:uid="{00000000-0005-0000-0000-000043A60000}"/>
    <cellStyle name="Normal 5 2 5 2 2 2 4 2 2" xfId="42578" xr:uid="{00000000-0005-0000-0000-000044A60000}"/>
    <cellStyle name="Normal 5 2 5 2 2 2 4 3" xfId="42579" xr:uid="{00000000-0005-0000-0000-000045A60000}"/>
    <cellStyle name="Normal 5 2 5 2 2 2 5" xfId="42580" xr:uid="{00000000-0005-0000-0000-000046A60000}"/>
    <cellStyle name="Normal 5 2 5 2 2 3" xfId="42581" xr:uid="{00000000-0005-0000-0000-000047A60000}"/>
    <cellStyle name="Normal 5 2 5 2 2 3 2" xfId="42582" xr:uid="{00000000-0005-0000-0000-000048A60000}"/>
    <cellStyle name="Normal 5 2 5 2 2 3 2 2" xfId="42583" xr:uid="{00000000-0005-0000-0000-000049A60000}"/>
    <cellStyle name="Normal 5 2 5 2 2 3 3" xfId="42584" xr:uid="{00000000-0005-0000-0000-00004AA60000}"/>
    <cellStyle name="Normal 5 2 5 2 2 3 3 2" xfId="42585" xr:uid="{00000000-0005-0000-0000-00004BA60000}"/>
    <cellStyle name="Normal 5 2 5 2 2 3 3 2 2" xfId="42586" xr:uid="{00000000-0005-0000-0000-00004CA60000}"/>
    <cellStyle name="Normal 5 2 5 2 2 3 3 3" xfId="42587" xr:uid="{00000000-0005-0000-0000-00004DA60000}"/>
    <cellStyle name="Normal 5 2 5 2 2 3 4" xfId="42588" xr:uid="{00000000-0005-0000-0000-00004EA60000}"/>
    <cellStyle name="Normal 5 2 5 2 2 4" xfId="42589" xr:uid="{00000000-0005-0000-0000-00004FA60000}"/>
    <cellStyle name="Normal 5 2 5 2 2 4 2" xfId="42590" xr:uid="{00000000-0005-0000-0000-000050A60000}"/>
    <cellStyle name="Normal 5 2 5 2 2 4 2 2" xfId="42591" xr:uid="{00000000-0005-0000-0000-000051A60000}"/>
    <cellStyle name="Normal 5 2 5 2 2 4 3" xfId="42592" xr:uid="{00000000-0005-0000-0000-000052A60000}"/>
    <cellStyle name="Normal 5 2 5 2 2 4 3 2" xfId="42593" xr:uid="{00000000-0005-0000-0000-000053A60000}"/>
    <cellStyle name="Normal 5 2 5 2 2 4 3 2 2" xfId="42594" xr:uid="{00000000-0005-0000-0000-000054A60000}"/>
    <cellStyle name="Normal 5 2 5 2 2 4 3 3" xfId="42595" xr:uid="{00000000-0005-0000-0000-000055A60000}"/>
    <cellStyle name="Normal 5 2 5 2 2 4 4" xfId="42596" xr:uid="{00000000-0005-0000-0000-000056A60000}"/>
    <cellStyle name="Normal 5 2 5 2 2 5" xfId="42597" xr:uid="{00000000-0005-0000-0000-000057A60000}"/>
    <cellStyle name="Normal 5 2 5 2 2 5 2" xfId="42598" xr:uid="{00000000-0005-0000-0000-000058A60000}"/>
    <cellStyle name="Normal 5 2 5 2 2 6" xfId="42599" xr:uid="{00000000-0005-0000-0000-000059A60000}"/>
    <cellStyle name="Normal 5 2 5 2 2 6 2" xfId="42600" xr:uid="{00000000-0005-0000-0000-00005AA60000}"/>
    <cellStyle name="Normal 5 2 5 2 2 6 2 2" xfId="42601" xr:uid="{00000000-0005-0000-0000-00005BA60000}"/>
    <cellStyle name="Normal 5 2 5 2 2 6 3" xfId="42602" xr:uid="{00000000-0005-0000-0000-00005CA60000}"/>
    <cellStyle name="Normal 5 2 5 2 2 7" xfId="42603" xr:uid="{00000000-0005-0000-0000-00005DA60000}"/>
    <cellStyle name="Normal 5 2 5 2 2 7 2" xfId="42604" xr:uid="{00000000-0005-0000-0000-00005EA60000}"/>
    <cellStyle name="Normal 5 2 5 2 2 8" xfId="42605" xr:uid="{00000000-0005-0000-0000-00005FA60000}"/>
    <cellStyle name="Normal 5 2 5 2 3" xfId="42606" xr:uid="{00000000-0005-0000-0000-000060A60000}"/>
    <cellStyle name="Normal 5 2 5 2 3 2" xfId="42607" xr:uid="{00000000-0005-0000-0000-000061A60000}"/>
    <cellStyle name="Normal 5 2 5 2 3 2 2" xfId="42608" xr:uid="{00000000-0005-0000-0000-000062A60000}"/>
    <cellStyle name="Normal 5 2 5 2 3 2 2 2" xfId="42609" xr:uid="{00000000-0005-0000-0000-000063A60000}"/>
    <cellStyle name="Normal 5 2 5 2 3 2 3" xfId="42610" xr:uid="{00000000-0005-0000-0000-000064A60000}"/>
    <cellStyle name="Normal 5 2 5 2 3 2 3 2" xfId="42611" xr:uid="{00000000-0005-0000-0000-000065A60000}"/>
    <cellStyle name="Normal 5 2 5 2 3 2 3 2 2" xfId="42612" xr:uid="{00000000-0005-0000-0000-000066A60000}"/>
    <cellStyle name="Normal 5 2 5 2 3 2 3 3" xfId="42613" xr:uid="{00000000-0005-0000-0000-000067A60000}"/>
    <cellStyle name="Normal 5 2 5 2 3 2 4" xfId="42614" xr:uid="{00000000-0005-0000-0000-000068A60000}"/>
    <cellStyle name="Normal 5 2 5 2 3 3" xfId="42615" xr:uid="{00000000-0005-0000-0000-000069A60000}"/>
    <cellStyle name="Normal 5 2 5 2 3 3 2" xfId="42616" xr:uid="{00000000-0005-0000-0000-00006AA60000}"/>
    <cellStyle name="Normal 5 2 5 2 3 4" xfId="42617" xr:uid="{00000000-0005-0000-0000-00006BA60000}"/>
    <cellStyle name="Normal 5 2 5 2 3 4 2" xfId="42618" xr:uid="{00000000-0005-0000-0000-00006CA60000}"/>
    <cellStyle name="Normal 5 2 5 2 3 4 2 2" xfId="42619" xr:uid="{00000000-0005-0000-0000-00006DA60000}"/>
    <cellStyle name="Normal 5 2 5 2 3 4 3" xfId="42620" xr:uid="{00000000-0005-0000-0000-00006EA60000}"/>
    <cellStyle name="Normal 5 2 5 2 3 5" xfId="42621" xr:uid="{00000000-0005-0000-0000-00006FA60000}"/>
    <cellStyle name="Normal 5 2 5 2 4" xfId="42622" xr:uid="{00000000-0005-0000-0000-000070A60000}"/>
    <cellStyle name="Normal 5 2 5 2 4 2" xfId="42623" xr:uid="{00000000-0005-0000-0000-000071A60000}"/>
    <cellStyle name="Normal 5 2 5 2 4 2 2" xfId="42624" xr:uid="{00000000-0005-0000-0000-000072A60000}"/>
    <cellStyle name="Normal 5 2 5 2 4 3" xfId="42625" xr:uid="{00000000-0005-0000-0000-000073A60000}"/>
    <cellStyle name="Normal 5 2 5 2 4 3 2" xfId="42626" xr:uid="{00000000-0005-0000-0000-000074A60000}"/>
    <cellStyle name="Normal 5 2 5 2 4 3 2 2" xfId="42627" xr:uid="{00000000-0005-0000-0000-000075A60000}"/>
    <cellStyle name="Normal 5 2 5 2 4 3 3" xfId="42628" xr:uid="{00000000-0005-0000-0000-000076A60000}"/>
    <cellStyle name="Normal 5 2 5 2 4 4" xfId="42629" xr:uid="{00000000-0005-0000-0000-000077A60000}"/>
    <cellStyle name="Normal 5 2 5 2 5" xfId="42630" xr:uid="{00000000-0005-0000-0000-000078A60000}"/>
    <cellStyle name="Normal 5 2 5 2 5 2" xfId="42631" xr:uid="{00000000-0005-0000-0000-000079A60000}"/>
    <cellStyle name="Normal 5 2 5 2 5 2 2" xfId="42632" xr:uid="{00000000-0005-0000-0000-00007AA60000}"/>
    <cellStyle name="Normal 5 2 5 2 5 3" xfId="42633" xr:uid="{00000000-0005-0000-0000-00007BA60000}"/>
    <cellStyle name="Normal 5 2 5 2 5 3 2" xfId="42634" xr:uid="{00000000-0005-0000-0000-00007CA60000}"/>
    <cellStyle name="Normal 5 2 5 2 5 3 2 2" xfId="42635" xr:uid="{00000000-0005-0000-0000-00007DA60000}"/>
    <cellStyle name="Normal 5 2 5 2 5 3 3" xfId="42636" xr:uid="{00000000-0005-0000-0000-00007EA60000}"/>
    <cellStyle name="Normal 5 2 5 2 5 4" xfId="42637" xr:uid="{00000000-0005-0000-0000-00007FA60000}"/>
    <cellStyle name="Normal 5 2 5 2 6" xfId="42638" xr:uid="{00000000-0005-0000-0000-000080A60000}"/>
    <cellStyle name="Normal 5 2 5 2 6 2" xfId="42639" xr:uid="{00000000-0005-0000-0000-000081A60000}"/>
    <cellStyle name="Normal 5 2 5 2 7" xfId="42640" xr:uid="{00000000-0005-0000-0000-000082A60000}"/>
    <cellStyle name="Normal 5 2 5 2 7 2" xfId="42641" xr:uid="{00000000-0005-0000-0000-000083A60000}"/>
    <cellStyle name="Normal 5 2 5 2 7 2 2" xfId="42642" xr:uid="{00000000-0005-0000-0000-000084A60000}"/>
    <cellStyle name="Normal 5 2 5 2 7 3" xfId="42643" xr:uid="{00000000-0005-0000-0000-000085A60000}"/>
    <cellStyle name="Normal 5 2 5 2 8" xfId="42644" xr:uid="{00000000-0005-0000-0000-000086A60000}"/>
    <cellStyle name="Normal 5 2 5 2 8 2" xfId="42645" xr:uid="{00000000-0005-0000-0000-000087A60000}"/>
    <cellStyle name="Normal 5 2 5 2 9" xfId="42646" xr:uid="{00000000-0005-0000-0000-000088A60000}"/>
    <cellStyle name="Normal 5 2 5 3" xfId="42647" xr:uid="{00000000-0005-0000-0000-000089A60000}"/>
    <cellStyle name="Normal 5 2 5 3 2" xfId="42648" xr:uid="{00000000-0005-0000-0000-00008AA60000}"/>
    <cellStyle name="Normal 5 2 5 3 2 2" xfId="42649" xr:uid="{00000000-0005-0000-0000-00008BA60000}"/>
    <cellStyle name="Normal 5 2 5 3 2 2 2" xfId="42650" xr:uid="{00000000-0005-0000-0000-00008CA60000}"/>
    <cellStyle name="Normal 5 2 5 3 2 2 2 2" xfId="42651" xr:uid="{00000000-0005-0000-0000-00008DA60000}"/>
    <cellStyle name="Normal 5 2 5 3 2 2 3" xfId="42652" xr:uid="{00000000-0005-0000-0000-00008EA60000}"/>
    <cellStyle name="Normal 5 2 5 3 2 2 3 2" xfId="42653" xr:uid="{00000000-0005-0000-0000-00008FA60000}"/>
    <cellStyle name="Normal 5 2 5 3 2 2 3 2 2" xfId="42654" xr:uid="{00000000-0005-0000-0000-000090A60000}"/>
    <cellStyle name="Normal 5 2 5 3 2 2 3 3" xfId="42655" xr:uid="{00000000-0005-0000-0000-000091A60000}"/>
    <cellStyle name="Normal 5 2 5 3 2 2 4" xfId="42656" xr:uid="{00000000-0005-0000-0000-000092A60000}"/>
    <cellStyle name="Normal 5 2 5 3 2 3" xfId="42657" xr:uid="{00000000-0005-0000-0000-000093A60000}"/>
    <cellStyle name="Normal 5 2 5 3 2 3 2" xfId="42658" xr:uid="{00000000-0005-0000-0000-000094A60000}"/>
    <cellStyle name="Normal 5 2 5 3 2 4" xfId="42659" xr:uid="{00000000-0005-0000-0000-000095A60000}"/>
    <cellStyle name="Normal 5 2 5 3 2 4 2" xfId="42660" xr:uid="{00000000-0005-0000-0000-000096A60000}"/>
    <cellStyle name="Normal 5 2 5 3 2 4 2 2" xfId="42661" xr:uid="{00000000-0005-0000-0000-000097A60000}"/>
    <cellStyle name="Normal 5 2 5 3 2 4 3" xfId="42662" xr:uid="{00000000-0005-0000-0000-000098A60000}"/>
    <cellStyle name="Normal 5 2 5 3 2 5" xfId="42663" xr:uid="{00000000-0005-0000-0000-000099A60000}"/>
    <cellStyle name="Normal 5 2 5 3 3" xfId="42664" xr:uid="{00000000-0005-0000-0000-00009AA60000}"/>
    <cellStyle name="Normal 5 2 5 3 3 2" xfId="42665" xr:uid="{00000000-0005-0000-0000-00009BA60000}"/>
    <cellStyle name="Normal 5 2 5 3 3 2 2" xfId="42666" xr:uid="{00000000-0005-0000-0000-00009CA60000}"/>
    <cellStyle name="Normal 5 2 5 3 3 3" xfId="42667" xr:uid="{00000000-0005-0000-0000-00009DA60000}"/>
    <cellStyle name="Normal 5 2 5 3 3 3 2" xfId="42668" xr:uid="{00000000-0005-0000-0000-00009EA60000}"/>
    <cellStyle name="Normal 5 2 5 3 3 3 2 2" xfId="42669" xr:uid="{00000000-0005-0000-0000-00009FA60000}"/>
    <cellStyle name="Normal 5 2 5 3 3 3 3" xfId="42670" xr:uid="{00000000-0005-0000-0000-0000A0A60000}"/>
    <cellStyle name="Normal 5 2 5 3 3 4" xfId="42671" xr:uid="{00000000-0005-0000-0000-0000A1A60000}"/>
    <cellStyle name="Normal 5 2 5 3 4" xfId="42672" xr:uid="{00000000-0005-0000-0000-0000A2A60000}"/>
    <cellStyle name="Normal 5 2 5 3 4 2" xfId="42673" xr:uid="{00000000-0005-0000-0000-0000A3A60000}"/>
    <cellStyle name="Normal 5 2 5 3 4 2 2" xfId="42674" xr:uid="{00000000-0005-0000-0000-0000A4A60000}"/>
    <cellStyle name="Normal 5 2 5 3 4 3" xfId="42675" xr:uid="{00000000-0005-0000-0000-0000A5A60000}"/>
    <cellStyle name="Normal 5 2 5 3 4 3 2" xfId="42676" xr:uid="{00000000-0005-0000-0000-0000A6A60000}"/>
    <cellStyle name="Normal 5 2 5 3 4 3 2 2" xfId="42677" xr:uid="{00000000-0005-0000-0000-0000A7A60000}"/>
    <cellStyle name="Normal 5 2 5 3 4 3 3" xfId="42678" xr:uid="{00000000-0005-0000-0000-0000A8A60000}"/>
    <cellStyle name="Normal 5 2 5 3 4 4" xfId="42679" xr:uid="{00000000-0005-0000-0000-0000A9A60000}"/>
    <cellStyle name="Normal 5 2 5 3 5" xfId="42680" xr:uid="{00000000-0005-0000-0000-0000AAA60000}"/>
    <cellStyle name="Normal 5 2 5 3 5 2" xfId="42681" xr:uid="{00000000-0005-0000-0000-0000ABA60000}"/>
    <cellStyle name="Normal 5 2 5 3 6" xfId="42682" xr:uid="{00000000-0005-0000-0000-0000ACA60000}"/>
    <cellStyle name="Normal 5 2 5 3 6 2" xfId="42683" xr:uid="{00000000-0005-0000-0000-0000ADA60000}"/>
    <cellStyle name="Normal 5 2 5 3 6 2 2" xfId="42684" xr:uid="{00000000-0005-0000-0000-0000AEA60000}"/>
    <cellStyle name="Normal 5 2 5 3 6 3" xfId="42685" xr:uid="{00000000-0005-0000-0000-0000AFA60000}"/>
    <cellStyle name="Normal 5 2 5 3 7" xfId="42686" xr:uid="{00000000-0005-0000-0000-0000B0A60000}"/>
    <cellStyle name="Normal 5 2 5 3 7 2" xfId="42687" xr:uid="{00000000-0005-0000-0000-0000B1A60000}"/>
    <cellStyle name="Normal 5 2 5 3 8" xfId="42688" xr:uid="{00000000-0005-0000-0000-0000B2A60000}"/>
    <cellStyle name="Normal 5 2 5 4" xfId="42689" xr:uid="{00000000-0005-0000-0000-0000B3A60000}"/>
    <cellStyle name="Normal 5 2 5 4 2" xfId="42690" xr:uid="{00000000-0005-0000-0000-0000B4A60000}"/>
    <cellStyle name="Normal 5 2 5 4 2 2" xfId="42691" xr:uid="{00000000-0005-0000-0000-0000B5A60000}"/>
    <cellStyle name="Normal 5 2 5 4 2 2 2" xfId="42692" xr:uid="{00000000-0005-0000-0000-0000B6A60000}"/>
    <cellStyle name="Normal 5 2 5 4 2 3" xfId="42693" xr:uid="{00000000-0005-0000-0000-0000B7A60000}"/>
    <cellStyle name="Normal 5 2 5 4 2 3 2" xfId="42694" xr:uid="{00000000-0005-0000-0000-0000B8A60000}"/>
    <cellStyle name="Normal 5 2 5 4 2 3 2 2" xfId="42695" xr:uid="{00000000-0005-0000-0000-0000B9A60000}"/>
    <cellStyle name="Normal 5 2 5 4 2 3 3" xfId="42696" xr:uid="{00000000-0005-0000-0000-0000BAA60000}"/>
    <cellStyle name="Normal 5 2 5 4 2 4" xfId="42697" xr:uid="{00000000-0005-0000-0000-0000BBA60000}"/>
    <cellStyle name="Normal 5 2 5 4 3" xfId="42698" xr:uid="{00000000-0005-0000-0000-0000BCA60000}"/>
    <cellStyle name="Normal 5 2 5 4 3 2" xfId="42699" xr:uid="{00000000-0005-0000-0000-0000BDA60000}"/>
    <cellStyle name="Normal 5 2 5 4 4" xfId="42700" xr:uid="{00000000-0005-0000-0000-0000BEA60000}"/>
    <cellStyle name="Normal 5 2 5 4 4 2" xfId="42701" xr:uid="{00000000-0005-0000-0000-0000BFA60000}"/>
    <cellStyle name="Normal 5 2 5 4 4 2 2" xfId="42702" xr:uid="{00000000-0005-0000-0000-0000C0A60000}"/>
    <cellStyle name="Normal 5 2 5 4 4 3" xfId="42703" xr:uid="{00000000-0005-0000-0000-0000C1A60000}"/>
    <cellStyle name="Normal 5 2 5 4 5" xfId="42704" xr:uid="{00000000-0005-0000-0000-0000C2A60000}"/>
    <cellStyle name="Normal 5 2 5 5" xfId="42705" xr:uid="{00000000-0005-0000-0000-0000C3A60000}"/>
    <cellStyle name="Normal 5 2 5 5 2" xfId="42706" xr:uid="{00000000-0005-0000-0000-0000C4A60000}"/>
    <cellStyle name="Normal 5 2 5 5 2 2" xfId="42707" xr:uid="{00000000-0005-0000-0000-0000C5A60000}"/>
    <cellStyle name="Normal 5 2 5 5 3" xfId="42708" xr:uid="{00000000-0005-0000-0000-0000C6A60000}"/>
    <cellStyle name="Normal 5 2 5 5 3 2" xfId="42709" xr:uid="{00000000-0005-0000-0000-0000C7A60000}"/>
    <cellStyle name="Normal 5 2 5 5 3 2 2" xfId="42710" xr:uid="{00000000-0005-0000-0000-0000C8A60000}"/>
    <cellStyle name="Normal 5 2 5 5 3 3" xfId="42711" xr:uid="{00000000-0005-0000-0000-0000C9A60000}"/>
    <cellStyle name="Normal 5 2 5 5 4" xfId="42712" xr:uid="{00000000-0005-0000-0000-0000CAA60000}"/>
    <cellStyle name="Normal 5 2 5 6" xfId="42713" xr:uid="{00000000-0005-0000-0000-0000CBA60000}"/>
    <cellStyle name="Normal 5 2 5 6 2" xfId="42714" xr:uid="{00000000-0005-0000-0000-0000CCA60000}"/>
    <cellStyle name="Normal 5 2 5 6 2 2" xfId="42715" xr:uid="{00000000-0005-0000-0000-0000CDA60000}"/>
    <cellStyle name="Normal 5 2 5 6 3" xfId="42716" xr:uid="{00000000-0005-0000-0000-0000CEA60000}"/>
    <cellStyle name="Normal 5 2 5 6 3 2" xfId="42717" xr:uid="{00000000-0005-0000-0000-0000CFA60000}"/>
    <cellStyle name="Normal 5 2 5 6 3 2 2" xfId="42718" xr:uid="{00000000-0005-0000-0000-0000D0A60000}"/>
    <cellStyle name="Normal 5 2 5 6 3 3" xfId="42719" xr:uid="{00000000-0005-0000-0000-0000D1A60000}"/>
    <cellStyle name="Normal 5 2 5 6 4" xfId="42720" xr:uid="{00000000-0005-0000-0000-0000D2A60000}"/>
    <cellStyle name="Normal 5 2 5 7" xfId="42721" xr:uid="{00000000-0005-0000-0000-0000D3A60000}"/>
    <cellStyle name="Normal 5 2 5 7 2" xfId="42722" xr:uid="{00000000-0005-0000-0000-0000D4A60000}"/>
    <cellStyle name="Normal 5 2 5 8" xfId="42723" xr:uid="{00000000-0005-0000-0000-0000D5A60000}"/>
    <cellStyle name="Normal 5 2 5 8 2" xfId="42724" xr:uid="{00000000-0005-0000-0000-0000D6A60000}"/>
    <cellStyle name="Normal 5 2 5 8 2 2" xfId="42725" xr:uid="{00000000-0005-0000-0000-0000D7A60000}"/>
    <cellStyle name="Normal 5 2 5 8 3" xfId="42726" xr:uid="{00000000-0005-0000-0000-0000D8A60000}"/>
    <cellStyle name="Normal 5 2 5 9" xfId="42727" xr:uid="{00000000-0005-0000-0000-0000D9A60000}"/>
    <cellStyle name="Normal 5 2 5 9 2" xfId="42728" xr:uid="{00000000-0005-0000-0000-0000DAA60000}"/>
    <cellStyle name="Normal 5 2 6" xfId="42729" xr:uid="{00000000-0005-0000-0000-0000DBA60000}"/>
    <cellStyle name="Normal 5 2 6 10" xfId="42730" xr:uid="{00000000-0005-0000-0000-0000DCA60000}"/>
    <cellStyle name="Normal 5 2 6 11" xfId="42731" xr:uid="{00000000-0005-0000-0000-0000DDA60000}"/>
    <cellStyle name="Normal 5 2 6 2" xfId="42732" xr:uid="{00000000-0005-0000-0000-0000DEA60000}"/>
    <cellStyle name="Normal 5 2 6 2 10" xfId="42733" xr:uid="{00000000-0005-0000-0000-0000DFA60000}"/>
    <cellStyle name="Normal 5 2 6 2 2" xfId="42734" xr:uid="{00000000-0005-0000-0000-0000E0A60000}"/>
    <cellStyle name="Normal 5 2 6 2 2 2" xfId="42735" xr:uid="{00000000-0005-0000-0000-0000E1A60000}"/>
    <cellStyle name="Normal 5 2 6 2 2 2 2" xfId="42736" xr:uid="{00000000-0005-0000-0000-0000E2A60000}"/>
    <cellStyle name="Normal 5 2 6 2 2 2 2 2" xfId="42737" xr:uid="{00000000-0005-0000-0000-0000E3A60000}"/>
    <cellStyle name="Normal 5 2 6 2 2 2 2 2 2" xfId="42738" xr:uid="{00000000-0005-0000-0000-0000E4A60000}"/>
    <cellStyle name="Normal 5 2 6 2 2 2 2 3" xfId="42739" xr:uid="{00000000-0005-0000-0000-0000E5A60000}"/>
    <cellStyle name="Normal 5 2 6 2 2 2 2 3 2" xfId="42740" xr:uid="{00000000-0005-0000-0000-0000E6A60000}"/>
    <cellStyle name="Normal 5 2 6 2 2 2 2 3 2 2" xfId="42741" xr:uid="{00000000-0005-0000-0000-0000E7A60000}"/>
    <cellStyle name="Normal 5 2 6 2 2 2 2 3 3" xfId="42742" xr:uid="{00000000-0005-0000-0000-0000E8A60000}"/>
    <cellStyle name="Normal 5 2 6 2 2 2 2 4" xfId="42743" xr:uid="{00000000-0005-0000-0000-0000E9A60000}"/>
    <cellStyle name="Normal 5 2 6 2 2 2 3" xfId="42744" xr:uid="{00000000-0005-0000-0000-0000EAA60000}"/>
    <cellStyle name="Normal 5 2 6 2 2 2 3 2" xfId="42745" xr:uid="{00000000-0005-0000-0000-0000EBA60000}"/>
    <cellStyle name="Normal 5 2 6 2 2 2 4" xfId="42746" xr:uid="{00000000-0005-0000-0000-0000ECA60000}"/>
    <cellStyle name="Normal 5 2 6 2 2 2 4 2" xfId="42747" xr:uid="{00000000-0005-0000-0000-0000EDA60000}"/>
    <cellStyle name="Normal 5 2 6 2 2 2 4 2 2" xfId="42748" xr:uid="{00000000-0005-0000-0000-0000EEA60000}"/>
    <cellStyle name="Normal 5 2 6 2 2 2 4 3" xfId="42749" xr:uid="{00000000-0005-0000-0000-0000EFA60000}"/>
    <cellStyle name="Normal 5 2 6 2 2 2 5" xfId="42750" xr:uid="{00000000-0005-0000-0000-0000F0A60000}"/>
    <cellStyle name="Normal 5 2 6 2 2 3" xfId="42751" xr:uid="{00000000-0005-0000-0000-0000F1A60000}"/>
    <cellStyle name="Normal 5 2 6 2 2 3 2" xfId="42752" xr:uid="{00000000-0005-0000-0000-0000F2A60000}"/>
    <cellStyle name="Normal 5 2 6 2 2 3 2 2" xfId="42753" xr:uid="{00000000-0005-0000-0000-0000F3A60000}"/>
    <cellStyle name="Normal 5 2 6 2 2 3 3" xfId="42754" xr:uid="{00000000-0005-0000-0000-0000F4A60000}"/>
    <cellStyle name="Normal 5 2 6 2 2 3 3 2" xfId="42755" xr:uid="{00000000-0005-0000-0000-0000F5A60000}"/>
    <cellStyle name="Normal 5 2 6 2 2 3 3 2 2" xfId="42756" xr:uid="{00000000-0005-0000-0000-0000F6A60000}"/>
    <cellStyle name="Normal 5 2 6 2 2 3 3 3" xfId="42757" xr:uid="{00000000-0005-0000-0000-0000F7A60000}"/>
    <cellStyle name="Normal 5 2 6 2 2 3 4" xfId="42758" xr:uid="{00000000-0005-0000-0000-0000F8A60000}"/>
    <cellStyle name="Normal 5 2 6 2 2 4" xfId="42759" xr:uid="{00000000-0005-0000-0000-0000F9A60000}"/>
    <cellStyle name="Normal 5 2 6 2 2 4 2" xfId="42760" xr:uid="{00000000-0005-0000-0000-0000FAA60000}"/>
    <cellStyle name="Normal 5 2 6 2 2 4 2 2" xfId="42761" xr:uid="{00000000-0005-0000-0000-0000FBA60000}"/>
    <cellStyle name="Normal 5 2 6 2 2 4 3" xfId="42762" xr:uid="{00000000-0005-0000-0000-0000FCA60000}"/>
    <cellStyle name="Normal 5 2 6 2 2 4 3 2" xfId="42763" xr:uid="{00000000-0005-0000-0000-0000FDA60000}"/>
    <cellStyle name="Normal 5 2 6 2 2 4 3 2 2" xfId="42764" xr:uid="{00000000-0005-0000-0000-0000FEA60000}"/>
    <cellStyle name="Normal 5 2 6 2 2 4 3 3" xfId="42765" xr:uid="{00000000-0005-0000-0000-0000FFA60000}"/>
    <cellStyle name="Normal 5 2 6 2 2 4 4" xfId="42766" xr:uid="{00000000-0005-0000-0000-000000A70000}"/>
    <cellStyle name="Normal 5 2 6 2 2 5" xfId="42767" xr:uid="{00000000-0005-0000-0000-000001A70000}"/>
    <cellStyle name="Normal 5 2 6 2 2 5 2" xfId="42768" xr:uid="{00000000-0005-0000-0000-000002A70000}"/>
    <cellStyle name="Normal 5 2 6 2 2 6" xfId="42769" xr:uid="{00000000-0005-0000-0000-000003A70000}"/>
    <cellStyle name="Normal 5 2 6 2 2 6 2" xfId="42770" xr:uid="{00000000-0005-0000-0000-000004A70000}"/>
    <cellStyle name="Normal 5 2 6 2 2 6 2 2" xfId="42771" xr:uid="{00000000-0005-0000-0000-000005A70000}"/>
    <cellStyle name="Normal 5 2 6 2 2 6 3" xfId="42772" xr:uid="{00000000-0005-0000-0000-000006A70000}"/>
    <cellStyle name="Normal 5 2 6 2 2 7" xfId="42773" xr:uid="{00000000-0005-0000-0000-000007A70000}"/>
    <cellStyle name="Normal 5 2 6 2 2 7 2" xfId="42774" xr:uid="{00000000-0005-0000-0000-000008A70000}"/>
    <cellStyle name="Normal 5 2 6 2 2 8" xfId="42775" xr:uid="{00000000-0005-0000-0000-000009A70000}"/>
    <cellStyle name="Normal 5 2 6 2 3" xfId="42776" xr:uid="{00000000-0005-0000-0000-00000AA70000}"/>
    <cellStyle name="Normal 5 2 6 2 3 2" xfId="42777" xr:uid="{00000000-0005-0000-0000-00000BA70000}"/>
    <cellStyle name="Normal 5 2 6 2 3 2 2" xfId="42778" xr:uid="{00000000-0005-0000-0000-00000CA70000}"/>
    <cellStyle name="Normal 5 2 6 2 3 2 2 2" xfId="42779" xr:uid="{00000000-0005-0000-0000-00000DA70000}"/>
    <cellStyle name="Normal 5 2 6 2 3 2 3" xfId="42780" xr:uid="{00000000-0005-0000-0000-00000EA70000}"/>
    <cellStyle name="Normal 5 2 6 2 3 2 3 2" xfId="42781" xr:uid="{00000000-0005-0000-0000-00000FA70000}"/>
    <cellStyle name="Normal 5 2 6 2 3 2 3 2 2" xfId="42782" xr:uid="{00000000-0005-0000-0000-000010A70000}"/>
    <cellStyle name="Normal 5 2 6 2 3 2 3 3" xfId="42783" xr:uid="{00000000-0005-0000-0000-000011A70000}"/>
    <cellStyle name="Normal 5 2 6 2 3 2 4" xfId="42784" xr:uid="{00000000-0005-0000-0000-000012A70000}"/>
    <cellStyle name="Normal 5 2 6 2 3 3" xfId="42785" xr:uid="{00000000-0005-0000-0000-000013A70000}"/>
    <cellStyle name="Normal 5 2 6 2 3 3 2" xfId="42786" xr:uid="{00000000-0005-0000-0000-000014A70000}"/>
    <cellStyle name="Normal 5 2 6 2 3 4" xfId="42787" xr:uid="{00000000-0005-0000-0000-000015A70000}"/>
    <cellStyle name="Normal 5 2 6 2 3 4 2" xfId="42788" xr:uid="{00000000-0005-0000-0000-000016A70000}"/>
    <cellStyle name="Normal 5 2 6 2 3 4 2 2" xfId="42789" xr:uid="{00000000-0005-0000-0000-000017A70000}"/>
    <cellStyle name="Normal 5 2 6 2 3 4 3" xfId="42790" xr:uid="{00000000-0005-0000-0000-000018A70000}"/>
    <cellStyle name="Normal 5 2 6 2 3 5" xfId="42791" xr:uid="{00000000-0005-0000-0000-000019A70000}"/>
    <cellStyle name="Normal 5 2 6 2 4" xfId="42792" xr:uid="{00000000-0005-0000-0000-00001AA70000}"/>
    <cellStyle name="Normal 5 2 6 2 4 2" xfId="42793" xr:uid="{00000000-0005-0000-0000-00001BA70000}"/>
    <cellStyle name="Normal 5 2 6 2 4 2 2" xfId="42794" xr:uid="{00000000-0005-0000-0000-00001CA70000}"/>
    <cellStyle name="Normal 5 2 6 2 4 3" xfId="42795" xr:uid="{00000000-0005-0000-0000-00001DA70000}"/>
    <cellStyle name="Normal 5 2 6 2 4 3 2" xfId="42796" xr:uid="{00000000-0005-0000-0000-00001EA70000}"/>
    <cellStyle name="Normal 5 2 6 2 4 3 2 2" xfId="42797" xr:uid="{00000000-0005-0000-0000-00001FA70000}"/>
    <cellStyle name="Normal 5 2 6 2 4 3 3" xfId="42798" xr:uid="{00000000-0005-0000-0000-000020A70000}"/>
    <cellStyle name="Normal 5 2 6 2 4 4" xfId="42799" xr:uid="{00000000-0005-0000-0000-000021A70000}"/>
    <cellStyle name="Normal 5 2 6 2 5" xfId="42800" xr:uid="{00000000-0005-0000-0000-000022A70000}"/>
    <cellStyle name="Normal 5 2 6 2 5 2" xfId="42801" xr:uid="{00000000-0005-0000-0000-000023A70000}"/>
    <cellStyle name="Normal 5 2 6 2 5 2 2" xfId="42802" xr:uid="{00000000-0005-0000-0000-000024A70000}"/>
    <cellStyle name="Normal 5 2 6 2 5 3" xfId="42803" xr:uid="{00000000-0005-0000-0000-000025A70000}"/>
    <cellStyle name="Normal 5 2 6 2 5 3 2" xfId="42804" xr:uid="{00000000-0005-0000-0000-000026A70000}"/>
    <cellStyle name="Normal 5 2 6 2 5 3 2 2" xfId="42805" xr:uid="{00000000-0005-0000-0000-000027A70000}"/>
    <cellStyle name="Normal 5 2 6 2 5 3 3" xfId="42806" xr:uid="{00000000-0005-0000-0000-000028A70000}"/>
    <cellStyle name="Normal 5 2 6 2 5 4" xfId="42807" xr:uid="{00000000-0005-0000-0000-000029A70000}"/>
    <cellStyle name="Normal 5 2 6 2 6" xfId="42808" xr:uid="{00000000-0005-0000-0000-00002AA70000}"/>
    <cellStyle name="Normal 5 2 6 2 6 2" xfId="42809" xr:uid="{00000000-0005-0000-0000-00002BA70000}"/>
    <cellStyle name="Normal 5 2 6 2 7" xfId="42810" xr:uid="{00000000-0005-0000-0000-00002CA70000}"/>
    <cellStyle name="Normal 5 2 6 2 7 2" xfId="42811" xr:uid="{00000000-0005-0000-0000-00002DA70000}"/>
    <cellStyle name="Normal 5 2 6 2 7 2 2" xfId="42812" xr:uid="{00000000-0005-0000-0000-00002EA70000}"/>
    <cellStyle name="Normal 5 2 6 2 7 3" xfId="42813" xr:uid="{00000000-0005-0000-0000-00002FA70000}"/>
    <cellStyle name="Normal 5 2 6 2 8" xfId="42814" xr:uid="{00000000-0005-0000-0000-000030A70000}"/>
    <cellStyle name="Normal 5 2 6 2 8 2" xfId="42815" xr:uid="{00000000-0005-0000-0000-000031A70000}"/>
    <cellStyle name="Normal 5 2 6 2 9" xfId="42816" xr:uid="{00000000-0005-0000-0000-000032A70000}"/>
    <cellStyle name="Normal 5 2 6 3" xfId="42817" xr:uid="{00000000-0005-0000-0000-000033A70000}"/>
    <cellStyle name="Normal 5 2 6 3 2" xfId="42818" xr:uid="{00000000-0005-0000-0000-000034A70000}"/>
    <cellStyle name="Normal 5 2 6 3 2 2" xfId="42819" xr:uid="{00000000-0005-0000-0000-000035A70000}"/>
    <cellStyle name="Normal 5 2 6 3 2 2 2" xfId="42820" xr:uid="{00000000-0005-0000-0000-000036A70000}"/>
    <cellStyle name="Normal 5 2 6 3 2 2 2 2" xfId="42821" xr:uid="{00000000-0005-0000-0000-000037A70000}"/>
    <cellStyle name="Normal 5 2 6 3 2 2 3" xfId="42822" xr:uid="{00000000-0005-0000-0000-000038A70000}"/>
    <cellStyle name="Normal 5 2 6 3 2 2 3 2" xfId="42823" xr:uid="{00000000-0005-0000-0000-000039A70000}"/>
    <cellStyle name="Normal 5 2 6 3 2 2 3 2 2" xfId="42824" xr:uid="{00000000-0005-0000-0000-00003AA70000}"/>
    <cellStyle name="Normal 5 2 6 3 2 2 3 3" xfId="42825" xr:uid="{00000000-0005-0000-0000-00003BA70000}"/>
    <cellStyle name="Normal 5 2 6 3 2 2 4" xfId="42826" xr:uid="{00000000-0005-0000-0000-00003CA70000}"/>
    <cellStyle name="Normal 5 2 6 3 2 3" xfId="42827" xr:uid="{00000000-0005-0000-0000-00003DA70000}"/>
    <cellStyle name="Normal 5 2 6 3 2 3 2" xfId="42828" xr:uid="{00000000-0005-0000-0000-00003EA70000}"/>
    <cellStyle name="Normal 5 2 6 3 2 4" xfId="42829" xr:uid="{00000000-0005-0000-0000-00003FA70000}"/>
    <cellStyle name="Normal 5 2 6 3 2 4 2" xfId="42830" xr:uid="{00000000-0005-0000-0000-000040A70000}"/>
    <cellStyle name="Normal 5 2 6 3 2 4 2 2" xfId="42831" xr:uid="{00000000-0005-0000-0000-000041A70000}"/>
    <cellStyle name="Normal 5 2 6 3 2 4 3" xfId="42832" xr:uid="{00000000-0005-0000-0000-000042A70000}"/>
    <cellStyle name="Normal 5 2 6 3 2 5" xfId="42833" xr:uid="{00000000-0005-0000-0000-000043A70000}"/>
    <cellStyle name="Normal 5 2 6 3 3" xfId="42834" xr:uid="{00000000-0005-0000-0000-000044A70000}"/>
    <cellStyle name="Normal 5 2 6 3 3 2" xfId="42835" xr:uid="{00000000-0005-0000-0000-000045A70000}"/>
    <cellStyle name="Normal 5 2 6 3 3 2 2" xfId="42836" xr:uid="{00000000-0005-0000-0000-000046A70000}"/>
    <cellStyle name="Normal 5 2 6 3 3 3" xfId="42837" xr:uid="{00000000-0005-0000-0000-000047A70000}"/>
    <cellStyle name="Normal 5 2 6 3 3 3 2" xfId="42838" xr:uid="{00000000-0005-0000-0000-000048A70000}"/>
    <cellStyle name="Normal 5 2 6 3 3 3 2 2" xfId="42839" xr:uid="{00000000-0005-0000-0000-000049A70000}"/>
    <cellStyle name="Normal 5 2 6 3 3 3 3" xfId="42840" xr:uid="{00000000-0005-0000-0000-00004AA70000}"/>
    <cellStyle name="Normal 5 2 6 3 3 4" xfId="42841" xr:uid="{00000000-0005-0000-0000-00004BA70000}"/>
    <cellStyle name="Normal 5 2 6 3 4" xfId="42842" xr:uid="{00000000-0005-0000-0000-00004CA70000}"/>
    <cellStyle name="Normal 5 2 6 3 4 2" xfId="42843" xr:uid="{00000000-0005-0000-0000-00004DA70000}"/>
    <cellStyle name="Normal 5 2 6 3 4 2 2" xfId="42844" xr:uid="{00000000-0005-0000-0000-00004EA70000}"/>
    <cellStyle name="Normal 5 2 6 3 4 3" xfId="42845" xr:uid="{00000000-0005-0000-0000-00004FA70000}"/>
    <cellStyle name="Normal 5 2 6 3 4 3 2" xfId="42846" xr:uid="{00000000-0005-0000-0000-000050A70000}"/>
    <cellStyle name="Normal 5 2 6 3 4 3 2 2" xfId="42847" xr:uid="{00000000-0005-0000-0000-000051A70000}"/>
    <cellStyle name="Normal 5 2 6 3 4 3 3" xfId="42848" xr:uid="{00000000-0005-0000-0000-000052A70000}"/>
    <cellStyle name="Normal 5 2 6 3 4 4" xfId="42849" xr:uid="{00000000-0005-0000-0000-000053A70000}"/>
    <cellStyle name="Normal 5 2 6 3 5" xfId="42850" xr:uid="{00000000-0005-0000-0000-000054A70000}"/>
    <cellStyle name="Normal 5 2 6 3 5 2" xfId="42851" xr:uid="{00000000-0005-0000-0000-000055A70000}"/>
    <cellStyle name="Normal 5 2 6 3 6" xfId="42852" xr:uid="{00000000-0005-0000-0000-000056A70000}"/>
    <cellStyle name="Normal 5 2 6 3 6 2" xfId="42853" xr:uid="{00000000-0005-0000-0000-000057A70000}"/>
    <cellStyle name="Normal 5 2 6 3 6 2 2" xfId="42854" xr:uid="{00000000-0005-0000-0000-000058A70000}"/>
    <cellStyle name="Normal 5 2 6 3 6 3" xfId="42855" xr:uid="{00000000-0005-0000-0000-000059A70000}"/>
    <cellStyle name="Normal 5 2 6 3 7" xfId="42856" xr:uid="{00000000-0005-0000-0000-00005AA70000}"/>
    <cellStyle name="Normal 5 2 6 3 7 2" xfId="42857" xr:uid="{00000000-0005-0000-0000-00005BA70000}"/>
    <cellStyle name="Normal 5 2 6 3 8" xfId="42858" xr:uid="{00000000-0005-0000-0000-00005CA70000}"/>
    <cellStyle name="Normal 5 2 6 4" xfId="42859" xr:uid="{00000000-0005-0000-0000-00005DA70000}"/>
    <cellStyle name="Normal 5 2 6 4 2" xfId="42860" xr:uid="{00000000-0005-0000-0000-00005EA70000}"/>
    <cellStyle name="Normal 5 2 6 4 2 2" xfId="42861" xr:uid="{00000000-0005-0000-0000-00005FA70000}"/>
    <cellStyle name="Normal 5 2 6 4 2 2 2" xfId="42862" xr:uid="{00000000-0005-0000-0000-000060A70000}"/>
    <cellStyle name="Normal 5 2 6 4 2 3" xfId="42863" xr:uid="{00000000-0005-0000-0000-000061A70000}"/>
    <cellStyle name="Normal 5 2 6 4 2 3 2" xfId="42864" xr:uid="{00000000-0005-0000-0000-000062A70000}"/>
    <cellStyle name="Normal 5 2 6 4 2 3 2 2" xfId="42865" xr:uid="{00000000-0005-0000-0000-000063A70000}"/>
    <cellStyle name="Normal 5 2 6 4 2 3 3" xfId="42866" xr:uid="{00000000-0005-0000-0000-000064A70000}"/>
    <cellStyle name="Normal 5 2 6 4 2 4" xfId="42867" xr:uid="{00000000-0005-0000-0000-000065A70000}"/>
    <cellStyle name="Normal 5 2 6 4 3" xfId="42868" xr:uid="{00000000-0005-0000-0000-000066A70000}"/>
    <cellStyle name="Normal 5 2 6 4 3 2" xfId="42869" xr:uid="{00000000-0005-0000-0000-000067A70000}"/>
    <cellStyle name="Normal 5 2 6 4 4" xfId="42870" xr:uid="{00000000-0005-0000-0000-000068A70000}"/>
    <cellStyle name="Normal 5 2 6 4 4 2" xfId="42871" xr:uid="{00000000-0005-0000-0000-000069A70000}"/>
    <cellStyle name="Normal 5 2 6 4 4 2 2" xfId="42872" xr:uid="{00000000-0005-0000-0000-00006AA70000}"/>
    <cellStyle name="Normal 5 2 6 4 4 3" xfId="42873" xr:uid="{00000000-0005-0000-0000-00006BA70000}"/>
    <cellStyle name="Normal 5 2 6 4 5" xfId="42874" xr:uid="{00000000-0005-0000-0000-00006CA70000}"/>
    <cellStyle name="Normal 5 2 6 5" xfId="42875" xr:uid="{00000000-0005-0000-0000-00006DA70000}"/>
    <cellStyle name="Normal 5 2 6 5 2" xfId="42876" xr:uid="{00000000-0005-0000-0000-00006EA70000}"/>
    <cellStyle name="Normal 5 2 6 5 2 2" xfId="42877" xr:uid="{00000000-0005-0000-0000-00006FA70000}"/>
    <cellStyle name="Normal 5 2 6 5 3" xfId="42878" xr:uid="{00000000-0005-0000-0000-000070A70000}"/>
    <cellStyle name="Normal 5 2 6 5 3 2" xfId="42879" xr:uid="{00000000-0005-0000-0000-000071A70000}"/>
    <cellStyle name="Normal 5 2 6 5 3 2 2" xfId="42880" xr:uid="{00000000-0005-0000-0000-000072A70000}"/>
    <cellStyle name="Normal 5 2 6 5 3 3" xfId="42881" xr:uid="{00000000-0005-0000-0000-000073A70000}"/>
    <cellStyle name="Normal 5 2 6 5 4" xfId="42882" xr:uid="{00000000-0005-0000-0000-000074A70000}"/>
    <cellStyle name="Normal 5 2 6 6" xfId="42883" xr:uid="{00000000-0005-0000-0000-000075A70000}"/>
    <cellStyle name="Normal 5 2 6 6 2" xfId="42884" xr:uid="{00000000-0005-0000-0000-000076A70000}"/>
    <cellStyle name="Normal 5 2 6 6 2 2" xfId="42885" xr:uid="{00000000-0005-0000-0000-000077A70000}"/>
    <cellStyle name="Normal 5 2 6 6 3" xfId="42886" xr:uid="{00000000-0005-0000-0000-000078A70000}"/>
    <cellStyle name="Normal 5 2 6 6 3 2" xfId="42887" xr:uid="{00000000-0005-0000-0000-000079A70000}"/>
    <cellStyle name="Normal 5 2 6 6 3 2 2" xfId="42888" xr:uid="{00000000-0005-0000-0000-00007AA70000}"/>
    <cellStyle name="Normal 5 2 6 6 3 3" xfId="42889" xr:uid="{00000000-0005-0000-0000-00007BA70000}"/>
    <cellStyle name="Normal 5 2 6 6 4" xfId="42890" xr:uid="{00000000-0005-0000-0000-00007CA70000}"/>
    <cellStyle name="Normal 5 2 6 7" xfId="42891" xr:uid="{00000000-0005-0000-0000-00007DA70000}"/>
    <cellStyle name="Normal 5 2 6 7 2" xfId="42892" xr:uid="{00000000-0005-0000-0000-00007EA70000}"/>
    <cellStyle name="Normal 5 2 6 8" xfId="42893" xr:uid="{00000000-0005-0000-0000-00007FA70000}"/>
    <cellStyle name="Normal 5 2 6 8 2" xfId="42894" xr:uid="{00000000-0005-0000-0000-000080A70000}"/>
    <cellStyle name="Normal 5 2 6 8 2 2" xfId="42895" xr:uid="{00000000-0005-0000-0000-000081A70000}"/>
    <cellStyle name="Normal 5 2 6 8 3" xfId="42896" xr:uid="{00000000-0005-0000-0000-000082A70000}"/>
    <cellStyle name="Normal 5 2 6 9" xfId="42897" xr:uid="{00000000-0005-0000-0000-000083A70000}"/>
    <cellStyle name="Normal 5 2 6 9 2" xfId="42898" xr:uid="{00000000-0005-0000-0000-000084A70000}"/>
    <cellStyle name="Normal 5 2 7" xfId="42899" xr:uid="{00000000-0005-0000-0000-000085A70000}"/>
    <cellStyle name="Normal 5 2 7 10" xfId="42900" xr:uid="{00000000-0005-0000-0000-000086A70000}"/>
    <cellStyle name="Normal 5 2 7 11" xfId="42901" xr:uid="{00000000-0005-0000-0000-000087A70000}"/>
    <cellStyle name="Normal 5 2 7 2" xfId="42902" xr:uid="{00000000-0005-0000-0000-000088A70000}"/>
    <cellStyle name="Normal 5 2 7 2 2" xfId="42903" xr:uid="{00000000-0005-0000-0000-000089A70000}"/>
    <cellStyle name="Normal 5 2 7 2 2 2" xfId="42904" xr:uid="{00000000-0005-0000-0000-00008AA70000}"/>
    <cellStyle name="Normal 5 2 7 2 2 2 2" xfId="42905" xr:uid="{00000000-0005-0000-0000-00008BA70000}"/>
    <cellStyle name="Normal 5 2 7 2 2 2 2 2" xfId="42906" xr:uid="{00000000-0005-0000-0000-00008CA70000}"/>
    <cellStyle name="Normal 5 2 7 2 2 2 2 2 2" xfId="42907" xr:uid="{00000000-0005-0000-0000-00008DA70000}"/>
    <cellStyle name="Normal 5 2 7 2 2 2 2 3" xfId="42908" xr:uid="{00000000-0005-0000-0000-00008EA70000}"/>
    <cellStyle name="Normal 5 2 7 2 2 2 2 3 2" xfId="42909" xr:uid="{00000000-0005-0000-0000-00008FA70000}"/>
    <cellStyle name="Normal 5 2 7 2 2 2 2 3 2 2" xfId="42910" xr:uid="{00000000-0005-0000-0000-000090A70000}"/>
    <cellStyle name="Normal 5 2 7 2 2 2 2 3 3" xfId="42911" xr:uid="{00000000-0005-0000-0000-000091A70000}"/>
    <cellStyle name="Normal 5 2 7 2 2 2 2 4" xfId="42912" xr:uid="{00000000-0005-0000-0000-000092A70000}"/>
    <cellStyle name="Normal 5 2 7 2 2 2 3" xfId="42913" xr:uid="{00000000-0005-0000-0000-000093A70000}"/>
    <cellStyle name="Normal 5 2 7 2 2 2 3 2" xfId="42914" xr:uid="{00000000-0005-0000-0000-000094A70000}"/>
    <cellStyle name="Normal 5 2 7 2 2 2 4" xfId="42915" xr:uid="{00000000-0005-0000-0000-000095A70000}"/>
    <cellStyle name="Normal 5 2 7 2 2 2 4 2" xfId="42916" xr:uid="{00000000-0005-0000-0000-000096A70000}"/>
    <cellStyle name="Normal 5 2 7 2 2 2 4 2 2" xfId="42917" xr:uid="{00000000-0005-0000-0000-000097A70000}"/>
    <cellStyle name="Normal 5 2 7 2 2 2 4 3" xfId="42918" xr:uid="{00000000-0005-0000-0000-000098A70000}"/>
    <cellStyle name="Normal 5 2 7 2 2 2 5" xfId="42919" xr:uid="{00000000-0005-0000-0000-000099A70000}"/>
    <cellStyle name="Normal 5 2 7 2 2 3" xfId="42920" xr:uid="{00000000-0005-0000-0000-00009AA70000}"/>
    <cellStyle name="Normal 5 2 7 2 2 3 2" xfId="42921" xr:uid="{00000000-0005-0000-0000-00009BA70000}"/>
    <cellStyle name="Normal 5 2 7 2 2 3 2 2" xfId="42922" xr:uid="{00000000-0005-0000-0000-00009CA70000}"/>
    <cellStyle name="Normal 5 2 7 2 2 3 3" xfId="42923" xr:uid="{00000000-0005-0000-0000-00009DA70000}"/>
    <cellStyle name="Normal 5 2 7 2 2 3 3 2" xfId="42924" xr:uid="{00000000-0005-0000-0000-00009EA70000}"/>
    <cellStyle name="Normal 5 2 7 2 2 3 3 2 2" xfId="42925" xr:uid="{00000000-0005-0000-0000-00009FA70000}"/>
    <cellStyle name="Normal 5 2 7 2 2 3 3 3" xfId="42926" xr:uid="{00000000-0005-0000-0000-0000A0A70000}"/>
    <cellStyle name="Normal 5 2 7 2 2 3 4" xfId="42927" xr:uid="{00000000-0005-0000-0000-0000A1A70000}"/>
    <cellStyle name="Normal 5 2 7 2 2 4" xfId="42928" xr:uid="{00000000-0005-0000-0000-0000A2A70000}"/>
    <cellStyle name="Normal 5 2 7 2 2 4 2" xfId="42929" xr:uid="{00000000-0005-0000-0000-0000A3A70000}"/>
    <cellStyle name="Normal 5 2 7 2 2 4 2 2" xfId="42930" xr:uid="{00000000-0005-0000-0000-0000A4A70000}"/>
    <cellStyle name="Normal 5 2 7 2 2 4 3" xfId="42931" xr:uid="{00000000-0005-0000-0000-0000A5A70000}"/>
    <cellStyle name="Normal 5 2 7 2 2 4 3 2" xfId="42932" xr:uid="{00000000-0005-0000-0000-0000A6A70000}"/>
    <cellStyle name="Normal 5 2 7 2 2 4 3 2 2" xfId="42933" xr:uid="{00000000-0005-0000-0000-0000A7A70000}"/>
    <cellStyle name="Normal 5 2 7 2 2 4 3 3" xfId="42934" xr:uid="{00000000-0005-0000-0000-0000A8A70000}"/>
    <cellStyle name="Normal 5 2 7 2 2 4 4" xfId="42935" xr:uid="{00000000-0005-0000-0000-0000A9A70000}"/>
    <cellStyle name="Normal 5 2 7 2 2 5" xfId="42936" xr:uid="{00000000-0005-0000-0000-0000AAA70000}"/>
    <cellStyle name="Normal 5 2 7 2 2 5 2" xfId="42937" xr:uid="{00000000-0005-0000-0000-0000ABA70000}"/>
    <cellStyle name="Normal 5 2 7 2 2 6" xfId="42938" xr:uid="{00000000-0005-0000-0000-0000ACA70000}"/>
    <cellStyle name="Normal 5 2 7 2 2 6 2" xfId="42939" xr:uid="{00000000-0005-0000-0000-0000ADA70000}"/>
    <cellStyle name="Normal 5 2 7 2 2 6 2 2" xfId="42940" xr:uid="{00000000-0005-0000-0000-0000AEA70000}"/>
    <cellStyle name="Normal 5 2 7 2 2 6 3" xfId="42941" xr:uid="{00000000-0005-0000-0000-0000AFA70000}"/>
    <cellStyle name="Normal 5 2 7 2 2 7" xfId="42942" xr:uid="{00000000-0005-0000-0000-0000B0A70000}"/>
    <cellStyle name="Normal 5 2 7 2 2 7 2" xfId="42943" xr:uid="{00000000-0005-0000-0000-0000B1A70000}"/>
    <cellStyle name="Normal 5 2 7 2 2 8" xfId="42944" xr:uid="{00000000-0005-0000-0000-0000B2A70000}"/>
    <cellStyle name="Normal 5 2 7 2 3" xfId="42945" xr:uid="{00000000-0005-0000-0000-0000B3A70000}"/>
    <cellStyle name="Normal 5 2 7 2 3 2" xfId="42946" xr:uid="{00000000-0005-0000-0000-0000B4A70000}"/>
    <cellStyle name="Normal 5 2 7 2 3 2 2" xfId="42947" xr:uid="{00000000-0005-0000-0000-0000B5A70000}"/>
    <cellStyle name="Normal 5 2 7 2 3 2 2 2" xfId="42948" xr:uid="{00000000-0005-0000-0000-0000B6A70000}"/>
    <cellStyle name="Normal 5 2 7 2 3 2 3" xfId="42949" xr:uid="{00000000-0005-0000-0000-0000B7A70000}"/>
    <cellStyle name="Normal 5 2 7 2 3 2 3 2" xfId="42950" xr:uid="{00000000-0005-0000-0000-0000B8A70000}"/>
    <cellStyle name="Normal 5 2 7 2 3 2 3 2 2" xfId="42951" xr:uid="{00000000-0005-0000-0000-0000B9A70000}"/>
    <cellStyle name="Normal 5 2 7 2 3 2 3 3" xfId="42952" xr:uid="{00000000-0005-0000-0000-0000BAA70000}"/>
    <cellStyle name="Normal 5 2 7 2 3 2 4" xfId="42953" xr:uid="{00000000-0005-0000-0000-0000BBA70000}"/>
    <cellStyle name="Normal 5 2 7 2 3 3" xfId="42954" xr:uid="{00000000-0005-0000-0000-0000BCA70000}"/>
    <cellStyle name="Normal 5 2 7 2 3 3 2" xfId="42955" xr:uid="{00000000-0005-0000-0000-0000BDA70000}"/>
    <cellStyle name="Normal 5 2 7 2 3 4" xfId="42956" xr:uid="{00000000-0005-0000-0000-0000BEA70000}"/>
    <cellStyle name="Normal 5 2 7 2 3 4 2" xfId="42957" xr:uid="{00000000-0005-0000-0000-0000BFA70000}"/>
    <cellStyle name="Normal 5 2 7 2 3 4 2 2" xfId="42958" xr:uid="{00000000-0005-0000-0000-0000C0A70000}"/>
    <cellStyle name="Normal 5 2 7 2 3 4 3" xfId="42959" xr:uid="{00000000-0005-0000-0000-0000C1A70000}"/>
    <cellStyle name="Normal 5 2 7 2 3 5" xfId="42960" xr:uid="{00000000-0005-0000-0000-0000C2A70000}"/>
    <cellStyle name="Normal 5 2 7 2 4" xfId="42961" xr:uid="{00000000-0005-0000-0000-0000C3A70000}"/>
    <cellStyle name="Normal 5 2 7 2 4 2" xfId="42962" xr:uid="{00000000-0005-0000-0000-0000C4A70000}"/>
    <cellStyle name="Normal 5 2 7 2 4 2 2" xfId="42963" xr:uid="{00000000-0005-0000-0000-0000C5A70000}"/>
    <cellStyle name="Normal 5 2 7 2 4 3" xfId="42964" xr:uid="{00000000-0005-0000-0000-0000C6A70000}"/>
    <cellStyle name="Normal 5 2 7 2 4 3 2" xfId="42965" xr:uid="{00000000-0005-0000-0000-0000C7A70000}"/>
    <cellStyle name="Normal 5 2 7 2 4 3 2 2" xfId="42966" xr:uid="{00000000-0005-0000-0000-0000C8A70000}"/>
    <cellStyle name="Normal 5 2 7 2 4 3 3" xfId="42967" xr:uid="{00000000-0005-0000-0000-0000C9A70000}"/>
    <cellStyle name="Normal 5 2 7 2 4 4" xfId="42968" xr:uid="{00000000-0005-0000-0000-0000CAA70000}"/>
    <cellStyle name="Normal 5 2 7 2 5" xfId="42969" xr:uid="{00000000-0005-0000-0000-0000CBA70000}"/>
    <cellStyle name="Normal 5 2 7 2 5 2" xfId="42970" xr:uid="{00000000-0005-0000-0000-0000CCA70000}"/>
    <cellStyle name="Normal 5 2 7 2 5 2 2" xfId="42971" xr:uid="{00000000-0005-0000-0000-0000CDA70000}"/>
    <cellStyle name="Normal 5 2 7 2 5 3" xfId="42972" xr:uid="{00000000-0005-0000-0000-0000CEA70000}"/>
    <cellStyle name="Normal 5 2 7 2 5 3 2" xfId="42973" xr:uid="{00000000-0005-0000-0000-0000CFA70000}"/>
    <cellStyle name="Normal 5 2 7 2 5 3 2 2" xfId="42974" xr:uid="{00000000-0005-0000-0000-0000D0A70000}"/>
    <cellStyle name="Normal 5 2 7 2 5 3 3" xfId="42975" xr:uid="{00000000-0005-0000-0000-0000D1A70000}"/>
    <cellStyle name="Normal 5 2 7 2 5 4" xfId="42976" xr:uid="{00000000-0005-0000-0000-0000D2A70000}"/>
    <cellStyle name="Normal 5 2 7 2 6" xfId="42977" xr:uid="{00000000-0005-0000-0000-0000D3A70000}"/>
    <cellStyle name="Normal 5 2 7 2 6 2" xfId="42978" xr:uid="{00000000-0005-0000-0000-0000D4A70000}"/>
    <cellStyle name="Normal 5 2 7 2 7" xfId="42979" xr:uid="{00000000-0005-0000-0000-0000D5A70000}"/>
    <cellStyle name="Normal 5 2 7 2 7 2" xfId="42980" xr:uid="{00000000-0005-0000-0000-0000D6A70000}"/>
    <cellStyle name="Normal 5 2 7 2 7 2 2" xfId="42981" xr:uid="{00000000-0005-0000-0000-0000D7A70000}"/>
    <cellStyle name="Normal 5 2 7 2 7 3" xfId="42982" xr:uid="{00000000-0005-0000-0000-0000D8A70000}"/>
    <cellStyle name="Normal 5 2 7 2 8" xfId="42983" xr:uid="{00000000-0005-0000-0000-0000D9A70000}"/>
    <cellStyle name="Normal 5 2 7 2 8 2" xfId="42984" xr:uid="{00000000-0005-0000-0000-0000DAA70000}"/>
    <cellStyle name="Normal 5 2 7 2 9" xfId="42985" xr:uid="{00000000-0005-0000-0000-0000DBA70000}"/>
    <cellStyle name="Normal 5 2 7 3" xfId="42986" xr:uid="{00000000-0005-0000-0000-0000DCA70000}"/>
    <cellStyle name="Normal 5 2 7 3 2" xfId="42987" xr:uid="{00000000-0005-0000-0000-0000DDA70000}"/>
    <cellStyle name="Normal 5 2 7 3 2 2" xfId="42988" xr:uid="{00000000-0005-0000-0000-0000DEA70000}"/>
    <cellStyle name="Normal 5 2 7 3 2 2 2" xfId="42989" xr:uid="{00000000-0005-0000-0000-0000DFA70000}"/>
    <cellStyle name="Normal 5 2 7 3 2 2 2 2" xfId="42990" xr:uid="{00000000-0005-0000-0000-0000E0A70000}"/>
    <cellStyle name="Normal 5 2 7 3 2 2 3" xfId="42991" xr:uid="{00000000-0005-0000-0000-0000E1A70000}"/>
    <cellStyle name="Normal 5 2 7 3 2 2 3 2" xfId="42992" xr:uid="{00000000-0005-0000-0000-0000E2A70000}"/>
    <cellStyle name="Normal 5 2 7 3 2 2 3 2 2" xfId="42993" xr:uid="{00000000-0005-0000-0000-0000E3A70000}"/>
    <cellStyle name="Normal 5 2 7 3 2 2 3 3" xfId="42994" xr:uid="{00000000-0005-0000-0000-0000E4A70000}"/>
    <cellStyle name="Normal 5 2 7 3 2 2 4" xfId="42995" xr:uid="{00000000-0005-0000-0000-0000E5A70000}"/>
    <cellStyle name="Normal 5 2 7 3 2 3" xfId="42996" xr:uid="{00000000-0005-0000-0000-0000E6A70000}"/>
    <cellStyle name="Normal 5 2 7 3 2 3 2" xfId="42997" xr:uid="{00000000-0005-0000-0000-0000E7A70000}"/>
    <cellStyle name="Normal 5 2 7 3 2 4" xfId="42998" xr:uid="{00000000-0005-0000-0000-0000E8A70000}"/>
    <cellStyle name="Normal 5 2 7 3 2 4 2" xfId="42999" xr:uid="{00000000-0005-0000-0000-0000E9A70000}"/>
    <cellStyle name="Normal 5 2 7 3 2 4 2 2" xfId="43000" xr:uid="{00000000-0005-0000-0000-0000EAA70000}"/>
    <cellStyle name="Normal 5 2 7 3 2 4 3" xfId="43001" xr:uid="{00000000-0005-0000-0000-0000EBA70000}"/>
    <cellStyle name="Normal 5 2 7 3 2 5" xfId="43002" xr:uid="{00000000-0005-0000-0000-0000ECA70000}"/>
    <cellStyle name="Normal 5 2 7 3 3" xfId="43003" xr:uid="{00000000-0005-0000-0000-0000EDA70000}"/>
    <cellStyle name="Normal 5 2 7 3 3 2" xfId="43004" xr:uid="{00000000-0005-0000-0000-0000EEA70000}"/>
    <cellStyle name="Normal 5 2 7 3 3 2 2" xfId="43005" xr:uid="{00000000-0005-0000-0000-0000EFA70000}"/>
    <cellStyle name="Normal 5 2 7 3 3 3" xfId="43006" xr:uid="{00000000-0005-0000-0000-0000F0A70000}"/>
    <cellStyle name="Normal 5 2 7 3 3 3 2" xfId="43007" xr:uid="{00000000-0005-0000-0000-0000F1A70000}"/>
    <cellStyle name="Normal 5 2 7 3 3 3 2 2" xfId="43008" xr:uid="{00000000-0005-0000-0000-0000F2A70000}"/>
    <cellStyle name="Normal 5 2 7 3 3 3 3" xfId="43009" xr:uid="{00000000-0005-0000-0000-0000F3A70000}"/>
    <cellStyle name="Normal 5 2 7 3 3 4" xfId="43010" xr:uid="{00000000-0005-0000-0000-0000F4A70000}"/>
    <cellStyle name="Normal 5 2 7 3 4" xfId="43011" xr:uid="{00000000-0005-0000-0000-0000F5A70000}"/>
    <cellStyle name="Normal 5 2 7 3 4 2" xfId="43012" xr:uid="{00000000-0005-0000-0000-0000F6A70000}"/>
    <cellStyle name="Normal 5 2 7 3 4 2 2" xfId="43013" xr:uid="{00000000-0005-0000-0000-0000F7A70000}"/>
    <cellStyle name="Normal 5 2 7 3 4 3" xfId="43014" xr:uid="{00000000-0005-0000-0000-0000F8A70000}"/>
    <cellStyle name="Normal 5 2 7 3 4 3 2" xfId="43015" xr:uid="{00000000-0005-0000-0000-0000F9A70000}"/>
    <cellStyle name="Normal 5 2 7 3 4 3 2 2" xfId="43016" xr:uid="{00000000-0005-0000-0000-0000FAA70000}"/>
    <cellStyle name="Normal 5 2 7 3 4 3 3" xfId="43017" xr:uid="{00000000-0005-0000-0000-0000FBA70000}"/>
    <cellStyle name="Normal 5 2 7 3 4 4" xfId="43018" xr:uid="{00000000-0005-0000-0000-0000FCA70000}"/>
    <cellStyle name="Normal 5 2 7 3 5" xfId="43019" xr:uid="{00000000-0005-0000-0000-0000FDA70000}"/>
    <cellStyle name="Normal 5 2 7 3 5 2" xfId="43020" xr:uid="{00000000-0005-0000-0000-0000FEA70000}"/>
    <cellStyle name="Normal 5 2 7 3 6" xfId="43021" xr:uid="{00000000-0005-0000-0000-0000FFA70000}"/>
    <cellStyle name="Normal 5 2 7 3 6 2" xfId="43022" xr:uid="{00000000-0005-0000-0000-000000A80000}"/>
    <cellStyle name="Normal 5 2 7 3 6 2 2" xfId="43023" xr:uid="{00000000-0005-0000-0000-000001A80000}"/>
    <cellStyle name="Normal 5 2 7 3 6 3" xfId="43024" xr:uid="{00000000-0005-0000-0000-000002A80000}"/>
    <cellStyle name="Normal 5 2 7 3 7" xfId="43025" xr:uid="{00000000-0005-0000-0000-000003A80000}"/>
    <cellStyle name="Normal 5 2 7 3 7 2" xfId="43026" xr:uid="{00000000-0005-0000-0000-000004A80000}"/>
    <cellStyle name="Normal 5 2 7 3 8" xfId="43027" xr:uid="{00000000-0005-0000-0000-000005A80000}"/>
    <cellStyle name="Normal 5 2 7 4" xfId="43028" xr:uid="{00000000-0005-0000-0000-000006A80000}"/>
    <cellStyle name="Normal 5 2 7 4 2" xfId="43029" xr:uid="{00000000-0005-0000-0000-000007A80000}"/>
    <cellStyle name="Normal 5 2 7 4 2 2" xfId="43030" xr:uid="{00000000-0005-0000-0000-000008A80000}"/>
    <cellStyle name="Normal 5 2 7 4 2 2 2" xfId="43031" xr:uid="{00000000-0005-0000-0000-000009A80000}"/>
    <cellStyle name="Normal 5 2 7 4 2 3" xfId="43032" xr:uid="{00000000-0005-0000-0000-00000AA80000}"/>
    <cellStyle name="Normal 5 2 7 4 2 3 2" xfId="43033" xr:uid="{00000000-0005-0000-0000-00000BA80000}"/>
    <cellStyle name="Normal 5 2 7 4 2 3 2 2" xfId="43034" xr:uid="{00000000-0005-0000-0000-00000CA80000}"/>
    <cellStyle name="Normal 5 2 7 4 2 3 3" xfId="43035" xr:uid="{00000000-0005-0000-0000-00000DA80000}"/>
    <cellStyle name="Normal 5 2 7 4 2 4" xfId="43036" xr:uid="{00000000-0005-0000-0000-00000EA80000}"/>
    <cellStyle name="Normal 5 2 7 4 3" xfId="43037" xr:uid="{00000000-0005-0000-0000-00000FA80000}"/>
    <cellStyle name="Normal 5 2 7 4 3 2" xfId="43038" xr:uid="{00000000-0005-0000-0000-000010A80000}"/>
    <cellStyle name="Normal 5 2 7 4 4" xfId="43039" xr:uid="{00000000-0005-0000-0000-000011A80000}"/>
    <cellStyle name="Normal 5 2 7 4 4 2" xfId="43040" xr:uid="{00000000-0005-0000-0000-000012A80000}"/>
    <cellStyle name="Normal 5 2 7 4 4 2 2" xfId="43041" xr:uid="{00000000-0005-0000-0000-000013A80000}"/>
    <cellStyle name="Normal 5 2 7 4 4 3" xfId="43042" xr:uid="{00000000-0005-0000-0000-000014A80000}"/>
    <cellStyle name="Normal 5 2 7 4 5" xfId="43043" xr:uid="{00000000-0005-0000-0000-000015A80000}"/>
    <cellStyle name="Normal 5 2 7 5" xfId="43044" xr:uid="{00000000-0005-0000-0000-000016A80000}"/>
    <cellStyle name="Normal 5 2 7 5 2" xfId="43045" xr:uid="{00000000-0005-0000-0000-000017A80000}"/>
    <cellStyle name="Normal 5 2 7 5 2 2" xfId="43046" xr:uid="{00000000-0005-0000-0000-000018A80000}"/>
    <cellStyle name="Normal 5 2 7 5 3" xfId="43047" xr:uid="{00000000-0005-0000-0000-000019A80000}"/>
    <cellStyle name="Normal 5 2 7 5 3 2" xfId="43048" xr:uid="{00000000-0005-0000-0000-00001AA80000}"/>
    <cellStyle name="Normal 5 2 7 5 3 2 2" xfId="43049" xr:uid="{00000000-0005-0000-0000-00001BA80000}"/>
    <cellStyle name="Normal 5 2 7 5 3 3" xfId="43050" xr:uid="{00000000-0005-0000-0000-00001CA80000}"/>
    <cellStyle name="Normal 5 2 7 5 4" xfId="43051" xr:uid="{00000000-0005-0000-0000-00001DA80000}"/>
    <cellStyle name="Normal 5 2 7 6" xfId="43052" xr:uid="{00000000-0005-0000-0000-00001EA80000}"/>
    <cellStyle name="Normal 5 2 7 6 2" xfId="43053" xr:uid="{00000000-0005-0000-0000-00001FA80000}"/>
    <cellStyle name="Normal 5 2 7 6 2 2" xfId="43054" xr:uid="{00000000-0005-0000-0000-000020A80000}"/>
    <cellStyle name="Normal 5 2 7 6 3" xfId="43055" xr:uid="{00000000-0005-0000-0000-000021A80000}"/>
    <cellStyle name="Normal 5 2 7 6 3 2" xfId="43056" xr:uid="{00000000-0005-0000-0000-000022A80000}"/>
    <cellStyle name="Normal 5 2 7 6 3 2 2" xfId="43057" xr:uid="{00000000-0005-0000-0000-000023A80000}"/>
    <cellStyle name="Normal 5 2 7 6 3 3" xfId="43058" xr:uid="{00000000-0005-0000-0000-000024A80000}"/>
    <cellStyle name="Normal 5 2 7 6 4" xfId="43059" xr:uid="{00000000-0005-0000-0000-000025A80000}"/>
    <cellStyle name="Normal 5 2 7 7" xfId="43060" xr:uid="{00000000-0005-0000-0000-000026A80000}"/>
    <cellStyle name="Normal 5 2 7 7 2" xfId="43061" xr:uid="{00000000-0005-0000-0000-000027A80000}"/>
    <cellStyle name="Normal 5 2 7 8" xfId="43062" xr:uid="{00000000-0005-0000-0000-000028A80000}"/>
    <cellStyle name="Normal 5 2 7 8 2" xfId="43063" xr:uid="{00000000-0005-0000-0000-000029A80000}"/>
    <cellStyle name="Normal 5 2 7 8 2 2" xfId="43064" xr:uid="{00000000-0005-0000-0000-00002AA80000}"/>
    <cellStyle name="Normal 5 2 7 8 3" xfId="43065" xr:uid="{00000000-0005-0000-0000-00002BA80000}"/>
    <cellStyle name="Normal 5 2 7 9" xfId="43066" xr:uid="{00000000-0005-0000-0000-00002CA80000}"/>
    <cellStyle name="Normal 5 2 7 9 2" xfId="43067" xr:uid="{00000000-0005-0000-0000-00002DA80000}"/>
    <cellStyle name="Normal 5 2 8" xfId="43068" xr:uid="{00000000-0005-0000-0000-00002EA80000}"/>
    <cellStyle name="Normal 5 2 8 2" xfId="43069" xr:uid="{00000000-0005-0000-0000-00002FA80000}"/>
    <cellStyle name="Normal 5 2 8 2 2" xfId="43070" xr:uid="{00000000-0005-0000-0000-000030A80000}"/>
    <cellStyle name="Normal 5 2 8 2 2 2" xfId="43071" xr:uid="{00000000-0005-0000-0000-000031A80000}"/>
    <cellStyle name="Normal 5 2 8 2 2 2 2" xfId="43072" xr:uid="{00000000-0005-0000-0000-000032A80000}"/>
    <cellStyle name="Normal 5 2 8 2 2 2 2 2" xfId="43073" xr:uid="{00000000-0005-0000-0000-000033A80000}"/>
    <cellStyle name="Normal 5 2 8 2 2 2 3" xfId="43074" xr:uid="{00000000-0005-0000-0000-000034A80000}"/>
    <cellStyle name="Normal 5 2 8 2 2 2 3 2" xfId="43075" xr:uid="{00000000-0005-0000-0000-000035A80000}"/>
    <cellStyle name="Normal 5 2 8 2 2 2 3 2 2" xfId="43076" xr:uid="{00000000-0005-0000-0000-000036A80000}"/>
    <cellStyle name="Normal 5 2 8 2 2 2 3 3" xfId="43077" xr:uid="{00000000-0005-0000-0000-000037A80000}"/>
    <cellStyle name="Normal 5 2 8 2 2 2 4" xfId="43078" xr:uid="{00000000-0005-0000-0000-000038A80000}"/>
    <cellStyle name="Normal 5 2 8 2 2 3" xfId="43079" xr:uid="{00000000-0005-0000-0000-000039A80000}"/>
    <cellStyle name="Normal 5 2 8 2 2 3 2" xfId="43080" xr:uid="{00000000-0005-0000-0000-00003AA80000}"/>
    <cellStyle name="Normal 5 2 8 2 2 4" xfId="43081" xr:uid="{00000000-0005-0000-0000-00003BA80000}"/>
    <cellStyle name="Normal 5 2 8 2 2 4 2" xfId="43082" xr:uid="{00000000-0005-0000-0000-00003CA80000}"/>
    <cellStyle name="Normal 5 2 8 2 2 4 2 2" xfId="43083" xr:uid="{00000000-0005-0000-0000-00003DA80000}"/>
    <cellStyle name="Normal 5 2 8 2 2 4 3" xfId="43084" xr:uid="{00000000-0005-0000-0000-00003EA80000}"/>
    <cellStyle name="Normal 5 2 8 2 2 5" xfId="43085" xr:uid="{00000000-0005-0000-0000-00003FA80000}"/>
    <cellStyle name="Normal 5 2 8 2 3" xfId="43086" xr:uid="{00000000-0005-0000-0000-000040A80000}"/>
    <cellStyle name="Normal 5 2 8 2 3 2" xfId="43087" xr:uid="{00000000-0005-0000-0000-000041A80000}"/>
    <cellStyle name="Normal 5 2 8 2 3 2 2" xfId="43088" xr:uid="{00000000-0005-0000-0000-000042A80000}"/>
    <cellStyle name="Normal 5 2 8 2 3 3" xfId="43089" xr:uid="{00000000-0005-0000-0000-000043A80000}"/>
    <cellStyle name="Normal 5 2 8 2 3 3 2" xfId="43090" xr:uid="{00000000-0005-0000-0000-000044A80000}"/>
    <cellStyle name="Normal 5 2 8 2 3 3 2 2" xfId="43091" xr:uid="{00000000-0005-0000-0000-000045A80000}"/>
    <cellStyle name="Normal 5 2 8 2 3 3 3" xfId="43092" xr:uid="{00000000-0005-0000-0000-000046A80000}"/>
    <cellStyle name="Normal 5 2 8 2 3 4" xfId="43093" xr:uid="{00000000-0005-0000-0000-000047A80000}"/>
    <cellStyle name="Normal 5 2 8 2 4" xfId="43094" xr:uid="{00000000-0005-0000-0000-000048A80000}"/>
    <cellStyle name="Normal 5 2 8 2 4 2" xfId="43095" xr:uid="{00000000-0005-0000-0000-000049A80000}"/>
    <cellStyle name="Normal 5 2 8 2 4 2 2" xfId="43096" xr:uid="{00000000-0005-0000-0000-00004AA80000}"/>
    <cellStyle name="Normal 5 2 8 2 4 3" xfId="43097" xr:uid="{00000000-0005-0000-0000-00004BA80000}"/>
    <cellStyle name="Normal 5 2 8 2 4 3 2" xfId="43098" xr:uid="{00000000-0005-0000-0000-00004CA80000}"/>
    <cellStyle name="Normal 5 2 8 2 4 3 2 2" xfId="43099" xr:uid="{00000000-0005-0000-0000-00004DA80000}"/>
    <cellStyle name="Normal 5 2 8 2 4 3 3" xfId="43100" xr:uid="{00000000-0005-0000-0000-00004EA80000}"/>
    <cellStyle name="Normal 5 2 8 2 4 4" xfId="43101" xr:uid="{00000000-0005-0000-0000-00004FA80000}"/>
    <cellStyle name="Normal 5 2 8 2 5" xfId="43102" xr:uid="{00000000-0005-0000-0000-000050A80000}"/>
    <cellStyle name="Normal 5 2 8 2 5 2" xfId="43103" xr:uid="{00000000-0005-0000-0000-000051A80000}"/>
    <cellStyle name="Normal 5 2 8 2 6" xfId="43104" xr:uid="{00000000-0005-0000-0000-000052A80000}"/>
    <cellStyle name="Normal 5 2 8 2 6 2" xfId="43105" xr:uid="{00000000-0005-0000-0000-000053A80000}"/>
    <cellStyle name="Normal 5 2 8 2 6 2 2" xfId="43106" xr:uid="{00000000-0005-0000-0000-000054A80000}"/>
    <cellStyle name="Normal 5 2 8 2 6 3" xfId="43107" xr:uid="{00000000-0005-0000-0000-000055A80000}"/>
    <cellStyle name="Normal 5 2 8 2 7" xfId="43108" xr:uid="{00000000-0005-0000-0000-000056A80000}"/>
    <cellStyle name="Normal 5 2 8 2 7 2" xfId="43109" xr:uid="{00000000-0005-0000-0000-000057A80000}"/>
    <cellStyle name="Normal 5 2 8 2 8" xfId="43110" xr:uid="{00000000-0005-0000-0000-000058A80000}"/>
    <cellStyle name="Normal 5 2 8 3" xfId="43111" xr:uid="{00000000-0005-0000-0000-000059A80000}"/>
    <cellStyle name="Normal 5 2 8 3 2" xfId="43112" xr:uid="{00000000-0005-0000-0000-00005AA80000}"/>
    <cellStyle name="Normal 5 2 8 3 2 2" xfId="43113" xr:uid="{00000000-0005-0000-0000-00005BA80000}"/>
    <cellStyle name="Normal 5 2 8 3 2 2 2" xfId="43114" xr:uid="{00000000-0005-0000-0000-00005CA80000}"/>
    <cellStyle name="Normal 5 2 8 3 2 3" xfId="43115" xr:uid="{00000000-0005-0000-0000-00005DA80000}"/>
    <cellStyle name="Normal 5 2 8 3 2 3 2" xfId="43116" xr:uid="{00000000-0005-0000-0000-00005EA80000}"/>
    <cellStyle name="Normal 5 2 8 3 2 3 2 2" xfId="43117" xr:uid="{00000000-0005-0000-0000-00005FA80000}"/>
    <cellStyle name="Normal 5 2 8 3 2 3 3" xfId="43118" xr:uid="{00000000-0005-0000-0000-000060A80000}"/>
    <cellStyle name="Normal 5 2 8 3 2 4" xfId="43119" xr:uid="{00000000-0005-0000-0000-000061A80000}"/>
    <cellStyle name="Normal 5 2 8 3 3" xfId="43120" xr:uid="{00000000-0005-0000-0000-000062A80000}"/>
    <cellStyle name="Normal 5 2 8 3 3 2" xfId="43121" xr:uid="{00000000-0005-0000-0000-000063A80000}"/>
    <cellStyle name="Normal 5 2 8 3 4" xfId="43122" xr:uid="{00000000-0005-0000-0000-000064A80000}"/>
    <cellStyle name="Normal 5 2 8 3 4 2" xfId="43123" xr:uid="{00000000-0005-0000-0000-000065A80000}"/>
    <cellStyle name="Normal 5 2 8 3 4 2 2" xfId="43124" xr:uid="{00000000-0005-0000-0000-000066A80000}"/>
    <cellStyle name="Normal 5 2 8 3 4 3" xfId="43125" xr:uid="{00000000-0005-0000-0000-000067A80000}"/>
    <cellStyle name="Normal 5 2 8 3 5" xfId="43126" xr:uid="{00000000-0005-0000-0000-000068A80000}"/>
    <cellStyle name="Normal 5 2 8 4" xfId="43127" xr:uid="{00000000-0005-0000-0000-000069A80000}"/>
    <cellStyle name="Normal 5 2 8 4 2" xfId="43128" xr:uid="{00000000-0005-0000-0000-00006AA80000}"/>
    <cellStyle name="Normal 5 2 8 4 2 2" xfId="43129" xr:uid="{00000000-0005-0000-0000-00006BA80000}"/>
    <cellStyle name="Normal 5 2 8 4 3" xfId="43130" xr:uid="{00000000-0005-0000-0000-00006CA80000}"/>
    <cellStyle name="Normal 5 2 8 4 3 2" xfId="43131" xr:uid="{00000000-0005-0000-0000-00006DA80000}"/>
    <cellStyle name="Normal 5 2 8 4 3 2 2" xfId="43132" xr:uid="{00000000-0005-0000-0000-00006EA80000}"/>
    <cellStyle name="Normal 5 2 8 4 3 3" xfId="43133" xr:uid="{00000000-0005-0000-0000-00006FA80000}"/>
    <cellStyle name="Normal 5 2 8 4 4" xfId="43134" xr:uid="{00000000-0005-0000-0000-000070A80000}"/>
    <cellStyle name="Normal 5 2 8 5" xfId="43135" xr:uid="{00000000-0005-0000-0000-000071A80000}"/>
    <cellStyle name="Normal 5 2 8 5 2" xfId="43136" xr:uid="{00000000-0005-0000-0000-000072A80000}"/>
    <cellStyle name="Normal 5 2 8 5 2 2" xfId="43137" xr:uid="{00000000-0005-0000-0000-000073A80000}"/>
    <cellStyle name="Normal 5 2 8 5 3" xfId="43138" xr:uid="{00000000-0005-0000-0000-000074A80000}"/>
    <cellStyle name="Normal 5 2 8 5 3 2" xfId="43139" xr:uid="{00000000-0005-0000-0000-000075A80000}"/>
    <cellStyle name="Normal 5 2 8 5 3 2 2" xfId="43140" xr:uid="{00000000-0005-0000-0000-000076A80000}"/>
    <cellStyle name="Normal 5 2 8 5 3 3" xfId="43141" xr:uid="{00000000-0005-0000-0000-000077A80000}"/>
    <cellStyle name="Normal 5 2 8 5 4" xfId="43142" xr:uid="{00000000-0005-0000-0000-000078A80000}"/>
    <cellStyle name="Normal 5 2 8 6" xfId="43143" xr:uid="{00000000-0005-0000-0000-000079A80000}"/>
    <cellStyle name="Normal 5 2 8 6 2" xfId="43144" xr:uid="{00000000-0005-0000-0000-00007AA80000}"/>
    <cellStyle name="Normal 5 2 8 7" xfId="43145" xr:uid="{00000000-0005-0000-0000-00007BA80000}"/>
    <cellStyle name="Normal 5 2 8 7 2" xfId="43146" xr:uid="{00000000-0005-0000-0000-00007CA80000}"/>
    <cellStyle name="Normal 5 2 8 7 2 2" xfId="43147" xr:uid="{00000000-0005-0000-0000-00007DA80000}"/>
    <cellStyle name="Normal 5 2 8 7 3" xfId="43148" xr:uid="{00000000-0005-0000-0000-00007EA80000}"/>
    <cellStyle name="Normal 5 2 8 8" xfId="43149" xr:uid="{00000000-0005-0000-0000-00007FA80000}"/>
    <cellStyle name="Normal 5 2 8 8 2" xfId="43150" xr:uid="{00000000-0005-0000-0000-000080A80000}"/>
    <cellStyle name="Normal 5 2 8 9" xfId="43151" xr:uid="{00000000-0005-0000-0000-000081A80000}"/>
    <cellStyle name="Normal 5 2 9" xfId="43152" xr:uid="{00000000-0005-0000-0000-000082A80000}"/>
    <cellStyle name="Normal 5 2 9 2" xfId="43153" xr:uid="{00000000-0005-0000-0000-000083A80000}"/>
    <cellStyle name="Normal 5 2 9 2 2" xfId="43154" xr:uid="{00000000-0005-0000-0000-000084A80000}"/>
    <cellStyle name="Normal 5 2 9 2 2 2" xfId="43155" xr:uid="{00000000-0005-0000-0000-000085A80000}"/>
    <cellStyle name="Normal 5 2 9 2 2 2 2" xfId="43156" xr:uid="{00000000-0005-0000-0000-000086A80000}"/>
    <cellStyle name="Normal 5 2 9 2 2 3" xfId="43157" xr:uid="{00000000-0005-0000-0000-000087A80000}"/>
    <cellStyle name="Normal 5 2 9 2 2 3 2" xfId="43158" xr:uid="{00000000-0005-0000-0000-000088A80000}"/>
    <cellStyle name="Normal 5 2 9 2 2 3 2 2" xfId="43159" xr:uid="{00000000-0005-0000-0000-000089A80000}"/>
    <cellStyle name="Normal 5 2 9 2 2 3 3" xfId="43160" xr:uid="{00000000-0005-0000-0000-00008AA80000}"/>
    <cellStyle name="Normal 5 2 9 2 2 4" xfId="43161" xr:uid="{00000000-0005-0000-0000-00008BA80000}"/>
    <cellStyle name="Normal 5 2 9 2 3" xfId="43162" xr:uid="{00000000-0005-0000-0000-00008CA80000}"/>
    <cellStyle name="Normal 5 2 9 2 3 2" xfId="43163" xr:uid="{00000000-0005-0000-0000-00008DA80000}"/>
    <cellStyle name="Normal 5 2 9 2 4" xfId="43164" xr:uid="{00000000-0005-0000-0000-00008EA80000}"/>
    <cellStyle name="Normal 5 2 9 2 4 2" xfId="43165" xr:uid="{00000000-0005-0000-0000-00008FA80000}"/>
    <cellStyle name="Normal 5 2 9 2 4 2 2" xfId="43166" xr:uid="{00000000-0005-0000-0000-000090A80000}"/>
    <cellStyle name="Normal 5 2 9 2 4 3" xfId="43167" xr:uid="{00000000-0005-0000-0000-000091A80000}"/>
    <cellStyle name="Normal 5 2 9 2 5" xfId="43168" xr:uid="{00000000-0005-0000-0000-000092A80000}"/>
    <cellStyle name="Normal 5 2 9 3" xfId="43169" xr:uid="{00000000-0005-0000-0000-000093A80000}"/>
    <cellStyle name="Normal 5 2 9 3 2" xfId="43170" xr:uid="{00000000-0005-0000-0000-000094A80000}"/>
    <cellStyle name="Normal 5 2 9 3 2 2" xfId="43171" xr:uid="{00000000-0005-0000-0000-000095A80000}"/>
    <cellStyle name="Normal 5 2 9 3 3" xfId="43172" xr:uid="{00000000-0005-0000-0000-000096A80000}"/>
    <cellStyle name="Normal 5 2 9 3 3 2" xfId="43173" xr:uid="{00000000-0005-0000-0000-000097A80000}"/>
    <cellStyle name="Normal 5 2 9 3 3 2 2" xfId="43174" xr:uid="{00000000-0005-0000-0000-000098A80000}"/>
    <cellStyle name="Normal 5 2 9 3 3 3" xfId="43175" xr:uid="{00000000-0005-0000-0000-000099A80000}"/>
    <cellStyle name="Normal 5 2 9 3 4" xfId="43176" xr:uid="{00000000-0005-0000-0000-00009AA80000}"/>
    <cellStyle name="Normal 5 2 9 4" xfId="43177" xr:uid="{00000000-0005-0000-0000-00009BA80000}"/>
    <cellStyle name="Normal 5 2 9 4 2" xfId="43178" xr:uid="{00000000-0005-0000-0000-00009CA80000}"/>
    <cellStyle name="Normal 5 2 9 4 2 2" xfId="43179" xr:uid="{00000000-0005-0000-0000-00009DA80000}"/>
    <cellStyle name="Normal 5 2 9 4 3" xfId="43180" xr:uid="{00000000-0005-0000-0000-00009EA80000}"/>
    <cellStyle name="Normal 5 2 9 4 3 2" xfId="43181" xr:uid="{00000000-0005-0000-0000-00009FA80000}"/>
    <cellStyle name="Normal 5 2 9 4 3 2 2" xfId="43182" xr:uid="{00000000-0005-0000-0000-0000A0A80000}"/>
    <cellStyle name="Normal 5 2 9 4 3 3" xfId="43183" xr:uid="{00000000-0005-0000-0000-0000A1A80000}"/>
    <cellStyle name="Normal 5 2 9 4 4" xfId="43184" xr:uid="{00000000-0005-0000-0000-0000A2A80000}"/>
    <cellStyle name="Normal 5 2 9 5" xfId="43185" xr:uid="{00000000-0005-0000-0000-0000A3A80000}"/>
    <cellStyle name="Normal 5 2 9 5 2" xfId="43186" xr:uid="{00000000-0005-0000-0000-0000A4A80000}"/>
    <cellStyle name="Normal 5 2 9 6" xfId="43187" xr:uid="{00000000-0005-0000-0000-0000A5A80000}"/>
    <cellStyle name="Normal 5 2 9 6 2" xfId="43188" xr:uid="{00000000-0005-0000-0000-0000A6A80000}"/>
    <cellStyle name="Normal 5 2 9 6 2 2" xfId="43189" xr:uid="{00000000-0005-0000-0000-0000A7A80000}"/>
    <cellStyle name="Normal 5 2 9 6 3" xfId="43190" xr:uid="{00000000-0005-0000-0000-0000A8A80000}"/>
    <cellStyle name="Normal 5 2 9 7" xfId="43191" xr:uid="{00000000-0005-0000-0000-0000A9A80000}"/>
    <cellStyle name="Normal 5 2 9 7 2" xfId="43192" xr:uid="{00000000-0005-0000-0000-0000AAA80000}"/>
    <cellStyle name="Normal 5 2 9 8" xfId="43193" xr:uid="{00000000-0005-0000-0000-0000ABA80000}"/>
    <cellStyle name="Normal 5 2_Sheet1" xfId="43194" xr:uid="{00000000-0005-0000-0000-0000ACA80000}"/>
    <cellStyle name="Normal 5 3" xfId="43195" xr:uid="{00000000-0005-0000-0000-0000ADA80000}"/>
    <cellStyle name="Normal 5 3 10" xfId="43196" xr:uid="{00000000-0005-0000-0000-0000AEA80000}"/>
    <cellStyle name="Normal 5 3 10 2" xfId="43197" xr:uid="{00000000-0005-0000-0000-0000AFA80000}"/>
    <cellStyle name="Normal 5 3 10 2 2" xfId="43198" xr:uid="{00000000-0005-0000-0000-0000B0A80000}"/>
    <cellStyle name="Normal 5 3 10 2 2 2" xfId="43199" xr:uid="{00000000-0005-0000-0000-0000B1A80000}"/>
    <cellStyle name="Normal 5 3 10 2 2 2 2" xfId="43200" xr:uid="{00000000-0005-0000-0000-0000B2A80000}"/>
    <cellStyle name="Normal 5 3 10 2 2 3" xfId="43201" xr:uid="{00000000-0005-0000-0000-0000B3A80000}"/>
    <cellStyle name="Normal 5 3 10 2 2 3 2" xfId="43202" xr:uid="{00000000-0005-0000-0000-0000B4A80000}"/>
    <cellStyle name="Normal 5 3 10 2 2 3 2 2" xfId="43203" xr:uid="{00000000-0005-0000-0000-0000B5A80000}"/>
    <cellStyle name="Normal 5 3 10 2 2 3 3" xfId="43204" xr:uid="{00000000-0005-0000-0000-0000B6A80000}"/>
    <cellStyle name="Normal 5 3 10 2 2 4" xfId="43205" xr:uid="{00000000-0005-0000-0000-0000B7A80000}"/>
    <cellStyle name="Normal 5 3 10 2 3" xfId="43206" xr:uid="{00000000-0005-0000-0000-0000B8A80000}"/>
    <cellStyle name="Normal 5 3 10 2 3 2" xfId="43207" xr:uid="{00000000-0005-0000-0000-0000B9A80000}"/>
    <cellStyle name="Normal 5 3 10 2 4" xfId="43208" xr:uid="{00000000-0005-0000-0000-0000BAA80000}"/>
    <cellStyle name="Normal 5 3 10 2 4 2" xfId="43209" xr:uid="{00000000-0005-0000-0000-0000BBA80000}"/>
    <cellStyle name="Normal 5 3 10 2 4 2 2" xfId="43210" xr:uid="{00000000-0005-0000-0000-0000BCA80000}"/>
    <cellStyle name="Normal 5 3 10 2 4 3" xfId="43211" xr:uid="{00000000-0005-0000-0000-0000BDA80000}"/>
    <cellStyle name="Normal 5 3 10 2 5" xfId="43212" xr:uid="{00000000-0005-0000-0000-0000BEA80000}"/>
    <cellStyle name="Normal 5 3 10 3" xfId="43213" xr:uid="{00000000-0005-0000-0000-0000BFA80000}"/>
    <cellStyle name="Normal 5 3 10 3 2" xfId="43214" xr:uid="{00000000-0005-0000-0000-0000C0A80000}"/>
    <cellStyle name="Normal 5 3 10 3 2 2" xfId="43215" xr:uid="{00000000-0005-0000-0000-0000C1A80000}"/>
    <cellStyle name="Normal 5 3 10 3 3" xfId="43216" xr:uid="{00000000-0005-0000-0000-0000C2A80000}"/>
    <cellStyle name="Normal 5 3 10 3 3 2" xfId="43217" xr:uid="{00000000-0005-0000-0000-0000C3A80000}"/>
    <cellStyle name="Normal 5 3 10 3 3 2 2" xfId="43218" xr:uid="{00000000-0005-0000-0000-0000C4A80000}"/>
    <cellStyle name="Normal 5 3 10 3 3 3" xfId="43219" xr:uid="{00000000-0005-0000-0000-0000C5A80000}"/>
    <cellStyle name="Normal 5 3 10 3 4" xfId="43220" xr:uid="{00000000-0005-0000-0000-0000C6A80000}"/>
    <cellStyle name="Normal 5 3 10 4" xfId="43221" xr:uid="{00000000-0005-0000-0000-0000C7A80000}"/>
    <cellStyle name="Normal 5 3 10 4 2" xfId="43222" xr:uid="{00000000-0005-0000-0000-0000C8A80000}"/>
    <cellStyle name="Normal 5 3 10 5" xfId="43223" xr:uid="{00000000-0005-0000-0000-0000C9A80000}"/>
    <cellStyle name="Normal 5 3 10 5 2" xfId="43224" xr:uid="{00000000-0005-0000-0000-0000CAA80000}"/>
    <cellStyle name="Normal 5 3 10 5 2 2" xfId="43225" xr:uid="{00000000-0005-0000-0000-0000CBA80000}"/>
    <cellStyle name="Normal 5 3 10 5 3" xfId="43226" xr:uid="{00000000-0005-0000-0000-0000CCA80000}"/>
    <cellStyle name="Normal 5 3 10 6" xfId="43227" xr:uid="{00000000-0005-0000-0000-0000CDA80000}"/>
    <cellStyle name="Normal 5 3 11" xfId="43228" xr:uid="{00000000-0005-0000-0000-0000CEA80000}"/>
    <cellStyle name="Normal 5 3 11 2" xfId="43229" xr:uid="{00000000-0005-0000-0000-0000CFA80000}"/>
    <cellStyle name="Normal 5 3 11 2 2" xfId="43230" xr:uid="{00000000-0005-0000-0000-0000D0A80000}"/>
    <cellStyle name="Normal 5 3 11 2 2 2" xfId="43231" xr:uid="{00000000-0005-0000-0000-0000D1A80000}"/>
    <cellStyle name="Normal 5 3 11 2 2 2 2" xfId="43232" xr:uid="{00000000-0005-0000-0000-0000D2A80000}"/>
    <cellStyle name="Normal 5 3 11 2 2 3" xfId="43233" xr:uid="{00000000-0005-0000-0000-0000D3A80000}"/>
    <cellStyle name="Normal 5 3 11 2 2 3 2" xfId="43234" xr:uid="{00000000-0005-0000-0000-0000D4A80000}"/>
    <cellStyle name="Normal 5 3 11 2 2 3 2 2" xfId="43235" xr:uid="{00000000-0005-0000-0000-0000D5A80000}"/>
    <cellStyle name="Normal 5 3 11 2 2 3 3" xfId="43236" xr:uid="{00000000-0005-0000-0000-0000D6A80000}"/>
    <cellStyle name="Normal 5 3 11 2 2 4" xfId="43237" xr:uid="{00000000-0005-0000-0000-0000D7A80000}"/>
    <cellStyle name="Normal 5 3 11 2 3" xfId="43238" xr:uid="{00000000-0005-0000-0000-0000D8A80000}"/>
    <cellStyle name="Normal 5 3 11 2 3 2" xfId="43239" xr:uid="{00000000-0005-0000-0000-0000D9A80000}"/>
    <cellStyle name="Normal 5 3 11 2 4" xfId="43240" xr:uid="{00000000-0005-0000-0000-0000DAA80000}"/>
    <cellStyle name="Normal 5 3 11 2 4 2" xfId="43241" xr:uid="{00000000-0005-0000-0000-0000DBA80000}"/>
    <cellStyle name="Normal 5 3 11 2 4 2 2" xfId="43242" xr:uid="{00000000-0005-0000-0000-0000DCA80000}"/>
    <cellStyle name="Normal 5 3 11 2 4 3" xfId="43243" xr:uid="{00000000-0005-0000-0000-0000DDA80000}"/>
    <cellStyle name="Normal 5 3 11 2 5" xfId="43244" xr:uid="{00000000-0005-0000-0000-0000DEA80000}"/>
    <cellStyle name="Normal 5 3 11 3" xfId="43245" xr:uid="{00000000-0005-0000-0000-0000DFA80000}"/>
    <cellStyle name="Normal 5 3 11 3 2" xfId="43246" xr:uid="{00000000-0005-0000-0000-0000E0A80000}"/>
    <cellStyle name="Normal 5 3 11 3 2 2" xfId="43247" xr:uid="{00000000-0005-0000-0000-0000E1A80000}"/>
    <cellStyle name="Normal 5 3 11 3 3" xfId="43248" xr:uid="{00000000-0005-0000-0000-0000E2A80000}"/>
    <cellStyle name="Normal 5 3 11 3 3 2" xfId="43249" xr:uid="{00000000-0005-0000-0000-0000E3A80000}"/>
    <cellStyle name="Normal 5 3 11 3 3 2 2" xfId="43250" xr:uid="{00000000-0005-0000-0000-0000E4A80000}"/>
    <cellStyle name="Normal 5 3 11 3 3 3" xfId="43251" xr:uid="{00000000-0005-0000-0000-0000E5A80000}"/>
    <cellStyle name="Normal 5 3 11 3 4" xfId="43252" xr:uid="{00000000-0005-0000-0000-0000E6A80000}"/>
    <cellStyle name="Normal 5 3 11 4" xfId="43253" xr:uid="{00000000-0005-0000-0000-0000E7A80000}"/>
    <cellStyle name="Normal 5 3 11 4 2" xfId="43254" xr:uid="{00000000-0005-0000-0000-0000E8A80000}"/>
    <cellStyle name="Normal 5 3 11 5" xfId="43255" xr:uid="{00000000-0005-0000-0000-0000E9A80000}"/>
    <cellStyle name="Normal 5 3 11 5 2" xfId="43256" xr:uid="{00000000-0005-0000-0000-0000EAA80000}"/>
    <cellStyle name="Normal 5 3 11 5 2 2" xfId="43257" xr:uid="{00000000-0005-0000-0000-0000EBA80000}"/>
    <cellStyle name="Normal 5 3 11 5 3" xfId="43258" xr:uid="{00000000-0005-0000-0000-0000ECA80000}"/>
    <cellStyle name="Normal 5 3 11 6" xfId="43259" xr:uid="{00000000-0005-0000-0000-0000EDA80000}"/>
    <cellStyle name="Normal 5 3 12" xfId="43260" xr:uid="{00000000-0005-0000-0000-0000EEA80000}"/>
    <cellStyle name="Normal 5 3 12 2" xfId="43261" xr:uid="{00000000-0005-0000-0000-0000EFA80000}"/>
    <cellStyle name="Normal 5 3 12 2 2" xfId="43262" xr:uid="{00000000-0005-0000-0000-0000F0A80000}"/>
    <cellStyle name="Normal 5 3 12 2 2 2" xfId="43263" xr:uid="{00000000-0005-0000-0000-0000F1A80000}"/>
    <cellStyle name="Normal 5 3 12 2 3" xfId="43264" xr:uid="{00000000-0005-0000-0000-0000F2A80000}"/>
    <cellStyle name="Normal 5 3 12 2 3 2" xfId="43265" xr:uid="{00000000-0005-0000-0000-0000F3A80000}"/>
    <cellStyle name="Normal 5 3 12 2 3 2 2" xfId="43266" xr:uid="{00000000-0005-0000-0000-0000F4A80000}"/>
    <cellStyle name="Normal 5 3 12 2 3 3" xfId="43267" xr:uid="{00000000-0005-0000-0000-0000F5A80000}"/>
    <cellStyle name="Normal 5 3 12 2 4" xfId="43268" xr:uid="{00000000-0005-0000-0000-0000F6A80000}"/>
    <cellStyle name="Normal 5 3 12 3" xfId="43269" xr:uid="{00000000-0005-0000-0000-0000F7A80000}"/>
    <cellStyle name="Normal 5 3 12 3 2" xfId="43270" xr:uid="{00000000-0005-0000-0000-0000F8A80000}"/>
    <cellStyle name="Normal 5 3 12 4" xfId="43271" xr:uid="{00000000-0005-0000-0000-0000F9A80000}"/>
    <cellStyle name="Normal 5 3 12 4 2" xfId="43272" xr:uid="{00000000-0005-0000-0000-0000FAA80000}"/>
    <cellStyle name="Normal 5 3 12 4 2 2" xfId="43273" xr:uid="{00000000-0005-0000-0000-0000FBA80000}"/>
    <cellStyle name="Normal 5 3 12 4 3" xfId="43274" xr:uid="{00000000-0005-0000-0000-0000FCA80000}"/>
    <cellStyle name="Normal 5 3 12 5" xfId="43275" xr:uid="{00000000-0005-0000-0000-0000FDA80000}"/>
    <cellStyle name="Normal 5 3 13" xfId="43276" xr:uid="{00000000-0005-0000-0000-0000FEA80000}"/>
    <cellStyle name="Normal 5 3 13 2" xfId="43277" xr:uid="{00000000-0005-0000-0000-0000FFA80000}"/>
    <cellStyle name="Normal 5 3 13 2 2" xfId="43278" xr:uid="{00000000-0005-0000-0000-000000A90000}"/>
    <cellStyle name="Normal 5 3 13 3" xfId="43279" xr:uid="{00000000-0005-0000-0000-000001A90000}"/>
    <cellStyle name="Normal 5 3 13 3 2" xfId="43280" xr:uid="{00000000-0005-0000-0000-000002A90000}"/>
    <cellStyle name="Normal 5 3 13 3 2 2" xfId="43281" xr:uid="{00000000-0005-0000-0000-000003A90000}"/>
    <cellStyle name="Normal 5 3 13 3 3" xfId="43282" xr:uid="{00000000-0005-0000-0000-000004A90000}"/>
    <cellStyle name="Normal 5 3 13 4" xfId="43283" xr:uid="{00000000-0005-0000-0000-000005A90000}"/>
    <cellStyle name="Normal 5 3 14" xfId="43284" xr:uid="{00000000-0005-0000-0000-000006A90000}"/>
    <cellStyle name="Normal 5 3 14 2" xfId="43285" xr:uid="{00000000-0005-0000-0000-000007A90000}"/>
    <cellStyle name="Normal 5 3 14 2 2" xfId="43286" xr:uid="{00000000-0005-0000-0000-000008A90000}"/>
    <cellStyle name="Normal 5 3 14 3" xfId="43287" xr:uid="{00000000-0005-0000-0000-000009A90000}"/>
    <cellStyle name="Normal 5 3 14 3 2" xfId="43288" xr:uid="{00000000-0005-0000-0000-00000AA90000}"/>
    <cellStyle name="Normal 5 3 14 3 2 2" xfId="43289" xr:uid="{00000000-0005-0000-0000-00000BA90000}"/>
    <cellStyle name="Normal 5 3 14 3 3" xfId="43290" xr:uid="{00000000-0005-0000-0000-00000CA90000}"/>
    <cellStyle name="Normal 5 3 14 4" xfId="43291" xr:uid="{00000000-0005-0000-0000-00000DA90000}"/>
    <cellStyle name="Normal 5 3 15" xfId="43292" xr:uid="{00000000-0005-0000-0000-00000EA90000}"/>
    <cellStyle name="Normal 5 3 15 2" xfId="43293" xr:uid="{00000000-0005-0000-0000-00000FA90000}"/>
    <cellStyle name="Normal 5 3 15 2 2" xfId="43294" xr:uid="{00000000-0005-0000-0000-000010A90000}"/>
    <cellStyle name="Normal 5 3 15 3" xfId="43295" xr:uid="{00000000-0005-0000-0000-000011A90000}"/>
    <cellStyle name="Normal 5 3 15 3 2" xfId="43296" xr:uid="{00000000-0005-0000-0000-000012A90000}"/>
    <cellStyle name="Normal 5 3 15 3 2 2" xfId="43297" xr:uid="{00000000-0005-0000-0000-000013A90000}"/>
    <cellStyle name="Normal 5 3 15 3 3" xfId="43298" xr:uid="{00000000-0005-0000-0000-000014A90000}"/>
    <cellStyle name="Normal 5 3 15 4" xfId="43299" xr:uid="{00000000-0005-0000-0000-000015A90000}"/>
    <cellStyle name="Normal 5 3 16" xfId="43300" xr:uid="{00000000-0005-0000-0000-000016A90000}"/>
    <cellStyle name="Normal 5 3 16 2" xfId="43301" xr:uid="{00000000-0005-0000-0000-000017A90000}"/>
    <cellStyle name="Normal 5 3 16 2 2" xfId="43302" xr:uid="{00000000-0005-0000-0000-000018A90000}"/>
    <cellStyle name="Normal 5 3 16 3" xfId="43303" xr:uid="{00000000-0005-0000-0000-000019A90000}"/>
    <cellStyle name="Normal 5 3 17" xfId="43304" xr:uid="{00000000-0005-0000-0000-00001AA90000}"/>
    <cellStyle name="Normal 5 3 17 2" xfId="43305" xr:uid="{00000000-0005-0000-0000-00001BA90000}"/>
    <cellStyle name="Normal 5 3 18" xfId="43306" xr:uid="{00000000-0005-0000-0000-00001CA90000}"/>
    <cellStyle name="Normal 5 3 18 2" xfId="43307" xr:uid="{00000000-0005-0000-0000-00001DA90000}"/>
    <cellStyle name="Normal 5 3 19" xfId="43308" xr:uid="{00000000-0005-0000-0000-00001EA90000}"/>
    <cellStyle name="Normal 5 3 2" xfId="43309" xr:uid="{00000000-0005-0000-0000-00001FA90000}"/>
    <cellStyle name="Normal 5 3 2 10" xfId="43310" xr:uid="{00000000-0005-0000-0000-000020A90000}"/>
    <cellStyle name="Normal 5 3 2 10 2" xfId="43311" xr:uid="{00000000-0005-0000-0000-000021A90000}"/>
    <cellStyle name="Normal 5 3 2 10 2 2" xfId="43312" xr:uid="{00000000-0005-0000-0000-000022A90000}"/>
    <cellStyle name="Normal 5 3 2 10 2 2 2" xfId="43313" xr:uid="{00000000-0005-0000-0000-000023A90000}"/>
    <cellStyle name="Normal 5 3 2 10 2 2 2 2" xfId="43314" xr:uid="{00000000-0005-0000-0000-000024A90000}"/>
    <cellStyle name="Normal 5 3 2 10 2 2 3" xfId="43315" xr:uid="{00000000-0005-0000-0000-000025A90000}"/>
    <cellStyle name="Normal 5 3 2 10 2 2 3 2" xfId="43316" xr:uid="{00000000-0005-0000-0000-000026A90000}"/>
    <cellStyle name="Normal 5 3 2 10 2 2 3 2 2" xfId="43317" xr:uid="{00000000-0005-0000-0000-000027A90000}"/>
    <cellStyle name="Normal 5 3 2 10 2 2 3 3" xfId="43318" xr:uid="{00000000-0005-0000-0000-000028A90000}"/>
    <cellStyle name="Normal 5 3 2 10 2 2 4" xfId="43319" xr:uid="{00000000-0005-0000-0000-000029A90000}"/>
    <cellStyle name="Normal 5 3 2 10 2 3" xfId="43320" xr:uid="{00000000-0005-0000-0000-00002AA90000}"/>
    <cellStyle name="Normal 5 3 2 10 2 3 2" xfId="43321" xr:uid="{00000000-0005-0000-0000-00002BA90000}"/>
    <cellStyle name="Normal 5 3 2 10 2 4" xfId="43322" xr:uid="{00000000-0005-0000-0000-00002CA90000}"/>
    <cellStyle name="Normal 5 3 2 10 2 4 2" xfId="43323" xr:uid="{00000000-0005-0000-0000-00002DA90000}"/>
    <cellStyle name="Normal 5 3 2 10 2 4 2 2" xfId="43324" xr:uid="{00000000-0005-0000-0000-00002EA90000}"/>
    <cellStyle name="Normal 5 3 2 10 2 4 3" xfId="43325" xr:uid="{00000000-0005-0000-0000-00002FA90000}"/>
    <cellStyle name="Normal 5 3 2 10 2 5" xfId="43326" xr:uid="{00000000-0005-0000-0000-000030A90000}"/>
    <cellStyle name="Normal 5 3 2 10 3" xfId="43327" xr:uid="{00000000-0005-0000-0000-000031A90000}"/>
    <cellStyle name="Normal 5 3 2 10 3 2" xfId="43328" xr:uid="{00000000-0005-0000-0000-000032A90000}"/>
    <cellStyle name="Normal 5 3 2 10 3 2 2" xfId="43329" xr:uid="{00000000-0005-0000-0000-000033A90000}"/>
    <cellStyle name="Normal 5 3 2 10 3 3" xfId="43330" xr:uid="{00000000-0005-0000-0000-000034A90000}"/>
    <cellStyle name="Normal 5 3 2 10 3 3 2" xfId="43331" xr:uid="{00000000-0005-0000-0000-000035A90000}"/>
    <cellStyle name="Normal 5 3 2 10 3 3 2 2" xfId="43332" xr:uid="{00000000-0005-0000-0000-000036A90000}"/>
    <cellStyle name="Normal 5 3 2 10 3 3 3" xfId="43333" xr:uid="{00000000-0005-0000-0000-000037A90000}"/>
    <cellStyle name="Normal 5 3 2 10 3 4" xfId="43334" xr:uid="{00000000-0005-0000-0000-000038A90000}"/>
    <cellStyle name="Normal 5 3 2 10 4" xfId="43335" xr:uid="{00000000-0005-0000-0000-000039A90000}"/>
    <cellStyle name="Normal 5 3 2 10 4 2" xfId="43336" xr:uid="{00000000-0005-0000-0000-00003AA90000}"/>
    <cellStyle name="Normal 5 3 2 10 5" xfId="43337" xr:uid="{00000000-0005-0000-0000-00003BA90000}"/>
    <cellStyle name="Normal 5 3 2 10 5 2" xfId="43338" xr:uid="{00000000-0005-0000-0000-00003CA90000}"/>
    <cellStyle name="Normal 5 3 2 10 5 2 2" xfId="43339" xr:uid="{00000000-0005-0000-0000-00003DA90000}"/>
    <cellStyle name="Normal 5 3 2 10 5 3" xfId="43340" xr:uid="{00000000-0005-0000-0000-00003EA90000}"/>
    <cellStyle name="Normal 5 3 2 10 6" xfId="43341" xr:uid="{00000000-0005-0000-0000-00003FA90000}"/>
    <cellStyle name="Normal 5 3 2 11" xfId="43342" xr:uid="{00000000-0005-0000-0000-000040A90000}"/>
    <cellStyle name="Normal 5 3 2 11 2" xfId="43343" xr:uid="{00000000-0005-0000-0000-000041A90000}"/>
    <cellStyle name="Normal 5 3 2 11 2 2" xfId="43344" xr:uid="{00000000-0005-0000-0000-000042A90000}"/>
    <cellStyle name="Normal 5 3 2 11 2 2 2" xfId="43345" xr:uid="{00000000-0005-0000-0000-000043A90000}"/>
    <cellStyle name="Normal 5 3 2 11 2 3" xfId="43346" xr:uid="{00000000-0005-0000-0000-000044A90000}"/>
    <cellStyle name="Normal 5 3 2 11 2 3 2" xfId="43347" xr:uid="{00000000-0005-0000-0000-000045A90000}"/>
    <cellStyle name="Normal 5 3 2 11 2 3 2 2" xfId="43348" xr:uid="{00000000-0005-0000-0000-000046A90000}"/>
    <cellStyle name="Normal 5 3 2 11 2 3 3" xfId="43349" xr:uid="{00000000-0005-0000-0000-000047A90000}"/>
    <cellStyle name="Normal 5 3 2 11 2 4" xfId="43350" xr:uid="{00000000-0005-0000-0000-000048A90000}"/>
    <cellStyle name="Normal 5 3 2 11 3" xfId="43351" xr:uid="{00000000-0005-0000-0000-000049A90000}"/>
    <cellStyle name="Normal 5 3 2 11 3 2" xfId="43352" xr:uid="{00000000-0005-0000-0000-00004AA90000}"/>
    <cellStyle name="Normal 5 3 2 11 4" xfId="43353" xr:uid="{00000000-0005-0000-0000-00004BA90000}"/>
    <cellStyle name="Normal 5 3 2 11 4 2" xfId="43354" xr:uid="{00000000-0005-0000-0000-00004CA90000}"/>
    <cellStyle name="Normal 5 3 2 11 4 2 2" xfId="43355" xr:uid="{00000000-0005-0000-0000-00004DA90000}"/>
    <cellStyle name="Normal 5 3 2 11 4 3" xfId="43356" xr:uid="{00000000-0005-0000-0000-00004EA90000}"/>
    <cellStyle name="Normal 5 3 2 11 5" xfId="43357" xr:uid="{00000000-0005-0000-0000-00004FA90000}"/>
    <cellStyle name="Normal 5 3 2 12" xfId="43358" xr:uid="{00000000-0005-0000-0000-000050A90000}"/>
    <cellStyle name="Normal 5 3 2 12 2" xfId="43359" xr:uid="{00000000-0005-0000-0000-000051A90000}"/>
    <cellStyle name="Normal 5 3 2 12 2 2" xfId="43360" xr:uid="{00000000-0005-0000-0000-000052A90000}"/>
    <cellStyle name="Normal 5 3 2 12 3" xfId="43361" xr:uid="{00000000-0005-0000-0000-000053A90000}"/>
    <cellStyle name="Normal 5 3 2 12 3 2" xfId="43362" xr:uid="{00000000-0005-0000-0000-000054A90000}"/>
    <cellStyle name="Normal 5 3 2 12 3 2 2" xfId="43363" xr:uid="{00000000-0005-0000-0000-000055A90000}"/>
    <cellStyle name="Normal 5 3 2 12 3 3" xfId="43364" xr:uid="{00000000-0005-0000-0000-000056A90000}"/>
    <cellStyle name="Normal 5 3 2 12 4" xfId="43365" xr:uid="{00000000-0005-0000-0000-000057A90000}"/>
    <cellStyle name="Normal 5 3 2 13" xfId="43366" xr:uid="{00000000-0005-0000-0000-000058A90000}"/>
    <cellStyle name="Normal 5 3 2 13 2" xfId="43367" xr:uid="{00000000-0005-0000-0000-000059A90000}"/>
    <cellStyle name="Normal 5 3 2 13 2 2" xfId="43368" xr:uid="{00000000-0005-0000-0000-00005AA90000}"/>
    <cellStyle name="Normal 5 3 2 13 3" xfId="43369" xr:uid="{00000000-0005-0000-0000-00005BA90000}"/>
    <cellStyle name="Normal 5 3 2 13 3 2" xfId="43370" xr:uid="{00000000-0005-0000-0000-00005CA90000}"/>
    <cellStyle name="Normal 5 3 2 13 3 2 2" xfId="43371" xr:uid="{00000000-0005-0000-0000-00005DA90000}"/>
    <cellStyle name="Normal 5 3 2 13 3 3" xfId="43372" xr:uid="{00000000-0005-0000-0000-00005EA90000}"/>
    <cellStyle name="Normal 5 3 2 13 4" xfId="43373" xr:uid="{00000000-0005-0000-0000-00005FA90000}"/>
    <cellStyle name="Normal 5 3 2 14" xfId="43374" xr:uid="{00000000-0005-0000-0000-000060A90000}"/>
    <cellStyle name="Normal 5 3 2 14 2" xfId="43375" xr:uid="{00000000-0005-0000-0000-000061A90000}"/>
    <cellStyle name="Normal 5 3 2 14 2 2" xfId="43376" xr:uid="{00000000-0005-0000-0000-000062A90000}"/>
    <cellStyle name="Normal 5 3 2 14 3" xfId="43377" xr:uid="{00000000-0005-0000-0000-000063A90000}"/>
    <cellStyle name="Normal 5 3 2 14 3 2" xfId="43378" xr:uid="{00000000-0005-0000-0000-000064A90000}"/>
    <cellStyle name="Normal 5 3 2 14 3 2 2" xfId="43379" xr:uid="{00000000-0005-0000-0000-000065A90000}"/>
    <cellStyle name="Normal 5 3 2 14 3 3" xfId="43380" xr:uid="{00000000-0005-0000-0000-000066A90000}"/>
    <cellStyle name="Normal 5 3 2 14 4" xfId="43381" xr:uid="{00000000-0005-0000-0000-000067A90000}"/>
    <cellStyle name="Normal 5 3 2 15" xfId="43382" xr:uid="{00000000-0005-0000-0000-000068A90000}"/>
    <cellStyle name="Normal 5 3 2 15 2" xfId="43383" xr:uid="{00000000-0005-0000-0000-000069A90000}"/>
    <cellStyle name="Normal 5 3 2 15 2 2" xfId="43384" xr:uid="{00000000-0005-0000-0000-00006AA90000}"/>
    <cellStyle name="Normal 5 3 2 15 3" xfId="43385" xr:uid="{00000000-0005-0000-0000-00006BA90000}"/>
    <cellStyle name="Normal 5 3 2 16" xfId="43386" xr:uid="{00000000-0005-0000-0000-00006CA90000}"/>
    <cellStyle name="Normal 5 3 2 16 2" xfId="43387" xr:uid="{00000000-0005-0000-0000-00006DA90000}"/>
    <cellStyle name="Normal 5 3 2 17" xfId="43388" xr:uid="{00000000-0005-0000-0000-00006EA90000}"/>
    <cellStyle name="Normal 5 3 2 17 2" xfId="43389" xr:uid="{00000000-0005-0000-0000-00006FA90000}"/>
    <cellStyle name="Normal 5 3 2 18" xfId="43390" xr:uid="{00000000-0005-0000-0000-000070A90000}"/>
    <cellStyle name="Normal 5 3 2 19" xfId="43391" xr:uid="{00000000-0005-0000-0000-000071A90000}"/>
    <cellStyle name="Normal 5 3 2 2" xfId="43392" xr:uid="{00000000-0005-0000-0000-000072A90000}"/>
    <cellStyle name="Normal 5 3 2 2 10" xfId="43393" xr:uid="{00000000-0005-0000-0000-000073A90000}"/>
    <cellStyle name="Normal 5 3 2 2 10 2" xfId="43394" xr:uid="{00000000-0005-0000-0000-000074A90000}"/>
    <cellStyle name="Normal 5 3 2 2 10 2 2" xfId="43395" xr:uid="{00000000-0005-0000-0000-000075A90000}"/>
    <cellStyle name="Normal 5 3 2 2 10 3" xfId="43396" xr:uid="{00000000-0005-0000-0000-000076A90000}"/>
    <cellStyle name="Normal 5 3 2 2 10 3 2" xfId="43397" xr:uid="{00000000-0005-0000-0000-000077A90000}"/>
    <cellStyle name="Normal 5 3 2 2 10 3 2 2" xfId="43398" xr:uid="{00000000-0005-0000-0000-000078A90000}"/>
    <cellStyle name="Normal 5 3 2 2 10 3 3" xfId="43399" xr:uid="{00000000-0005-0000-0000-000079A90000}"/>
    <cellStyle name="Normal 5 3 2 2 10 4" xfId="43400" xr:uid="{00000000-0005-0000-0000-00007AA90000}"/>
    <cellStyle name="Normal 5 3 2 2 11" xfId="43401" xr:uid="{00000000-0005-0000-0000-00007BA90000}"/>
    <cellStyle name="Normal 5 3 2 2 11 2" xfId="43402" xr:uid="{00000000-0005-0000-0000-00007CA90000}"/>
    <cellStyle name="Normal 5 3 2 2 11 2 2" xfId="43403" xr:uid="{00000000-0005-0000-0000-00007DA90000}"/>
    <cellStyle name="Normal 5 3 2 2 11 3" xfId="43404" xr:uid="{00000000-0005-0000-0000-00007EA90000}"/>
    <cellStyle name="Normal 5 3 2 2 11 3 2" xfId="43405" xr:uid="{00000000-0005-0000-0000-00007FA90000}"/>
    <cellStyle name="Normal 5 3 2 2 11 3 2 2" xfId="43406" xr:uid="{00000000-0005-0000-0000-000080A90000}"/>
    <cellStyle name="Normal 5 3 2 2 11 3 3" xfId="43407" xr:uid="{00000000-0005-0000-0000-000081A90000}"/>
    <cellStyle name="Normal 5 3 2 2 11 4" xfId="43408" xr:uid="{00000000-0005-0000-0000-000082A90000}"/>
    <cellStyle name="Normal 5 3 2 2 12" xfId="43409" xr:uid="{00000000-0005-0000-0000-000083A90000}"/>
    <cellStyle name="Normal 5 3 2 2 12 2" xfId="43410" xr:uid="{00000000-0005-0000-0000-000084A90000}"/>
    <cellStyle name="Normal 5 3 2 2 12 2 2" xfId="43411" xr:uid="{00000000-0005-0000-0000-000085A90000}"/>
    <cellStyle name="Normal 5 3 2 2 12 3" xfId="43412" xr:uid="{00000000-0005-0000-0000-000086A90000}"/>
    <cellStyle name="Normal 5 3 2 2 12 3 2" xfId="43413" xr:uid="{00000000-0005-0000-0000-000087A90000}"/>
    <cellStyle name="Normal 5 3 2 2 12 3 2 2" xfId="43414" xr:uid="{00000000-0005-0000-0000-000088A90000}"/>
    <cellStyle name="Normal 5 3 2 2 12 3 3" xfId="43415" xr:uid="{00000000-0005-0000-0000-000089A90000}"/>
    <cellStyle name="Normal 5 3 2 2 12 4" xfId="43416" xr:uid="{00000000-0005-0000-0000-00008AA90000}"/>
    <cellStyle name="Normal 5 3 2 2 13" xfId="43417" xr:uid="{00000000-0005-0000-0000-00008BA90000}"/>
    <cellStyle name="Normal 5 3 2 2 13 2" xfId="43418" xr:uid="{00000000-0005-0000-0000-00008CA90000}"/>
    <cellStyle name="Normal 5 3 2 2 13 2 2" xfId="43419" xr:uid="{00000000-0005-0000-0000-00008DA90000}"/>
    <cellStyle name="Normal 5 3 2 2 13 3" xfId="43420" xr:uid="{00000000-0005-0000-0000-00008EA90000}"/>
    <cellStyle name="Normal 5 3 2 2 14" xfId="43421" xr:uid="{00000000-0005-0000-0000-00008FA90000}"/>
    <cellStyle name="Normal 5 3 2 2 14 2" xfId="43422" xr:uid="{00000000-0005-0000-0000-000090A90000}"/>
    <cellStyle name="Normal 5 3 2 2 15" xfId="43423" xr:uid="{00000000-0005-0000-0000-000091A90000}"/>
    <cellStyle name="Normal 5 3 2 2 15 2" xfId="43424" xr:uid="{00000000-0005-0000-0000-000092A90000}"/>
    <cellStyle name="Normal 5 3 2 2 16" xfId="43425" xr:uid="{00000000-0005-0000-0000-000093A90000}"/>
    <cellStyle name="Normal 5 3 2 2 17" xfId="43426" xr:uid="{00000000-0005-0000-0000-000094A90000}"/>
    <cellStyle name="Normal 5 3 2 2 2" xfId="43427" xr:uid="{00000000-0005-0000-0000-000095A90000}"/>
    <cellStyle name="Normal 5 3 2 2 2 10" xfId="43428" xr:uid="{00000000-0005-0000-0000-000096A90000}"/>
    <cellStyle name="Normal 5 3 2 2 2 11" xfId="43429" xr:uid="{00000000-0005-0000-0000-000097A90000}"/>
    <cellStyle name="Normal 5 3 2 2 2 2" xfId="43430" xr:uid="{00000000-0005-0000-0000-000098A90000}"/>
    <cellStyle name="Normal 5 3 2 2 2 2 10" xfId="43431" xr:uid="{00000000-0005-0000-0000-000099A90000}"/>
    <cellStyle name="Normal 5 3 2 2 2 2 2" xfId="43432" xr:uid="{00000000-0005-0000-0000-00009AA90000}"/>
    <cellStyle name="Normal 5 3 2 2 2 2 2 2" xfId="43433" xr:uid="{00000000-0005-0000-0000-00009BA90000}"/>
    <cellStyle name="Normal 5 3 2 2 2 2 2 2 2" xfId="43434" xr:uid="{00000000-0005-0000-0000-00009CA90000}"/>
    <cellStyle name="Normal 5 3 2 2 2 2 2 2 2 2" xfId="43435" xr:uid="{00000000-0005-0000-0000-00009DA90000}"/>
    <cellStyle name="Normal 5 3 2 2 2 2 2 2 2 2 2" xfId="43436" xr:uid="{00000000-0005-0000-0000-00009EA90000}"/>
    <cellStyle name="Normal 5 3 2 2 2 2 2 2 2 3" xfId="43437" xr:uid="{00000000-0005-0000-0000-00009FA90000}"/>
    <cellStyle name="Normal 5 3 2 2 2 2 2 2 2 3 2" xfId="43438" xr:uid="{00000000-0005-0000-0000-0000A0A90000}"/>
    <cellStyle name="Normal 5 3 2 2 2 2 2 2 2 3 2 2" xfId="43439" xr:uid="{00000000-0005-0000-0000-0000A1A90000}"/>
    <cellStyle name="Normal 5 3 2 2 2 2 2 2 2 3 3" xfId="43440" xr:uid="{00000000-0005-0000-0000-0000A2A90000}"/>
    <cellStyle name="Normal 5 3 2 2 2 2 2 2 2 4" xfId="43441" xr:uid="{00000000-0005-0000-0000-0000A3A90000}"/>
    <cellStyle name="Normal 5 3 2 2 2 2 2 2 3" xfId="43442" xr:uid="{00000000-0005-0000-0000-0000A4A90000}"/>
    <cellStyle name="Normal 5 3 2 2 2 2 2 2 3 2" xfId="43443" xr:uid="{00000000-0005-0000-0000-0000A5A90000}"/>
    <cellStyle name="Normal 5 3 2 2 2 2 2 2 4" xfId="43444" xr:uid="{00000000-0005-0000-0000-0000A6A90000}"/>
    <cellStyle name="Normal 5 3 2 2 2 2 2 2 4 2" xfId="43445" xr:uid="{00000000-0005-0000-0000-0000A7A90000}"/>
    <cellStyle name="Normal 5 3 2 2 2 2 2 2 4 2 2" xfId="43446" xr:uid="{00000000-0005-0000-0000-0000A8A90000}"/>
    <cellStyle name="Normal 5 3 2 2 2 2 2 2 4 3" xfId="43447" xr:uid="{00000000-0005-0000-0000-0000A9A90000}"/>
    <cellStyle name="Normal 5 3 2 2 2 2 2 2 5" xfId="43448" xr:uid="{00000000-0005-0000-0000-0000AAA90000}"/>
    <cellStyle name="Normal 5 3 2 2 2 2 2 3" xfId="43449" xr:uid="{00000000-0005-0000-0000-0000ABA90000}"/>
    <cellStyle name="Normal 5 3 2 2 2 2 2 3 2" xfId="43450" xr:uid="{00000000-0005-0000-0000-0000ACA90000}"/>
    <cellStyle name="Normal 5 3 2 2 2 2 2 3 2 2" xfId="43451" xr:uid="{00000000-0005-0000-0000-0000ADA90000}"/>
    <cellStyle name="Normal 5 3 2 2 2 2 2 3 3" xfId="43452" xr:uid="{00000000-0005-0000-0000-0000AEA90000}"/>
    <cellStyle name="Normal 5 3 2 2 2 2 2 3 3 2" xfId="43453" xr:uid="{00000000-0005-0000-0000-0000AFA90000}"/>
    <cellStyle name="Normal 5 3 2 2 2 2 2 3 3 2 2" xfId="43454" xr:uid="{00000000-0005-0000-0000-0000B0A90000}"/>
    <cellStyle name="Normal 5 3 2 2 2 2 2 3 3 3" xfId="43455" xr:uid="{00000000-0005-0000-0000-0000B1A90000}"/>
    <cellStyle name="Normal 5 3 2 2 2 2 2 3 4" xfId="43456" xr:uid="{00000000-0005-0000-0000-0000B2A90000}"/>
    <cellStyle name="Normal 5 3 2 2 2 2 2 4" xfId="43457" xr:uid="{00000000-0005-0000-0000-0000B3A90000}"/>
    <cellStyle name="Normal 5 3 2 2 2 2 2 4 2" xfId="43458" xr:uid="{00000000-0005-0000-0000-0000B4A90000}"/>
    <cellStyle name="Normal 5 3 2 2 2 2 2 4 2 2" xfId="43459" xr:uid="{00000000-0005-0000-0000-0000B5A90000}"/>
    <cellStyle name="Normal 5 3 2 2 2 2 2 4 3" xfId="43460" xr:uid="{00000000-0005-0000-0000-0000B6A90000}"/>
    <cellStyle name="Normal 5 3 2 2 2 2 2 4 3 2" xfId="43461" xr:uid="{00000000-0005-0000-0000-0000B7A90000}"/>
    <cellStyle name="Normal 5 3 2 2 2 2 2 4 3 2 2" xfId="43462" xr:uid="{00000000-0005-0000-0000-0000B8A90000}"/>
    <cellStyle name="Normal 5 3 2 2 2 2 2 4 3 3" xfId="43463" xr:uid="{00000000-0005-0000-0000-0000B9A90000}"/>
    <cellStyle name="Normal 5 3 2 2 2 2 2 4 4" xfId="43464" xr:uid="{00000000-0005-0000-0000-0000BAA90000}"/>
    <cellStyle name="Normal 5 3 2 2 2 2 2 5" xfId="43465" xr:uid="{00000000-0005-0000-0000-0000BBA90000}"/>
    <cellStyle name="Normal 5 3 2 2 2 2 2 5 2" xfId="43466" xr:uid="{00000000-0005-0000-0000-0000BCA90000}"/>
    <cellStyle name="Normal 5 3 2 2 2 2 2 6" xfId="43467" xr:uid="{00000000-0005-0000-0000-0000BDA90000}"/>
    <cellStyle name="Normal 5 3 2 2 2 2 2 6 2" xfId="43468" xr:uid="{00000000-0005-0000-0000-0000BEA90000}"/>
    <cellStyle name="Normal 5 3 2 2 2 2 2 6 2 2" xfId="43469" xr:uid="{00000000-0005-0000-0000-0000BFA90000}"/>
    <cellStyle name="Normal 5 3 2 2 2 2 2 6 3" xfId="43470" xr:uid="{00000000-0005-0000-0000-0000C0A90000}"/>
    <cellStyle name="Normal 5 3 2 2 2 2 2 7" xfId="43471" xr:uid="{00000000-0005-0000-0000-0000C1A90000}"/>
    <cellStyle name="Normal 5 3 2 2 2 2 2 7 2" xfId="43472" xr:uid="{00000000-0005-0000-0000-0000C2A90000}"/>
    <cellStyle name="Normal 5 3 2 2 2 2 2 8" xfId="43473" xr:uid="{00000000-0005-0000-0000-0000C3A90000}"/>
    <cellStyle name="Normal 5 3 2 2 2 2 3" xfId="43474" xr:uid="{00000000-0005-0000-0000-0000C4A90000}"/>
    <cellStyle name="Normal 5 3 2 2 2 2 3 2" xfId="43475" xr:uid="{00000000-0005-0000-0000-0000C5A90000}"/>
    <cellStyle name="Normal 5 3 2 2 2 2 3 2 2" xfId="43476" xr:uid="{00000000-0005-0000-0000-0000C6A90000}"/>
    <cellStyle name="Normal 5 3 2 2 2 2 3 2 2 2" xfId="43477" xr:uid="{00000000-0005-0000-0000-0000C7A90000}"/>
    <cellStyle name="Normal 5 3 2 2 2 2 3 2 3" xfId="43478" xr:uid="{00000000-0005-0000-0000-0000C8A90000}"/>
    <cellStyle name="Normal 5 3 2 2 2 2 3 2 3 2" xfId="43479" xr:uid="{00000000-0005-0000-0000-0000C9A90000}"/>
    <cellStyle name="Normal 5 3 2 2 2 2 3 2 3 2 2" xfId="43480" xr:uid="{00000000-0005-0000-0000-0000CAA90000}"/>
    <cellStyle name="Normal 5 3 2 2 2 2 3 2 3 3" xfId="43481" xr:uid="{00000000-0005-0000-0000-0000CBA90000}"/>
    <cellStyle name="Normal 5 3 2 2 2 2 3 2 4" xfId="43482" xr:uid="{00000000-0005-0000-0000-0000CCA90000}"/>
    <cellStyle name="Normal 5 3 2 2 2 2 3 3" xfId="43483" xr:uid="{00000000-0005-0000-0000-0000CDA90000}"/>
    <cellStyle name="Normal 5 3 2 2 2 2 3 3 2" xfId="43484" xr:uid="{00000000-0005-0000-0000-0000CEA90000}"/>
    <cellStyle name="Normal 5 3 2 2 2 2 3 4" xfId="43485" xr:uid="{00000000-0005-0000-0000-0000CFA90000}"/>
    <cellStyle name="Normal 5 3 2 2 2 2 3 4 2" xfId="43486" xr:uid="{00000000-0005-0000-0000-0000D0A90000}"/>
    <cellStyle name="Normal 5 3 2 2 2 2 3 4 2 2" xfId="43487" xr:uid="{00000000-0005-0000-0000-0000D1A90000}"/>
    <cellStyle name="Normal 5 3 2 2 2 2 3 4 3" xfId="43488" xr:uid="{00000000-0005-0000-0000-0000D2A90000}"/>
    <cellStyle name="Normal 5 3 2 2 2 2 3 5" xfId="43489" xr:uid="{00000000-0005-0000-0000-0000D3A90000}"/>
    <cellStyle name="Normal 5 3 2 2 2 2 4" xfId="43490" xr:uid="{00000000-0005-0000-0000-0000D4A90000}"/>
    <cellStyle name="Normal 5 3 2 2 2 2 4 2" xfId="43491" xr:uid="{00000000-0005-0000-0000-0000D5A90000}"/>
    <cellStyle name="Normal 5 3 2 2 2 2 4 2 2" xfId="43492" xr:uid="{00000000-0005-0000-0000-0000D6A90000}"/>
    <cellStyle name="Normal 5 3 2 2 2 2 4 3" xfId="43493" xr:uid="{00000000-0005-0000-0000-0000D7A90000}"/>
    <cellStyle name="Normal 5 3 2 2 2 2 4 3 2" xfId="43494" xr:uid="{00000000-0005-0000-0000-0000D8A90000}"/>
    <cellStyle name="Normal 5 3 2 2 2 2 4 3 2 2" xfId="43495" xr:uid="{00000000-0005-0000-0000-0000D9A90000}"/>
    <cellStyle name="Normal 5 3 2 2 2 2 4 3 3" xfId="43496" xr:uid="{00000000-0005-0000-0000-0000DAA90000}"/>
    <cellStyle name="Normal 5 3 2 2 2 2 4 4" xfId="43497" xr:uid="{00000000-0005-0000-0000-0000DBA90000}"/>
    <cellStyle name="Normal 5 3 2 2 2 2 5" xfId="43498" xr:uid="{00000000-0005-0000-0000-0000DCA90000}"/>
    <cellStyle name="Normal 5 3 2 2 2 2 5 2" xfId="43499" xr:uid="{00000000-0005-0000-0000-0000DDA90000}"/>
    <cellStyle name="Normal 5 3 2 2 2 2 5 2 2" xfId="43500" xr:uid="{00000000-0005-0000-0000-0000DEA90000}"/>
    <cellStyle name="Normal 5 3 2 2 2 2 5 3" xfId="43501" xr:uid="{00000000-0005-0000-0000-0000DFA90000}"/>
    <cellStyle name="Normal 5 3 2 2 2 2 5 3 2" xfId="43502" xr:uid="{00000000-0005-0000-0000-0000E0A90000}"/>
    <cellStyle name="Normal 5 3 2 2 2 2 5 3 2 2" xfId="43503" xr:uid="{00000000-0005-0000-0000-0000E1A90000}"/>
    <cellStyle name="Normal 5 3 2 2 2 2 5 3 3" xfId="43504" xr:uid="{00000000-0005-0000-0000-0000E2A90000}"/>
    <cellStyle name="Normal 5 3 2 2 2 2 5 4" xfId="43505" xr:uid="{00000000-0005-0000-0000-0000E3A90000}"/>
    <cellStyle name="Normal 5 3 2 2 2 2 6" xfId="43506" xr:uid="{00000000-0005-0000-0000-0000E4A90000}"/>
    <cellStyle name="Normal 5 3 2 2 2 2 6 2" xfId="43507" xr:uid="{00000000-0005-0000-0000-0000E5A90000}"/>
    <cellStyle name="Normal 5 3 2 2 2 2 7" xfId="43508" xr:uid="{00000000-0005-0000-0000-0000E6A90000}"/>
    <cellStyle name="Normal 5 3 2 2 2 2 7 2" xfId="43509" xr:uid="{00000000-0005-0000-0000-0000E7A90000}"/>
    <cellStyle name="Normal 5 3 2 2 2 2 7 2 2" xfId="43510" xr:uid="{00000000-0005-0000-0000-0000E8A90000}"/>
    <cellStyle name="Normal 5 3 2 2 2 2 7 3" xfId="43511" xr:uid="{00000000-0005-0000-0000-0000E9A90000}"/>
    <cellStyle name="Normal 5 3 2 2 2 2 8" xfId="43512" xr:uid="{00000000-0005-0000-0000-0000EAA90000}"/>
    <cellStyle name="Normal 5 3 2 2 2 2 8 2" xfId="43513" xr:uid="{00000000-0005-0000-0000-0000EBA90000}"/>
    <cellStyle name="Normal 5 3 2 2 2 2 9" xfId="43514" xr:uid="{00000000-0005-0000-0000-0000ECA90000}"/>
    <cellStyle name="Normal 5 3 2 2 2 3" xfId="43515" xr:uid="{00000000-0005-0000-0000-0000EDA90000}"/>
    <cellStyle name="Normal 5 3 2 2 2 3 2" xfId="43516" xr:uid="{00000000-0005-0000-0000-0000EEA90000}"/>
    <cellStyle name="Normal 5 3 2 2 2 3 2 2" xfId="43517" xr:uid="{00000000-0005-0000-0000-0000EFA90000}"/>
    <cellStyle name="Normal 5 3 2 2 2 3 2 2 2" xfId="43518" xr:uid="{00000000-0005-0000-0000-0000F0A90000}"/>
    <cellStyle name="Normal 5 3 2 2 2 3 2 2 2 2" xfId="43519" xr:uid="{00000000-0005-0000-0000-0000F1A90000}"/>
    <cellStyle name="Normal 5 3 2 2 2 3 2 2 3" xfId="43520" xr:uid="{00000000-0005-0000-0000-0000F2A90000}"/>
    <cellStyle name="Normal 5 3 2 2 2 3 2 2 3 2" xfId="43521" xr:uid="{00000000-0005-0000-0000-0000F3A90000}"/>
    <cellStyle name="Normal 5 3 2 2 2 3 2 2 3 2 2" xfId="43522" xr:uid="{00000000-0005-0000-0000-0000F4A90000}"/>
    <cellStyle name="Normal 5 3 2 2 2 3 2 2 3 3" xfId="43523" xr:uid="{00000000-0005-0000-0000-0000F5A90000}"/>
    <cellStyle name="Normal 5 3 2 2 2 3 2 2 4" xfId="43524" xr:uid="{00000000-0005-0000-0000-0000F6A90000}"/>
    <cellStyle name="Normal 5 3 2 2 2 3 2 3" xfId="43525" xr:uid="{00000000-0005-0000-0000-0000F7A90000}"/>
    <cellStyle name="Normal 5 3 2 2 2 3 2 3 2" xfId="43526" xr:uid="{00000000-0005-0000-0000-0000F8A90000}"/>
    <cellStyle name="Normal 5 3 2 2 2 3 2 4" xfId="43527" xr:uid="{00000000-0005-0000-0000-0000F9A90000}"/>
    <cellStyle name="Normal 5 3 2 2 2 3 2 4 2" xfId="43528" xr:uid="{00000000-0005-0000-0000-0000FAA90000}"/>
    <cellStyle name="Normal 5 3 2 2 2 3 2 4 2 2" xfId="43529" xr:uid="{00000000-0005-0000-0000-0000FBA90000}"/>
    <cellStyle name="Normal 5 3 2 2 2 3 2 4 3" xfId="43530" xr:uid="{00000000-0005-0000-0000-0000FCA90000}"/>
    <cellStyle name="Normal 5 3 2 2 2 3 2 5" xfId="43531" xr:uid="{00000000-0005-0000-0000-0000FDA90000}"/>
    <cellStyle name="Normal 5 3 2 2 2 3 3" xfId="43532" xr:uid="{00000000-0005-0000-0000-0000FEA90000}"/>
    <cellStyle name="Normal 5 3 2 2 2 3 3 2" xfId="43533" xr:uid="{00000000-0005-0000-0000-0000FFA90000}"/>
    <cellStyle name="Normal 5 3 2 2 2 3 3 2 2" xfId="43534" xr:uid="{00000000-0005-0000-0000-000000AA0000}"/>
    <cellStyle name="Normal 5 3 2 2 2 3 3 3" xfId="43535" xr:uid="{00000000-0005-0000-0000-000001AA0000}"/>
    <cellStyle name="Normal 5 3 2 2 2 3 3 3 2" xfId="43536" xr:uid="{00000000-0005-0000-0000-000002AA0000}"/>
    <cellStyle name="Normal 5 3 2 2 2 3 3 3 2 2" xfId="43537" xr:uid="{00000000-0005-0000-0000-000003AA0000}"/>
    <cellStyle name="Normal 5 3 2 2 2 3 3 3 3" xfId="43538" xr:uid="{00000000-0005-0000-0000-000004AA0000}"/>
    <cellStyle name="Normal 5 3 2 2 2 3 3 4" xfId="43539" xr:uid="{00000000-0005-0000-0000-000005AA0000}"/>
    <cellStyle name="Normal 5 3 2 2 2 3 4" xfId="43540" xr:uid="{00000000-0005-0000-0000-000006AA0000}"/>
    <cellStyle name="Normal 5 3 2 2 2 3 4 2" xfId="43541" xr:uid="{00000000-0005-0000-0000-000007AA0000}"/>
    <cellStyle name="Normal 5 3 2 2 2 3 4 2 2" xfId="43542" xr:uid="{00000000-0005-0000-0000-000008AA0000}"/>
    <cellStyle name="Normal 5 3 2 2 2 3 4 3" xfId="43543" xr:uid="{00000000-0005-0000-0000-000009AA0000}"/>
    <cellStyle name="Normal 5 3 2 2 2 3 4 3 2" xfId="43544" xr:uid="{00000000-0005-0000-0000-00000AAA0000}"/>
    <cellStyle name="Normal 5 3 2 2 2 3 4 3 2 2" xfId="43545" xr:uid="{00000000-0005-0000-0000-00000BAA0000}"/>
    <cellStyle name="Normal 5 3 2 2 2 3 4 3 3" xfId="43546" xr:uid="{00000000-0005-0000-0000-00000CAA0000}"/>
    <cellStyle name="Normal 5 3 2 2 2 3 4 4" xfId="43547" xr:uid="{00000000-0005-0000-0000-00000DAA0000}"/>
    <cellStyle name="Normal 5 3 2 2 2 3 5" xfId="43548" xr:uid="{00000000-0005-0000-0000-00000EAA0000}"/>
    <cellStyle name="Normal 5 3 2 2 2 3 5 2" xfId="43549" xr:uid="{00000000-0005-0000-0000-00000FAA0000}"/>
    <cellStyle name="Normal 5 3 2 2 2 3 6" xfId="43550" xr:uid="{00000000-0005-0000-0000-000010AA0000}"/>
    <cellStyle name="Normal 5 3 2 2 2 3 6 2" xfId="43551" xr:uid="{00000000-0005-0000-0000-000011AA0000}"/>
    <cellStyle name="Normal 5 3 2 2 2 3 6 2 2" xfId="43552" xr:uid="{00000000-0005-0000-0000-000012AA0000}"/>
    <cellStyle name="Normal 5 3 2 2 2 3 6 3" xfId="43553" xr:uid="{00000000-0005-0000-0000-000013AA0000}"/>
    <cellStyle name="Normal 5 3 2 2 2 3 7" xfId="43554" xr:uid="{00000000-0005-0000-0000-000014AA0000}"/>
    <cellStyle name="Normal 5 3 2 2 2 3 7 2" xfId="43555" xr:uid="{00000000-0005-0000-0000-000015AA0000}"/>
    <cellStyle name="Normal 5 3 2 2 2 3 8" xfId="43556" xr:uid="{00000000-0005-0000-0000-000016AA0000}"/>
    <cellStyle name="Normal 5 3 2 2 2 4" xfId="43557" xr:uid="{00000000-0005-0000-0000-000017AA0000}"/>
    <cellStyle name="Normal 5 3 2 2 2 4 2" xfId="43558" xr:uid="{00000000-0005-0000-0000-000018AA0000}"/>
    <cellStyle name="Normal 5 3 2 2 2 4 2 2" xfId="43559" xr:uid="{00000000-0005-0000-0000-000019AA0000}"/>
    <cellStyle name="Normal 5 3 2 2 2 4 2 2 2" xfId="43560" xr:uid="{00000000-0005-0000-0000-00001AAA0000}"/>
    <cellStyle name="Normal 5 3 2 2 2 4 2 3" xfId="43561" xr:uid="{00000000-0005-0000-0000-00001BAA0000}"/>
    <cellStyle name="Normal 5 3 2 2 2 4 2 3 2" xfId="43562" xr:uid="{00000000-0005-0000-0000-00001CAA0000}"/>
    <cellStyle name="Normal 5 3 2 2 2 4 2 3 2 2" xfId="43563" xr:uid="{00000000-0005-0000-0000-00001DAA0000}"/>
    <cellStyle name="Normal 5 3 2 2 2 4 2 3 3" xfId="43564" xr:uid="{00000000-0005-0000-0000-00001EAA0000}"/>
    <cellStyle name="Normal 5 3 2 2 2 4 2 4" xfId="43565" xr:uid="{00000000-0005-0000-0000-00001FAA0000}"/>
    <cellStyle name="Normal 5 3 2 2 2 4 3" xfId="43566" xr:uid="{00000000-0005-0000-0000-000020AA0000}"/>
    <cellStyle name="Normal 5 3 2 2 2 4 3 2" xfId="43567" xr:uid="{00000000-0005-0000-0000-000021AA0000}"/>
    <cellStyle name="Normal 5 3 2 2 2 4 4" xfId="43568" xr:uid="{00000000-0005-0000-0000-000022AA0000}"/>
    <cellStyle name="Normal 5 3 2 2 2 4 4 2" xfId="43569" xr:uid="{00000000-0005-0000-0000-000023AA0000}"/>
    <cellStyle name="Normal 5 3 2 2 2 4 4 2 2" xfId="43570" xr:uid="{00000000-0005-0000-0000-000024AA0000}"/>
    <cellStyle name="Normal 5 3 2 2 2 4 4 3" xfId="43571" xr:uid="{00000000-0005-0000-0000-000025AA0000}"/>
    <cellStyle name="Normal 5 3 2 2 2 4 5" xfId="43572" xr:uid="{00000000-0005-0000-0000-000026AA0000}"/>
    <cellStyle name="Normal 5 3 2 2 2 5" xfId="43573" xr:uid="{00000000-0005-0000-0000-000027AA0000}"/>
    <cellStyle name="Normal 5 3 2 2 2 5 2" xfId="43574" xr:uid="{00000000-0005-0000-0000-000028AA0000}"/>
    <cellStyle name="Normal 5 3 2 2 2 5 2 2" xfId="43575" xr:uid="{00000000-0005-0000-0000-000029AA0000}"/>
    <cellStyle name="Normal 5 3 2 2 2 5 3" xfId="43576" xr:uid="{00000000-0005-0000-0000-00002AAA0000}"/>
    <cellStyle name="Normal 5 3 2 2 2 5 3 2" xfId="43577" xr:uid="{00000000-0005-0000-0000-00002BAA0000}"/>
    <cellStyle name="Normal 5 3 2 2 2 5 3 2 2" xfId="43578" xr:uid="{00000000-0005-0000-0000-00002CAA0000}"/>
    <cellStyle name="Normal 5 3 2 2 2 5 3 3" xfId="43579" xr:uid="{00000000-0005-0000-0000-00002DAA0000}"/>
    <cellStyle name="Normal 5 3 2 2 2 5 4" xfId="43580" xr:uid="{00000000-0005-0000-0000-00002EAA0000}"/>
    <cellStyle name="Normal 5 3 2 2 2 6" xfId="43581" xr:uid="{00000000-0005-0000-0000-00002FAA0000}"/>
    <cellStyle name="Normal 5 3 2 2 2 6 2" xfId="43582" xr:uid="{00000000-0005-0000-0000-000030AA0000}"/>
    <cellStyle name="Normal 5 3 2 2 2 6 2 2" xfId="43583" xr:uid="{00000000-0005-0000-0000-000031AA0000}"/>
    <cellStyle name="Normal 5 3 2 2 2 6 3" xfId="43584" xr:uid="{00000000-0005-0000-0000-000032AA0000}"/>
    <cellStyle name="Normal 5 3 2 2 2 6 3 2" xfId="43585" xr:uid="{00000000-0005-0000-0000-000033AA0000}"/>
    <cellStyle name="Normal 5 3 2 2 2 6 3 2 2" xfId="43586" xr:uid="{00000000-0005-0000-0000-000034AA0000}"/>
    <cellStyle name="Normal 5 3 2 2 2 6 3 3" xfId="43587" xr:uid="{00000000-0005-0000-0000-000035AA0000}"/>
    <cellStyle name="Normal 5 3 2 2 2 6 4" xfId="43588" xr:uid="{00000000-0005-0000-0000-000036AA0000}"/>
    <cellStyle name="Normal 5 3 2 2 2 7" xfId="43589" xr:uid="{00000000-0005-0000-0000-000037AA0000}"/>
    <cellStyle name="Normal 5 3 2 2 2 7 2" xfId="43590" xr:uid="{00000000-0005-0000-0000-000038AA0000}"/>
    <cellStyle name="Normal 5 3 2 2 2 8" xfId="43591" xr:uid="{00000000-0005-0000-0000-000039AA0000}"/>
    <cellStyle name="Normal 5 3 2 2 2 8 2" xfId="43592" xr:uid="{00000000-0005-0000-0000-00003AAA0000}"/>
    <cellStyle name="Normal 5 3 2 2 2 8 2 2" xfId="43593" xr:uid="{00000000-0005-0000-0000-00003BAA0000}"/>
    <cellStyle name="Normal 5 3 2 2 2 8 3" xfId="43594" xr:uid="{00000000-0005-0000-0000-00003CAA0000}"/>
    <cellStyle name="Normal 5 3 2 2 2 9" xfId="43595" xr:uid="{00000000-0005-0000-0000-00003DAA0000}"/>
    <cellStyle name="Normal 5 3 2 2 2 9 2" xfId="43596" xr:uid="{00000000-0005-0000-0000-00003EAA0000}"/>
    <cellStyle name="Normal 5 3 2 2 3" xfId="43597" xr:uid="{00000000-0005-0000-0000-00003FAA0000}"/>
    <cellStyle name="Normal 5 3 2 2 3 10" xfId="43598" xr:uid="{00000000-0005-0000-0000-000040AA0000}"/>
    <cellStyle name="Normal 5 3 2 2 3 11" xfId="43599" xr:uid="{00000000-0005-0000-0000-000041AA0000}"/>
    <cellStyle name="Normal 5 3 2 2 3 2" xfId="43600" xr:uid="{00000000-0005-0000-0000-000042AA0000}"/>
    <cellStyle name="Normal 5 3 2 2 3 2 10" xfId="43601" xr:uid="{00000000-0005-0000-0000-000043AA0000}"/>
    <cellStyle name="Normal 5 3 2 2 3 2 2" xfId="43602" xr:uid="{00000000-0005-0000-0000-000044AA0000}"/>
    <cellStyle name="Normal 5 3 2 2 3 2 2 2" xfId="43603" xr:uid="{00000000-0005-0000-0000-000045AA0000}"/>
    <cellStyle name="Normal 5 3 2 2 3 2 2 2 2" xfId="43604" xr:uid="{00000000-0005-0000-0000-000046AA0000}"/>
    <cellStyle name="Normal 5 3 2 2 3 2 2 2 2 2" xfId="43605" xr:uid="{00000000-0005-0000-0000-000047AA0000}"/>
    <cellStyle name="Normal 5 3 2 2 3 2 2 2 2 2 2" xfId="43606" xr:uid="{00000000-0005-0000-0000-000048AA0000}"/>
    <cellStyle name="Normal 5 3 2 2 3 2 2 2 2 3" xfId="43607" xr:uid="{00000000-0005-0000-0000-000049AA0000}"/>
    <cellStyle name="Normal 5 3 2 2 3 2 2 2 2 3 2" xfId="43608" xr:uid="{00000000-0005-0000-0000-00004AAA0000}"/>
    <cellStyle name="Normal 5 3 2 2 3 2 2 2 2 3 2 2" xfId="43609" xr:uid="{00000000-0005-0000-0000-00004BAA0000}"/>
    <cellStyle name="Normal 5 3 2 2 3 2 2 2 2 3 3" xfId="43610" xr:uid="{00000000-0005-0000-0000-00004CAA0000}"/>
    <cellStyle name="Normal 5 3 2 2 3 2 2 2 2 4" xfId="43611" xr:uid="{00000000-0005-0000-0000-00004DAA0000}"/>
    <cellStyle name="Normal 5 3 2 2 3 2 2 2 3" xfId="43612" xr:uid="{00000000-0005-0000-0000-00004EAA0000}"/>
    <cellStyle name="Normal 5 3 2 2 3 2 2 2 3 2" xfId="43613" xr:uid="{00000000-0005-0000-0000-00004FAA0000}"/>
    <cellStyle name="Normal 5 3 2 2 3 2 2 2 4" xfId="43614" xr:uid="{00000000-0005-0000-0000-000050AA0000}"/>
    <cellStyle name="Normal 5 3 2 2 3 2 2 2 4 2" xfId="43615" xr:uid="{00000000-0005-0000-0000-000051AA0000}"/>
    <cellStyle name="Normal 5 3 2 2 3 2 2 2 4 2 2" xfId="43616" xr:uid="{00000000-0005-0000-0000-000052AA0000}"/>
    <cellStyle name="Normal 5 3 2 2 3 2 2 2 4 3" xfId="43617" xr:uid="{00000000-0005-0000-0000-000053AA0000}"/>
    <cellStyle name="Normal 5 3 2 2 3 2 2 2 5" xfId="43618" xr:uid="{00000000-0005-0000-0000-000054AA0000}"/>
    <cellStyle name="Normal 5 3 2 2 3 2 2 3" xfId="43619" xr:uid="{00000000-0005-0000-0000-000055AA0000}"/>
    <cellStyle name="Normal 5 3 2 2 3 2 2 3 2" xfId="43620" xr:uid="{00000000-0005-0000-0000-000056AA0000}"/>
    <cellStyle name="Normal 5 3 2 2 3 2 2 3 2 2" xfId="43621" xr:uid="{00000000-0005-0000-0000-000057AA0000}"/>
    <cellStyle name="Normal 5 3 2 2 3 2 2 3 3" xfId="43622" xr:uid="{00000000-0005-0000-0000-000058AA0000}"/>
    <cellStyle name="Normal 5 3 2 2 3 2 2 3 3 2" xfId="43623" xr:uid="{00000000-0005-0000-0000-000059AA0000}"/>
    <cellStyle name="Normal 5 3 2 2 3 2 2 3 3 2 2" xfId="43624" xr:uid="{00000000-0005-0000-0000-00005AAA0000}"/>
    <cellStyle name="Normal 5 3 2 2 3 2 2 3 3 3" xfId="43625" xr:uid="{00000000-0005-0000-0000-00005BAA0000}"/>
    <cellStyle name="Normal 5 3 2 2 3 2 2 3 4" xfId="43626" xr:uid="{00000000-0005-0000-0000-00005CAA0000}"/>
    <cellStyle name="Normal 5 3 2 2 3 2 2 4" xfId="43627" xr:uid="{00000000-0005-0000-0000-00005DAA0000}"/>
    <cellStyle name="Normal 5 3 2 2 3 2 2 4 2" xfId="43628" xr:uid="{00000000-0005-0000-0000-00005EAA0000}"/>
    <cellStyle name="Normal 5 3 2 2 3 2 2 4 2 2" xfId="43629" xr:uid="{00000000-0005-0000-0000-00005FAA0000}"/>
    <cellStyle name="Normal 5 3 2 2 3 2 2 4 3" xfId="43630" xr:uid="{00000000-0005-0000-0000-000060AA0000}"/>
    <cellStyle name="Normal 5 3 2 2 3 2 2 4 3 2" xfId="43631" xr:uid="{00000000-0005-0000-0000-000061AA0000}"/>
    <cellStyle name="Normal 5 3 2 2 3 2 2 4 3 2 2" xfId="43632" xr:uid="{00000000-0005-0000-0000-000062AA0000}"/>
    <cellStyle name="Normal 5 3 2 2 3 2 2 4 3 3" xfId="43633" xr:uid="{00000000-0005-0000-0000-000063AA0000}"/>
    <cellStyle name="Normal 5 3 2 2 3 2 2 4 4" xfId="43634" xr:uid="{00000000-0005-0000-0000-000064AA0000}"/>
    <cellStyle name="Normal 5 3 2 2 3 2 2 5" xfId="43635" xr:uid="{00000000-0005-0000-0000-000065AA0000}"/>
    <cellStyle name="Normal 5 3 2 2 3 2 2 5 2" xfId="43636" xr:uid="{00000000-0005-0000-0000-000066AA0000}"/>
    <cellStyle name="Normal 5 3 2 2 3 2 2 6" xfId="43637" xr:uid="{00000000-0005-0000-0000-000067AA0000}"/>
    <cellStyle name="Normal 5 3 2 2 3 2 2 6 2" xfId="43638" xr:uid="{00000000-0005-0000-0000-000068AA0000}"/>
    <cellStyle name="Normal 5 3 2 2 3 2 2 6 2 2" xfId="43639" xr:uid="{00000000-0005-0000-0000-000069AA0000}"/>
    <cellStyle name="Normal 5 3 2 2 3 2 2 6 3" xfId="43640" xr:uid="{00000000-0005-0000-0000-00006AAA0000}"/>
    <cellStyle name="Normal 5 3 2 2 3 2 2 7" xfId="43641" xr:uid="{00000000-0005-0000-0000-00006BAA0000}"/>
    <cellStyle name="Normal 5 3 2 2 3 2 2 7 2" xfId="43642" xr:uid="{00000000-0005-0000-0000-00006CAA0000}"/>
    <cellStyle name="Normal 5 3 2 2 3 2 2 8" xfId="43643" xr:uid="{00000000-0005-0000-0000-00006DAA0000}"/>
    <cellStyle name="Normal 5 3 2 2 3 2 3" xfId="43644" xr:uid="{00000000-0005-0000-0000-00006EAA0000}"/>
    <cellStyle name="Normal 5 3 2 2 3 2 3 2" xfId="43645" xr:uid="{00000000-0005-0000-0000-00006FAA0000}"/>
    <cellStyle name="Normal 5 3 2 2 3 2 3 2 2" xfId="43646" xr:uid="{00000000-0005-0000-0000-000070AA0000}"/>
    <cellStyle name="Normal 5 3 2 2 3 2 3 2 2 2" xfId="43647" xr:uid="{00000000-0005-0000-0000-000071AA0000}"/>
    <cellStyle name="Normal 5 3 2 2 3 2 3 2 3" xfId="43648" xr:uid="{00000000-0005-0000-0000-000072AA0000}"/>
    <cellStyle name="Normal 5 3 2 2 3 2 3 2 3 2" xfId="43649" xr:uid="{00000000-0005-0000-0000-000073AA0000}"/>
    <cellStyle name="Normal 5 3 2 2 3 2 3 2 3 2 2" xfId="43650" xr:uid="{00000000-0005-0000-0000-000074AA0000}"/>
    <cellStyle name="Normal 5 3 2 2 3 2 3 2 3 3" xfId="43651" xr:uid="{00000000-0005-0000-0000-000075AA0000}"/>
    <cellStyle name="Normal 5 3 2 2 3 2 3 2 4" xfId="43652" xr:uid="{00000000-0005-0000-0000-000076AA0000}"/>
    <cellStyle name="Normal 5 3 2 2 3 2 3 3" xfId="43653" xr:uid="{00000000-0005-0000-0000-000077AA0000}"/>
    <cellStyle name="Normal 5 3 2 2 3 2 3 3 2" xfId="43654" xr:uid="{00000000-0005-0000-0000-000078AA0000}"/>
    <cellStyle name="Normal 5 3 2 2 3 2 3 4" xfId="43655" xr:uid="{00000000-0005-0000-0000-000079AA0000}"/>
    <cellStyle name="Normal 5 3 2 2 3 2 3 4 2" xfId="43656" xr:uid="{00000000-0005-0000-0000-00007AAA0000}"/>
    <cellStyle name="Normal 5 3 2 2 3 2 3 4 2 2" xfId="43657" xr:uid="{00000000-0005-0000-0000-00007BAA0000}"/>
    <cellStyle name="Normal 5 3 2 2 3 2 3 4 3" xfId="43658" xr:uid="{00000000-0005-0000-0000-00007CAA0000}"/>
    <cellStyle name="Normal 5 3 2 2 3 2 3 5" xfId="43659" xr:uid="{00000000-0005-0000-0000-00007DAA0000}"/>
    <cellStyle name="Normal 5 3 2 2 3 2 4" xfId="43660" xr:uid="{00000000-0005-0000-0000-00007EAA0000}"/>
    <cellStyle name="Normal 5 3 2 2 3 2 4 2" xfId="43661" xr:uid="{00000000-0005-0000-0000-00007FAA0000}"/>
    <cellStyle name="Normal 5 3 2 2 3 2 4 2 2" xfId="43662" xr:uid="{00000000-0005-0000-0000-000080AA0000}"/>
    <cellStyle name="Normal 5 3 2 2 3 2 4 3" xfId="43663" xr:uid="{00000000-0005-0000-0000-000081AA0000}"/>
    <cellStyle name="Normal 5 3 2 2 3 2 4 3 2" xfId="43664" xr:uid="{00000000-0005-0000-0000-000082AA0000}"/>
    <cellStyle name="Normal 5 3 2 2 3 2 4 3 2 2" xfId="43665" xr:uid="{00000000-0005-0000-0000-000083AA0000}"/>
    <cellStyle name="Normal 5 3 2 2 3 2 4 3 3" xfId="43666" xr:uid="{00000000-0005-0000-0000-000084AA0000}"/>
    <cellStyle name="Normal 5 3 2 2 3 2 4 4" xfId="43667" xr:uid="{00000000-0005-0000-0000-000085AA0000}"/>
    <cellStyle name="Normal 5 3 2 2 3 2 5" xfId="43668" xr:uid="{00000000-0005-0000-0000-000086AA0000}"/>
    <cellStyle name="Normal 5 3 2 2 3 2 5 2" xfId="43669" xr:uid="{00000000-0005-0000-0000-000087AA0000}"/>
    <cellStyle name="Normal 5 3 2 2 3 2 5 2 2" xfId="43670" xr:uid="{00000000-0005-0000-0000-000088AA0000}"/>
    <cellStyle name="Normal 5 3 2 2 3 2 5 3" xfId="43671" xr:uid="{00000000-0005-0000-0000-000089AA0000}"/>
    <cellStyle name="Normal 5 3 2 2 3 2 5 3 2" xfId="43672" xr:uid="{00000000-0005-0000-0000-00008AAA0000}"/>
    <cellStyle name="Normal 5 3 2 2 3 2 5 3 2 2" xfId="43673" xr:uid="{00000000-0005-0000-0000-00008BAA0000}"/>
    <cellStyle name="Normal 5 3 2 2 3 2 5 3 3" xfId="43674" xr:uid="{00000000-0005-0000-0000-00008CAA0000}"/>
    <cellStyle name="Normal 5 3 2 2 3 2 5 4" xfId="43675" xr:uid="{00000000-0005-0000-0000-00008DAA0000}"/>
    <cellStyle name="Normal 5 3 2 2 3 2 6" xfId="43676" xr:uid="{00000000-0005-0000-0000-00008EAA0000}"/>
    <cellStyle name="Normal 5 3 2 2 3 2 6 2" xfId="43677" xr:uid="{00000000-0005-0000-0000-00008FAA0000}"/>
    <cellStyle name="Normal 5 3 2 2 3 2 7" xfId="43678" xr:uid="{00000000-0005-0000-0000-000090AA0000}"/>
    <cellStyle name="Normal 5 3 2 2 3 2 7 2" xfId="43679" xr:uid="{00000000-0005-0000-0000-000091AA0000}"/>
    <cellStyle name="Normal 5 3 2 2 3 2 7 2 2" xfId="43680" xr:uid="{00000000-0005-0000-0000-000092AA0000}"/>
    <cellStyle name="Normal 5 3 2 2 3 2 7 3" xfId="43681" xr:uid="{00000000-0005-0000-0000-000093AA0000}"/>
    <cellStyle name="Normal 5 3 2 2 3 2 8" xfId="43682" xr:uid="{00000000-0005-0000-0000-000094AA0000}"/>
    <cellStyle name="Normal 5 3 2 2 3 2 8 2" xfId="43683" xr:uid="{00000000-0005-0000-0000-000095AA0000}"/>
    <cellStyle name="Normal 5 3 2 2 3 2 9" xfId="43684" xr:uid="{00000000-0005-0000-0000-000096AA0000}"/>
    <cellStyle name="Normal 5 3 2 2 3 3" xfId="43685" xr:uid="{00000000-0005-0000-0000-000097AA0000}"/>
    <cellStyle name="Normal 5 3 2 2 3 3 2" xfId="43686" xr:uid="{00000000-0005-0000-0000-000098AA0000}"/>
    <cellStyle name="Normal 5 3 2 2 3 3 2 2" xfId="43687" xr:uid="{00000000-0005-0000-0000-000099AA0000}"/>
    <cellStyle name="Normal 5 3 2 2 3 3 2 2 2" xfId="43688" xr:uid="{00000000-0005-0000-0000-00009AAA0000}"/>
    <cellStyle name="Normal 5 3 2 2 3 3 2 2 2 2" xfId="43689" xr:uid="{00000000-0005-0000-0000-00009BAA0000}"/>
    <cellStyle name="Normal 5 3 2 2 3 3 2 2 3" xfId="43690" xr:uid="{00000000-0005-0000-0000-00009CAA0000}"/>
    <cellStyle name="Normal 5 3 2 2 3 3 2 2 3 2" xfId="43691" xr:uid="{00000000-0005-0000-0000-00009DAA0000}"/>
    <cellStyle name="Normal 5 3 2 2 3 3 2 2 3 2 2" xfId="43692" xr:uid="{00000000-0005-0000-0000-00009EAA0000}"/>
    <cellStyle name="Normal 5 3 2 2 3 3 2 2 3 3" xfId="43693" xr:uid="{00000000-0005-0000-0000-00009FAA0000}"/>
    <cellStyle name="Normal 5 3 2 2 3 3 2 2 4" xfId="43694" xr:uid="{00000000-0005-0000-0000-0000A0AA0000}"/>
    <cellStyle name="Normal 5 3 2 2 3 3 2 3" xfId="43695" xr:uid="{00000000-0005-0000-0000-0000A1AA0000}"/>
    <cellStyle name="Normal 5 3 2 2 3 3 2 3 2" xfId="43696" xr:uid="{00000000-0005-0000-0000-0000A2AA0000}"/>
    <cellStyle name="Normal 5 3 2 2 3 3 2 4" xfId="43697" xr:uid="{00000000-0005-0000-0000-0000A3AA0000}"/>
    <cellStyle name="Normal 5 3 2 2 3 3 2 4 2" xfId="43698" xr:uid="{00000000-0005-0000-0000-0000A4AA0000}"/>
    <cellStyle name="Normal 5 3 2 2 3 3 2 4 2 2" xfId="43699" xr:uid="{00000000-0005-0000-0000-0000A5AA0000}"/>
    <cellStyle name="Normal 5 3 2 2 3 3 2 4 3" xfId="43700" xr:uid="{00000000-0005-0000-0000-0000A6AA0000}"/>
    <cellStyle name="Normal 5 3 2 2 3 3 2 5" xfId="43701" xr:uid="{00000000-0005-0000-0000-0000A7AA0000}"/>
    <cellStyle name="Normal 5 3 2 2 3 3 3" xfId="43702" xr:uid="{00000000-0005-0000-0000-0000A8AA0000}"/>
    <cellStyle name="Normal 5 3 2 2 3 3 3 2" xfId="43703" xr:uid="{00000000-0005-0000-0000-0000A9AA0000}"/>
    <cellStyle name="Normal 5 3 2 2 3 3 3 2 2" xfId="43704" xr:uid="{00000000-0005-0000-0000-0000AAAA0000}"/>
    <cellStyle name="Normal 5 3 2 2 3 3 3 3" xfId="43705" xr:uid="{00000000-0005-0000-0000-0000ABAA0000}"/>
    <cellStyle name="Normal 5 3 2 2 3 3 3 3 2" xfId="43706" xr:uid="{00000000-0005-0000-0000-0000ACAA0000}"/>
    <cellStyle name="Normal 5 3 2 2 3 3 3 3 2 2" xfId="43707" xr:uid="{00000000-0005-0000-0000-0000ADAA0000}"/>
    <cellStyle name="Normal 5 3 2 2 3 3 3 3 3" xfId="43708" xr:uid="{00000000-0005-0000-0000-0000AEAA0000}"/>
    <cellStyle name="Normal 5 3 2 2 3 3 3 4" xfId="43709" xr:uid="{00000000-0005-0000-0000-0000AFAA0000}"/>
    <cellStyle name="Normal 5 3 2 2 3 3 4" xfId="43710" xr:uid="{00000000-0005-0000-0000-0000B0AA0000}"/>
    <cellStyle name="Normal 5 3 2 2 3 3 4 2" xfId="43711" xr:uid="{00000000-0005-0000-0000-0000B1AA0000}"/>
    <cellStyle name="Normal 5 3 2 2 3 3 4 2 2" xfId="43712" xr:uid="{00000000-0005-0000-0000-0000B2AA0000}"/>
    <cellStyle name="Normal 5 3 2 2 3 3 4 3" xfId="43713" xr:uid="{00000000-0005-0000-0000-0000B3AA0000}"/>
    <cellStyle name="Normal 5 3 2 2 3 3 4 3 2" xfId="43714" xr:uid="{00000000-0005-0000-0000-0000B4AA0000}"/>
    <cellStyle name="Normal 5 3 2 2 3 3 4 3 2 2" xfId="43715" xr:uid="{00000000-0005-0000-0000-0000B5AA0000}"/>
    <cellStyle name="Normal 5 3 2 2 3 3 4 3 3" xfId="43716" xr:uid="{00000000-0005-0000-0000-0000B6AA0000}"/>
    <cellStyle name="Normal 5 3 2 2 3 3 4 4" xfId="43717" xr:uid="{00000000-0005-0000-0000-0000B7AA0000}"/>
    <cellStyle name="Normal 5 3 2 2 3 3 5" xfId="43718" xr:uid="{00000000-0005-0000-0000-0000B8AA0000}"/>
    <cellStyle name="Normal 5 3 2 2 3 3 5 2" xfId="43719" xr:uid="{00000000-0005-0000-0000-0000B9AA0000}"/>
    <cellStyle name="Normal 5 3 2 2 3 3 6" xfId="43720" xr:uid="{00000000-0005-0000-0000-0000BAAA0000}"/>
    <cellStyle name="Normal 5 3 2 2 3 3 6 2" xfId="43721" xr:uid="{00000000-0005-0000-0000-0000BBAA0000}"/>
    <cellStyle name="Normal 5 3 2 2 3 3 6 2 2" xfId="43722" xr:uid="{00000000-0005-0000-0000-0000BCAA0000}"/>
    <cellStyle name="Normal 5 3 2 2 3 3 6 3" xfId="43723" xr:uid="{00000000-0005-0000-0000-0000BDAA0000}"/>
    <cellStyle name="Normal 5 3 2 2 3 3 7" xfId="43724" xr:uid="{00000000-0005-0000-0000-0000BEAA0000}"/>
    <cellStyle name="Normal 5 3 2 2 3 3 7 2" xfId="43725" xr:uid="{00000000-0005-0000-0000-0000BFAA0000}"/>
    <cellStyle name="Normal 5 3 2 2 3 3 8" xfId="43726" xr:uid="{00000000-0005-0000-0000-0000C0AA0000}"/>
    <cellStyle name="Normal 5 3 2 2 3 4" xfId="43727" xr:uid="{00000000-0005-0000-0000-0000C1AA0000}"/>
    <cellStyle name="Normal 5 3 2 2 3 4 2" xfId="43728" xr:uid="{00000000-0005-0000-0000-0000C2AA0000}"/>
    <cellStyle name="Normal 5 3 2 2 3 4 2 2" xfId="43729" xr:uid="{00000000-0005-0000-0000-0000C3AA0000}"/>
    <cellStyle name="Normal 5 3 2 2 3 4 2 2 2" xfId="43730" xr:uid="{00000000-0005-0000-0000-0000C4AA0000}"/>
    <cellStyle name="Normal 5 3 2 2 3 4 2 3" xfId="43731" xr:uid="{00000000-0005-0000-0000-0000C5AA0000}"/>
    <cellStyle name="Normal 5 3 2 2 3 4 2 3 2" xfId="43732" xr:uid="{00000000-0005-0000-0000-0000C6AA0000}"/>
    <cellStyle name="Normal 5 3 2 2 3 4 2 3 2 2" xfId="43733" xr:uid="{00000000-0005-0000-0000-0000C7AA0000}"/>
    <cellStyle name="Normal 5 3 2 2 3 4 2 3 3" xfId="43734" xr:uid="{00000000-0005-0000-0000-0000C8AA0000}"/>
    <cellStyle name="Normal 5 3 2 2 3 4 2 4" xfId="43735" xr:uid="{00000000-0005-0000-0000-0000C9AA0000}"/>
    <cellStyle name="Normal 5 3 2 2 3 4 3" xfId="43736" xr:uid="{00000000-0005-0000-0000-0000CAAA0000}"/>
    <cellStyle name="Normal 5 3 2 2 3 4 3 2" xfId="43737" xr:uid="{00000000-0005-0000-0000-0000CBAA0000}"/>
    <cellStyle name="Normal 5 3 2 2 3 4 4" xfId="43738" xr:uid="{00000000-0005-0000-0000-0000CCAA0000}"/>
    <cellStyle name="Normal 5 3 2 2 3 4 4 2" xfId="43739" xr:uid="{00000000-0005-0000-0000-0000CDAA0000}"/>
    <cellStyle name="Normal 5 3 2 2 3 4 4 2 2" xfId="43740" xr:uid="{00000000-0005-0000-0000-0000CEAA0000}"/>
    <cellStyle name="Normal 5 3 2 2 3 4 4 3" xfId="43741" xr:uid="{00000000-0005-0000-0000-0000CFAA0000}"/>
    <cellStyle name="Normal 5 3 2 2 3 4 5" xfId="43742" xr:uid="{00000000-0005-0000-0000-0000D0AA0000}"/>
    <cellStyle name="Normal 5 3 2 2 3 5" xfId="43743" xr:uid="{00000000-0005-0000-0000-0000D1AA0000}"/>
    <cellStyle name="Normal 5 3 2 2 3 5 2" xfId="43744" xr:uid="{00000000-0005-0000-0000-0000D2AA0000}"/>
    <cellStyle name="Normal 5 3 2 2 3 5 2 2" xfId="43745" xr:uid="{00000000-0005-0000-0000-0000D3AA0000}"/>
    <cellStyle name="Normal 5 3 2 2 3 5 3" xfId="43746" xr:uid="{00000000-0005-0000-0000-0000D4AA0000}"/>
    <cellStyle name="Normal 5 3 2 2 3 5 3 2" xfId="43747" xr:uid="{00000000-0005-0000-0000-0000D5AA0000}"/>
    <cellStyle name="Normal 5 3 2 2 3 5 3 2 2" xfId="43748" xr:uid="{00000000-0005-0000-0000-0000D6AA0000}"/>
    <cellStyle name="Normal 5 3 2 2 3 5 3 3" xfId="43749" xr:uid="{00000000-0005-0000-0000-0000D7AA0000}"/>
    <cellStyle name="Normal 5 3 2 2 3 5 4" xfId="43750" xr:uid="{00000000-0005-0000-0000-0000D8AA0000}"/>
    <cellStyle name="Normal 5 3 2 2 3 6" xfId="43751" xr:uid="{00000000-0005-0000-0000-0000D9AA0000}"/>
    <cellStyle name="Normal 5 3 2 2 3 6 2" xfId="43752" xr:uid="{00000000-0005-0000-0000-0000DAAA0000}"/>
    <cellStyle name="Normal 5 3 2 2 3 6 2 2" xfId="43753" xr:uid="{00000000-0005-0000-0000-0000DBAA0000}"/>
    <cellStyle name="Normal 5 3 2 2 3 6 3" xfId="43754" xr:uid="{00000000-0005-0000-0000-0000DCAA0000}"/>
    <cellStyle name="Normal 5 3 2 2 3 6 3 2" xfId="43755" xr:uid="{00000000-0005-0000-0000-0000DDAA0000}"/>
    <cellStyle name="Normal 5 3 2 2 3 6 3 2 2" xfId="43756" xr:uid="{00000000-0005-0000-0000-0000DEAA0000}"/>
    <cellStyle name="Normal 5 3 2 2 3 6 3 3" xfId="43757" xr:uid="{00000000-0005-0000-0000-0000DFAA0000}"/>
    <cellStyle name="Normal 5 3 2 2 3 6 4" xfId="43758" xr:uid="{00000000-0005-0000-0000-0000E0AA0000}"/>
    <cellStyle name="Normal 5 3 2 2 3 7" xfId="43759" xr:uid="{00000000-0005-0000-0000-0000E1AA0000}"/>
    <cellStyle name="Normal 5 3 2 2 3 7 2" xfId="43760" xr:uid="{00000000-0005-0000-0000-0000E2AA0000}"/>
    <cellStyle name="Normal 5 3 2 2 3 8" xfId="43761" xr:uid="{00000000-0005-0000-0000-0000E3AA0000}"/>
    <cellStyle name="Normal 5 3 2 2 3 8 2" xfId="43762" xr:uid="{00000000-0005-0000-0000-0000E4AA0000}"/>
    <cellStyle name="Normal 5 3 2 2 3 8 2 2" xfId="43763" xr:uid="{00000000-0005-0000-0000-0000E5AA0000}"/>
    <cellStyle name="Normal 5 3 2 2 3 8 3" xfId="43764" xr:uid="{00000000-0005-0000-0000-0000E6AA0000}"/>
    <cellStyle name="Normal 5 3 2 2 3 9" xfId="43765" xr:uid="{00000000-0005-0000-0000-0000E7AA0000}"/>
    <cellStyle name="Normal 5 3 2 2 3 9 2" xfId="43766" xr:uid="{00000000-0005-0000-0000-0000E8AA0000}"/>
    <cellStyle name="Normal 5 3 2 2 4" xfId="43767" xr:uid="{00000000-0005-0000-0000-0000E9AA0000}"/>
    <cellStyle name="Normal 5 3 2 2 4 10" xfId="43768" xr:uid="{00000000-0005-0000-0000-0000EAAA0000}"/>
    <cellStyle name="Normal 5 3 2 2 4 11" xfId="43769" xr:uid="{00000000-0005-0000-0000-0000EBAA0000}"/>
    <cellStyle name="Normal 5 3 2 2 4 2" xfId="43770" xr:uid="{00000000-0005-0000-0000-0000ECAA0000}"/>
    <cellStyle name="Normal 5 3 2 2 4 2 2" xfId="43771" xr:uid="{00000000-0005-0000-0000-0000EDAA0000}"/>
    <cellStyle name="Normal 5 3 2 2 4 2 2 2" xfId="43772" xr:uid="{00000000-0005-0000-0000-0000EEAA0000}"/>
    <cellStyle name="Normal 5 3 2 2 4 2 2 2 2" xfId="43773" xr:uid="{00000000-0005-0000-0000-0000EFAA0000}"/>
    <cellStyle name="Normal 5 3 2 2 4 2 2 2 2 2" xfId="43774" xr:uid="{00000000-0005-0000-0000-0000F0AA0000}"/>
    <cellStyle name="Normal 5 3 2 2 4 2 2 2 2 2 2" xfId="43775" xr:uid="{00000000-0005-0000-0000-0000F1AA0000}"/>
    <cellStyle name="Normal 5 3 2 2 4 2 2 2 2 3" xfId="43776" xr:uid="{00000000-0005-0000-0000-0000F2AA0000}"/>
    <cellStyle name="Normal 5 3 2 2 4 2 2 2 2 3 2" xfId="43777" xr:uid="{00000000-0005-0000-0000-0000F3AA0000}"/>
    <cellStyle name="Normal 5 3 2 2 4 2 2 2 2 3 2 2" xfId="43778" xr:uid="{00000000-0005-0000-0000-0000F4AA0000}"/>
    <cellStyle name="Normal 5 3 2 2 4 2 2 2 2 3 3" xfId="43779" xr:uid="{00000000-0005-0000-0000-0000F5AA0000}"/>
    <cellStyle name="Normal 5 3 2 2 4 2 2 2 2 4" xfId="43780" xr:uid="{00000000-0005-0000-0000-0000F6AA0000}"/>
    <cellStyle name="Normal 5 3 2 2 4 2 2 2 3" xfId="43781" xr:uid="{00000000-0005-0000-0000-0000F7AA0000}"/>
    <cellStyle name="Normal 5 3 2 2 4 2 2 2 3 2" xfId="43782" xr:uid="{00000000-0005-0000-0000-0000F8AA0000}"/>
    <cellStyle name="Normal 5 3 2 2 4 2 2 2 4" xfId="43783" xr:uid="{00000000-0005-0000-0000-0000F9AA0000}"/>
    <cellStyle name="Normal 5 3 2 2 4 2 2 2 4 2" xfId="43784" xr:uid="{00000000-0005-0000-0000-0000FAAA0000}"/>
    <cellStyle name="Normal 5 3 2 2 4 2 2 2 4 2 2" xfId="43785" xr:uid="{00000000-0005-0000-0000-0000FBAA0000}"/>
    <cellStyle name="Normal 5 3 2 2 4 2 2 2 4 3" xfId="43786" xr:uid="{00000000-0005-0000-0000-0000FCAA0000}"/>
    <cellStyle name="Normal 5 3 2 2 4 2 2 2 5" xfId="43787" xr:uid="{00000000-0005-0000-0000-0000FDAA0000}"/>
    <cellStyle name="Normal 5 3 2 2 4 2 2 3" xfId="43788" xr:uid="{00000000-0005-0000-0000-0000FEAA0000}"/>
    <cellStyle name="Normal 5 3 2 2 4 2 2 3 2" xfId="43789" xr:uid="{00000000-0005-0000-0000-0000FFAA0000}"/>
    <cellStyle name="Normal 5 3 2 2 4 2 2 3 2 2" xfId="43790" xr:uid="{00000000-0005-0000-0000-000000AB0000}"/>
    <cellStyle name="Normal 5 3 2 2 4 2 2 3 3" xfId="43791" xr:uid="{00000000-0005-0000-0000-000001AB0000}"/>
    <cellStyle name="Normal 5 3 2 2 4 2 2 3 3 2" xfId="43792" xr:uid="{00000000-0005-0000-0000-000002AB0000}"/>
    <cellStyle name="Normal 5 3 2 2 4 2 2 3 3 2 2" xfId="43793" xr:uid="{00000000-0005-0000-0000-000003AB0000}"/>
    <cellStyle name="Normal 5 3 2 2 4 2 2 3 3 3" xfId="43794" xr:uid="{00000000-0005-0000-0000-000004AB0000}"/>
    <cellStyle name="Normal 5 3 2 2 4 2 2 3 4" xfId="43795" xr:uid="{00000000-0005-0000-0000-000005AB0000}"/>
    <cellStyle name="Normal 5 3 2 2 4 2 2 4" xfId="43796" xr:uid="{00000000-0005-0000-0000-000006AB0000}"/>
    <cellStyle name="Normal 5 3 2 2 4 2 2 4 2" xfId="43797" xr:uid="{00000000-0005-0000-0000-000007AB0000}"/>
    <cellStyle name="Normal 5 3 2 2 4 2 2 4 2 2" xfId="43798" xr:uid="{00000000-0005-0000-0000-000008AB0000}"/>
    <cellStyle name="Normal 5 3 2 2 4 2 2 4 3" xfId="43799" xr:uid="{00000000-0005-0000-0000-000009AB0000}"/>
    <cellStyle name="Normal 5 3 2 2 4 2 2 4 3 2" xfId="43800" xr:uid="{00000000-0005-0000-0000-00000AAB0000}"/>
    <cellStyle name="Normal 5 3 2 2 4 2 2 4 3 2 2" xfId="43801" xr:uid="{00000000-0005-0000-0000-00000BAB0000}"/>
    <cellStyle name="Normal 5 3 2 2 4 2 2 4 3 3" xfId="43802" xr:uid="{00000000-0005-0000-0000-00000CAB0000}"/>
    <cellStyle name="Normal 5 3 2 2 4 2 2 4 4" xfId="43803" xr:uid="{00000000-0005-0000-0000-00000DAB0000}"/>
    <cellStyle name="Normal 5 3 2 2 4 2 2 5" xfId="43804" xr:uid="{00000000-0005-0000-0000-00000EAB0000}"/>
    <cellStyle name="Normal 5 3 2 2 4 2 2 5 2" xfId="43805" xr:uid="{00000000-0005-0000-0000-00000FAB0000}"/>
    <cellStyle name="Normal 5 3 2 2 4 2 2 6" xfId="43806" xr:uid="{00000000-0005-0000-0000-000010AB0000}"/>
    <cellStyle name="Normal 5 3 2 2 4 2 2 6 2" xfId="43807" xr:uid="{00000000-0005-0000-0000-000011AB0000}"/>
    <cellStyle name="Normal 5 3 2 2 4 2 2 6 2 2" xfId="43808" xr:uid="{00000000-0005-0000-0000-000012AB0000}"/>
    <cellStyle name="Normal 5 3 2 2 4 2 2 6 3" xfId="43809" xr:uid="{00000000-0005-0000-0000-000013AB0000}"/>
    <cellStyle name="Normal 5 3 2 2 4 2 2 7" xfId="43810" xr:uid="{00000000-0005-0000-0000-000014AB0000}"/>
    <cellStyle name="Normal 5 3 2 2 4 2 2 7 2" xfId="43811" xr:uid="{00000000-0005-0000-0000-000015AB0000}"/>
    <cellStyle name="Normal 5 3 2 2 4 2 2 8" xfId="43812" xr:uid="{00000000-0005-0000-0000-000016AB0000}"/>
    <cellStyle name="Normal 5 3 2 2 4 2 3" xfId="43813" xr:uid="{00000000-0005-0000-0000-000017AB0000}"/>
    <cellStyle name="Normal 5 3 2 2 4 2 3 2" xfId="43814" xr:uid="{00000000-0005-0000-0000-000018AB0000}"/>
    <cellStyle name="Normal 5 3 2 2 4 2 3 2 2" xfId="43815" xr:uid="{00000000-0005-0000-0000-000019AB0000}"/>
    <cellStyle name="Normal 5 3 2 2 4 2 3 2 2 2" xfId="43816" xr:uid="{00000000-0005-0000-0000-00001AAB0000}"/>
    <cellStyle name="Normal 5 3 2 2 4 2 3 2 3" xfId="43817" xr:uid="{00000000-0005-0000-0000-00001BAB0000}"/>
    <cellStyle name="Normal 5 3 2 2 4 2 3 2 3 2" xfId="43818" xr:uid="{00000000-0005-0000-0000-00001CAB0000}"/>
    <cellStyle name="Normal 5 3 2 2 4 2 3 2 3 2 2" xfId="43819" xr:uid="{00000000-0005-0000-0000-00001DAB0000}"/>
    <cellStyle name="Normal 5 3 2 2 4 2 3 2 3 3" xfId="43820" xr:uid="{00000000-0005-0000-0000-00001EAB0000}"/>
    <cellStyle name="Normal 5 3 2 2 4 2 3 2 4" xfId="43821" xr:uid="{00000000-0005-0000-0000-00001FAB0000}"/>
    <cellStyle name="Normal 5 3 2 2 4 2 3 3" xfId="43822" xr:uid="{00000000-0005-0000-0000-000020AB0000}"/>
    <cellStyle name="Normal 5 3 2 2 4 2 3 3 2" xfId="43823" xr:uid="{00000000-0005-0000-0000-000021AB0000}"/>
    <cellStyle name="Normal 5 3 2 2 4 2 3 4" xfId="43824" xr:uid="{00000000-0005-0000-0000-000022AB0000}"/>
    <cellStyle name="Normal 5 3 2 2 4 2 3 4 2" xfId="43825" xr:uid="{00000000-0005-0000-0000-000023AB0000}"/>
    <cellStyle name="Normal 5 3 2 2 4 2 3 4 2 2" xfId="43826" xr:uid="{00000000-0005-0000-0000-000024AB0000}"/>
    <cellStyle name="Normal 5 3 2 2 4 2 3 4 3" xfId="43827" xr:uid="{00000000-0005-0000-0000-000025AB0000}"/>
    <cellStyle name="Normal 5 3 2 2 4 2 3 5" xfId="43828" xr:uid="{00000000-0005-0000-0000-000026AB0000}"/>
    <cellStyle name="Normal 5 3 2 2 4 2 4" xfId="43829" xr:uid="{00000000-0005-0000-0000-000027AB0000}"/>
    <cellStyle name="Normal 5 3 2 2 4 2 4 2" xfId="43830" xr:uid="{00000000-0005-0000-0000-000028AB0000}"/>
    <cellStyle name="Normal 5 3 2 2 4 2 4 2 2" xfId="43831" xr:uid="{00000000-0005-0000-0000-000029AB0000}"/>
    <cellStyle name="Normal 5 3 2 2 4 2 4 3" xfId="43832" xr:uid="{00000000-0005-0000-0000-00002AAB0000}"/>
    <cellStyle name="Normal 5 3 2 2 4 2 4 3 2" xfId="43833" xr:uid="{00000000-0005-0000-0000-00002BAB0000}"/>
    <cellStyle name="Normal 5 3 2 2 4 2 4 3 2 2" xfId="43834" xr:uid="{00000000-0005-0000-0000-00002CAB0000}"/>
    <cellStyle name="Normal 5 3 2 2 4 2 4 3 3" xfId="43835" xr:uid="{00000000-0005-0000-0000-00002DAB0000}"/>
    <cellStyle name="Normal 5 3 2 2 4 2 4 4" xfId="43836" xr:uid="{00000000-0005-0000-0000-00002EAB0000}"/>
    <cellStyle name="Normal 5 3 2 2 4 2 5" xfId="43837" xr:uid="{00000000-0005-0000-0000-00002FAB0000}"/>
    <cellStyle name="Normal 5 3 2 2 4 2 5 2" xfId="43838" xr:uid="{00000000-0005-0000-0000-000030AB0000}"/>
    <cellStyle name="Normal 5 3 2 2 4 2 5 2 2" xfId="43839" xr:uid="{00000000-0005-0000-0000-000031AB0000}"/>
    <cellStyle name="Normal 5 3 2 2 4 2 5 3" xfId="43840" xr:uid="{00000000-0005-0000-0000-000032AB0000}"/>
    <cellStyle name="Normal 5 3 2 2 4 2 5 3 2" xfId="43841" xr:uid="{00000000-0005-0000-0000-000033AB0000}"/>
    <cellStyle name="Normal 5 3 2 2 4 2 5 3 2 2" xfId="43842" xr:uid="{00000000-0005-0000-0000-000034AB0000}"/>
    <cellStyle name="Normal 5 3 2 2 4 2 5 3 3" xfId="43843" xr:uid="{00000000-0005-0000-0000-000035AB0000}"/>
    <cellStyle name="Normal 5 3 2 2 4 2 5 4" xfId="43844" xr:uid="{00000000-0005-0000-0000-000036AB0000}"/>
    <cellStyle name="Normal 5 3 2 2 4 2 6" xfId="43845" xr:uid="{00000000-0005-0000-0000-000037AB0000}"/>
    <cellStyle name="Normal 5 3 2 2 4 2 6 2" xfId="43846" xr:uid="{00000000-0005-0000-0000-000038AB0000}"/>
    <cellStyle name="Normal 5 3 2 2 4 2 7" xfId="43847" xr:uid="{00000000-0005-0000-0000-000039AB0000}"/>
    <cellStyle name="Normal 5 3 2 2 4 2 7 2" xfId="43848" xr:uid="{00000000-0005-0000-0000-00003AAB0000}"/>
    <cellStyle name="Normal 5 3 2 2 4 2 7 2 2" xfId="43849" xr:uid="{00000000-0005-0000-0000-00003BAB0000}"/>
    <cellStyle name="Normal 5 3 2 2 4 2 7 3" xfId="43850" xr:uid="{00000000-0005-0000-0000-00003CAB0000}"/>
    <cellStyle name="Normal 5 3 2 2 4 2 8" xfId="43851" xr:uid="{00000000-0005-0000-0000-00003DAB0000}"/>
    <cellStyle name="Normal 5 3 2 2 4 2 8 2" xfId="43852" xr:uid="{00000000-0005-0000-0000-00003EAB0000}"/>
    <cellStyle name="Normal 5 3 2 2 4 2 9" xfId="43853" xr:uid="{00000000-0005-0000-0000-00003FAB0000}"/>
    <cellStyle name="Normal 5 3 2 2 4 3" xfId="43854" xr:uid="{00000000-0005-0000-0000-000040AB0000}"/>
    <cellStyle name="Normal 5 3 2 2 4 3 2" xfId="43855" xr:uid="{00000000-0005-0000-0000-000041AB0000}"/>
    <cellStyle name="Normal 5 3 2 2 4 3 2 2" xfId="43856" xr:uid="{00000000-0005-0000-0000-000042AB0000}"/>
    <cellStyle name="Normal 5 3 2 2 4 3 2 2 2" xfId="43857" xr:uid="{00000000-0005-0000-0000-000043AB0000}"/>
    <cellStyle name="Normal 5 3 2 2 4 3 2 2 2 2" xfId="43858" xr:uid="{00000000-0005-0000-0000-000044AB0000}"/>
    <cellStyle name="Normal 5 3 2 2 4 3 2 2 3" xfId="43859" xr:uid="{00000000-0005-0000-0000-000045AB0000}"/>
    <cellStyle name="Normal 5 3 2 2 4 3 2 2 3 2" xfId="43860" xr:uid="{00000000-0005-0000-0000-000046AB0000}"/>
    <cellStyle name="Normal 5 3 2 2 4 3 2 2 3 2 2" xfId="43861" xr:uid="{00000000-0005-0000-0000-000047AB0000}"/>
    <cellStyle name="Normal 5 3 2 2 4 3 2 2 3 3" xfId="43862" xr:uid="{00000000-0005-0000-0000-000048AB0000}"/>
    <cellStyle name="Normal 5 3 2 2 4 3 2 2 4" xfId="43863" xr:uid="{00000000-0005-0000-0000-000049AB0000}"/>
    <cellStyle name="Normal 5 3 2 2 4 3 2 3" xfId="43864" xr:uid="{00000000-0005-0000-0000-00004AAB0000}"/>
    <cellStyle name="Normal 5 3 2 2 4 3 2 3 2" xfId="43865" xr:uid="{00000000-0005-0000-0000-00004BAB0000}"/>
    <cellStyle name="Normal 5 3 2 2 4 3 2 4" xfId="43866" xr:uid="{00000000-0005-0000-0000-00004CAB0000}"/>
    <cellStyle name="Normal 5 3 2 2 4 3 2 4 2" xfId="43867" xr:uid="{00000000-0005-0000-0000-00004DAB0000}"/>
    <cellStyle name="Normal 5 3 2 2 4 3 2 4 2 2" xfId="43868" xr:uid="{00000000-0005-0000-0000-00004EAB0000}"/>
    <cellStyle name="Normal 5 3 2 2 4 3 2 4 3" xfId="43869" xr:uid="{00000000-0005-0000-0000-00004FAB0000}"/>
    <cellStyle name="Normal 5 3 2 2 4 3 2 5" xfId="43870" xr:uid="{00000000-0005-0000-0000-000050AB0000}"/>
    <cellStyle name="Normal 5 3 2 2 4 3 3" xfId="43871" xr:uid="{00000000-0005-0000-0000-000051AB0000}"/>
    <cellStyle name="Normal 5 3 2 2 4 3 3 2" xfId="43872" xr:uid="{00000000-0005-0000-0000-000052AB0000}"/>
    <cellStyle name="Normal 5 3 2 2 4 3 3 2 2" xfId="43873" xr:uid="{00000000-0005-0000-0000-000053AB0000}"/>
    <cellStyle name="Normal 5 3 2 2 4 3 3 3" xfId="43874" xr:uid="{00000000-0005-0000-0000-000054AB0000}"/>
    <cellStyle name="Normal 5 3 2 2 4 3 3 3 2" xfId="43875" xr:uid="{00000000-0005-0000-0000-000055AB0000}"/>
    <cellStyle name="Normal 5 3 2 2 4 3 3 3 2 2" xfId="43876" xr:uid="{00000000-0005-0000-0000-000056AB0000}"/>
    <cellStyle name="Normal 5 3 2 2 4 3 3 3 3" xfId="43877" xr:uid="{00000000-0005-0000-0000-000057AB0000}"/>
    <cellStyle name="Normal 5 3 2 2 4 3 3 4" xfId="43878" xr:uid="{00000000-0005-0000-0000-000058AB0000}"/>
    <cellStyle name="Normal 5 3 2 2 4 3 4" xfId="43879" xr:uid="{00000000-0005-0000-0000-000059AB0000}"/>
    <cellStyle name="Normal 5 3 2 2 4 3 4 2" xfId="43880" xr:uid="{00000000-0005-0000-0000-00005AAB0000}"/>
    <cellStyle name="Normal 5 3 2 2 4 3 4 2 2" xfId="43881" xr:uid="{00000000-0005-0000-0000-00005BAB0000}"/>
    <cellStyle name="Normal 5 3 2 2 4 3 4 3" xfId="43882" xr:uid="{00000000-0005-0000-0000-00005CAB0000}"/>
    <cellStyle name="Normal 5 3 2 2 4 3 4 3 2" xfId="43883" xr:uid="{00000000-0005-0000-0000-00005DAB0000}"/>
    <cellStyle name="Normal 5 3 2 2 4 3 4 3 2 2" xfId="43884" xr:uid="{00000000-0005-0000-0000-00005EAB0000}"/>
    <cellStyle name="Normal 5 3 2 2 4 3 4 3 3" xfId="43885" xr:uid="{00000000-0005-0000-0000-00005FAB0000}"/>
    <cellStyle name="Normal 5 3 2 2 4 3 4 4" xfId="43886" xr:uid="{00000000-0005-0000-0000-000060AB0000}"/>
    <cellStyle name="Normal 5 3 2 2 4 3 5" xfId="43887" xr:uid="{00000000-0005-0000-0000-000061AB0000}"/>
    <cellStyle name="Normal 5 3 2 2 4 3 5 2" xfId="43888" xr:uid="{00000000-0005-0000-0000-000062AB0000}"/>
    <cellStyle name="Normal 5 3 2 2 4 3 6" xfId="43889" xr:uid="{00000000-0005-0000-0000-000063AB0000}"/>
    <cellStyle name="Normal 5 3 2 2 4 3 6 2" xfId="43890" xr:uid="{00000000-0005-0000-0000-000064AB0000}"/>
    <cellStyle name="Normal 5 3 2 2 4 3 6 2 2" xfId="43891" xr:uid="{00000000-0005-0000-0000-000065AB0000}"/>
    <cellStyle name="Normal 5 3 2 2 4 3 6 3" xfId="43892" xr:uid="{00000000-0005-0000-0000-000066AB0000}"/>
    <cellStyle name="Normal 5 3 2 2 4 3 7" xfId="43893" xr:uid="{00000000-0005-0000-0000-000067AB0000}"/>
    <cellStyle name="Normal 5 3 2 2 4 3 7 2" xfId="43894" xr:uid="{00000000-0005-0000-0000-000068AB0000}"/>
    <cellStyle name="Normal 5 3 2 2 4 3 8" xfId="43895" xr:uid="{00000000-0005-0000-0000-000069AB0000}"/>
    <cellStyle name="Normal 5 3 2 2 4 4" xfId="43896" xr:uid="{00000000-0005-0000-0000-00006AAB0000}"/>
    <cellStyle name="Normal 5 3 2 2 4 4 2" xfId="43897" xr:uid="{00000000-0005-0000-0000-00006BAB0000}"/>
    <cellStyle name="Normal 5 3 2 2 4 4 2 2" xfId="43898" xr:uid="{00000000-0005-0000-0000-00006CAB0000}"/>
    <cellStyle name="Normal 5 3 2 2 4 4 2 2 2" xfId="43899" xr:uid="{00000000-0005-0000-0000-00006DAB0000}"/>
    <cellStyle name="Normal 5 3 2 2 4 4 2 3" xfId="43900" xr:uid="{00000000-0005-0000-0000-00006EAB0000}"/>
    <cellStyle name="Normal 5 3 2 2 4 4 2 3 2" xfId="43901" xr:uid="{00000000-0005-0000-0000-00006FAB0000}"/>
    <cellStyle name="Normal 5 3 2 2 4 4 2 3 2 2" xfId="43902" xr:uid="{00000000-0005-0000-0000-000070AB0000}"/>
    <cellStyle name="Normal 5 3 2 2 4 4 2 3 3" xfId="43903" xr:uid="{00000000-0005-0000-0000-000071AB0000}"/>
    <cellStyle name="Normal 5 3 2 2 4 4 2 4" xfId="43904" xr:uid="{00000000-0005-0000-0000-000072AB0000}"/>
    <cellStyle name="Normal 5 3 2 2 4 4 3" xfId="43905" xr:uid="{00000000-0005-0000-0000-000073AB0000}"/>
    <cellStyle name="Normal 5 3 2 2 4 4 3 2" xfId="43906" xr:uid="{00000000-0005-0000-0000-000074AB0000}"/>
    <cellStyle name="Normal 5 3 2 2 4 4 4" xfId="43907" xr:uid="{00000000-0005-0000-0000-000075AB0000}"/>
    <cellStyle name="Normal 5 3 2 2 4 4 4 2" xfId="43908" xr:uid="{00000000-0005-0000-0000-000076AB0000}"/>
    <cellStyle name="Normal 5 3 2 2 4 4 4 2 2" xfId="43909" xr:uid="{00000000-0005-0000-0000-000077AB0000}"/>
    <cellStyle name="Normal 5 3 2 2 4 4 4 3" xfId="43910" xr:uid="{00000000-0005-0000-0000-000078AB0000}"/>
    <cellStyle name="Normal 5 3 2 2 4 4 5" xfId="43911" xr:uid="{00000000-0005-0000-0000-000079AB0000}"/>
    <cellStyle name="Normal 5 3 2 2 4 5" xfId="43912" xr:uid="{00000000-0005-0000-0000-00007AAB0000}"/>
    <cellStyle name="Normal 5 3 2 2 4 5 2" xfId="43913" xr:uid="{00000000-0005-0000-0000-00007BAB0000}"/>
    <cellStyle name="Normal 5 3 2 2 4 5 2 2" xfId="43914" xr:uid="{00000000-0005-0000-0000-00007CAB0000}"/>
    <cellStyle name="Normal 5 3 2 2 4 5 3" xfId="43915" xr:uid="{00000000-0005-0000-0000-00007DAB0000}"/>
    <cellStyle name="Normal 5 3 2 2 4 5 3 2" xfId="43916" xr:uid="{00000000-0005-0000-0000-00007EAB0000}"/>
    <cellStyle name="Normal 5 3 2 2 4 5 3 2 2" xfId="43917" xr:uid="{00000000-0005-0000-0000-00007FAB0000}"/>
    <cellStyle name="Normal 5 3 2 2 4 5 3 3" xfId="43918" xr:uid="{00000000-0005-0000-0000-000080AB0000}"/>
    <cellStyle name="Normal 5 3 2 2 4 5 4" xfId="43919" xr:uid="{00000000-0005-0000-0000-000081AB0000}"/>
    <cellStyle name="Normal 5 3 2 2 4 6" xfId="43920" xr:uid="{00000000-0005-0000-0000-000082AB0000}"/>
    <cellStyle name="Normal 5 3 2 2 4 6 2" xfId="43921" xr:uid="{00000000-0005-0000-0000-000083AB0000}"/>
    <cellStyle name="Normal 5 3 2 2 4 6 2 2" xfId="43922" xr:uid="{00000000-0005-0000-0000-000084AB0000}"/>
    <cellStyle name="Normal 5 3 2 2 4 6 3" xfId="43923" xr:uid="{00000000-0005-0000-0000-000085AB0000}"/>
    <cellStyle name="Normal 5 3 2 2 4 6 3 2" xfId="43924" xr:uid="{00000000-0005-0000-0000-000086AB0000}"/>
    <cellStyle name="Normal 5 3 2 2 4 6 3 2 2" xfId="43925" xr:uid="{00000000-0005-0000-0000-000087AB0000}"/>
    <cellStyle name="Normal 5 3 2 2 4 6 3 3" xfId="43926" xr:uid="{00000000-0005-0000-0000-000088AB0000}"/>
    <cellStyle name="Normal 5 3 2 2 4 6 4" xfId="43927" xr:uid="{00000000-0005-0000-0000-000089AB0000}"/>
    <cellStyle name="Normal 5 3 2 2 4 7" xfId="43928" xr:uid="{00000000-0005-0000-0000-00008AAB0000}"/>
    <cellStyle name="Normal 5 3 2 2 4 7 2" xfId="43929" xr:uid="{00000000-0005-0000-0000-00008BAB0000}"/>
    <cellStyle name="Normal 5 3 2 2 4 8" xfId="43930" xr:uid="{00000000-0005-0000-0000-00008CAB0000}"/>
    <cellStyle name="Normal 5 3 2 2 4 8 2" xfId="43931" xr:uid="{00000000-0005-0000-0000-00008DAB0000}"/>
    <cellStyle name="Normal 5 3 2 2 4 8 2 2" xfId="43932" xr:uid="{00000000-0005-0000-0000-00008EAB0000}"/>
    <cellStyle name="Normal 5 3 2 2 4 8 3" xfId="43933" xr:uid="{00000000-0005-0000-0000-00008FAB0000}"/>
    <cellStyle name="Normal 5 3 2 2 4 9" xfId="43934" xr:uid="{00000000-0005-0000-0000-000090AB0000}"/>
    <cellStyle name="Normal 5 3 2 2 4 9 2" xfId="43935" xr:uid="{00000000-0005-0000-0000-000091AB0000}"/>
    <cellStyle name="Normal 5 3 2 2 5" xfId="43936" xr:uid="{00000000-0005-0000-0000-000092AB0000}"/>
    <cellStyle name="Normal 5 3 2 2 5 2" xfId="43937" xr:uid="{00000000-0005-0000-0000-000093AB0000}"/>
    <cellStyle name="Normal 5 3 2 2 5 2 2" xfId="43938" xr:uid="{00000000-0005-0000-0000-000094AB0000}"/>
    <cellStyle name="Normal 5 3 2 2 5 2 2 2" xfId="43939" xr:uid="{00000000-0005-0000-0000-000095AB0000}"/>
    <cellStyle name="Normal 5 3 2 2 5 2 2 2 2" xfId="43940" xr:uid="{00000000-0005-0000-0000-000096AB0000}"/>
    <cellStyle name="Normal 5 3 2 2 5 2 2 2 2 2" xfId="43941" xr:uid="{00000000-0005-0000-0000-000097AB0000}"/>
    <cellStyle name="Normal 5 3 2 2 5 2 2 2 3" xfId="43942" xr:uid="{00000000-0005-0000-0000-000098AB0000}"/>
    <cellStyle name="Normal 5 3 2 2 5 2 2 2 3 2" xfId="43943" xr:uid="{00000000-0005-0000-0000-000099AB0000}"/>
    <cellStyle name="Normal 5 3 2 2 5 2 2 2 3 2 2" xfId="43944" xr:uid="{00000000-0005-0000-0000-00009AAB0000}"/>
    <cellStyle name="Normal 5 3 2 2 5 2 2 2 3 3" xfId="43945" xr:uid="{00000000-0005-0000-0000-00009BAB0000}"/>
    <cellStyle name="Normal 5 3 2 2 5 2 2 2 4" xfId="43946" xr:uid="{00000000-0005-0000-0000-00009CAB0000}"/>
    <cellStyle name="Normal 5 3 2 2 5 2 2 3" xfId="43947" xr:uid="{00000000-0005-0000-0000-00009DAB0000}"/>
    <cellStyle name="Normal 5 3 2 2 5 2 2 3 2" xfId="43948" xr:uid="{00000000-0005-0000-0000-00009EAB0000}"/>
    <cellStyle name="Normal 5 3 2 2 5 2 2 4" xfId="43949" xr:uid="{00000000-0005-0000-0000-00009FAB0000}"/>
    <cellStyle name="Normal 5 3 2 2 5 2 2 4 2" xfId="43950" xr:uid="{00000000-0005-0000-0000-0000A0AB0000}"/>
    <cellStyle name="Normal 5 3 2 2 5 2 2 4 2 2" xfId="43951" xr:uid="{00000000-0005-0000-0000-0000A1AB0000}"/>
    <cellStyle name="Normal 5 3 2 2 5 2 2 4 3" xfId="43952" xr:uid="{00000000-0005-0000-0000-0000A2AB0000}"/>
    <cellStyle name="Normal 5 3 2 2 5 2 2 5" xfId="43953" xr:uid="{00000000-0005-0000-0000-0000A3AB0000}"/>
    <cellStyle name="Normal 5 3 2 2 5 2 3" xfId="43954" xr:uid="{00000000-0005-0000-0000-0000A4AB0000}"/>
    <cellStyle name="Normal 5 3 2 2 5 2 3 2" xfId="43955" xr:uid="{00000000-0005-0000-0000-0000A5AB0000}"/>
    <cellStyle name="Normal 5 3 2 2 5 2 3 2 2" xfId="43956" xr:uid="{00000000-0005-0000-0000-0000A6AB0000}"/>
    <cellStyle name="Normal 5 3 2 2 5 2 3 3" xfId="43957" xr:uid="{00000000-0005-0000-0000-0000A7AB0000}"/>
    <cellStyle name="Normal 5 3 2 2 5 2 3 3 2" xfId="43958" xr:uid="{00000000-0005-0000-0000-0000A8AB0000}"/>
    <cellStyle name="Normal 5 3 2 2 5 2 3 3 2 2" xfId="43959" xr:uid="{00000000-0005-0000-0000-0000A9AB0000}"/>
    <cellStyle name="Normal 5 3 2 2 5 2 3 3 3" xfId="43960" xr:uid="{00000000-0005-0000-0000-0000AAAB0000}"/>
    <cellStyle name="Normal 5 3 2 2 5 2 3 4" xfId="43961" xr:uid="{00000000-0005-0000-0000-0000ABAB0000}"/>
    <cellStyle name="Normal 5 3 2 2 5 2 4" xfId="43962" xr:uid="{00000000-0005-0000-0000-0000ACAB0000}"/>
    <cellStyle name="Normal 5 3 2 2 5 2 4 2" xfId="43963" xr:uid="{00000000-0005-0000-0000-0000ADAB0000}"/>
    <cellStyle name="Normal 5 3 2 2 5 2 4 2 2" xfId="43964" xr:uid="{00000000-0005-0000-0000-0000AEAB0000}"/>
    <cellStyle name="Normal 5 3 2 2 5 2 4 3" xfId="43965" xr:uid="{00000000-0005-0000-0000-0000AFAB0000}"/>
    <cellStyle name="Normal 5 3 2 2 5 2 4 3 2" xfId="43966" xr:uid="{00000000-0005-0000-0000-0000B0AB0000}"/>
    <cellStyle name="Normal 5 3 2 2 5 2 4 3 2 2" xfId="43967" xr:uid="{00000000-0005-0000-0000-0000B1AB0000}"/>
    <cellStyle name="Normal 5 3 2 2 5 2 4 3 3" xfId="43968" xr:uid="{00000000-0005-0000-0000-0000B2AB0000}"/>
    <cellStyle name="Normal 5 3 2 2 5 2 4 4" xfId="43969" xr:uid="{00000000-0005-0000-0000-0000B3AB0000}"/>
    <cellStyle name="Normal 5 3 2 2 5 2 5" xfId="43970" xr:uid="{00000000-0005-0000-0000-0000B4AB0000}"/>
    <cellStyle name="Normal 5 3 2 2 5 2 5 2" xfId="43971" xr:uid="{00000000-0005-0000-0000-0000B5AB0000}"/>
    <cellStyle name="Normal 5 3 2 2 5 2 6" xfId="43972" xr:uid="{00000000-0005-0000-0000-0000B6AB0000}"/>
    <cellStyle name="Normal 5 3 2 2 5 2 6 2" xfId="43973" xr:uid="{00000000-0005-0000-0000-0000B7AB0000}"/>
    <cellStyle name="Normal 5 3 2 2 5 2 6 2 2" xfId="43974" xr:uid="{00000000-0005-0000-0000-0000B8AB0000}"/>
    <cellStyle name="Normal 5 3 2 2 5 2 6 3" xfId="43975" xr:uid="{00000000-0005-0000-0000-0000B9AB0000}"/>
    <cellStyle name="Normal 5 3 2 2 5 2 7" xfId="43976" xr:uid="{00000000-0005-0000-0000-0000BAAB0000}"/>
    <cellStyle name="Normal 5 3 2 2 5 2 7 2" xfId="43977" xr:uid="{00000000-0005-0000-0000-0000BBAB0000}"/>
    <cellStyle name="Normal 5 3 2 2 5 2 8" xfId="43978" xr:uid="{00000000-0005-0000-0000-0000BCAB0000}"/>
    <cellStyle name="Normal 5 3 2 2 5 3" xfId="43979" xr:uid="{00000000-0005-0000-0000-0000BDAB0000}"/>
    <cellStyle name="Normal 5 3 2 2 5 3 2" xfId="43980" xr:uid="{00000000-0005-0000-0000-0000BEAB0000}"/>
    <cellStyle name="Normal 5 3 2 2 5 3 2 2" xfId="43981" xr:uid="{00000000-0005-0000-0000-0000BFAB0000}"/>
    <cellStyle name="Normal 5 3 2 2 5 3 2 2 2" xfId="43982" xr:uid="{00000000-0005-0000-0000-0000C0AB0000}"/>
    <cellStyle name="Normal 5 3 2 2 5 3 2 3" xfId="43983" xr:uid="{00000000-0005-0000-0000-0000C1AB0000}"/>
    <cellStyle name="Normal 5 3 2 2 5 3 2 3 2" xfId="43984" xr:uid="{00000000-0005-0000-0000-0000C2AB0000}"/>
    <cellStyle name="Normal 5 3 2 2 5 3 2 3 2 2" xfId="43985" xr:uid="{00000000-0005-0000-0000-0000C3AB0000}"/>
    <cellStyle name="Normal 5 3 2 2 5 3 2 3 3" xfId="43986" xr:uid="{00000000-0005-0000-0000-0000C4AB0000}"/>
    <cellStyle name="Normal 5 3 2 2 5 3 2 4" xfId="43987" xr:uid="{00000000-0005-0000-0000-0000C5AB0000}"/>
    <cellStyle name="Normal 5 3 2 2 5 3 3" xfId="43988" xr:uid="{00000000-0005-0000-0000-0000C6AB0000}"/>
    <cellStyle name="Normal 5 3 2 2 5 3 3 2" xfId="43989" xr:uid="{00000000-0005-0000-0000-0000C7AB0000}"/>
    <cellStyle name="Normal 5 3 2 2 5 3 4" xfId="43990" xr:uid="{00000000-0005-0000-0000-0000C8AB0000}"/>
    <cellStyle name="Normal 5 3 2 2 5 3 4 2" xfId="43991" xr:uid="{00000000-0005-0000-0000-0000C9AB0000}"/>
    <cellStyle name="Normal 5 3 2 2 5 3 4 2 2" xfId="43992" xr:uid="{00000000-0005-0000-0000-0000CAAB0000}"/>
    <cellStyle name="Normal 5 3 2 2 5 3 4 3" xfId="43993" xr:uid="{00000000-0005-0000-0000-0000CBAB0000}"/>
    <cellStyle name="Normal 5 3 2 2 5 3 5" xfId="43994" xr:uid="{00000000-0005-0000-0000-0000CCAB0000}"/>
    <cellStyle name="Normal 5 3 2 2 5 4" xfId="43995" xr:uid="{00000000-0005-0000-0000-0000CDAB0000}"/>
    <cellStyle name="Normal 5 3 2 2 5 4 2" xfId="43996" xr:uid="{00000000-0005-0000-0000-0000CEAB0000}"/>
    <cellStyle name="Normal 5 3 2 2 5 4 2 2" xfId="43997" xr:uid="{00000000-0005-0000-0000-0000CFAB0000}"/>
    <cellStyle name="Normal 5 3 2 2 5 4 3" xfId="43998" xr:uid="{00000000-0005-0000-0000-0000D0AB0000}"/>
    <cellStyle name="Normal 5 3 2 2 5 4 3 2" xfId="43999" xr:uid="{00000000-0005-0000-0000-0000D1AB0000}"/>
    <cellStyle name="Normal 5 3 2 2 5 4 3 2 2" xfId="44000" xr:uid="{00000000-0005-0000-0000-0000D2AB0000}"/>
    <cellStyle name="Normal 5 3 2 2 5 4 3 3" xfId="44001" xr:uid="{00000000-0005-0000-0000-0000D3AB0000}"/>
    <cellStyle name="Normal 5 3 2 2 5 4 4" xfId="44002" xr:uid="{00000000-0005-0000-0000-0000D4AB0000}"/>
    <cellStyle name="Normal 5 3 2 2 5 5" xfId="44003" xr:uid="{00000000-0005-0000-0000-0000D5AB0000}"/>
    <cellStyle name="Normal 5 3 2 2 5 5 2" xfId="44004" xr:uid="{00000000-0005-0000-0000-0000D6AB0000}"/>
    <cellStyle name="Normal 5 3 2 2 5 5 2 2" xfId="44005" xr:uid="{00000000-0005-0000-0000-0000D7AB0000}"/>
    <cellStyle name="Normal 5 3 2 2 5 5 3" xfId="44006" xr:uid="{00000000-0005-0000-0000-0000D8AB0000}"/>
    <cellStyle name="Normal 5 3 2 2 5 5 3 2" xfId="44007" xr:uid="{00000000-0005-0000-0000-0000D9AB0000}"/>
    <cellStyle name="Normal 5 3 2 2 5 5 3 2 2" xfId="44008" xr:uid="{00000000-0005-0000-0000-0000DAAB0000}"/>
    <cellStyle name="Normal 5 3 2 2 5 5 3 3" xfId="44009" xr:uid="{00000000-0005-0000-0000-0000DBAB0000}"/>
    <cellStyle name="Normal 5 3 2 2 5 5 4" xfId="44010" xr:uid="{00000000-0005-0000-0000-0000DCAB0000}"/>
    <cellStyle name="Normal 5 3 2 2 5 6" xfId="44011" xr:uid="{00000000-0005-0000-0000-0000DDAB0000}"/>
    <cellStyle name="Normal 5 3 2 2 5 6 2" xfId="44012" xr:uid="{00000000-0005-0000-0000-0000DEAB0000}"/>
    <cellStyle name="Normal 5 3 2 2 5 7" xfId="44013" xr:uid="{00000000-0005-0000-0000-0000DFAB0000}"/>
    <cellStyle name="Normal 5 3 2 2 5 7 2" xfId="44014" xr:uid="{00000000-0005-0000-0000-0000E0AB0000}"/>
    <cellStyle name="Normal 5 3 2 2 5 7 2 2" xfId="44015" xr:uid="{00000000-0005-0000-0000-0000E1AB0000}"/>
    <cellStyle name="Normal 5 3 2 2 5 7 3" xfId="44016" xr:uid="{00000000-0005-0000-0000-0000E2AB0000}"/>
    <cellStyle name="Normal 5 3 2 2 5 8" xfId="44017" xr:uid="{00000000-0005-0000-0000-0000E3AB0000}"/>
    <cellStyle name="Normal 5 3 2 2 5 8 2" xfId="44018" xr:uid="{00000000-0005-0000-0000-0000E4AB0000}"/>
    <cellStyle name="Normal 5 3 2 2 5 9" xfId="44019" xr:uid="{00000000-0005-0000-0000-0000E5AB0000}"/>
    <cellStyle name="Normal 5 3 2 2 6" xfId="44020" xr:uid="{00000000-0005-0000-0000-0000E6AB0000}"/>
    <cellStyle name="Normal 5 3 2 2 6 2" xfId="44021" xr:uid="{00000000-0005-0000-0000-0000E7AB0000}"/>
    <cellStyle name="Normal 5 3 2 2 6 2 2" xfId="44022" xr:uid="{00000000-0005-0000-0000-0000E8AB0000}"/>
    <cellStyle name="Normal 5 3 2 2 6 2 2 2" xfId="44023" xr:uid="{00000000-0005-0000-0000-0000E9AB0000}"/>
    <cellStyle name="Normal 5 3 2 2 6 2 2 2 2" xfId="44024" xr:uid="{00000000-0005-0000-0000-0000EAAB0000}"/>
    <cellStyle name="Normal 5 3 2 2 6 2 2 3" xfId="44025" xr:uid="{00000000-0005-0000-0000-0000EBAB0000}"/>
    <cellStyle name="Normal 5 3 2 2 6 2 2 3 2" xfId="44026" xr:uid="{00000000-0005-0000-0000-0000ECAB0000}"/>
    <cellStyle name="Normal 5 3 2 2 6 2 2 3 2 2" xfId="44027" xr:uid="{00000000-0005-0000-0000-0000EDAB0000}"/>
    <cellStyle name="Normal 5 3 2 2 6 2 2 3 3" xfId="44028" xr:uid="{00000000-0005-0000-0000-0000EEAB0000}"/>
    <cellStyle name="Normal 5 3 2 2 6 2 2 4" xfId="44029" xr:uid="{00000000-0005-0000-0000-0000EFAB0000}"/>
    <cellStyle name="Normal 5 3 2 2 6 2 3" xfId="44030" xr:uid="{00000000-0005-0000-0000-0000F0AB0000}"/>
    <cellStyle name="Normal 5 3 2 2 6 2 3 2" xfId="44031" xr:uid="{00000000-0005-0000-0000-0000F1AB0000}"/>
    <cellStyle name="Normal 5 3 2 2 6 2 4" xfId="44032" xr:uid="{00000000-0005-0000-0000-0000F2AB0000}"/>
    <cellStyle name="Normal 5 3 2 2 6 2 4 2" xfId="44033" xr:uid="{00000000-0005-0000-0000-0000F3AB0000}"/>
    <cellStyle name="Normal 5 3 2 2 6 2 4 2 2" xfId="44034" xr:uid="{00000000-0005-0000-0000-0000F4AB0000}"/>
    <cellStyle name="Normal 5 3 2 2 6 2 4 3" xfId="44035" xr:uid="{00000000-0005-0000-0000-0000F5AB0000}"/>
    <cellStyle name="Normal 5 3 2 2 6 2 5" xfId="44036" xr:uid="{00000000-0005-0000-0000-0000F6AB0000}"/>
    <cellStyle name="Normal 5 3 2 2 6 3" xfId="44037" xr:uid="{00000000-0005-0000-0000-0000F7AB0000}"/>
    <cellStyle name="Normal 5 3 2 2 6 3 2" xfId="44038" xr:uid="{00000000-0005-0000-0000-0000F8AB0000}"/>
    <cellStyle name="Normal 5 3 2 2 6 3 2 2" xfId="44039" xr:uid="{00000000-0005-0000-0000-0000F9AB0000}"/>
    <cellStyle name="Normal 5 3 2 2 6 3 3" xfId="44040" xr:uid="{00000000-0005-0000-0000-0000FAAB0000}"/>
    <cellStyle name="Normal 5 3 2 2 6 3 3 2" xfId="44041" xr:uid="{00000000-0005-0000-0000-0000FBAB0000}"/>
    <cellStyle name="Normal 5 3 2 2 6 3 3 2 2" xfId="44042" xr:uid="{00000000-0005-0000-0000-0000FCAB0000}"/>
    <cellStyle name="Normal 5 3 2 2 6 3 3 3" xfId="44043" xr:uid="{00000000-0005-0000-0000-0000FDAB0000}"/>
    <cellStyle name="Normal 5 3 2 2 6 3 4" xfId="44044" xr:uid="{00000000-0005-0000-0000-0000FEAB0000}"/>
    <cellStyle name="Normal 5 3 2 2 6 4" xfId="44045" xr:uid="{00000000-0005-0000-0000-0000FFAB0000}"/>
    <cellStyle name="Normal 5 3 2 2 6 4 2" xfId="44046" xr:uid="{00000000-0005-0000-0000-000000AC0000}"/>
    <cellStyle name="Normal 5 3 2 2 6 4 2 2" xfId="44047" xr:uid="{00000000-0005-0000-0000-000001AC0000}"/>
    <cellStyle name="Normal 5 3 2 2 6 4 3" xfId="44048" xr:uid="{00000000-0005-0000-0000-000002AC0000}"/>
    <cellStyle name="Normal 5 3 2 2 6 4 3 2" xfId="44049" xr:uid="{00000000-0005-0000-0000-000003AC0000}"/>
    <cellStyle name="Normal 5 3 2 2 6 4 3 2 2" xfId="44050" xr:uid="{00000000-0005-0000-0000-000004AC0000}"/>
    <cellStyle name="Normal 5 3 2 2 6 4 3 3" xfId="44051" xr:uid="{00000000-0005-0000-0000-000005AC0000}"/>
    <cellStyle name="Normal 5 3 2 2 6 4 4" xfId="44052" xr:uid="{00000000-0005-0000-0000-000006AC0000}"/>
    <cellStyle name="Normal 5 3 2 2 6 5" xfId="44053" xr:uid="{00000000-0005-0000-0000-000007AC0000}"/>
    <cellStyle name="Normal 5 3 2 2 6 5 2" xfId="44054" xr:uid="{00000000-0005-0000-0000-000008AC0000}"/>
    <cellStyle name="Normal 5 3 2 2 6 6" xfId="44055" xr:uid="{00000000-0005-0000-0000-000009AC0000}"/>
    <cellStyle name="Normal 5 3 2 2 6 6 2" xfId="44056" xr:uid="{00000000-0005-0000-0000-00000AAC0000}"/>
    <cellStyle name="Normal 5 3 2 2 6 6 2 2" xfId="44057" xr:uid="{00000000-0005-0000-0000-00000BAC0000}"/>
    <cellStyle name="Normal 5 3 2 2 6 6 3" xfId="44058" xr:uid="{00000000-0005-0000-0000-00000CAC0000}"/>
    <cellStyle name="Normal 5 3 2 2 6 7" xfId="44059" xr:uid="{00000000-0005-0000-0000-00000DAC0000}"/>
    <cellStyle name="Normal 5 3 2 2 6 7 2" xfId="44060" xr:uid="{00000000-0005-0000-0000-00000EAC0000}"/>
    <cellStyle name="Normal 5 3 2 2 6 8" xfId="44061" xr:uid="{00000000-0005-0000-0000-00000FAC0000}"/>
    <cellStyle name="Normal 5 3 2 2 7" xfId="44062" xr:uid="{00000000-0005-0000-0000-000010AC0000}"/>
    <cellStyle name="Normal 5 3 2 2 7 2" xfId="44063" xr:uid="{00000000-0005-0000-0000-000011AC0000}"/>
    <cellStyle name="Normal 5 3 2 2 7 2 2" xfId="44064" xr:uid="{00000000-0005-0000-0000-000012AC0000}"/>
    <cellStyle name="Normal 5 3 2 2 7 2 2 2" xfId="44065" xr:uid="{00000000-0005-0000-0000-000013AC0000}"/>
    <cellStyle name="Normal 5 3 2 2 7 2 2 2 2" xfId="44066" xr:uid="{00000000-0005-0000-0000-000014AC0000}"/>
    <cellStyle name="Normal 5 3 2 2 7 2 2 3" xfId="44067" xr:uid="{00000000-0005-0000-0000-000015AC0000}"/>
    <cellStyle name="Normal 5 3 2 2 7 2 2 3 2" xfId="44068" xr:uid="{00000000-0005-0000-0000-000016AC0000}"/>
    <cellStyle name="Normal 5 3 2 2 7 2 2 3 2 2" xfId="44069" xr:uid="{00000000-0005-0000-0000-000017AC0000}"/>
    <cellStyle name="Normal 5 3 2 2 7 2 2 3 3" xfId="44070" xr:uid="{00000000-0005-0000-0000-000018AC0000}"/>
    <cellStyle name="Normal 5 3 2 2 7 2 2 4" xfId="44071" xr:uid="{00000000-0005-0000-0000-000019AC0000}"/>
    <cellStyle name="Normal 5 3 2 2 7 2 3" xfId="44072" xr:uid="{00000000-0005-0000-0000-00001AAC0000}"/>
    <cellStyle name="Normal 5 3 2 2 7 2 3 2" xfId="44073" xr:uid="{00000000-0005-0000-0000-00001BAC0000}"/>
    <cellStyle name="Normal 5 3 2 2 7 2 4" xfId="44074" xr:uid="{00000000-0005-0000-0000-00001CAC0000}"/>
    <cellStyle name="Normal 5 3 2 2 7 2 4 2" xfId="44075" xr:uid="{00000000-0005-0000-0000-00001DAC0000}"/>
    <cellStyle name="Normal 5 3 2 2 7 2 4 2 2" xfId="44076" xr:uid="{00000000-0005-0000-0000-00001EAC0000}"/>
    <cellStyle name="Normal 5 3 2 2 7 2 4 3" xfId="44077" xr:uid="{00000000-0005-0000-0000-00001FAC0000}"/>
    <cellStyle name="Normal 5 3 2 2 7 2 5" xfId="44078" xr:uid="{00000000-0005-0000-0000-000020AC0000}"/>
    <cellStyle name="Normal 5 3 2 2 7 3" xfId="44079" xr:uid="{00000000-0005-0000-0000-000021AC0000}"/>
    <cellStyle name="Normal 5 3 2 2 7 3 2" xfId="44080" xr:uid="{00000000-0005-0000-0000-000022AC0000}"/>
    <cellStyle name="Normal 5 3 2 2 7 3 2 2" xfId="44081" xr:uid="{00000000-0005-0000-0000-000023AC0000}"/>
    <cellStyle name="Normal 5 3 2 2 7 3 3" xfId="44082" xr:uid="{00000000-0005-0000-0000-000024AC0000}"/>
    <cellStyle name="Normal 5 3 2 2 7 3 3 2" xfId="44083" xr:uid="{00000000-0005-0000-0000-000025AC0000}"/>
    <cellStyle name="Normal 5 3 2 2 7 3 3 2 2" xfId="44084" xr:uid="{00000000-0005-0000-0000-000026AC0000}"/>
    <cellStyle name="Normal 5 3 2 2 7 3 3 3" xfId="44085" xr:uid="{00000000-0005-0000-0000-000027AC0000}"/>
    <cellStyle name="Normal 5 3 2 2 7 3 4" xfId="44086" xr:uid="{00000000-0005-0000-0000-000028AC0000}"/>
    <cellStyle name="Normal 5 3 2 2 7 4" xfId="44087" xr:uid="{00000000-0005-0000-0000-000029AC0000}"/>
    <cellStyle name="Normal 5 3 2 2 7 4 2" xfId="44088" xr:uid="{00000000-0005-0000-0000-00002AAC0000}"/>
    <cellStyle name="Normal 5 3 2 2 7 5" xfId="44089" xr:uid="{00000000-0005-0000-0000-00002BAC0000}"/>
    <cellStyle name="Normal 5 3 2 2 7 5 2" xfId="44090" xr:uid="{00000000-0005-0000-0000-00002CAC0000}"/>
    <cellStyle name="Normal 5 3 2 2 7 5 2 2" xfId="44091" xr:uid="{00000000-0005-0000-0000-00002DAC0000}"/>
    <cellStyle name="Normal 5 3 2 2 7 5 3" xfId="44092" xr:uid="{00000000-0005-0000-0000-00002EAC0000}"/>
    <cellStyle name="Normal 5 3 2 2 7 6" xfId="44093" xr:uid="{00000000-0005-0000-0000-00002FAC0000}"/>
    <cellStyle name="Normal 5 3 2 2 8" xfId="44094" xr:uid="{00000000-0005-0000-0000-000030AC0000}"/>
    <cellStyle name="Normal 5 3 2 2 8 2" xfId="44095" xr:uid="{00000000-0005-0000-0000-000031AC0000}"/>
    <cellStyle name="Normal 5 3 2 2 8 2 2" xfId="44096" xr:uid="{00000000-0005-0000-0000-000032AC0000}"/>
    <cellStyle name="Normal 5 3 2 2 8 2 2 2" xfId="44097" xr:uid="{00000000-0005-0000-0000-000033AC0000}"/>
    <cellStyle name="Normal 5 3 2 2 8 2 2 2 2" xfId="44098" xr:uid="{00000000-0005-0000-0000-000034AC0000}"/>
    <cellStyle name="Normal 5 3 2 2 8 2 2 3" xfId="44099" xr:uid="{00000000-0005-0000-0000-000035AC0000}"/>
    <cellStyle name="Normal 5 3 2 2 8 2 2 3 2" xfId="44100" xr:uid="{00000000-0005-0000-0000-000036AC0000}"/>
    <cellStyle name="Normal 5 3 2 2 8 2 2 3 2 2" xfId="44101" xr:uid="{00000000-0005-0000-0000-000037AC0000}"/>
    <cellStyle name="Normal 5 3 2 2 8 2 2 3 3" xfId="44102" xr:uid="{00000000-0005-0000-0000-000038AC0000}"/>
    <cellStyle name="Normal 5 3 2 2 8 2 2 4" xfId="44103" xr:uid="{00000000-0005-0000-0000-000039AC0000}"/>
    <cellStyle name="Normal 5 3 2 2 8 2 3" xfId="44104" xr:uid="{00000000-0005-0000-0000-00003AAC0000}"/>
    <cellStyle name="Normal 5 3 2 2 8 2 3 2" xfId="44105" xr:uid="{00000000-0005-0000-0000-00003BAC0000}"/>
    <cellStyle name="Normal 5 3 2 2 8 2 4" xfId="44106" xr:uid="{00000000-0005-0000-0000-00003CAC0000}"/>
    <cellStyle name="Normal 5 3 2 2 8 2 4 2" xfId="44107" xr:uid="{00000000-0005-0000-0000-00003DAC0000}"/>
    <cellStyle name="Normal 5 3 2 2 8 2 4 2 2" xfId="44108" xr:uid="{00000000-0005-0000-0000-00003EAC0000}"/>
    <cellStyle name="Normal 5 3 2 2 8 2 4 3" xfId="44109" xr:uid="{00000000-0005-0000-0000-00003FAC0000}"/>
    <cellStyle name="Normal 5 3 2 2 8 2 5" xfId="44110" xr:uid="{00000000-0005-0000-0000-000040AC0000}"/>
    <cellStyle name="Normal 5 3 2 2 8 3" xfId="44111" xr:uid="{00000000-0005-0000-0000-000041AC0000}"/>
    <cellStyle name="Normal 5 3 2 2 8 3 2" xfId="44112" xr:uid="{00000000-0005-0000-0000-000042AC0000}"/>
    <cellStyle name="Normal 5 3 2 2 8 3 2 2" xfId="44113" xr:uid="{00000000-0005-0000-0000-000043AC0000}"/>
    <cellStyle name="Normal 5 3 2 2 8 3 3" xfId="44114" xr:uid="{00000000-0005-0000-0000-000044AC0000}"/>
    <cellStyle name="Normal 5 3 2 2 8 3 3 2" xfId="44115" xr:uid="{00000000-0005-0000-0000-000045AC0000}"/>
    <cellStyle name="Normal 5 3 2 2 8 3 3 2 2" xfId="44116" xr:uid="{00000000-0005-0000-0000-000046AC0000}"/>
    <cellStyle name="Normal 5 3 2 2 8 3 3 3" xfId="44117" xr:uid="{00000000-0005-0000-0000-000047AC0000}"/>
    <cellStyle name="Normal 5 3 2 2 8 3 4" xfId="44118" xr:uid="{00000000-0005-0000-0000-000048AC0000}"/>
    <cellStyle name="Normal 5 3 2 2 8 4" xfId="44119" xr:uid="{00000000-0005-0000-0000-000049AC0000}"/>
    <cellStyle name="Normal 5 3 2 2 8 4 2" xfId="44120" xr:uid="{00000000-0005-0000-0000-00004AAC0000}"/>
    <cellStyle name="Normal 5 3 2 2 8 5" xfId="44121" xr:uid="{00000000-0005-0000-0000-00004BAC0000}"/>
    <cellStyle name="Normal 5 3 2 2 8 5 2" xfId="44122" xr:uid="{00000000-0005-0000-0000-00004CAC0000}"/>
    <cellStyle name="Normal 5 3 2 2 8 5 2 2" xfId="44123" xr:uid="{00000000-0005-0000-0000-00004DAC0000}"/>
    <cellStyle name="Normal 5 3 2 2 8 5 3" xfId="44124" xr:uid="{00000000-0005-0000-0000-00004EAC0000}"/>
    <cellStyle name="Normal 5 3 2 2 8 6" xfId="44125" xr:uid="{00000000-0005-0000-0000-00004FAC0000}"/>
    <cellStyle name="Normal 5 3 2 2 9" xfId="44126" xr:uid="{00000000-0005-0000-0000-000050AC0000}"/>
    <cellStyle name="Normal 5 3 2 2 9 2" xfId="44127" xr:uid="{00000000-0005-0000-0000-000051AC0000}"/>
    <cellStyle name="Normal 5 3 2 2 9 2 2" xfId="44128" xr:uid="{00000000-0005-0000-0000-000052AC0000}"/>
    <cellStyle name="Normal 5 3 2 2 9 2 2 2" xfId="44129" xr:uid="{00000000-0005-0000-0000-000053AC0000}"/>
    <cellStyle name="Normal 5 3 2 2 9 2 3" xfId="44130" xr:uid="{00000000-0005-0000-0000-000054AC0000}"/>
    <cellStyle name="Normal 5 3 2 2 9 2 3 2" xfId="44131" xr:uid="{00000000-0005-0000-0000-000055AC0000}"/>
    <cellStyle name="Normal 5 3 2 2 9 2 3 2 2" xfId="44132" xr:uid="{00000000-0005-0000-0000-000056AC0000}"/>
    <cellStyle name="Normal 5 3 2 2 9 2 3 3" xfId="44133" xr:uid="{00000000-0005-0000-0000-000057AC0000}"/>
    <cellStyle name="Normal 5 3 2 2 9 2 4" xfId="44134" xr:uid="{00000000-0005-0000-0000-000058AC0000}"/>
    <cellStyle name="Normal 5 3 2 2 9 3" xfId="44135" xr:uid="{00000000-0005-0000-0000-000059AC0000}"/>
    <cellStyle name="Normal 5 3 2 2 9 3 2" xfId="44136" xr:uid="{00000000-0005-0000-0000-00005AAC0000}"/>
    <cellStyle name="Normal 5 3 2 2 9 4" xfId="44137" xr:uid="{00000000-0005-0000-0000-00005BAC0000}"/>
    <cellStyle name="Normal 5 3 2 2 9 4 2" xfId="44138" xr:uid="{00000000-0005-0000-0000-00005CAC0000}"/>
    <cellStyle name="Normal 5 3 2 2 9 4 2 2" xfId="44139" xr:uid="{00000000-0005-0000-0000-00005DAC0000}"/>
    <cellStyle name="Normal 5 3 2 2 9 4 3" xfId="44140" xr:uid="{00000000-0005-0000-0000-00005EAC0000}"/>
    <cellStyle name="Normal 5 3 2 2 9 5" xfId="44141" xr:uid="{00000000-0005-0000-0000-00005FAC0000}"/>
    <cellStyle name="Normal 5 3 2 2_T-straight with PEDs adjustor" xfId="44142" xr:uid="{00000000-0005-0000-0000-000060AC0000}"/>
    <cellStyle name="Normal 5 3 2 3" xfId="44143" xr:uid="{00000000-0005-0000-0000-000061AC0000}"/>
    <cellStyle name="Normal 5 3 2 3 10" xfId="44144" xr:uid="{00000000-0005-0000-0000-000062AC0000}"/>
    <cellStyle name="Normal 5 3 2 3 11" xfId="44145" xr:uid="{00000000-0005-0000-0000-000063AC0000}"/>
    <cellStyle name="Normal 5 3 2 3 2" xfId="44146" xr:uid="{00000000-0005-0000-0000-000064AC0000}"/>
    <cellStyle name="Normal 5 3 2 3 2 10" xfId="44147" xr:uid="{00000000-0005-0000-0000-000065AC0000}"/>
    <cellStyle name="Normal 5 3 2 3 2 2" xfId="44148" xr:uid="{00000000-0005-0000-0000-000066AC0000}"/>
    <cellStyle name="Normal 5 3 2 3 2 2 2" xfId="44149" xr:uid="{00000000-0005-0000-0000-000067AC0000}"/>
    <cellStyle name="Normal 5 3 2 3 2 2 2 2" xfId="44150" xr:uid="{00000000-0005-0000-0000-000068AC0000}"/>
    <cellStyle name="Normal 5 3 2 3 2 2 2 2 2" xfId="44151" xr:uid="{00000000-0005-0000-0000-000069AC0000}"/>
    <cellStyle name="Normal 5 3 2 3 2 2 2 2 2 2" xfId="44152" xr:uid="{00000000-0005-0000-0000-00006AAC0000}"/>
    <cellStyle name="Normal 5 3 2 3 2 2 2 2 3" xfId="44153" xr:uid="{00000000-0005-0000-0000-00006BAC0000}"/>
    <cellStyle name="Normal 5 3 2 3 2 2 2 2 3 2" xfId="44154" xr:uid="{00000000-0005-0000-0000-00006CAC0000}"/>
    <cellStyle name="Normal 5 3 2 3 2 2 2 2 3 2 2" xfId="44155" xr:uid="{00000000-0005-0000-0000-00006DAC0000}"/>
    <cellStyle name="Normal 5 3 2 3 2 2 2 2 3 3" xfId="44156" xr:uid="{00000000-0005-0000-0000-00006EAC0000}"/>
    <cellStyle name="Normal 5 3 2 3 2 2 2 2 4" xfId="44157" xr:uid="{00000000-0005-0000-0000-00006FAC0000}"/>
    <cellStyle name="Normal 5 3 2 3 2 2 2 3" xfId="44158" xr:uid="{00000000-0005-0000-0000-000070AC0000}"/>
    <cellStyle name="Normal 5 3 2 3 2 2 2 3 2" xfId="44159" xr:uid="{00000000-0005-0000-0000-000071AC0000}"/>
    <cellStyle name="Normal 5 3 2 3 2 2 2 4" xfId="44160" xr:uid="{00000000-0005-0000-0000-000072AC0000}"/>
    <cellStyle name="Normal 5 3 2 3 2 2 2 4 2" xfId="44161" xr:uid="{00000000-0005-0000-0000-000073AC0000}"/>
    <cellStyle name="Normal 5 3 2 3 2 2 2 4 2 2" xfId="44162" xr:uid="{00000000-0005-0000-0000-000074AC0000}"/>
    <cellStyle name="Normal 5 3 2 3 2 2 2 4 3" xfId="44163" xr:uid="{00000000-0005-0000-0000-000075AC0000}"/>
    <cellStyle name="Normal 5 3 2 3 2 2 2 5" xfId="44164" xr:uid="{00000000-0005-0000-0000-000076AC0000}"/>
    <cellStyle name="Normal 5 3 2 3 2 2 3" xfId="44165" xr:uid="{00000000-0005-0000-0000-000077AC0000}"/>
    <cellStyle name="Normal 5 3 2 3 2 2 3 2" xfId="44166" xr:uid="{00000000-0005-0000-0000-000078AC0000}"/>
    <cellStyle name="Normal 5 3 2 3 2 2 3 2 2" xfId="44167" xr:uid="{00000000-0005-0000-0000-000079AC0000}"/>
    <cellStyle name="Normal 5 3 2 3 2 2 3 3" xfId="44168" xr:uid="{00000000-0005-0000-0000-00007AAC0000}"/>
    <cellStyle name="Normal 5 3 2 3 2 2 3 3 2" xfId="44169" xr:uid="{00000000-0005-0000-0000-00007BAC0000}"/>
    <cellStyle name="Normal 5 3 2 3 2 2 3 3 2 2" xfId="44170" xr:uid="{00000000-0005-0000-0000-00007CAC0000}"/>
    <cellStyle name="Normal 5 3 2 3 2 2 3 3 3" xfId="44171" xr:uid="{00000000-0005-0000-0000-00007DAC0000}"/>
    <cellStyle name="Normal 5 3 2 3 2 2 3 4" xfId="44172" xr:uid="{00000000-0005-0000-0000-00007EAC0000}"/>
    <cellStyle name="Normal 5 3 2 3 2 2 4" xfId="44173" xr:uid="{00000000-0005-0000-0000-00007FAC0000}"/>
    <cellStyle name="Normal 5 3 2 3 2 2 4 2" xfId="44174" xr:uid="{00000000-0005-0000-0000-000080AC0000}"/>
    <cellStyle name="Normal 5 3 2 3 2 2 4 2 2" xfId="44175" xr:uid="{00000000-0005-0000-0000-000081AC0000}"/>
    <cellStyle name="Normal 5 3 2 3 2 2 4 3" xfId="44176" xr:uid="{00000000-0005-0000-0000-000082AC0000}"/>
    <cellStyle name="Normal 5 3 2 3 2 2 4 3 2" xfId="44177" xr:uid="{00000000-0005-0000-0000-000083AC0000}"/>
    <cellStyle name="Normal 5 3 2 3 2 2 4 3 2 2" xfId="44178" xr:uid="{00000000-0005-0000-0000-000084AC0000}"/>
    <cellStyle name="Normal 5 3 2 3 2 2 4 3 3" xfId="44179" xr:uid="{00000000-0005-0000-0000-000085AC0000}"/>
    <cellStyle name="Normal 5 3 2 3 2 2 4 4" xfId="44180" xr:uid="{00000000-0005-0000-0000-000086AC0000}"/>
    <cellStyle name="Normal 5 3 2 3 2 2 5" xfId="44181" xr:uid="{00000000-0005-0000-0000-000087AC0000}"/>
    <cellStyle name="Normal 5 3 2 3 2 2 5 2" xfId="44182" xr:uid="{00000000-0005-0000-0000-000088AC0000}"/>
    <cellStyle name="Normal 5 3 2 3 2 2 6" xfId="44183" xr:uid="{00000000-0005-0000-0000-000089AC0000}"/>
    <cellStyle name="Normal 5 3 2 3 2 2 6 2" xfId="44184" xr:uid="{00000000-0005-0000-0000-00008AAC0000}"/>
    <cellStyle name="Normal 5 3 2 3 2 2 6 2 2" xfId="44185" xr:uid="{00000000-0005-0000-0000-00008BAC0000}"/>
    <cellStyle name="Normal 5 3 2 3 2 2 6 3" xfId="44186" xr:uid="{00000000-0005-0000-0000-00008CAC0000}"/>
    <cellStyle name="Normal 5 3 2 3 2 2 7" xfId="44187" xr:uid="{00000000-0005-0000-0000-00008DAC0000}"/>
    <cellStyle name="Normal 5 3 2 3 2 2 7 2" xfId="44188" xr:uid="{00000000-0005-0000-0000-00008EAC0000}"/>
    <cellStyle name="Normal 5 3 2 3 2 2 8" xfId="44189" xr:uid="{00000000-0005-0000-0000-00008FAC0000}"/>
    <cellStyle name="Normal 5 3 2 3 2 3" xfId="44190" xr:uid="{00000000-0005-0000-0000-000090AC0000}"/>
    <cellStyle name="Normal 5 3 2 3 2 3 2" xfId="44191" xr:uid="{00000000-0005-0000-0000-000091AC0000}"/>
    <cellStyle name="Normal 5 3 2 3 2 3 2 2" xfId="44192" xr:uid="{00000000-0005-0000-0000-000092AC0000}"/>
    <cellStyle name="Normal 5 3 2 3 2 3 2 2 2" xfId="44193" xr:uid="{00000000-0005-0000-0000-000093AC0000}"/>
    <cellStyle name="Normal 5 3 2 3 2 3 2 3" xfId="44194" xr:uid="{00000000-0005-0000-0000-000094AC0000}"/>
    <cellStyle name="Normal 5 3 2 3 2 3 2 3 2" xfId="44195" xr:uid="{00000000-0005-0000-0000-000095AC0000}"/>
    <cellStyle name="Normal 5 3 2 3 2 3 2 3 2 2" xfId="44196" xr:uid="{00000000-0005-0000-0000-000096AC0000}"/>
    <cellStyle name="Normal 5 3 2 3 2 3 2 3 3" xfId="44197" xr:uid="{00000000-0005-0000-0000-000097AC0000}"/>
    <cellStyle name="Normal 5 3 2 3 2 3 2 4" xfId="44198" xr:uid="{00000000-0005-0000-0000-000098AC0000}"/>
    <cellStyle name="Normal 5 3 2 3 2 3 3" xfId="44199" xr:uid="{00000000-0005-0000-0000-000099AC0000}"/>
    <cellStyle name="Normal 5 3 2 3 2 3 3 2" xfId="44200" xr:uid="{00000000-0005-0000-0000-00009AAC0000}"/>
    <cellStyle name="Normal 5 3 2 3 2 3 4" xfId="44201" xr:uid="{00000000-0005-0000-0000-00009BAC0000}"/>
    <cellStyle name="Normal 5 3 2 3 2 3 4 2" xfId="44202" xr:uid="{00000000-0005-0000-0000-00009CAC0000}"/>
    <cellStyle name="Normal 5 3 2 3 2 3 4 2 2" xfId="44203" xr:uid="{00000000-0005-0000-0000-00009DAC0000}"/>
    <cellStyle name="Normal 5 3 2 3 2 3 4 3" xfId="44204" xr:uid="{00000000-0005-0000-0000-00009EAC0000}"/>
    <cellStyle name="Normal 5 3 2 3 2 3 5" xfId="44205" xr:uid="{00000000-0005-0000-0000-00009FAC0000}"/>
    <cellStyle name="Normal 5 3 2 3 2 4" xfId="44206" xr:uid="{00000000-0005-0000-0000-0000A0AC0000}"/>
    <cellStyle name="Normal 5 3 2 3 2 4 2" xfId="44207" xr:uid="{00000000-0005-0000-0000-0000A1AC0000}"/>
    <cellStyle name="Normal 5 3 2 3 2 4 2 2" xfId="44208" xr:uid="{00000000-0005-0000-0000-0000A2AC0000}"/>
    <cellStyle name="Normal 5 3 2 3 2 4 3" xfId="44209" xr:uid="{00000000-0005-0000-0000-0000A3AC0000}"/>
    <cellStyle name="Normal 5 3 2 3 2 4 3 2" xfId="44210" xr:uid="{00000000-0005-0000-0000-0000A4AC0000}"/>
    <cellStyle name="Normal 5 3 2 3 2 4 3 2 2" xfId="44211" xr:uid="{00000000-0005-0000-0000-0000A5AC0000}"/>
    <cellStyle name="Normal 5 3 2 3 2 4 3 3" xfId="44212" xr:uid="{00000000-0005-0000-0000-0000A6AC0000}"/>
    <cellStyle name="Normal 5 3 2 3 2 4 4" xfId="44213" xr:uid="{00000000-0005-0000-0000-0000A7AC0000}"/>
    <cellStyle name="Normal 5 3 2 3 2 5" xfId="44214" xr:uid="{00000000-0005-0000-0000-0000A8AC0000}"/>
    <cellStyle name="Normal 5 3 2 3 2 5 2" xfId="44215" xr:uid="{00000000-0005-0000-0000-0000A9AC0000}"/>
    <cellStyle name="Normal 5 3 2 3 2 5 2 2" xfId="44216" xr:uid="{00000000-0005-0000-0000-0000AAAC0000}"/>
    <cellStyle name="Normal 5 3 2 3 2 5 3" xfId="44217" xr:uid="{00000000-0005-0000-0000-0000ABAC0000}"/>
    <cellStyle name="Normal 5 3 2 3 2 5 3 2" xfId="44218" xr:uid="{00000000-0005-0000-0000-0000ACAC0000}"/>
    <cellStyle name="Normal 5 3 2 3 2 5 3 2 2" xfId="44219" xr:uid="{00000000-0005-0000-0000-0000ADAC0000}"/>
    <cellStyle name="Normal 5 3 2 3 2 5 3 3" xfId="44220" xr:uid="{00000000-0005-0000-0000-0000AEAC0000}"/>
    <cellStyle name="Normal 5 3 2 3 2 5 4" xfId="44221" xr:uid="{00000000-0005-0000-0000-0000AFAC0000}"/>
    <cellStyle name="Normal 5 3 2 3 2 6" xfId="44222" xr:uid="{00000000-0005-0000-0000-0000B0AC0000}"/>
    <cellStyle name="Normal 5 3 2 3 2 6 2" xfId="44223" xr:uid="{00000000-0005-0000-0000-0000B1AC0000}"/>
    <cellStyle name="Normal 5 3 2 3 2 7" xfId="44224" xr:uid="{00000000-0005-0000-0000-0000B2AC0000}"/>
    <cellStyle name="Normal 5 3 2 3 2 7 2" xfId="44225" xr:uid="{00000000-0005-0000-0000-0000B3AC0000}"/>
    <cellStyle name="Normal 5 3 2 3 2 7 2 2" xfId="44226" xr:uid="{00000000-0005-0000-0000-0000B4AC0000}"/>
    <cellStyle name="Normal 5 3 2 3 2 7 3" xfId="44227" xr:uid="{00000000-0005-0000-0000-0000B5AC0000}"/>
    <cellStyle name="Normal 5 3 2 3 2 8" xfId="44228" xr:uid="{00000000-0005-0000-0000-0000B6AC0000}"/>
    <cellStyle name="Normal 5 3 2 3 2 8 2" xfId="44229" xr:uid="{00000000-0005-0000-0000-0000B7AC0000}"/>
    <cellStyle name="Normal 5 3 2 3 2 9" xfId="44230" xr:uid="{00000000-0005-0000-0000-0000B8AC0000}"/>
    <cellStyle name="Normal 5 3 2 3 3" xfId="44231" xr:uid="{00000000-0005-0000-0000-0000B9AC0000}"/>
    <cellStyle name="Normal 5 3 2 3 3 2" xfId="44232" xr:uid="{00000000-0005-0000-0000-0000BAAC0000}"/>
    <cellStyle name="Normal 5 3 2 3 3 2 2" xfId="44233" xr:uid="{00000000-0005-0000-0000-0000BBAC0000}"/>
    <cellStyle name="Normal 5 3 2 3 3 2 2 2" xfId="44234" xr:uid="{00000000-0005-0000-0000-0000BCAC0000}"/>
    <cellStyle name="Normal 5 3 2 3 3 2 2 2 2" xfId="44235" xr:uid="{00000000-0005-0000-0000-0000BDAC0000}"/>
    <cellStyle name="Normal 5 3 2 3 3 2 2 3" xfId="44236" xr:uid="{00000000-0005-0000-0000-0000BEAC0000}"/>
    <cellStyle name="Normal 5 3 2 3 3 2 2 3 2" xfId="44237" xr:uid="{00000000-0005-0000-0000-0000BFAC0000}"/>
    <cellStyle name="Normal 5 3 2 3 3 2 2 3 2 2" xfId="44238" xr:uid="{00000000-0005-0000-0000-0000C0AC0000}"/>
    <cellStyle name="Normal 5 3 2 3 3 2 2 3 3" xfId="44239" xr:uid="{00000000-0005-0000-0000-0000C1AC0000}"/>
    <cellStyle name="Normal 5 3 2 3 3 2 2 4" xfId="44240" xr:uid="{00000000-0005-0000-0000-0000C2AC0000}"/>
    <cellStyle name="Normal 5 3 2 3 3 2 3" xfId="44241" xr:uid="{00000000-0005-0000-0000-0000C3AC0000}"/>
    <cellStyle name="Normal 5 3 2 3 3 2 3 2" xfId="44242" xr:uid="{00000000-0005-0000-0000-0000C4AC0000}"/>
    <cellStyle name="Normal 5 3 2 3 3 2 4" xfId="44243" xr:uid="{00000000-0005-0000-0000-0000C5AC0000}"/>
    <cellStyle name="Normal 5 3 2 3 3 2 4 2" xfId="44244" xr:uid="{00000000-0005-0000-0000-0000C6AC0000}"/>
    <cellStyle name="Normal 5 3 2 3 3 2 4 2 2" xfId="44245" xr:uid="{00000000-0005-0000-0000-0000C7AC0000}"/>
    <cellStyle name="Normal 5 3 2 3 3 2 4 3" xfId="44246" xr:uid="{00000000-0005-0000-0000-0000C8AC0000}"/>
    <cellStyle name="Normal 5 3 2 3 3 2 5" xfId="44247" xr:uid="{00000000-0005-0000-0000-0000C9AC0000}"/>
    <cellStyle name="Normal 5 3 2 3 3 3" xfId="44248" xr:uid="{00000000-0005-0000-0000-0000CAAC0000}"/>
    <cellStyle name="Normal 5 3 2 3 3 3 2" xfId="44249" xr:uid="{00000000-0005-0000-0000-0000CBAC0000}"/>
    <cellStyle name="Normal 5 3 2 3 3 3 2 2" xfId="44250" xr:uid="{00000000-0005-0000-0000-0000CCAC0000}"/>
    <cellStyle name="Normal 5 3 2 3 3 3 3" xfId="44251" xr:uid="{00000000-0005-0000-0000-0000CDAC0000}"/>
    <cellStyle name="Normal 5 3 2 3 3 3 3 2" xfId="44252" xr:uid="{00000000-0005-0000-0000-0000CEAC0000}"/>
    <cellStyle name="Normal 5 3 2 3 3 3 3 2 2" xfId="44253" xr:uid="{00000000-0005-0000-0000-0000CFAC0000}"/>
    <cellStyle name="Normal 5 3 2 3 3 3 3 3" xfId="44254" xr:uid="{00000000-0005-0000-0000-0000D0AC0000}"/>
    <cellStyle name="Normal 5 3 2 3 3 3 4" xfId="44255" xr:uid="{00000000-0005-0000-0000-0000D1AC0000}"/>
    <cellStyle name="Normal 5 3 2 3 3 4" xfId="44256" xr:uid="{00000000-0005-0000-0000-0000D2AC0000}"/>
    <cellStyle name="Normal 5 3 2 3 3 4 2" xfId="44257" xr:uid="{00000000-0005-0000-0000-0000D3AC0000}"/>
    <cellStyle name="Normal 5 3 2 3 3 4 2 2" xfId="44258" xr:uid="{00000000-0005-0000-0000-0000D4AC0000}"/>
    <cellStyle name="Normal 5 3 2 3 3 4 3" xfId="44259" xr:uid="{00000000-0005-0000-0000-0000D5AC0000}"/>
    <cellStyle name="Normal 5 3 2 3 3 4 3 2" xfId="44260" xr:uid="{00000000-0005-0000-0000-0000D6AC0000}"/>
    <cellStyle name="Normal 5 3 2 3 3 4 3 2 2" xfId="44261" xr:uid="{00000000-0005-0000-0000-0000D7AC0000}"/>
    <cellStyle name="Normal 5 3 2 3 3 4 3 3" xfId="44262" xr:uid="{00000000-0005-0000-0000-0000D8AC0000}"/>
    <cellStyle name="Normal 5 3 2 3 3 4 4" xfId="44263" xr:uid="{00000000-0005-0000-0000-0000D9AC0000}"/>
    <cellStyle name="Normal 5 3 2 3 3 5" xfId="44264" xr:uid="{00000000-0005-0000-0000-0000DAAC0000}"/>
    <cellStyle name="Normal 5 3 2 3 3 5 2" xfId="44265" xr:uid="{00000000-0005-0000-0000-0000DBAC0000}"/>
    <cellStyle name="Normal 5 3 2 3 3 6" xfId="44266" xr:uid="{00000000-0005-0000-0000-0000DCAC0000}"/>
    <cellStyle name="Normal 5 3 2 3 3 6 2" xfId="44267" xr:uid="{00000000-0005-0000-0000-0000DDAC0000}"/>
    <cellStyle name="Normal 5 3 2 3 3 6 2 2" xfId="44268" xr:uid="{00000000-0005-0000-0000-0000DEAC0000}"/>
    <cellStyle name="Normal 5 3 2 3 3 6 3" xfId="44269" xr:uid="{00000000-0005-0000-0000-0000DFAC0000}"/>
    <cellStyle name="Normal 5 3 2 3 3 7" xfId="44270" xr:uid="{00000000-0005-0000-0000-0000E0AC0000}"/>
    <cellStyle name="Normal 5 3 2 3 3 7 2" xfId="44271" xr:uid="{00000000-0005-0000-0000-0000E1AC0000}"/>
    <cellStyle name="Normal 5 3 2 3 3 8" xfId="44272" xr:uid="{00000000-0005-0000-0000-0000E2AC0000}"/>
    <cellStyle name="Normal 5 3 2 3 4" xfId="44273" xr:uid="{00000000-0005-0000-0000-0000E3AC0000}"/>
    <cellStyle name="Normal 5 3 2 3 4 2" xfId="44274" xr:uid="{00000000-0005-0000-0000-0000E4AC0000}"/>
    <cellStyle name="Normal 5 3 2 3 4 2 2" xfId="44275" xr:uid="{00000000-0005-0000-0000-0000E5AC0000}"/>
    <cellStyle name="Normal 5 3 2 3 4 2 2 2" xfId="44276" xr:uid="{00000000-0005-0000-0000-0000E6AC0000}"/>
    <cellStyle name="Normal 5 3 2 3 4 2 3" xfId="44277" xr:uid="{00000000-0005-0000-0000-0000E7AC0000}"/>
    <cellStyle name="Normal 5 3 2 3 4 2 3 2" xfId="44278" xr:uid="{00000000-0005-0000-0000-0000E8AC0000}"/>
    <cellStyle name="Normal 5 3 2 3 4 2 3 2 2" xfId="44279" xr:uid="{00000000-0005-0000-0000-0000E9AC0000}"/>
    <cellStyle name="Normal 5 3 2 3 4 2 3 3" xfId="44280" xr:uid="{00000000-0005-0000-0000-0000EAAC0000}"/>
    <cellStyle name="Normal 5 3 2 3 4 2 4" xfId="44281" xr:uid="{00000000-0005-0000-0000-0000EBAC0000}"/>
    <cellStyle name="Normal 5 3 2 3 4 3" xfId="44282" xr:uid="{00000000-0005-0000-0000-0000ECAC0000}"/>
    <cellStyle name="Normal 5 3 2 3 4 3 2" xfId="44283" xr:uid="{00000000-0005-0000-0000-0000EDAC0000}"/>
    <cellStyle name="Normal 5 3 2 3 4 4" xfId="44284" xr:uid="{00000000-0005-0000-0000-0000EEAC0000}"/>
    <cellStyle name="Normal 5 3 2 3 4 4 2" xfId="44285" xr:uid="{00000000-0005-0000-0000-0000EFAC0000}"/>
    <cellStyle name="Normal 5 3 2 3 4 4 2 2" xfId="44286" xr:uid="{00000000-0005-0000-0000-0000F0AC0000}"/>
    <cellStyle name="Normal 5 3 2 3 4 4 3" xfId="44287" xr:uid="{00000000-0005-0000-0000-0000F1AC0000}"/>
    <cellStyle name="Normal 5 3 2 3 4 5" xfId="44288" xr:uid="{00000000-0005-0000-0000-0000F2AC0000}"/>
    <cellStyle name="Normal 5 3 2 3 5" xfId="44289" xr:uid="{00000000-0005-0000-0000-0000F3AC0000}"/>
    <cellStyle name="Normal 5 3 2 3 5 2" xfId="44290" xr:uid="{00000000-0005-0000-0000-0000F4AC0000}"/>
    <cellStyle name="Normal 5 3 2 3 5 2 2" xfId="44291" xr:uid="{00000000-0005-0000-0000-0000F5AC0000}"/>
    <cellStyle name="Normal 5 3 2 3 5 3" xfId="44292" xr:uid="{00000000-0005-0000-0000-0000F6AC0000}"/>
    <cellStyle name="Normal 5 3 2 3 5 3 2" xfId="44293" xr:uid="{00000000-0005-0000-0000-0000F7AC0000}"/>
    <cellStyle name="Normal 5 3 2 3 5 3 2 2" xfId="44294" xr:uid="{00000000-0005-0000-0000-0000F8AC0000}"/>
    <cellStyle name="Normal 5 3 2 3 5 3 3" xfId="44295" xr:uid="{00000000-0005-0000-0000-0000F9AC0000}"/>
    <cellStyle name="Normal 5 3 2 3 5 4" xfId="44296" xr:uid="{00000000-0005-0000-0000-0000FAAC0000}"/>
    <cellStyle name="Normal 5 3 2 3 6" xfId="44297" xr:uid="{00000000-0005-0000-0000-0000FBAC0000}"/>
    <cellStyle name="Normal 5 3 2 3 6 2" xfId="44298" xr:uid="{00000000-0005-0000-0000-0000FCAC0000}"/>
    <cellStyle name="Normal 5 3 2 3 6 2 2" xfId="44299" xr:uid="{00000000-0005-0000-0000-0000FDAC0000}"/>
    <cellStyle name="Normal 5 3 2 3 6 3" xfId="44300" xr:uid="{00000000-0005-0000-0000-0000FEAC0000}"/>
    <cellStyle name="Normal 5 3 2 3 6 3 2" xfId="44301" xr:uid="{00000000-0005-0000-0000-0000FFAC0000}"/>
    <cellStyle name="Normal 5 3 2 3 6 3 2 2" xfId="44302" xr:uid="{00000000-0005-0000-0000-000000AD0000}"/>
    <cellStyle name="Normal 5 3 2 3 6 3 3" xfId="44303" xr:uid="{00000000-0005-0000-0000-000001AD0000}"/>
    <cellStyle name="Normal 5 3 2 3 6 4" xfId="44304" xr:uid="{00000000-0005-0000-0000-000002AD0000}"/>
    <cellStyle name="Normal 5 3 2 3 7" xfId="44305" xr:uid="{00000000-0005-0000-0000-000003AD0000}"/>
    <cellStyle name="Normal 5 3 2 3 7 2" xfId="44306" xr:uid="{00000000-0005-0000-0000-000004AD0000}"/>
    <cellStyle name="Normal 5 3 2 3 8" xfId="44307" xr:uid="{00000000-0005-0000-0000-000005AD0000}"/>
    <cellStyle name="Normal 5 3 2 3 8 2" xfId="44308" xr:uid="{00000000-0005-0000-0000-000006AD0000}"/>
    <cellStyle name="Normal 5 3 2 3 8 2 2" xfId="44309" xr:uid="{00000000-0005-0000-0000-000007AD0000}"/>
    <cellStyle name="Normal 5 3 2 3 8 3" xfId="44310" xr:uid="{00000000-0005-0000-0000-000008AD0000}"/>
    <cellStyle name="Normal 5 3 2 3 9" xfId="44311" xr:uid="{00000000-0005-0000-0000-000009AD0000}"/>
    <cellStyle name="Normal 5 3 2 3 9 2" xfId="44312" xr:uid="{00000000-0005-0000-0000-00000AAD0000}"/>
    <cellStyle name="Normal 5 3 2 4" xfId="44313" xr:uid="{00000000-0005-0000-0000-00000BAD0000}"/>
    <cellStyle name="Normal 5 3 2 4 10" xfId="44314" xr:uid="{00000000-0005-0000-0000-00000CAD0000}"/>
    <cellStyle name="Normal 5 3 2 4 11" xfId="44315" xr:uid="{00000000-0005-0000-0000-00000DAD0000}"/>
    <cellStyle name="Normal 5 3 2 4 2" xfId="44316" xr:uid="{00000000-0005-0000-0000-00000EAD0000}"/>
    <cellStyle name="Normal 5 3 2 4 2 10" xfId="44317" xr:uid="{00000000-0005-0000-0000-00000FAD0000}"/>
    <cellStyle name="Normal 5 3 2 4 2 2" xfId="44318" xr:uid="{00000000-0005-0000-0000-000010AD0000}"/>
    <cellStyle name="Normal 5 3 2 4 2 2 2" xfId="44319" xr:uid="{00000000-0005-0000-0000-000011AD0000}"/>
    <cellStyle name="Normal 5 3 2 4 2 2 2 2" xfId="44320" xr:uid="{00000000-0005-0000-0000-000012AD0000}"/>
    <cellStyle name="Normal 5 3 2 4 2 2 2 2 2" xfId="44321" xr:uid="{00000000-0005-0000-0000-000013AD0000}"/>
    <cellStyle name="Normal 5 3 2 4 2 2 2 2 2 2" xfId="44322" xr:uid="{00000000-0005-0000-0000-000014AD0000}"/>
    <cellStyle name="Normal 5 3 2 4 2 2 2 2 3" xfId="44323" xr:uid="{00000000-0005-0000-0000-000015AD0000}"/>
    <cellStyle name="Normal 5 3 2 4 2 2 2 2 3 2" xfId="44324" xr:uid="{00000000-0005-0000-0000-000016AD0000}"/>
    <cellStyle name="Normal 5 3 2 4 2 2 2 2 3 2 2" xfId="44325" xr:uid="{00000000-0005-0000-0000-000017AD0000}"/>
    <cellStyle name="Normal 5 3 2 4 2 2 2 2 3 3" xfId="44326" xr:uid="{00000000-0005-0000-0000-000018AD0000}"/>
    <cellStyle name="Normal 5 3 2 4 2 2 2 2 4" xfId="44327" xr:uid="{00000000-0005-0000-0000-000019AD0000}"/>
    <cellStyle name="Normal 5 3 2 4 2 2 2 3" xfId="44328" xr:uid="{00000000-0005-0000-0000-00001AAD0000}"/>
    <cellStyle name="Normal 5 3 2 4 2 2 2 3 2" xfId="44329" xr:uid="{00000000-0005-0000-0000-00001BAD0000}"/>
    <cellStyle name="Normal 5 3 2 4 2 2 2 4" xfId="44330" xr:uid="{00000000-0005-0000-0000-00001CAD0000}"/>
    <cellStyle name="Normal 5 3 2 4 2 2 2 4 2" xfId="44331" xr:uid="{00000000-0005-0000-0000-00001DAD0000}"/>
    <cellStyle name="Normal 5 3 2 4 2 2 2 4 2 2" xfId="44332" xr:uid="{00000000-0005-0000-0000-00001EAD0000}"/>
    <cellStyle name="Normal 5 3 2 4 2 2 2 4 3" xfId="44333" xr:uid="{00000000-0005-0000-0000-00001FAD0000}"/>
    <cellStyle name="Normal 5 3 2 4 2 2 2 5" xfId="44334" xr:uid="{00000000-0005-0000-0000-000020AD0000}"/>
    <cellStyle name="Normal 5 3 2 4 2 2 3" xfId="44335" xr:uid="{00000000-0005-0000-0000-000021AD0000}"/>
    <cellStyle name="Normal 5 3 2 4 2 2 3 2" xfId="44336" xr:uid="{00000000-0005-0000-0000-000022AD0000}"/>
    <cellStyle name="Normal 5 3 2 4 2 2 3 2 2" xfId="44337" xr:uid="{00000000-0005-0000-0000-000023AD0000}"/>
    <cellStyle name="Normal 5 3 2 4 2 2 3 3" xfId="44338" xr:uid="{00000000-0005-0000-0000-000024AD0000}"/>
    <cellStyle name="Normal 5 3 2 4 2 2 3 3 2" xfId="44339" xr:uid="{00000000-0005-0000-0000-000025AD0000}"/>
    <cellStyle name="Normal 5 3 2 4 2 2 3 3 2 2" xfId="44340" xr:uid="{00000000-0005-0000-0000-000026AD0000}"/>
    <cellStyle name="Normal 5 3 2 4 2 2 3 3 3" xfId="44341" xr:uid="{00000000-0005-0000-0000-000027AD0000}"/>
    <cellStyle name="Normal 5 3 2 4 2 2 3 4" xfId="44342" xr:uid="{00000000-0005-0000-0000-000028AD0000}"/>
    <cellStyle name="Normal 5 3 2 4 2 2 4" xfId="44343" xr:uid="{00000000-0005-0000-0000-000029AD0000}"/>
    <cellStyle name="Normal 5 3 2 4 2 2 4 2" xfId="44344" xr:uid="{00000000-0005-0000-0000-00002AAD0000}"/>
    <cellStyle name="Normal 5 3 2 4 2 2 4 2 2" xfId="44345" xr:uid="{00000000-0005-0000-0000-00002BAD0000}"/>
    <cellStyle name="Normal 5 3 2 4 2 2 4 3" xfId="44346" xr:uid="{00000000-0005-0000-0000-00002CAD0000}"/>
    <cellStyle name="Normal 5 3 2 4 2 2 4 3 2" xfId="44347" xr:uid="{00000000-0005-0000-0000-00002DAD0000}"/>
    <cellStyle name="Normal 5 3 2 4 2 2 4 3 2 2" xfId="44348" xr:uid="{00000000-0005-0000-0000-00002EAD0000}"/>
    <cellStyle name="Normal 5 3 2 4 2 2 4 3 3" xfId="44349" xr:uid="{00000000-0005-0000-0000-00002FAD0000}"/>
    <cellStyle name="Normal 5 3 2 4 2 2 4 4" xfId="44350" xr:uid="{00000000-0005-0000-0000-000030AD0000}"/>
    <cellStyle name="Normal 5 3 2 4 2 2 5" xfId="44351" xr:uid="{00000000-0005-0000-0000-000031AD0000}"/>
    <cellStyle name="Normal 5 3 2 4 2 2 5 2" xfId="44352" xr:uid="{00000000-0005-0000-0000-000032AD0000}"/>
    <cellStyle name="Normal 5 3 2 4 2 2 6" xfId="44353" xr:uid="{00000000-0005-0000-0000-000033AD0000}"/>
    <cellStyle name="Normal 5 3 2 4 2 2 6 2" xfId="44354" xr:uid="{00000000-0005-0000-0000-000034AD0000}"/>
    <cellStyle name="Normal 5 3 2 4 2 2 6 2 2" xfId="44355" xr:uid="{00000000-0005-0000-0000-000035AD0000}"/>
    <cellStyle name="Normal 5 3 2 4 2 2 6 3" xfId="44356" xr:uid="{00000000-0005-0000-0000-000036AD0000}"/>
    <cellStyle name="Normal 5 3 2 4 2 2 7" xfId="44357" xr:uid="{00000000-0005-0000-0000-000037AD0000}"/>
    <cellStyle name="Normal 5 3 2 4 2 2 7 2" xfId="44358" xr:uid="{00000000-0005-0000-0000-000038AD0000}"/>
    <cellStyle name="Normal 5 3 2 4 2 2 8" xfId="44359" xr:uid="{00000000-0005-0000-0000-000039AD0000}"/>
    <cellStyle name="Normal 5 3 2 4 2 3" xfId="44360" xr:uid="{00000000-0005-0000-0000-00003AAD0000}"/>
    <cellStyle name="Normal 5 3 2 4 2 3 2" xfId="44361" xr:uid="{00000000-0005-0000-0000-00003BAD0000}"/>
    <cellStyle name="Normal 5 3 2 4 2 3 2 2" xfId="44362" xr:uid="{00000000-0005-0000-0000-00003CAD0000}"/>
    <cellStyle name="Normal 5 3 2 4 2 3 2 2 2" xfId="44363" xr:uid="{00000000-0005-0000-0000-00003DAD0000}"/>
    <cellStyle name="Normal 5 3 2 4 2 3 2 3" xfId="44364" xr:uid="{00000000-0005-0000-0000-00003EAD0000}"/>
    <cellStyle name="Normal 5 3 2 4 2 3 2 3 2" xfId="44365" xr:uid="{00000000-0005-0000-0000-00003FAD0000}"/>
    <cellStyle name="Normal 5 3 2 4 2 3 2 3 2 2" xfId="44366" xr:uid="{00000000-0005-0000-0000-000040AD0000}"/>
    <cellStyle name="Normal 5 3 2 4 2 3 2 3 3" xfId="44367" xr:uid="{00000000-0005-0000-0000-000041AD0000}"/>
    <cellStyle name="Normal 5 3 2 4 2 3 2 4" xfId="44368" xr:uid="{00000000-0005-0000-0000-000042AD0000}"/>
    <cellStyle name="Normal 5 3 2 4 2 3 3" xfId="44369" xr:uid="{00000000-0005-0000-0000-000043AD0000}"/>
    <cellStyle name="Normal 5 3 2 4 2 3 3 2" xfId="44370" xr:uid="{00000000-0005-0000-0000-000044AD0000}"/>
    <cellStyle name="Normal 5 3 2 4 2 3 4" xfId="44371" xr:uid="{00000000-0005-0000-0000-000045AD0000}"/>
    <cellStyle name="Normal 5 3 2 4 2 3 4 2" xfId="44372" xr:uid="{00000000-0005-0000-0000-000046AD0000}"/>
    <cellStyle name="Normal 5 3 2 4 2 3 4 2 2" xfId="44373" xr:uid="{00000000-0005-0000-0000-000047AD0000}"/>
    <cellStyle name="Normal 5 3 2 4 2 3 4 3" xfId="44374" xr:uid="{00000000-0005-0000-0000-000048AD0000}"/>
    <cellStyle name="Normal 5 3 2 4 2 3 5" xfId="44375" xr:uid="{00000000-0005-0000-0000-000049AD0000}"/>
    <cellStyle name="Normal 5 3 2 4 2 4" xfId="44376" xr:uid="{00000000-0005-0000-0000-00004AAD0000}"/>
    <cellStyle name="Normal 5 3 2 4 2 4 2" xfId="44377" xr:uid="{00000000-0005-0000-0000-00004BAD0000}"/>
    <cellStyle name="Normal 5 3 2 4 2 4 2 2" xfId="44378" xr:uid="{00000000-0005-0000-0000-00004CAD0000}"/>
    <cellStyle name="Normal 5 3 2 4 2 4 3" xfId="44379" xr:uid="{00000000-0005-0000-0000-00004DAD0000}"/>
    <cellStyle name="Normal 5 3 2 4 2 4 3 2" xfId="44380" xr:uid="{00000000-0005-0000-0000-00004EAD0000}"/>
    <cellStyle name="Normal 5 3 2 4 2 4 3 2 2" xfId="44381" xr:uid="{00000000-0005-0000-0000-00004FAD0000}"/>
    <cellStyle name="Normal 5 3 2 4 2 4 3 3" xfId="44382" xr:uid="{00000000-0005-0000-0000-000050AD0000}"/>
    <cellStyle name="Normal 5 3 2 4 2 4 4" xfId="44383" xr:uid="{00000000-0005-0000-0000-000051AD0000}"/>
    <cellStyle name="Normal 5 3 2 4 2 5" xfId="44384" xr:uid="{00000000-0005-0000-0000-000052AD0000}"/>
    <cellStyle name="Normal 5 3 2 4 2 5 2" xfId="44385" xr:uid="{00000000-0005-0000-0000-000053AD0000}"/>
    <cellStyle name="Normal 5 3 2 4 2 5 2 2" xfId="44386" xr:uid="{00000000-0005-0000-0000-000054AD0000}"/>
    <cellStyle name="Normal 5 3 2 4 2 5 3" xfId="44387" xr:uid="{00000000-0005-0000-0000-000055AD0000}"/>
    <cellStyle name="Normal 5 3 2 4 2 5 3 2" xfId="44388" xr:uid="{00000000-0005-0000-0000-000056AD0000}"/>
    <cellStyle name="Normal 5 3 2 4 2 5 3 2 2" xfId="44389" xr:uid="{00000000-0005-0000-0000-000057AD0000}"/>
    <cellStyle name="Normal 5 3 2 4 2 5 3 3" xfId="44390" xr:uid="{00000000-0005-0000-0000-000058AD0000}"/>
    <cellStyle name="Normal 5 3 2 4 2 5 4" xfId="44391" xr:uid="{00000000-0005-0000-0000-000059AD0000}"/>
    <cellStyle name="Normal 5 3 2 4 2 6" xfId="44392" xr:uid="{00000000-0005-0000-0000-00005AAD0000}"/>
    <cellStyle name="Normal 5 3 2 4 2 6 2" xfId="44393" xr:uid="{00000000-0005-0000-0000-00005BAD0000}"/>
    <cellStyle name="Normal 5 3 2 4 2 7" xfId="44394" xr:uid="{00000000-0005-0000-0000-00005CAD0000}"/>
    <cellStyle name="Normal 5 3 2 4 2 7 2" xfId="44395" xr:uid="{00000000-0005-0000-0000-00005DAD0000}"/>
    <cellStyle name="Normal 5 3 2 4 2 7 2 2" xfId="44396" xr:uid="{00000000-0005-0000-0000-00005EAD0000}"/>
    <cellStyle name="Normal 5 3 2 4 2 7 3" xfId="44397" xr:uid="{00000000-0005-0000-0000-00005FAD0000}"/>
    <cellStyle name="Normal 5 3 2 4 2 8" xfId="44398" xr:uid="{00000000-0005-0000-0000-000060AD0000}"/>
    <cellStyle name="Normal 5 3 2 4 2 8 2" xfId="44399" xr:uid="{00000000-0005-0000-0000-000061AD0000}"/>
    <cellStyle name="Normal 5 3 2 4 2 9" xfId="44400" xr:uid="{00000000-0005-0000-0000-000062AD0000}"/>
    <cellStyle name="Normal 5 3 2 4 3" xfId="44401" xr:uid="{00000000-0005-0000-0000-000063AD0000}"/>
    <cellStyle name="Normal 5 3 2 4 3 2" xfId="44402" xr:uid="{00000000-0005-0000-0000-000064AD0000}"/>
    <cellStyle name="Normal 5 3 2 4 3 2 2" xfId="44403" xr:uid="{00000000-0005-0000-0000-000065AD0000}"/>
    <cellStyle name="Normal 5 3 2 4 3 2 2 2" xfId="44404" xr:uid="{00000000-0005-0000-0000-000066AD0000}"/>
    <cellStyle name="Normal 5 3 2 4 3 2 2 2 2" xfId="44405" xr:uid="{00000000-0005-0000-0000-000067AD0000}"/>
    <cellStyle name="Normal 5 3 2 4 3 2 2 3" xfId="44406" xr:uid="{00000000-0005-0000-0000-000068AD0000}"/>
    <cellStyle name="Normal 5 3 2 4 3 2 2 3 2" xfId="44407" xr:uid="{00000000-0005-0000-0000-000069AD0000}"/>
    <cellStyle name="Normal 5 3 2 4 3 2 2 3 2 2" xfId="44408" xr:uid="{00000000-0005-0000-0000-00006AAD0000}"/>
    <cellStyle name="Normal 5 3 2 4 3 2 2 3 3" xfId="44409" xr:uid="{00000000-0005-0000-0000-00006BAD0000}"/>
    <cellStyle name="Normal 5 3 2 4 3 2 2 4" xfId="44410" xr:uid="{00000000-0005-0000-0000-00006CAD0000}"/>
    <cellStyle name="Normal 5 3 2 4 3 2 3" xfId="44411" xr:uid="{00000000-0005-0000-0000-00006DAD0000}"/>
    <cellStyle name="Normal 5 3 2 4 3 2 3 2" xfId="44412" xr:uid="{00000000-0005-0000-0000-00006EAD0000}"/>
    <cellStyle name="Normal 5 3 2 4 3 2 4" xfId="44413" xr:uid="{00000000-0005-0000-0000-00006FAD0000}"/>
    <cellStyle name="Normal 5 3 2 4 3 2 4 2" xfId="44414" xr:uid="{00000000-0005-0000-0000-000070AD0000}"/>
    <cellStyle name="Normal 5 3 2 4 3 2 4 2 2" xfId="44415" xr:uid="{00000000-0005-0000-0000-000071AD0000}"/>
    <cellStyle name="Normal 5 3 2 4 3 2 4 3" xfId="44416" xr:uid="{00000000-0005-0000-0000-000072AD0000}"/>
    <cellStyle name="Normal 5 3 2 4 3 2 5" xfId="44417" xr:uid="{00000000-0005-0000-0000-000073AD0000}"/>
    <cellStyle name="Normal 5 3 2 4 3 3" xfId="44418" xr:uid="{00000000-0005-0000-0000-000074AD0000}"/>
    <cellStyle name="Normal 5 3 2 4 3 3 2" xfId="44419" xr:uid="{00000000-0005-0000-0000-000075AD0000}"/>
    <cellStyle name="Normal 5 3 2 4 3 3 2 2" xfId="44420" xr:uid="{00000000-0005-0000-0000-000076AD0000}"/>
    <cellStyle name="Normal 5 3 2 4 3 3 3" xfId="44421" xr:uid="{00000000-0005-0000-0000-000077AD0000}"/>
    <cellStyle name="Normal 5 3 2 4 3 3 3 2" xfId="44422" xr:uid="{00000000-0005-0000-0000-000078AD0000}"/>
    <cellStyle name="Normal 5 3 2 4 3 3 3 2 2" xfId="44423" xr:uid="{00000000-0005-0000-0000-000079AD0000}"/>
    <cellStyle name="Normal 5 3 2 4 3 3 3 3" xfId="44424" xr:uid="{00000000-0005-0000-0000-00007AAD0000}"/>
    <cellStyle name="Normal 5 3 2 4 3 3 4" xfId="44425" xr:uid="{00000000-0005-0000-0000-00007BAD0000}"/>
    <cellStyle name="Normal 5 3 2 4 3 4" xfId="44426" xr:uid="{00000000-0005-0000-0000-00007CAD0000}"/>
    <cellStyle name="Normal 5 3 2 4 3 4 2" xfId="44427" xr:uid="{00000000-0005-0000-0000-00007DAD0000}"/>
    <cellStyle name="Normal 5 3 2 4 3 4 2 2" xfId="44428" xr:uid="{00000000-0005-0000-0000-00007EAD0000}"/>
    <cellStyle name="Normal 5 3 2 4 3 4 3" xfId="44429" xr:uid="{00000000-0005-0000-0000-00007FAD0000}"/>
    <cellStyle name="Normal 5 3 2 4 3 4 3 2" xfId="44430" xr:uid="{00000000-0005-0000-0000-000080AD0000}"/>
    <cellStyle name="Normal 5 3 2 4 3 4 3 2 2" xfId="44431" xr:uid="{00000000-0005-0000-0000-000081AD0000}"/>
    <cellStyle name="Normal 5 3 2 4 3 4 3 3" xfId="44432" xr:uid="{00000000-0005-0000-0000-000082AD0000}"/>
    <cellStyle name="Normal 5 3 2 4 3 4 4" xfId="44433" xr:uid="{00000000-0005-0000-0000-000083AD0000}"/>
    <cellStyle name="Normal 5 3 2 4 3 5" xfId="44434" xr:uid="{00000000-0005-0000-0000-000084AD0000}"/>
    <cellStyle name="Normal 5 3 2 4 3 5 2" xfId="44435" xr:uid="{00000000-0005-0000-0000-000085AD0000}"/>
    <cellStyle name="Normal 5 3 2 4 3 6" xfId="44436" xr:uid="{00000000-0005-0000-0000-000086AD0000}"/>
    <cellStyle name="Normal 5 3 2 4 3 6 2" xfId="44437" xr:uid="{00000000-0005-0000-0000-000087AD0000}"/>
    <cellStyle name="Normal 5 3 2 4 3 6 2 2" xfId="44438" xr:uid="{00000000-0005-0000-0000-000088AD0000}"/>
    <cellStyle name="Normal 5 3 2 4 3 6 3" xfId="44439" xr:uid="{00000000-0005-0000-0000-000089AD0000}"/>
    <cellStyle name="Normal 5 3 2 4 3 7" xfId="44440" xr:uid="{00000000-0005-0000-0000-00008AAD0000}"/>
    <cellStyle name="Normal 5 3 2 4 3 7 2" xfId="44441" xr:uid="{00000000-0005-0000-0000-00008BAD0000}"/>
    <cellStyle name="Normal 5 3 2 4 3 8" xfId="44442" xr:uid="{00000000-0005-0000-0000-00008CAD0000}"/>
    <cellStyle name="Normal 5 3 2 4 4" xfId="44443" xr:uid="{00000000-0005-0000-0000-00008DAD0000}"/>
    <cellStyle name="Normal 5 3 2 4 4 2" xfId="44444" xr:uid="{00000000-0005-0000-0000-00008EAD0000}"/>
    <cellStyle name="Normal 5 3 2 4 4 2 2" xfId="44445" xr:uid="{00000000-0005-0000-0000-00008FAD0000}"/>
    <cellStyle name="Normal 5 3 2 4 4 2 2 2" xfId="44446" xr:uid="{00000000-0005-0000-0000-000090AD0000}"/>
    <cellStyle name="Normal 5 3 2 4 4 2 3" xfId="44447" xr:uid="{00000000-0005-0000-0000-000091AD0000}"/>
    <cellStyle name="Normal 5 3 2 4 4 2 3 2" xfId="44448" xr:uid="{00000000-0005-0000-0000-000092AD0000}"/>
    <cellStyle name="Normal 5 3 2 4 4 2 3 2 2" xfId="44449" xr:uid="{00000000-0005-0000-0000-000093AD0000}"/>
    <cellStyle name="Normal 5 3 2 4 4 2 3 3" xfId="44450" xr:uid="{00000000-0005-0000-0000-000094AD0000}"/>
    <cellStyle name="Normal 5 3 2 4 4 2 4" xfId="44451" xr:uid="{00000000-0005-0000-0000-000095AD0000}"/>
    <cellStyle name="Normal 5 3 2 4 4 3" xfId="44452" xr:uid="{00000000-0005-0000-0000-000096AD0000}"/>
    <cellStyle name="Normal 5 3 2 4 4 3 2" xfId="44453" xr:uid="{00000000-0005-0000-0000-000097AD0000}"/>
    <cellStyle name="Normal 5 3 2 4 4 4" xfId="44454" xr:uid="{00000000-0005-0000-0000-000098AD0000}"/>
    <cellStyle name="Normal 5 3 2 4 4 4 2" xfId="44455" xr:uid="{00000000-0005-0000-0000-000099AD0000}"/>
    <cellStyle name="Normal 5 3 2 4 4 4 2 2" xfId="44456" xr:uid="{00000000-0005-0000-0000-00009AAD0000}"/>
    <cellStyle name="Normal 5 3 2 4 4 4 3" xfId="44457" xr:uid="{00000000-0005-0000-0000-00009BAD0000}"/>
    <cellStyle name="Normal 5 3 2 4 4 5" xfId="44458" xr:uid="{00000000-0005-0000-0000-00009CAD0000}"/>
    <cellStyle name="Normal 5 3 2 4 5" xfId="44459" xr:uid="{00000000-0005-0000-0000-00009DAD0000}"/>
    <cellStyle name="Normal 5 3 2 4 5 2" xfId="44460" xr:uid="{00000000-0005-0000-0000-00009EAD0000}"/>
    <cellStyle name="Normal 5 3 2 4 5 2 2" xfId="44461" xr:uid="{00000000-0005-0000-0000-00009FAD0000}"/>
    <cellStyle name="Normal 5 3 2 4 5 3" xfId="44462" xr:uid="{00000000-0005-0000-0000-0000A0AD0000}"/>
    <cellStyle name="Normal 5 3 2 4 5 3 2" xfId="44463" xr:uid="{00000000-0005-0000-0000-0000A1AD0000}"/>
    <cellStyle name="Normal 5 3 2 4 5 3 2 2" xfId="44464" xr:uid="{00000000-0005-0000-0000-0000A2AD0000}"/>
    <cellStyle name="Normal 5 3 2 4 5 3 3" xfId="44465" xr:uid="{00000000-0005-0000-0000-0000A3AD0000}"/>
    <cellStyle name="Normal 5 3 2 4 5 4" xfId="44466" xr:uid="{00000000-0005-0000-0000-0000A4AD0000}"/>
    <cellStyle name="Normal 5 3 2 4 6" xfId="44467" xr:uid="{00000000-0005-0000-0000-0000A5AD0000}"/>
    <cellStyle name="Normal 5 3 2 4 6 2" xfId="44468" xr:uid="{00000000-0005-0000-0000-0000A6AD0000}"/>
    <cellStyle name="Normal 5 3 2 4 6 2 2" xfId="44469" xr:uid="{00000000-0005-0000-0000-0000A7AD0000}"/>
    <cellStyle name="Normal 5 3 2 4 6 3" xfId="44470" xr:uid="{00000000-0005-0000-0000-0000A8AD0000}"/>
    <cellStyle name="Normal 5 3 2 4 6 3 2" xfId="44471" xr:uid="{00000000-0005-0000-0000-0000A9AD0000}"/>
    <cellStyle name="Normal 5 3 2 4 6 3 2 2" xfId="44472" xr:uid="{00000000-0005-0000-0000-0000AAAD0000}"/>
    <cellStyle name="Normal 5 3 2 4 6 3 3" xfId="44473" xr:uid="{00000000-0005-0000-0000-0000ABAD0000}"/>
    <cellStyle name="Normal 5 3 2 4 6 4" xfId="44474" xr:uid="{00000000-0005-0000-0000-0000ACAD0000}"/>
    <cellStyle name="Normal 5 3 2 4 7" xfId="44475" xr:uid="{00000000-0005-0000-0000-0000ADAD0000}"/>
    <cellStyle name="Normal 5 3 2 4 7 2" xfId="44476" xr:uid="{00000000-0005-0000-0000-0000AEAD0000}"/>
    <cellStyle name="Normal 5 3 2 4 8" xfId="44477" xr:uid="{00000000-0005-0000-0000-0000AFAD0000}"/>
    <cellStyle name="Normal 5 3 2 4 8 2" xfId="44478" xr:uid="{00000000-0005-0000-0000-0000B0AD0000}"/>
    <cellStyle name="Normal 5 3 2 4 8 2 2" xfId="44479" xr:uid="{00000000-0005-0000-0000-0000B1AD0000}"/>
    <cellStyle name="Normal 5 3 2 4 8 3" xfId="44480" xr:uid="{00000000-0005-0000-0000-0000B2AD0000}"/>
    <cellStyle name="Normal 5 3 2 4 9" xfId="44481" xr:uid="{00000000-0005-0000-0000-0000B3AD0000}"/>
    <cellStyle name="Normal 5 3 2 4 9 2" xfId="44482" xr:uid="{00000000-0005-0000-0000-0000B4AD0000}"/>
    <cellStyle name="Normal 5 3 2 5" xfId="44483" xr:uid="{00000000-0005-0000-0000-0000B5AD0000}"/>
    <cellStyle name="Normal 5 3 2 5 10" xfId="44484" xr:uid="{00000000-0005-0000-0000-0000B6AD0000}"/>
    <cellStyle name="Normal 5 3 2 5 11" xfId="44485" xr:uid="{00000000-0005-0000-0000-0000B7AD0000}"/>
    <cellStyle name="Normal 5 3 2 5 2" xfId="44486" xr:uid="{00000000-0005-0000-0000-0000B8AD0000}"/>
    <cellStyle name="Normal 5 3 2 5 2 2" xfId="44487" xr:uid="{00000000-0005-0000-0000-0000B9AD0000}"/>
    <cellStyle name="Normal 5 3 2 5 2 2 2" xfId="44488" xr:uid="{00000000-0005-0000-0000-0000BAAD0000}"/>
    <cellStyle name="Normal 5 3 2 5 2 2 2 2" xfId="44489" xr:uid="{00000000-0005-0000-0000-0000BBAD0000}"/>
    <cellStyle name="Normal 5 3 2 5 2 2 2 2 2" xfId="44490" xr:uid="{00000000-0005-0000-0000-0000BCAD0000}"/>
    <cellStyle name="Normal 5 3 2 5 2 2 2 2 2 2" xfId="44491" xr:uid="{00000000-0005-0000-0000-0000BDAD0000}"/>
    <cellStyle name="Normal 5 3 2 5 2 2 2 2 3" xfId="44492" xr:uid="{00000000-0005-0000-0000-0000BEAD0000}"/>
    <cellStyle name="Normal 5 3 2 5 2 2 2 2 3 2" xfId="44493" xr:uid="{00000000-0005-0000-0000-0000BFAD0000}"/>
    <cellStyle name="Normal 5 3 2 5 2 2 2 2 3 2 2" xfId="44494" xr:uid="{00000000-0005-0000-0000-0000C0AD0000}"/>
    <cellStyle name="Normal 5 3 2 5 2 2 2 2 3 3" xfId="44495" xr:uid="{00000000-0005-0000-0000-0000C1AD0000}"/>
    <cellStyle name="Normal 5 3 2 5 2 2 2 2 4" xfId="44496" xr:uid="{00000000-0005-0000-0000-0000C2AD0000}"/>
    <cellStyle name="Normal 5 3 2 5 2 2 2 3" xfId="44497" xr:uid="{00000000-0005-0000-0000-0000C3AD0000}"/>
    <cellStyle name="Normal 5 3 2 5 2 2 2 3 2" xfId="44498" xr:uid="{00000000-0005-0000-0000-0000C4AD0000}"/>
    <cellStyle name="Normal 5 3 2 5 2 2 2 4" xfId="44499" xr:uid="{00000000-0005-0000-0000-0000C5AD0000}"/>
    <cellStyle name="Normal 5 3 2 5 2 2 2 4 2" xfId="44500" xr:uid="{00000000-0005-0000-0000-0000C6AD0000}"/>
    <cellStyle name="Normal 5 3 2 5 2 2 2 4 2 2" xfId="44501" xr:uid="{00000000-0005-0000-0000-0000C7AD0000}"/>
    <cellStyle name="Normal 5 3 2 5 2 2 2 4 3" xfId="44502" xr:uid="{00000000-0005-0000-0000-0000C8AD0000}"/>
    <cellStyle name="Normal 5 3 2 5 2 2 2 5" xfId="44503" xr:uid="{00000000-0005-0000-0000-0000C9AD0000}"/>
    <cellStyle name="Normal 5 3 2 5 2 2 3" xfId="44504" xr:uid="{00000000-0005-0000-0000-0000CAAD0000}"/>
    <cellStyle name="Normal 5 3 2 5 2 2 3 2" xfId="44505" xr:uid="{00000000-0005-0000-0000-0000CBAD0000}"/>
    <cellStyle name="Normal 5 3 2 5 2 2 3 2 2" xfId="44506" xr:uid="{00000000-0005-0000-0000-0000CCAD0000}"/>
    <cellStyle name="Normal 5 3 2 5 2 2 3 3" xfId="44507" xr:uid="{00000000-0005-0000-0000-0000CDAD0000}"/>
    <cellStyle name="Normal 5 3 2 5 2 2 3 3 2" xfId="44508" xr:uid="{00000000-0005-0000-0000-0000CEAD0000}"/>
    <cellStyle name="Normal 5 3 2 5 2 2 3 3 2 2" xfId="44509" xr:uid="{00000000-0005-0000-0000-0000CFAD0000}"/>
    <cellStyle name="Normal 5 3 2 5 2 2 3 3 3" xfId="44510" xr:uid="{00000000-0005-0000-0000-0000D0AD0000}"/>
    <cellStyle name="Normal 5 3 2 5 2 2 3 4" xfId="44511" xr:uid="{00000000-0005-0000-0000-0000D1AD0000}"/>
    <cellStyle name="Normal 5 3 2 5 2 2 4" xfId="44512" xr:uid="{00000000-0005-0000-0000-0000D2AD0000}"/>
    <cellStyle name="Normal 5 3 2 5 2 2 4 2" xfId="44513" xr:uid="{00000000-0005-0000-0000-0000D3AD0000}"/>
    <cellStyle name="Normal 5 3 2 5 2 2 4 2 2" xfId="44514" xr:uid="{00000000-0005-0000-0000-0000D4AD0000}"/>
    <cellStyle name="Normal 5 3 2 5 2 2 4 3" xfId="44515" xr:uid="{00000000-0005-0000-0000-0000D5AD0000}"/>
    <cellStyle name="Normal 5 3 2 5 2 2 4 3 2" xfId="44516" xr:uid="{00000000-0005-0000-0000-0000D6AD0000}"/>
    <cellStyle name="Normal 5 3 2 5 2 2 4 3 2 2" xfId="44517" xr:uid="{00000000-0005-0000-0000-0000D7AD0000}"/>
    <cellStyle name="Normal 5 3 2 5 2 2 4 3 3" xfId="44518" xr:uid="{00000000-0005-0000-0000-0000D8AD0000}"/>
    <cellStyle name="Normal 5 3 2 5 2 2 4 4" xfId="44519" xr:uid="{00000000-0005-0000-0000-0000D9AD0000}"/>
    <cellStyle name="Normal 5 3 2 5 2 2 5" xfId="44520" xr:uid="{00000000-0005-0000-0000-0000DAAD0000}"/>
    <cellStyle name="Normal 5 3 2 5 2 2 5 2" xfId="44521" xr:uid="{00000000-0005-0000-0000-0000DBAD0000}"/>
    <cellStyle name="Normal 5 3 2 5 2 2 6" xfId="44522" xr:uid="{00000000-0005-0000-0000-0000DCAD0000}"/>
    <cellStyle name="Normal 5 3 2 5 2 2 6 2" xfId="44523" xr:uid="{00000000-0005-0000-0000-0000DDAD0000}"/>
    <cellStyle name="Normal 5 3 2 5 2 2 6 2 2" xfId="44524" xr:uid="{00000000-0005-0000-0000-0000DEAD0000}"/>
    <cellStyle name="Normal 5 3 2 5 2 2 6 3" xfId="44525" xr:uid="{00000000-0005-0000-0000-0000DFAD0000}"/>
    <cellStyle name="Normal 5 3 2 5 2 2 7" xfId="44526" xr:uid="{00000000-0005-0000-0000-0000E0AD0000}"/>
    <cellStyle name="Normal 5 3 2 5 2 2 7 2" xfId="44527" xr:uid="{00000000-0005-0000-0000-0000E1AD0000}"/>
    <cellStyle name="Normal 5 3 2 5 2 2 8" xfId="44528" xr:uid="{00000000-0005-0000-0000-0000E2AD0000}"/>
    <cellStyle name="Normal 5 3 2 5 2 3" xfId="44529" xr:uid="{00000000-0005-0000-0000-0000E3AD0000}"/>
    <cellStyle name="Normal 5 3 2 5 2 3 2" xfId="44530" xr:uid="{00000000-0005-0000-0000-0000E4AD0000}"/>
    <cellStyle name="Normal 5 3 2 5 2 3 2 2" xfId="44531" xr:uid="{00000000-0005-0000-0000-0000E5AD0000}"/>
    <cellStyle name="Normal 5 3 2 5 2 3 2 2 2" xfId="44532" xr:uid="{00000000-0005-0000-0000-0000E6AD0000}"/>
    <cellStyle name="Normal 5 3 2 5 2 3 2 3" xfId="44533" xr:uid="{00000000-0005-0000-0000-0000E7AD0000}"/>
    <cellStyle name="Normal 5 3 2 5 2 3 2 3 2" xfId="44534" xr:uid="{00000000-0005-0000-0000-0000E8AD0000}"/>
    <cellStyle name="Normal 5 3 2 5 2 3 2 3 2 2" xfId="44535" xr:uid="{00000000-0005-0000-0000-0000E9AD0000}"/>
    <cellStyle name="Normal 5 3 2 5 2 3 2 3 3" xfId="44536" xr:uid="{00000000-0005-0000-0000-0000EAAD0000}"/>
    <cellStyle name="Normal 5 3 2 5 2 3 2 4" xfId="44537" xr:uid="{00000000-0005-0000-0000-0000EBAD0000}"/>
    <cellStyle name="Normal 5 3 2 5 2 3 3" xfId="44538" xr:uid="{00000000-0005-0000-0000-0000ECAD0000}"/>
    <cellStyle name="Normal 5 3 2 5 2 3 3 2" xfId="44539" xr:uid="{00000000-0005-0000-0000-0000EDAD0000}"/>
    <cellStyle name="Normal 5 3 2 5 2 3 4" xfId="44540" xr:uid="{00000000-0005-0000-0000-0000EEAD0000}"/>
    <cellStyle name="Normal 5 3 2 5 2 3 4 2" xfId="44541" xr:uid="{00000000-0005-0000-0000-0000EFAD0000}"/>
    <cellStyle name="Normal 5 3 2 5 2 3 4 2 2" xfId="44542" xr:uid="{00000000-0005-0000-0000-0000F0AD0000}"/>
    <cellStyle name="Normal 5 3 2 5 2 3 4 3" xfId="44543" xr:uid="{00000000-0005-0000-0000-0000F1AD0000}"/>
    <cellStyle name="Normal 5 3 2 5 2 3 5" xfId="44544" xr:uid="{00000000-0005-0000-0000-0000F2AD0000}"/>
    <cellStyle name="Normal 5 3 2 5 2 4" xfId="44545" xr:uid="{00000000-0005-0000-0000-0000F3AD0000}"/>
    <cellStyle name="Normal 5 3 2 5 2 4 2" xfId="44546" xr:uid="{00000000-0005-0000-0000-0000F4AD0000}"/>
    <cellStyle name="Normal 5 3 2 5 2 4 2 2" xfId="44547" xr:uid="{00000000-0005-0000-0000-0000F5AD0000}"/>
    <cellStyle name="Normal 5 3 2 5 2 4 3" xfId="44548" xr:uid="{00000000-0005-0000-0000-0000F6AD0000}"/>
    <cellStyle name="Normal 5 3 2 5 2 4 3 2" xfId="44549" xr:uid="{00000000-0005-0000-0000-0000F7AD0000}"/>
    <cellStyle name="Normal 5 3 2 5 2 4 3 2 2" xfId="44550" xr:uid="{00000000-0005-0000-0000-0000F8AD0000}"/>
    <cellStyle name="Normal 5 3 2 5 2 4 3 3" xfId="44551" xr:uid="{00000000-0005-0000-0000-0000F9AD0000}"/>
    <cellStyle name="Normal 5 3 2 5 2 4 4" xfId="44552" xr:uid="{00000000-0005-0000-0000-0000FAAD0000}"/>
    <cellStyle name="Normal 5 3 2 5 2 5" xfId="44553" xr:uid="{00000000-0005-0000-0000-0000FBAD0000}"/>
    <cellStyle name="Normal 5 3 2 5 2 5 2" xfId="44554" xr:uid="{00000000-0005-0000-0000-0000FCAD0000}"/>
    <cellStyle name="Normal 5 3 2 5 2 5 2 2" xfId="44555" xr:uid="{00000000-0005-0000-0000-0000FDAD0000}"/>
    <cellStyle name="Normal 5 3 2 5 2 5 3" xfId="44556" xr:uid="{00000000-0005-0000-0000-0000FEAD0000}"/>
    <cellStyle name="Normal 5 3 2 5 2 5 3 2" xfId="44557" xr:uid="{00000000-0005-0000-0000-0000FFAD0000}"/>
    <cellStyle name="Normal 5 3 2 5 2 5 3 2 2" xfId="44558" xr:uid="{00000000-0005-0000-0000-000000AE0000}"/>
    <cellStyle name="Normal 5 3 2 5 2 5 3 3" xfId="44559" xr:uid="{00000000-0005-0000-0000-000001AE0000}"/>
    <cellStyle name="Normal 5 3 2 5 2 5 4" xfId="44560" xr:uid="{00000000-0005-0000-0000-000002AE0000}"/>
    <cellStyle name="Normal 5 3 2 5 2 6" xfId="44561" xr:uid="{00000000-0005-0000-0000-000003AE0000}"/>
    <cellStyle name="Normal 5 3 2 5 2 6 2" xfId="44562" xr:uid="{00000000-0005-0000-0000-000004AE0000}"/>
    <cellStyle name="Normal 5 3 2 5 2 7" xfId="44563" xr:uid="{00000000-0005-0000-0000-000005AE0000}"/>
    <cellStyle name="Normal 5 3 2 5 2 7 2" xfId="44564" xr:uid="{00000000-0005-0000-0000-000006AE0000}"/>
    <cellStyle name="Normal 5 3 2 5 2 7 2 2" xfId="44565" xr:uid="{00000000-0005-0000-0000-000007AE0000}"/>
    <cellStyle name="Normal 5 3 2 5 2 7 3" xfId="44566" xr:uid="{00000000-0005-0000-0000-000008AE0000}"/>
    <cellStyle name="Normal 5 3 2 5 2 8" xfId="44567" xr:uid="{00000000-0005-0000-0000-000009AE0000}"/>
    <cellStyle name="Normal 5 3 2 5 2 8 2" xfId="44568" xr:uid="{00000000-0005-0000-0000-00000AAE0000}"/>
    <cellStyle name="Normal 5 3 2 5 2 9" xfId="44569" xr:uid="{00000000-0005-0000-0000-00000BAE0000}"/>
    <cellStyle name="Normal 5 3 2 5 3" xfId="44570" xr:uid="{00000000-0005-0000-0000-00000CAE0000}"/>
    <cellStyle name="Normal 5 3 2 5 3 2" xfId="44571" xr:uid="{00000000-0005-0000-0000-00000DAE0000}"/>
    <cellStyle name="Normal 5 3 2 5 3 2 2" xfId="44572" xr:uid="{00000000-0005-0000-0000-00000EAE0000}"/>
    <cellStyle name="Normal 5 3 2 5 3 2 2 2" xfId="44573" xr:uid="{00000000-0005-0000-0000-00000FAE0000}"/>
    <cellStyle name="Normal 5 3 2 5 3 2 2 2 2" xfId="44574" xr:uid="{00000000-0005-0000-0000-000010AE0000}"/>
    <cellStyle name="Normal 5 3 2 5 3 2 2 3" xfId="44575" xr:uid="{00000000-0005-0000-0000-000011AE0000}"/>
    <cellStyle name="Normal 5 3 2 5 3 2 2 3 2" xfId="44576" xr:uid="{00000000-0005-0000-0000-000012AE0000}"/>
    <cellStyle name="Normal 5 3 2 5 3 2 2 3 2 2" xfId="44577" xr:uid="{00000000-0005-0000-0000-000013AE0000}"/>
    <cellStyle name="Normal 5 3 2 5 3 2 2 3 3" xfId="44578" xr:uid="{00000000-0005-0000-0000-000014AE0000}"/>
    <cellStyle name="Normal 5 3 2 5 3 2 2 4" xfId="44579" xr:uid="{00000000-0005-0000-0000-000015AE0000}"/>
    <cellStyle name="Normal 5 3 2 5 3 2 3" xfId="44580" xr:uid="{00000000-0005-0000-0000-000016AE0000}"/>
    <cellStyle name="Normal 5 3 2 5 3 2 3 2" xfId="44581" xr:uid="{00000000-0005-0000-0000-000017AE0000}"/>
    <cellStyle name="Normal 5 3 2 5 3 2 4" xfId="44582" xr:uid="{00000000-0005-0000-0000-000018AE0000}"/>
    <cellStyle name="Normal 5 3 2 5 3 2 4 2" xfId="44583" xr:uid="{00000000-0005-0000-0000-000019AE0000}"/>
    <cellStyle name="Normal 5 3 2 5 3 2 4 2 2" xfId="44584" xr:uid="{00000000-0005-0000-0000-00001AAE0000}"/>
    <cellStyle name="Normal 5 3 2 5 3 2 4 3" xfId="44585" xr:uid="{00000000-0005-0000-0000-00001BAE0000}"/>
    <cellStyle name="Normal 5 3 2 5 3 2 5" xfId="44586" xr:uid="{00000000-0005-0000-0000-00001CAE0000}"/>
    <cellStyle name="Normal 5 3 2 5 3 3" xfId="44587" xr:uid="{00000000-0005-0000-0000-00001DAE0000}"/>
    <cellStyle name="Normal 5 3 2 5 3 3 2" xfId="44588" xr:uid="{00000000-0005-0000-0000-00001EAE0000}"/>
    <cellStyle name="Normal 5 3 2 5 3 3 2 2" xfId="44589" xr:uid="{00000000-0005-0000-0000-00001FAE0000}"/>
    <cellStyle name="Normal 5 3 2 5 3 3 3" xfId="44590" xr:uid="{00000000-0005-0000-0000-000020AE0000}"/>
    <cellStyle name="Normal 5 3 2 5 3 3 3 2" xfId="44591" xr:uid="{00000000-0005-0000-0000-000021AE0000}"/>
    <cellStyle name="Normal 5 3 2 5 3 3 3 2 2" xfId="44592" xr:uid="{00000000-0005-0000-0000-000022AE0000}"/>
    <cellStyle name="Normal 5 3 2 5 3 3 3 3" xfId="44593" xr:uid="{00000000-0005-0000-0000-000023AE0000}"/>
    <cellStyle name="Normal 5 3 2 5 3 3 4" xfId="44594" xr:uid="{00000000-0005-0000-0000-000024AE0000}"/>
    <cellStyle name="Normal 5 3 2 5 3 4" xfId="44595" xr:uid="{00000000-0005-0000-0000-000025AE0000}"/>
    <cellStyle name="Normal 5 3 2 5 3 4 2" xfId="44596" xr:uid="{00000000-0005-0000-0000-000026AE0000}"/>
    <cellStyle name="Normal 5 3 2 5 3 4 2 2" xfId="44597" xr:uid="{00000000-0005-0000-0000-000027AE0000}"/>
    <cellStyle name="Normal 5 3 2 5 3 4 3" xfId="44598" xr:uid="{00000000-0005-0000-0000-000028AE0000}"/>
    <cellStyle name="Normal 5 3 2 5 3 4 3 2" xfId="44599" xr:uid="{00000000-0005-0000-0000-000029AE0000}"/>
    <cellStyle name="Normal 5 3 2 5 3 4 3 2 2" xfId="44600" xr:uid="{00000000-0005-0000-0000-00002AAE0000}"/>
    <cellStyle name="Normal 5 3 2 5 3 4 3 3" xfId="44601" xr:uid="{00000000-0005-0000-0000-00002BAE0000}"/>
    <cellStyle name="Normal 5 3 2 5 3 4 4" xfId="44602" xr:uid="{00000000-0005-0000-0000-00002CAE0000}"/>
    <cellStyle name="Normal 5 3 2 5 3 5" xfId="44603" xr:uid="{00000000-0005-0000-0000-00002DAE0000}"/>
    <cellStyle name="Normal 5 3 2 5 3 5 2" xfId="44604" xr:uid="{00000000-0005-0000-0000-00002EAE0000}"/>
    <cellStyle name="Normal 5 3 2 5 3 6" xfId="44605" xr:uid="{00000000-0005-0000-0000-00002FAE0000}"/>
    <cellStyle name="Normal 5 3 2 5 3 6 2" xfId="44606" xr:uid="{00000000-0005-0000-0000-000030AE0000}"/>
    <cellStyle name="Normal 5 3 2 5 3 6 2 2" xfId="44607" xr:uid="{00000000-0005-0000-0000-000031AE0000}"/>
    <cellStyle name="Normal 5 3 2 5 3 6 3" xfId="44608" xr:uid="{00000000-0005-0000-0000-000032AE0000}"/>
    <cellStyle name="Normal 5 3 2 5 3 7" xfId="44609" xr:uid="{00000000-0005-0000-0000-000033AE0000}"/>
    <cellStyle name="Normal 5 3 2 5 3 7 2" xfId="44610" xr:uid="{00000000-0005-0000-0000-000034AE0000}"/>
    <cellStyle name="Normal 5 3 2 5 3 8" xfId="44611" xr:uid="{00000000-0005-0000-0000-000035AE0000}"/>
    <cellStyle name="Normal 5 3 2 5 4" xfId="44612" xr:uid="{00000000-0005-0000-0000-000036AE0000}"/>
    <cellStyle name="Normal 5 3 2 5 4 2" xfId="44613" xr:uid="{00000000-0005-0000-0000-000037AE0000}"/>
    <cellStyle name="Normal 5 3 2 5 4 2 2" xfId="44614" xr:uid="{00000000-0005-0000-0000-000038AE0000}"/>
    <cellStyle name="Normal 5 3 2 5 4 2 2 2" xfId="44615" xr:uid="{00000000-0005-0000-0000-000039AE0000}"/>
    <cellStyle name="Normal 5 3 2 5 4 2 3" xfId="44616" xr:uid="{00000000-0005-0000-0000-00003AAE0000}"/>
    <cellStyle name="Normal 5 3 2 5 4 2 3 2" xfId="44617" xr:uid="{00000000-0005-0000-0000-00003BAE0000}"/>
    <cellStyle name="Normal 5 3 2 5 4 2 3 2 2" xfId="44618" xr:uid="{00000000-0005-0000-0000-00003CAE0000}"/>
    <cellStyle name="Normal 5 3 2 5 4 2 3 3" xfId="44619" xr:uid="{00000000-0005-0000-0000-00003DAE0000}"/>
    <cellStyle name="Normal 5 3 2 5 4 2 4" xfId="44620" xr:uid="{00000000-0005-0000-0000-00003EAE0000}"/>
    <cellStyle name="Normal 5 3 2 5 4 3" xfId="44621" xr:uid="{00000000-0005-0000-0000-00003FAE0000}"/>
    <cellStyle name="Normal 5 3 2 5 4 3 2" xfId="44622" xr:uid="{00000000-0005-0000-0000-000040AE0000}"/>
    <cellStyle name="Normal 5 3 2 5 4 4" xfId="44623" xr:uid="{00000000-0005-0000-0000-000041AE0000}"/>
    <cellStyle name="Normal 5 3 2 5 4 4 2" xfId="44624" xr:uid="{00000000-0005-0000-0000-000042AE0000}"/>
    <cellStyle name="Normal 5 3 2 5 4 4 2 2" xfId="44625" xr:uid="{00000000-0005-0000-0000-000043AE0000}"/>
    <cellStyle name="Normal 5 3 2 5 4 4 3" xfId="44626" xr:uid="{00000000-0005-0000-0000-000044AE0000}"/>
    <cellStyle name="Normal 5 3 2 5 4 5" xfId="44627" xr:uid="{00000000-0005-0000-0000-000045AE0000}"/>
    <cellStyle name="Normal 5 3 2 5 5" xfId="44628" xr:uid="{00000000-0005-0000-0000-000046AE0000}"/>
    <cellStyle name="Normal 5 3 2 5 5 2" xfId="44629" xr:uid="{00000000-0005-0000-0000-000047AE0000}"/>
    <cellStyle name="Normal 5 3 2 5 5 2 2" xfId="44630" xr:uid="{00000000-0005-0000-0000-000048AE0000}"/>
    <cellStyle name="Normal 5 3 2 5 5 3" xfId="44631" xr:uid="{00000000-0005-0000-0000-000049AE0000}"/>
    <cellStyle name="Normal 5 3 2 5 5 3 2" xfId="44632" xr:uid="{00000000-0005-0000-0000-00004AAE0000}"/>
    <cellStyle name="Normal 5 3 2 5 5 3 2 2" xfId="44633" xr:uid="{00000000-0005-0000-0000-00004BAE0000}"/>
    <cellStyle name="Normal 5 3 2 5 5 3 3" xfId="44634" xr:uid="{00000000-0005-0000-0000-00004CAE0000}"/>
    <cellStyle name="Normal 5 3 2 5 5 4" xfId="44635" xr:uid="{00000000-0005-0000-0000-00004DAE0000}"/>
    <cellStyle name="Normal 5 3 2 5 6" xfId="44636" xr:uid="{00000000-0005-0000-0000-00004EAE0000}"/>
    <cellStyle name="Normal 5 3 2 5 6 2" xfId="44637" xr:uid="{00000000-0005-0000-0000-00004FAE0000}"/>
    <cellStyle name="Normal 5 3 2 5 6 2 2" xfId="44638" xr:uid="{00000000-0005-0000-0000-000050AE0000}"/>
    <cellStyle name="Normal 5 3 2 5 6 3" xfId="44639" xr:uid="{00000000-0005-0000-0000-000051AE0000}"/>
    <cellStyle name="Normal 5 3 2 5 6 3 2" xfId="44640" xr:uid="{00000000-0005-0000-0000-000052AE0000}"/>
    <cellStyle name="Normal 5 3 2 5 6 3 2 2" xfId="44641" xr:uid="{00000000-0005-0000-0000-000053AE0000}"/>
    <cellStyle name="Normal 5 3 2 5 6 3 3" xfId="44642" xr:uid="{00000000-0005-0000-0000-000054AE0000}"/>
    <cellStyle name="Normal 5 3 2 5 6 4" xfId="44643" xr:uid="{00000000-0005-0000-0000-000055AE0000}"/>
    <cellStyle name="Normal 5 3 2 5 7" xfId="44644" xr:uid="{00000000-0005-0000-0000-000056AE0000}"/>
    <cellStyle name="Normal 5 3 2 5 7 2" xfId="44645" xr:uid="{00000000-0005-0000-0000-000057AE0000}"/>
    <cellStyle name="Normal 5 3 2 5 8" xfId="44646" xr:uid="{00000000-0005-0000-0000-000058AE0000}"/>
    <cellStyle name="Normal 5 3 2 5 8 2" xfId="44647" xr:uid="{00000000-0005-0000-0000-000059AE0000}"/>
    <cellStyle name="Normal 5 3 2 5 8 2 2" xfId="44648" xr:uid="{00000000-0005-0000-0000-00005AAE0000}"/>
    <cellStyle name="Normal 5 3 2 5 8 3" xfId="44649" xr:uid="{00000000-0005-0000-0000-00005BAE0000}"/>
    <cellStyle name="Normal 5 3 2 5 9" xfId="44650" xr:uid="{00000000-0005-0000-0000-00005CAE0000}"/>
    <cellStyle name="Normal 5 3 2 5 9 2" xfId="44651" xr:uid="{00000000-0005-0000-0000-00005DAE0000}"/>
    <cellStyle name="Normal 5 3 2 6" xfId="44652" xr:uid="{00000000-0005-0000-0000-00005EAE0000}"/>
    <cellStyle name="Normal 5 3 2 6 2" xfId="44653" xr:uid="{00000000-0005-0000-0000-00005FAE0000}"/>
    <cellStyle name="Normal 5 3 2 6 2 2" xfId="44654" xr:uid="{00000000-0005-0000-0000-000060AE0000}"/>
    <cellStyle name="Normal 5 3 2 6 2 2 2" xfId="44655" xr:uid="{00000000-0005-0000-0000-000061AE0000}"/>
    <cellStyle name="Normal 5 3 2 6 2 2 2 2" xfId="44656" xr:uid="{00000000-0005-0000-0000-000062AE0000}"/>
    <cellStyle name="Normal 5 3 2 6 2 2 2 2 2" xfId="44657" xr:uid="{00000000-0005-0000-0000-000063AE0000}"/>
    <cellStyle name="Normal 5 3 2 6 2 2 2 3" xfId="44658" xr:uid="{00000000-0005-0000-0000-000064AE0000}"/>
    <cellStyle name="Normal 5 3 2 6 2 2 2 3 2" xfId="44659" xr:uid="{00000000-0005-0000-0000-000065AE0000}"/>
    <cellStyle name="Normal 5 3 2 6 2 2 2 3 2 2" xfId="44660" xr:uid="{00000000-0005-0000-0000-000066AE0000}"/>
    <cellStyle name="Normal 5 3 2 6 2 2 2 3 3" xfId="44661" xr:uid="{00000000-0005-0000-0000-000067AE0000}"/>
    <cellStyle name="Normal 5 3 2 6 2 2 2 4" xfId="44662" xr:uid="{00000000-0005-0000-0000-000068AE0000}"/>
    <cellStyle name="Normal 5 3 2 6 2 2 3" xfId="44663" xr:uid="{00000000-0005-0000-0000-000069AE0000}"/>
    <cellStyle name="Normal 5 3 2 6 2 2 3 2" xfId="44664" xr:uid="{00000000-0005-0000-0000-00006AAE0000}"/>
    <cellStyle name="Normal 5 3 2 6 2 2 4" xfId="44665" xr:uid="{00000000-0005-0000-0000-00006BAE0000}"/>
    <cellStyle name="Normal 5 3 2 6 2 2 4 2" xfId="44666" xr:uid="{00000000-0005-0000-0000-00006CAE0000}"/>
    <cellStyle name="Normal 5 3 2 6 2 2 4 2 2" xfId="44667" xr:uid="{00000000-0005-0000-0000-00006DAE0000}"/>
    <cellStyle name="Normal 5 3 2 6 2 2 4 3" xfId="44668" xr:uid="{00000000-0005-0000-0000-00006EAE0000}"/>
    <cellStyle name="Normal 5 3 2 6 2 2 5" xfId="44669" xr:uid="{00000000-0005-0000-0000-00006FAE0000}"/>
    <cellStyle name="Normal 5 3 2 6 2 3" xfId="44670" xr:uid="{00000000-0005-0000-0000-000070AE0000}"/>
    <cellStyle name="Normal 5 3 2 6 2 3 2" xfId="44671" xr:uid="{00000000-0005-0000-0000-000071AE0000}"/>
    <cellStyle name="Normal 5 3 2 6 2 3 2 2" xfId="44672" xr:uid="{00000000-0005-0000-0000-000072AE0000}"/>
    <cellStyle name="Normal 5 3 2 6 2 3 3" xfId="44673" xr:uid="{00000000-0005-0000-0000-000073AE0000}"/>
    <cellStyle name="Normal 5 3 2 6 2 3 3 2" xfId="44674" xr:uid="{00000000-0005-0000-0000-000074AE0000}"/>
    <cellStyle name="Normal 5 3 2 6 2 3 3 2 2" xfId="44675" xr:uid="{00000000-0005-0000-0000-000075AE0000}"/>
    <cellStyle name="Normal 5 3 2 6 2 3 3 3" xfId="44676" xr:uid="{00000000-0005-0000-0000-000076AE0000}"/>
    <cellStyle name="Normal 5 3 2 6 2 3 4" xfId="44677" xr:uid="{00000000-0005-0000-0000-000077AE0000}"/>
    <cellStyle name="Normal 5 3 2 6 2 4" xfId="44678" xr:uid="{00000000-0005-0000-0000-000078AE0000}"/>
    <cellStyle name="Normal 5 3 2 6 2 4 2" xfId="44679" xr:uid="{00000000-0005-0000-0000-000079AE0000}"/>
    <cellStyle name="Normal 5 3 2 6 2 4 2 2" xfId="44680" xr:uid="{00000000-0005-0000-0000-00007AAE0000}"/>
    <cellStyle name="Normal 5 3 2 6 2 4 3" xfId="44681" xr:uid="{00000000-0005-0000-0000-00007BAE0000}"/>
    <cellStyle name="Normal 5 3 2 6 2 4 3 2" xfId="44682" xr:uid="{00000000-0005-0000-0000-00007CAE0000}"/>
    <cellStyle name="Normal 5 3 2 6 2 4 3 2 2" xfId="44683" xr:uid="{00000000-0005-0000-0000-00007DAE0000}"/>
    <cellStyle name="Normal 5 3 2 6 2 4 3 3" xfId="44684" xr:uid="{00000000-0005-0000-0000-00007EAE0000}"/>
    <cellStyle name="Normal 5 3 2 6 2 4 4" xfId="44685" xr:uid="{00000000-0005-0000-0000-00007FAE0000}"/>
    <cellStyle name="Normal 5 3 2 6 2 5" xfId="44686" xr:uid="{00000000-0005-0000-0000-000080AE0000}"/>
    <cellStyle name="Normal 5 3 2 6 2 5 2" xfId="44687" xr:uid="{00000000-0005-0000-0000-000081AE0000}"/>
    <cellStyle name="Normal 5 3 2 6 2 6" xfId="44688" xr:uid="{00000000-0005-0000-0000-000082AE0000}"/>
    <cellStyle name="Normal 5 3 2 6 2 6 2" xfId="44689" xr:uid="{00000000-0005-0000-0000-000083AE0000}"/>
    <cellStyle name="Normal 5 3 2 6 2 6 2 2" xfId="44690" xr:uid="{00000000-0005-0000-0000-000084AE0000}"/>
    <cellStyle name="Normal 5 3 2 6 2 6 3" xfId="44691" xr:uid="{00000000-0005-0000-0000-000085AE0000}"/>
    <cellStyle name="Normal 5 3 2 6 2 7" xfId="44692" xr:uid="{00000000-0005-0000-0000-000086AE0000}"/>
    <cellStyle name="Normal 5 3 2 6 2 7 2" xfId="44693" xr:uid="{00000000-0005-0000-0000-000087AE0000}"/>
    <cellStyle name="Normal 5 3 2 6 2 8" xfId="44694" xr:uid="{00000000-0005-0000-0000-000088AE0000}"/>
    <cellStyle name="Normal 5 3 2 6 3" xfId="44695" xr:uid="{00000000-0005-0000-0000-000089AE0000}"/>
    <cellStyle name="Normal 5 3 2 6 3 2" xfId="44696" xr:uid="{00000000-0005-0000-0000-00008AAE0000}"/>
    <cellStyle name="Normal 5 3 2 6 3 2 2" xfId="44697" xr:uid="{00000000-0005-0000-0000-00008BAE0000}"/>
    <cellStyle name="Normal 5 3 2 6 3 2 2 2" xfId="44698" xr:uid="{00000000-0005-0000-0000-00008CAE0000}"/>
    <cellStyle name="Normal 5 3 2 6 3 2 3" xfId="44699" xr:uid="{00000000-0005-0000-0000-00008DAE0000}"/>
    <cellStyle name="Normal 5 3 2 6 3 2 3 2" xfId="44700" xr:uid="{00000000-0005-0000-0000-00008EAE0000}"/>
    <cellStyle name="Normal 5 3 2 6 3 2 3 2 2" xfId="44701" xr:uid="{00000000-0005-0000-0000-00008FAE0000}"/>
    <cellStyle name="Normal 5 3 2 6 3 2 3 3" xfId="44702" xr:uid="{00000000-0005-0000-0000-000090AE0000}"/>
    <cellStyle name="Normal 5 3 2 6 3 2 4" xfId="44703" xr:uid="{00000000-0005-0000-0000-000091AE0000}"/>
    <cellStyle name="Normal 5 3 2 6 3 3" xfId="44704" xr:uid="{00000000-0005-0000-0000-000092AE0000}"/>
    <cellStyle name="Normal 5 3 2 6 3 3 2" xfId="44705" xr:uid="{00000000-0005-0000-0000-000093AE0000}"/>
    <cellStyle name="Normal 5 3 2 6 3 4" xfId="44706" xr:uid="{00000000-0005-0000-0000-000094AE0000}"/>
    <cellStyle name="Normal 5 3 2 6 3 4 2" xfId="44707" xr:uid="{00000000-0005-0000-0000-000095AE0000}"/>
    <cellStyle name="Normal 5 3 2 6 3 4 2 2" xfId="44708" xr:uid="{00000000-0005-0000-0000-000096AE0000}"/>
    <cellStyle name="Normal 5 3 2 6 3 4 3" xfId="44709" xr:uid="{00000000-0005-0000-0000-000097AE0000}"/>
    <cellStyle name="Normal 5 3 2 6 3 5" xfId="44710" xr:uid="{00000000-0005-0000-0000-000098AE0000}"/>
    <cellStyle name="Normal 5 3 2 6 4" xfId="44711" xr:uid="{00000000-0005-0000-0000-000099AE0000}"/>
    <cellStyle name="Normal 5 3 2 6 4 2" xfId="44712" xr:uid="{00000000-0005-0000-0000-00009AAE0000}"/>
    <cellStyle name="Normal 5 3 2 6 4 2 2" xfId="44713" xr:uid="{00000000-0005-0000-0000-00009BAE0000}"/>
    <cellStyle name="Normal 5 3 2 6 4 3" xfId="44714" xr:uid="{00000000-0005-0000-0000-00009CAE0000}"/>
    <cellStyle name="Normal 5 3 2 6 4 3 2" xfId="44715" xr:uid="{00000000-0005-0000-0000-00009DAE0000}"/>
    <cellStyle name="Normal 5 3 2 6 4 3 2 2" xfId="44716" xr:uid="{00000000-0005-0000-0000-00009EAE0000}"/>
    <cellStyle name="Normal 5 3 2 6 4 3 3" xfId="44717" xr:uid="{00000000-0005-0000-0000-00009FAE0000}"/>
    <cellStyle name="Normal 5 3 2 6 4 4" xfId="44718" xr:uid="{00000000-0005-0000-0000-0000A0AE0000}"/>
    <cellStyle name="Normal 5 3 2 6 5" xfId="44719" xr:uid="{00000000-0005-0000-0000-0000A1AE0000}"/>
    <cellStyle name="Normal 5 3 2 6 5 2" xfId="44720" xr:uid="{00000000-0005-0000-0000-0000A2AE0000}"/>
    <cellStyle name="Normal 5 3 2 6 5 2 2" xfId="44721" xr:uid="{00000000-0005-0000-0000-0000A3AE0000}"/>
    <cellStyle name="Normal 5 3 2 6 5 3" xfId="44722" xr:uid="{00000000-0005-0000-0000-0000A4AE0000}"/>
    <cellStyle name="Normal 5 3 2 6 5 3 2" xfId="44723" xr:uid="{00000000-0005-0000-0000-0000A5AE0000}"/>
    <cellStyle name="Normal 5 3 2 6 5 3 2 2" xfId="44724" xr:uid="{00000000-0005-0000-0000-0000A6AE0000}"/>
    <cellStyle name="Normal 5 3 2 6 5 3 3" xfId="44725" xr:uid="{00000000-0005-0000-0000-0000A7AE0000}"/>
    <cellStyle name="Normal 5 3 2 6 5 4" xfId="44726" xr:uid="{00000000-0005-0000-0000-0000A8AE0000}"/>
    <cellStyle name="Normal 5 3 2 6 6" xfId="44727" xr:uid="{00000000-0005-0000-0000-0000A9AE0000}"/>
    <cellStyle name="Normal 5 3 2 6 6 2" xfId="44728" xr:uid="{00000000-0005-0000-0000-0000AAAE0000}"/>
    <cellStyle name="Normal 5 3 2 6 7" xfId="44729" xr:uid="{00000000-0005-0000-0000-0000ABAE0000}"/>
    <cellStyle name="Normal 5 3 2 6 7 2" xfId="44730" xr:uid="{00000000-0005-0000-0000-0000ACAE0000}"/>
    <cellStyle name="Normal 5 3 2 6 7 2 2" xfId="44731" xr:uid="{00000000-0005-0000-0000-0000ADAE0000}"/>
    <cellStyle name="Normal 5 3 2 6 7 3" xfId="44732" xr:uid="{00000000-0005-0000-0000-0000AEAE0000}"/>
    <cellStyle name="Normal 5 3 2 6 8" xfId="44733" xr:uid="{00000000-0005-0000-0000-0000AFAE0000}"/>
    <cellStyle name="Normal 5 3 2 6 8 2" xfId="44734" xr:uid="{00000000-0005-0000-0000-0000B0AE0000}"/>
    <cellStyle name="Normal 5 3 2 6 9" xfId="44735" xr:uid="{00000000-0005-0000-0000-0000B1AE0000}"/>
    <cellStyle name="Normal 5 3 2 7" xfId="44736" xr:uid="{00000000-0005-0000-0000-0000B2AE0000}"/>
    <cellStyle name="Normal 5 3 2 7 2" xfId="44737" xr:uid="{00000000-0005-0000-0000-0000B3AE0000}"/>
    <cellStyle name="Normal 5 3 2 7 2 2" xfId="44738" xr:uid="{00000000-0005-0000-0000-0000B4AE0000}"/>
    <cellStyle name="Normal 5 3 2 7 2 2 2" xfId="44739" xr:uid="{00000000-0005-0000-0000-0000B5AE0000}"/>
    <cellStyle name="Normal 5 3 2 7 2 2 2 2" xfId="44740" xr:uid="{00000000-0005-0000-0000-0000B6AE0000}"/>
    <cellStyle name="Normal 5 3 2 7 2 2 3" xfId="44741" xr:uid="{00000000-0005-0000-0000-0000B7AE0000}"/>
    <cellStyle name="Normal 5 3 2 7 2 2 3 2" xfId="44742" xr:uid="{00000000-0005-0000-0000-0000B8AE0000}"/>
    <cellStyle name="Normal 5 3 2 7 2 2 3 2 2" xfId="44743" xr:uid="{00000000-0005-0000-0000-0000B9AE0000}"/>
    <cellStyle name="Normal 5 3 2 7 2 2 3 3" xfId="44744" xr:uid="{00000000-0005-0000-0000-0000BAAE0000}"/>
    <cellStyle name="Normal 5 3 2 7 2 2 4" xfId="44745" xr:uid="{00000000-0005-0000-0000-0000BBAE0000}"/>
    <cellStyle name="Normal 5 3 2 7 2 3" xfId="44746" xr:uid="{00000000-0005-0000-0000-0000BCAE0000}"/>
    <cellStyle name="Normal 5 3 2 7 2 3 2" xfId="44747" xr:uid="{00000000-0005-0000-0000-0000BDAE0000}"/>
    <cellStyle name="Normal 5 3 2 7 2 4" xfId="44748" xr:uid="{00000000-0005-0000-0000-0000BEAE0000}"/>
    <cellStyle name="Normal 5 3 2 7 2 4 2" xfId="44749" xr:uid="{00000000-0005-0000-0000-0000BFAE0000}"/>
    <cellStyle name="Normal 5 3 2 7 2 4 2 2" xfId="44750" xr:uid="{00000000-0005-0000-0000-0000C0AE0000}"/>
    <cellStyle name="Normal 5 3 2 7 2 4 3" xfId="44751" xr:uid="{00000000-0005-0000-0000-0000C1AE0000}"/>
    <cellStyle name="Normal 5 3 2 7 2 5" xfId="44752" xr:uid="{00000000-0005-0000-0000-0000C2AE0000}"/>
    <cellStyle name="Normal 5 3 2 7 3" xfId="44753" xr:uid="{00000000-0005-0000-0000-0000C3AE0000}"/>
    <cellStyle name="Normal 5 3 2 7 3 2" xfId="44754" xr:uid="{00000000-0005-0000-0000-0000C4AE0000}"/>
    <cellStyle name="Normal 5 3 2 7 3 2 2" xfId="44755" xr:uid="{00000000-0005-0000-0000-0000C5AE0000}"/>
    <cellStyle name="Normal 5 3 2 7 3 3" xfId="44756" xr:uid="{00000000-0005-0000-0000-0000C6AE0000}"/>
    <cellStyle name="Normal 5 3 2 7 3 3 2" xfId="44757" xr:uid="{00000000-0005-0000-0000-0000C7AE0000}"/>
    <cellStyle name="Normal 5 3 2 7 3 3 2 2" xfId="44758" xr:uid="{00000000-0005-0000-0000-0000C8AE0000}"/>
    <cellStyle name="Normal 5 3 2 7 3 3 3" xfId="44759" xr:uid="{00000000-0005-0000-0000-0000C9AE0000}"/>
    <cellStyle name="Normal 5 3 2 7 3 4" xfId="44760" xr:uid="{00000000-0005-0000-0000-0000CAAE0000}"/>
    <cellStyle name="Normal 5 3 2 7 4" xfId="44761" xr:uid="{00000000-0005-0000-0000-0000CBAE0000}"/>
    <cellStyle name="Normal 5 3 2 7 4 2" xfId="44762" xr:uid="{00000000-0005-0000-0000-0000CCAE0000}"/>
    <cellStyle name="Normal 5 3 2 7 4 2 2" xfId="44763" xr:uid="{00000000-0005-0000-0000-0000CDAE0000}"/>
    <cellStyle name="Normal 5 3 2 7 4 3" xfId="44764" xr:uid="{00000000-0005-0000-0000-0000CEAE0000}"/>
    <cellStyle name="Normal 5 3 2 7 4 3 2" xfId="44765" xr:uid="{00000000-0005-0000-0000-0000CFAE0000}"/>
    <cellStyle name="Normal 5 3 2 7 4 3 2 2" xfId="44766" xr:uid="{00000000-0005-0000-0000-0000D0AE0000}"/>
    <cellStyle name="Normal 5 3 2 7 4 3 3" xfId="44767" xr:uid="{00000000-0005-0000-0000-0000D1AE0000}"/>
    <cellStyle name="Normal 5 3 2 7 4 4" xfId="44768" xr:uid="{00000000-0005-0000-0000-0000D2AE0000}"/>
    <cellStyle name="Normal 5 3 2 7 5" xfId="44769" xr:uid="{00000000-0005-0000-0000-0000D3AE0000}"/>
    <cellStyle name="Normal 5 3 2 7 5 2" xfId="44770" xr:uid="{00000000-0005-0000-0000-0000D4AE0000}"/>
    <cellStyle name="Normal 5 3 2 7 6" xfId="44771" xr:uid="{00000000-0005-0000-0000-0000D5AE0000}"/>
    <cellStyle name="Normal 5 3 2 7 6 2" xfId="44772" xr:uid="{00000000-0005-0000-0000-0000D6AE0000}"/>
    <cellStyle name="Normal 5 3 2 7 6 2 2" xfId="44773" xr:uid="{00000000-0005-0000-0000-0000D7AE0000}"/>
    <cellStyle name="Normal 5 3 2 7 6 3" xfId="44774" xr:uid="{00000000-0005-0000-0000-0000D8AE0000}"/>
    <cellStyle name="Normal 5 3 2 7 7" xfId="44775" xr:uid="{00000000-0005-0000-0000-0000D9AE0000}"/>
    <cellStyle name="Normal 5 3 2 7 7 2" xfId="44776" xr:uid="{00000000-0005-0000-0000-0000DAAE0000}"/>
    <cellStyle name="Normal 5 3 2 7 8" xfId="44777" xr:uid="{00000000-0005-0000-0000-0000DBAE0000}"/>
    <cellStyle name="Normal 5 3 2 8" xfId="44778" xr:uid="{00000000-0005-0000-0000-0000DCAE0000}"/>
    <cellStyle name="Normal 5 3 2 8 2" xfId="44779" xr:uid="{00000000-0005-0000-0000-0000DDAE0000}"/>
    <cellStyle name="Normal 5 3 2 8 2 2" xfId="44780" xr:uid="{00000000-0005-0000-0000-0000DEAE0000}"/>
    <cellStyle name="Normal 5 3 2 8 2 2 2" xfId="44781" xr:uid="{00000000-0005-0000-0000-0000DFAE0000}"/>
    <cellStyle name="Normal 5 3 2 8 2 2 2 2" xfId="44782" xr:uid="{00000000-0005-0000-0000-0000E0AE0000}"/>
    <cellStyle name="Normal 5 3 2 8 2 2 3" xfId="44783" xr:uid="{00000000-0005-0000-0000-0000E1AE0000}"/>
    <cellStyle name="Normal 5 3 2 8 2 2 3 2" xfId="44784" xr:uid="{00000000-0005-0000-0000-0000E2AE0000}"/>
    <cellStyle name="Normal 5 3 2 8 2 2 3 2 2" xfId="44785" xr:uid="{00000000-0005-0000-0000-0000E3AE0000}"/>
    <cellStyle name="Normal 5 3 2 8 2 2 3 3" xfId="44786" xr:uid="{00000000-0005-0000-0000-0000E4AE0000}"/>
    <cellStyle name="Normal 5 3 2 8 2 2 4" xfId="44787" xr:uid="{00000000-0005-0000-0000-0000E5AE0000}"/>
    <cellStyle name="Normal 5 3 2 8 2 3" xfId="44788" xr:uid="{00000000-0005-0000-0000-0000E6AE0000}"/>
    <cellStyle name="Normal 5 3 2 8 2 3 2" xfId="44789" xr:uid="{00000000-0005-0000-0000-0000E7AE0000}"/>
    <cellStyle name="Normal 5 3 2 8 2 4" xfId="44790" xr:uid="{00000000-0005-0000-0000-0000E8AE0000}"/>
    <cellStyle name="Normal 5 3 2 8 2 4 2" xfId="44791" xr:uid="{00000000-0005-0000-0000-0000E9AE0000}"/>
    <cellStyle name="Normal 5 3 2 8 2 4 2 2" xfId="44792" xr:uid="{00000000-0005-0000-0000-0000EAAE0000}"/>
    <cellStyle name="Normal 5 3 2 8 2 4 3" xfId="44793" xr:uid="{00000000-0005-0000-0000-0000EBAE0000}"/>
    <cellStyle name="Normal 5 3 2 8 2 5" xfId="44794" xr:uid="{00000000-0005-0000-0000-0000ECAE0000}"/>
    <cellStyle name="Normal 5 3 2 8 3" xfId="44795" xr:uid="{00000000-0005-0000-0000-0000EDAE0000}"/>
    <cellStyle name="Normal 5 3 2 8 3 2" xfId="44796" xr:uid="{00000000-0005-0000-0000-0000EEAE0000}"/>
    <cellStyle name="Normal 5 3 2 8 3 2 2" xfId="44797" xr:uid="{00000000-0005-0000-0000-0000EFAE0000}"/>
    <cellStyle name="Normal 5 3 2 8 3 3" xfId="44798" xr:uid="{00000000-0005-0000-0000-0000F0AE0000}"/>
    <cellStyle name="Normal 5 3 2 8 3 3 2" xfId="44799" xr:uid="{00000000-0005-0000-0000-0000F1AE0000}"/>
    <cellStyle name="Normal 5 3 2 8 3 3 2 2" xfId="44800" xr:uid="{00000000-0005-0000-0000-0000F2AE0000}"/>
    <cellStyle name="Normal 5 3 2 8 3 3 3" xfId="44801" xr:uid="{00000000-0005-0000-0000-0000F3AE0000}"/>
    <cellStyle name="Normal 5 3 2 8 3 4" xfId="44802" xr:uid="{00000000-0005-0000-0000-0000F4AE0000}"/>
    <cellStyle name="Normal 5 3 2 8 4" xfId="44803" xr:uid="{00000000-0005-0000-0000-0000F5AE0000}"/>
    <cellStyle name="Normal 5 3 2 8 4 2" xfId="44804" xr:uid="{00000000-0005-0000-0000-0000F6AE0000}"/>
    <cellStyle name="Normal 5 3 2 8 4 2 2" xfId="44805" xr:uid="{00000000-0005-0000-0000-0000F7AE0000}"/>
    <cellStyle name="Normal 5 3 2 8 4 3" xfId="44806" xr:uid="{00000000-0005-0000-0000-0000F8AE0000}"/>
    <cellStyle name="Normal 5 3 2 8 4 3 2" xfId="44807" xr:uid="{00000000-0005-0000-0000-0000F9AE0000}"/>
    <cellStyle name="Normal 5 3 2 8 4 3 2 2" xfId="44808" xr:uid="{00000000-0005-0000-0000-0000FAAE0000}"/>
    <cellStyle name="Normal 5 3 2 8 4 3 3" xfId="44809" xr:uid="{00000000-0005-0000-0000-0000FBAE0000}"/>
    <cellStyle name="Normal 5 3 2 8 4 4" xfId="44810" xr:uid="{00000000-0005-0000-0000-0000FCAE0000}"/>
    <cellStyle name="Normal 5 3 2 8 5" xfId="44811" xr:uid="{00000000-0005-0000-0000-0000FDAE0000}"/>
    <cellStyle name="Normal 5 3 2 8 5 2" xfId="44812" xr:uid="{00000000-0005-0000-0000-0000FEAE0000}"/>
    <cellStyle name="Normal 5 3 2 8 6" xfId="44813" xr:uid="{00000000-0005-0000-0000-0000FFAE0000}"/>
    <cellStyle name="Normal 5 3 2 8 6 2" xfId="44814" xr:uid="{00000000-0005-0000-0000-000000AF0000}"/>
    <cellStyle name="Normal 5 3 2 8 6 2 2" xfId="44815" xr:uid="{00000000-0005-0000-0000-000001AF0000}"/>
    <cellStyle name="Normal 5 3 2 8 6 3" xfId="44816" xr:uid="{00000000-0005-0000-0000-000002AF0000}"/>
    <cellStyle name="Normal 5 3 2 8 7" xfId="44817" xr:uid="{00000000-0005-0000-0000-000003AF0000}"/>
    <cellStyle name="Normal 5 3 2 8 7 2" xfId="44818" xr:uid="{00000000-0005-0000-0000-000004AF0000}"/>
    <cellStyle name="Normal 5 3 2 8 8" xfId="44819" xr:uid="{00000000-0005-0000-0000-000005AF0000}"/>
    <cellStyle name="Normal 5 3 2 9" xfId="44820" xr:uid="{00000000-0005-0000-0000-000006AF0000}"/>
    <cellStyle name="Normal 5 3 2 9 2" xfId="44821" xr:uid="{00000000-0005-0000-0000-000007AF0000}"/>
    <cellStyle name="Normal 5 3 2 9 2 2" xfId="44822" xr:uid="{00000000-0005-0000-0000-000008AF0000}"/>
    <cellStyle name="Normal 5 3 2 9 2 2 2" xfId="44823" xr:uid="{00000000-0005-0000-0000-000009AF0000}"/>
    <cellStyle name="Normal 5 3 2 9 2 2 2 2" xfId="44824" xr:uid="{00000000-0005-0000-0000-00000AAF0000}"/>
    <cellStyle name="Normal 5 3 2 9 2 2 3" xfId="44825" xr:uid="{00000000-0005-0000-0000-00000BAF0000}"/>
    <cellStyle name="Normal 5 3 2 9 2 2 3 2" xfId="44826" xr:uid="{00000000-0005-0000-0000-00000CAF0000}"/>
    <cellStyle name="Normal 5 3 2 9 2 2 3 2 2" xfId="44827" xr:uid="{00000000-0005-0000-0000-00000DAF0000}"/>
    <cellStyle name="Normal 5 3 2 9 2 2 3 3" xfId="44828" xr:uid="{00000000-0005-0000-0000-00000EAF0000}"/>
    <cellStyle name="Normal 5 3 2 9 2 2 4" xfId="44829" xr:uid="{00000000-0005-0000-0000-00000FAF0000}"/>
    <cellStyle name="Normal 5 3 2 9 2 3" xfId="44830" xr:uid="{00000000-0005-0000-0000-000010AF0000}"/>
    <cellStyle name="Normal 5 3 2 9 2 3 2" xfId="44831" xr:uid="{00000000-0005-0000-0000-000011AF0000}"/>
    <cellStyle name="Normal 5 3 2 9 2 4" xfId="44832" xr:uid="{00000000-0005-0000-0000-000012AF0000}"/>
    <cellStyle name="Normal 5 3 2 9 2 4 2" xfId="44833" xr:uid="{00000000-0005-0000-0000-000013AF0000}"/>
    <cellStyle name="Normal 5 3 2 9 2 4 2 2" xfId="44834" xr:uid="{00000000-0005-0000-0000-000014AF0000}"/>
    <cellStyle name="Normal 5 3 2 9 2 4 3" xfId="44835" xr:uid="{00000000-0005-0000-0000-000015AF0000}"/>
    <cellStyle name="Normal 5 3 2 9 2 5" xfId="44836" xr:uid="{00000000-0005-0000-0000-000016AF0000}"/>
    <cellStyle name="Normal 5 3 2 9 3" xfId="44837" xr:uid="{00000000-0005-0000-0000-000017AF0000}"/>
    <cellStyle name="Normal 5 3 2 9 3 2" xfId="44838" xr:uid="{00000000-0005-0000-0000-000018AF0000}"/>
    <cellStyle name="Normal 5 3 2 9 3 2 2" xfId="44839" xr:uid="{00000000-0005-0000-0000-000019AF0000}"/>
    <cellStyle name="Normal 5 3 2 9 3 3" xfId="44840" xr:uid="{00000000-0005-0000-0000-00001AAF0000}"/>
    <cellStyle name="Normal 5 3 2 9 3 3 2" xfId="44841" xr:uid="{00000000-0005-0000-0000-00001BAF0000}"/>
    <cellStyle name="Normal 5 3 2 9 3 3 2 2" xfId="44842" xr:uid="{00000000-0005-0000-0000-00001CAF0000}"/>
    <cellStyle name="Normal 5 3 2 9 3 3 3" xfId="44843" xr:uid="{00000000-0005-0000-0000-00001DAF0000}"/>
    <cellStyle name="Normal 5 3 2 9 3 4" xfId="44844" xr:uid="{00000000-0005-0000-0000-00001EAF0000}"/>
    <cellStyle name="Normal 5 3 2 9 4" xfId="44845" xr:uid="{00000000-0005-0000-0000-00001FAF0000}"/>
    <cellStyle name="Normal 5 3 2 9 4 2" xfId="44846" xr:uid="{00000000-0005-0000-0000-000020AF0000}"/>
    <cellStyle name="Normal 5 3 2 9 5" xfId="44847" xr:uid="{00000000-0005-0000-0000-000021AF0000}"/>
    <cellStyle name="Normal 5 3 2 9 5 2" xfId="44848" xr:uid="{00000000-0005-0000-0000-000022AF0000}"/>
    <cellStyle name="Normal 5 3 2 9 5 2 2" xfId="44849" xr:uid="{00000000-0005-0000-0000-000023AF0000}"/>
    <cellStyle name="Normal 5 3 2 9 5 3" xfId="44850" xr:uid="{00000000-0005-0000-0000-000024AF0000}"/>
    <cellStyle name="Normal 5 3 2 9 6" xfId="44851" xr:uid="{00000000-0005-0000-0000-000025AF0000}"/>
    <cellStyle name="Normal 5 3 2_T-straight with PEDs adjustor" xfId="44852" xr:uid="{00000000-0005-0000-0000-000026AF0000}"/>
    <cellStyle name="Normal 5 3 20" xfId="44853" xr:uid="{00000000-0005-0000-0000-000027AF0000}"/>
    <cellStyle name="Normal 5 3 3" xfId="44854" xr:uid="{00000000-0005-0000-0000-000028AF0000}"/>
    <cellStyle name="Normal 5 3 3 10" xfId="44855" xr:uid="{00000000-0005-0000-0000-000029AF0000}"/>
    <cellStyle name="Normal 5 3 3 10 2" xfId="44856" xr:uid="{00000000-0005-0000-0000-00002AAF0000}"/>
    <cellStyle name="Normal 5 3 3 10 2 2" xfId="44857" xr:uid="{00000000-0005-0000-0000-00002BAF0000}"/>
    <cellStyle name="Normal 5 3 3 10 3" xfId="44858" xr:uid="{00000000-0005-0000-0000-00002CAF0000}"/>
    <cellStyle name="Normal 5 3 3 10 3 2" xfId="44859" xr:uid="{00000000-0005-0000-0000-00002DAF0000}"/>
    <cellStyle name="Normal 5 3 3 10 3 2 2" xfId="44860" xr:uid="{00000000-0005-0000-0000-00002EAF0000}"/>
    <cellStyle name="Normal 5 3 3 10 3 3" xfId="44861" xr:uid="{00000000-0005-0000-0000-00002FAF0000}"/>
    <cellStyle name="Normal 5 3 3 10 4" xfId="44862" xr:uid="{00000000-0005-0000-0000-000030AF0000}"/>
    <cellStyle name="Normal 5 3 3 11" xfId="44863" xr:uid="{00000000-0005-0000-0000-000031AF0000}"/>
    <cellStyle name="Normal 5 3 3 11 2" xfId="44864" xr:uid="{00000000-0005-0000-0000-000032AF0000}"/>
    <cellStyle name="Normal 5 3 3 11 2 2" xfId="44865" xr:uid="{00000000-0005-0000-0000-000033AF0000}"/>
    <cellStyle name="Normal 5 3 3 11 3" xfId="44866" xr:uid="{00000000-0005-0000-0000-000034AF0000}"/>
    <cellStyle name="Normal 5 3 3 11 3 2" xfId="44867" xr:uid="{00000000-0005-0000-0000-000035AF0000}"/>
    <cellStyle name="Normal 5 3 3 11 3 2 2" xfId="44868" xr:uid="{00000000-0005-0000-0000-000036AF0000}"/>
    <cellStyle name="Normal 5 3 3 11 3 3" xfId="44869" xr:uid="{00000000-0005-0000-0000-000037AF0000}"/>
    <cellStyle name="Normal 5 3 3 11 4" xfId="44870" xr:uid="{00000000-0005-0000-0000-000038AF0000}"/>
    <cellStyle name="Normal 5 3 3 12" xfId="44871" xr:uid="{00000000-0005-0000-0000-000039AF0000}"/>
    <cellStyle name="Normal 5 3 3 12 2" xfId="44872" xr:uid="{00000000-0005-0000-0000-00003AAF0000}"/>
    <cellStyle name="Normal 5 3 3 12 2 2" xfId="44873" xr:uid="{00000000-0005-0000-0000-00003BAF0000}"/>
    <cellStyle name="Normal 5 3 3 12 3" xfId="44874" xr:uid="{00000000-0005-0000-0000-00003CAF0000}"/>
    <cellStyle name="Normal 5 3 3 12 3 2" xfId="44875" xr:uid="{00000000-0005-0000-0000-00003DAF0000}"/>
    <cellStyle name="Normal 5 3 3 12 3 2 2" xfId="44876" xr:uid="{00000000-0005-0000-0000-00003EAF0000}"/>
    <cellStyle name="Normal 5 3 3 12 3 3" xfId="44877" xr:uid="{00000000-0005-0000-0000-00003FAF0000}"/>
    <cellStyle name="Normal 5 3 3 12 4" xfId="44878" xr:uid="{00000000-0005-0000-0000-000040AF0000}"/>
    <cellStyle name="Normal 5 3 3 13" xfId="44879" xr:uid="{00000000-0005-0000-0000-000041AF0000}"/>
    <cellStyle name="Normal 5 3 3 13 2" xfId="44880" xr:uid="{00000000-0005-0000-0000-000042AF0000}"/>
    <cellStyle name="Normal 5 3 3 13 2 2" xfId="44881" xr:uid="{00000000-0005-0000-0000-000043AF0000}"/>
    <cellStyle name="Normal 5 3 3 13 3" xfId="44882" xr:uid="{00000000-0005-0000-0000-000044AF0000}"/>
    <cellStyle name="Normal 5 3 3 14" xfId="44883" xr:uid="{00000000-0005-0000-0000-000045AF0000}"/>
    <cellStyle name="Normal 5 3 3 14 2" xfId="44884" xr:uid="{00000000-0005-0000-0000-000046AF0000}"/>
    <cellStyle name="Normal 5 3 3 15" xfId="44885" xr:uid="{00000000-0005-0000-0000-000047AF0000}"/>
    <cellStyle name="Normal 5 3 3 15 2" xfId="44886" xr:uid="{00000000-0005-0000-0000-000048AF0000}"/>
    <cellStyle name="Normal 5 3 3 16" xfId="44887" xr:uid="{00000000-0005-0000-0000-000049AF0000}"/>
    <cellStyle name="Normal 5 3 3 17" xfId="44888" xr:uid="{00000000-0005-0000-0000-00004AAF0000}"/>
    <cellStyle name="Normal 5 3 3 2" xfId="44889" xr:uid="{00000000-0005-0000-0000-00004BAF0000}"/>
    <cellStyle name="Normal 5 3 3 2 10" xfId="44890" xr:uid="{00000000-0005-0000-0000-00004CAF0000}"/>
    <cellStyle name="Normal 5 3 3 2 11" xfId="44891" xr:uid="{00000000-0005-0000-0000-00004DAF0000}"/>
    <cellStyle name="Normal 5 3 3 2 2" xfId="44892" xr:uid="{00000000-0005-0000-0000-00004EAF0000}"/>
    <cellStyle name="Normal 5 3 3 2 2 10" xfId="44893" xr:uid="{00000000-0005-0000-0000-00004FAF0000}"/>
    <cellStyle name="Normal 5 3 3 2 2 2" xfId="44894" xr:uid="{00000000-0005-0000-0000-000050AF0000}"/>
    <cellStyle name="Normal 5 3 3 2 2 2 2" xfId="44895" xr:uid="{00000000-0005-0000-0000-000051AF0000}"/>
    <cellStyle name="Normal 5 3 3 2 2 2 2 2" xfId="44896" xr:uid="{00000000-0005-0000-0000-000052AF0000}"/>
    <cellStyle name="Normal 5 3 3 2 2 2 2 2 2" xfId="44897" xr:uid="{00000000-0005-0000-0000-000053AF0000}"/>
    <cellStyle name="Normal 5 3 3 2 2 2 2 2 2 2" xfId="44898" xr:uid="{00000000-0005-0000-0000-000054AF0000}"/>
    <cellStyle name="Normal 5 3 3 2 2 2 2 2 3" xfId="44899" xr:uid="{00000000-0005-0000-0000-000055AF0000}"/>
    <cellStyle name="Normal 5 3 3 2 2 2 2 2 3 2" xfId="44900" xr:uid="{00000000-0005-0000-0000-000056AF0000}"/>
    <cellStyle name="Normal 5 3 3 2 2 2 2 2 3 2 2" xfId="44901" xr:uid="{00000000-0005-0000-0000-000057AF0000}"/>
    <cellStyle name="Normal 5 3 3 2 2 2 2 2 3 3" xfId="44902" xr:uid="{00000000-0005-0000-0000-000058AF0000}"/>
    <cellStyle name="Normal 5 3 3 2 2 2 2 2 4" xfId="44903" xr:uid="{00000000-0005-0000-0000-000059AF0000}"/>
    <cellStyle name="Normal 5 3 3 2 2 2 2 3" xfId="44904" xr:uid="{00000000-0005-0000-0000-00005AAF0000}"/>
    <cellStyle name="Normal 5 3 3 2 2 2 2 3 2" xfId="44905" xr:uid="{00000000-0005-0000-0000-00005BAF0000}"/>
    <cellStyle name="Normal 5 3 3 2 2 2 2 4" xfId="44906" xr:uid="{00000000-0005-0000-0000-00005CAF0000}"/>
    <cellStyle name="Normal 5 3 3 2 2 2 2 4 2" xfId="44907" xr:uid="{00000000-0005-0000-0000-00005DAF0000}"/>
    <cellStyle name="Normal 5 3 3 2 2 2 2 4 2 2" xfId="44908" xr:uid="{00000000-0005-0000-0000-00005EAF0000}"/>
    <cellStyle name="Normal 5 3 3 2 2 2 2 4 3" xfId="44909" xr:uid="{00000000-0005-0000-0000-00005FAF0000}"/>
    <cellStyle name="Normal 5 3 3 2 2 2 2 5" xfId="44910" xr:uid="{00000000-0005-0000-0000-000060AF0000}"/>
    <cellStyle name="Normal 5 3 3 2 2 2 3" xfId="44911" xr:uid="{00000000-0005-0000-0000-000061AF0000}"/>
    <cellStyle name="Normal 5 3 3 2 2 2 3 2" xfId="44912" xr:uid="{00000000-0005-0000-0000-000062AF0000}"/>
    <cellStyle name="Normal 5 3 3 2 2 2 3 2 2" xfId="44913" xr:uid="{00000000-0005-0000-0000-000063AF0000}"/>
    <cellStyle name="Normal 5 3 3 2 2 2 3 3" xfId="44914" xr:uid="{00000000-0005-0000-0000-000064AF0000}"/>
    <cellStyle name="Normal 5 3 3 2 2 2 3 3 2" xfId="44915" xr:uid="{00000000-0005-0000-0000-000065AF0000}"/>
    <cellStyle name="Normal 5 3 3 2 2 2 3 3 2 2" xfId="44916" xr:uid="{00000000-0005-0000-0000-000066AF0000}"/>
    <cellStyle name="Normal 5 3 3 2 2 2 3 3 3" xfId="44917" xr:uid="{00000000-0005-0000-0000-000067AF0000}"/>
    <cellStyle name="Normal 5 3 3 2 2 2 3 4" xfId="44918" xr:uid="{00000000-0005-0000-0000-000068AF0000}"/>
    <cellStyle name="Normal 5 3 3 2 2 2 4" xfId="44919" xr:uid="{00000000-0005-0000-0000-000069AF0000}"/>
    <cellStyle name="Normal 5 3 3 2 2 2 4 2" xfId="44920" xr:uid="{00000000-0005-0000-0000-00006AAF0000}"/>
    <cellStyle name="Normal 5 3 3 2 2 2 4 2 2" xfId="44921" xr:uid="{00000000-0005-0000-0000-00006BAF0000}"/>
    <cellStyle name="Normal 5 3 3 2 2 2 4 3" xfId="44922" xr:uid="{00000000-0005-0000-0000-00006CAF0000}"/>
    <cellStyle name="Normal 5 3 3 2 2 2 4 3 2" xfId="44923" xr:uid="{00000000-0005-0000-0000-00006DAF0000}"/>
    <cellStyle name="Normal 5 3 3 2 2 2 4 3 2 2" xfId="44924" xr:uid="{00000000-0005-0000-0000-00006EAF0000}"/>
    <cellStyle name="Normal 5 3 3 2 2 2 4 3 3" xfId="44925" xr:uid="{00000000-0005-0000-0000-00006FAF0000}"/>
    <cellStyle name="Normal 5 3 3 2 2 2 4 4" xfId="44926" xr:uid="{00000000-0005-0000-0000-000070AF0000}"/>
    <cellStyle name="Normal 5 3 3 2 2 2 5" xfId="44927" xr:uid="{00000000-0005-0000-0000-000071AF0000}"/>
    <cellStyle name="Normal 5 3 3 2 2 2 5 2" xfId="44928" xr:uid="{00000000-0005-0000-0000-000072AF0000}"/>
    <cellStyle name="Normal 5 3 3 2 2 2 6" xfId="44929" xr:uid="{00000000-0005-0000-0000-000073AF0000}"/>
    <cellStyle name="Normal 5 3 3 2 2 2 6 2" xfId="44930" xr:uid="{00000000-0005-0000-0000-000074AF0000}"/>
    <cellStyle name="Normal 5 3 3 2 2 2 6 2 2" xfId="44931" xr:uid="{00000000-0005-0000-0000-000075AF0000}"/>
    <cellStyle name="Normal 5 3 3 2 2 2 6 3" xfId="44932" xr:uid="{00000000-0005-0000-0000-000076AF0000}"/>
    <cellStyle name="Normal 5 3 3 2 2 2 7" xfId="44933" xr:uid="{00000000-0005-0000-0000-000077AF0000}"/>
    <cellStyle name="Normal 5 3 3 2 2 2 7 2" xfId="44934" xr:uid="{00000000-0005-0000-0000-000078AF0000}"/>
    <cellStyle name="Normal 5 3 3 2 2 2 8" xfId="44935" xr:uid="{00000000-0005-0000-0000-000079AF0000}"/>
    <cellStyle name="Normal 5 3 3 2 2 3" xfId="44936" xr:uid="{00000000-0005-0000-0000-00007AAF0000}"/>
    <cellStyle name="Normal 5 3 3 2 2 3 2" xfId="44937" xr:uid="{00000000-0005-0000-0000-00007BAF0000}"/>
    <cellStyle name="Normal 5 3 3 2 2 3 2 2" xfId="44938" xr:uid="{00000000-0005-0000-0000-00007CAF0000}"/>
    <cellStyle name="Normal 5 3 3 2 2 3 2 2 2" xfId="44939" xr:uid="{00000000-0005-0000-0000-00007DAF0000}"/>
    <cellStyle name="Normal 5 3 3 2 2 3 2 3" xfId="44940" xr:uid="{00000000-0005-0000-0000-00007EAF0000}"/>
    <cellStyle name="Normal 5 3 3 2 2 3 2 3 2" xfId="44941" xr:uid="{00000000-0005-0000-0000-00007FAF0000}"/>
    <cellStyle name="Normal 5 3 3 2 2 3 2 3 2 2" xfId="44942" xr:uid="{00000000-0005-0000-0000-000080AF0000}"/>
    <cellStyle name="Normal 5 3 3 2 2 3 2 3 3" xfId="44943" xr:uid="{00000000-0005-0000-0000-000081AF0000}"/>
    <cellStyle name="Normal 5 3 3 2 2 3 2 4" xfId="44944" xr:uid="{00000000-0005-0000-0000-000082AF0000}"/>
    <cellStyle name="Normal 5 3 3 2 2 3 3" xfId="44945" xr:uid="{00000000-0005-0000-0000-000083AF0000}"/>
    <cellStyle name="Normal 5 3 3 2 2 3 3 2" xfId="44946" xr:uid="{00000000-0005-0000-0000-000084AF0000}"/>
    <cellStyle name="Normal 5 3 3 2 2 3 4" xfId="44947" xr:uid="{00000000-0005-0000-0000-000085AF0000}"/>
    <cellStyle name="Normal 5 3 3 2 2 3 4 2" xfId="44948" xr:uid="{00000000-0005-0000-0000-000086AF0000}"/>
    <cellStyle name="Normal 5 3 3 2 2 3 4 2 2" xfId="44949" xr:uid="{00000000-0005-0000-0000-000087AF0000}"/>
    <cellStyle name="Normal 5 3 3 2 2 3 4 3" xfId="44950" xr:uid="{00000000-0005-0000-0000-000088AF0000}"/>
    <cellStyle name="Normal 5 3 3 2 2 3 5" xfId="44951" xr:uid="{00000000-0005-0000-0000-000089AF0000}"/>
    <cellStyle name="Normal 5 3 3 2 2 4" xfId="44952" xr:uid="{00000000-0005-0000-0000-00008AAF0000}"/>
    <cellStyle name="Normal 5 3 3 2 2 4 2" xfId="44953" xr:uid="{00000000-0005-0000-0000-00008BAF0000}"/>
    <cellStyle name="Normal 5 3 3 2 2 4 2 2" xfId="44954" xr:uid="{00000000-0005-0000-0000-00008CAF0000}"/>
    <cellStyle name="Normal 5 3 3 2 2 4 3" xfId="44955" xr:uid="{00000000-0005-0000-0000-00008DAF0000}"/>
    <cellStyle name="Normal 5 3 3 2 2 4 3 2" xfId="44956" xr:uid="{00000000-0005-0000-0000-00008EAF0000}"/>
    <cellStyle name="Normal 5 3 3 2 2 4 3 2 2" xfId="44957" xr:uid="{00000000-0005-0000-0000-00008FAF0000}"/>
    <cellStyle name="Normal 5 3 3 2 2 4 3 3" xfId="44958" xr:uid="{00000000-0005-0000-0000-000090AF0000}"/>
    <cellStyle name="Normal 5 3 3 2 2 4 4" xfId="44959" xr:uid="{00000000-0005-0000-0000-000091AF0000}"/>
    <cellStyle name="Normal 5 3 3 2 2 5" xfId="44960" xr:uid="{00000000-0005-0000-0000-000092AF0000}"/>
    <cellStyle name="Normal 5 3 3 2 2 5 2" xfId="44961" xr:uid="{00000000-0005-0000-0000-000093AF0000}"/>
    <cellStyle name="Normal 5 3 3 2 2 5 2 2" xfId="44962" xr:uid="{00000000-0005-0000-0000-000094AF0000}"/>
    <cellStyle name="Normal 5 3 3 2 2 5 3" xfId="44963" xr:uid="{00000000-0005-0000-0000-000095AF0000}"/>
    <cellStyle name="Normal 5 3 3 2 2 5 3 2" xfId="44964" xr:uid="{00000000-0005-0000-0000-000096AF0000}"/>
    <cellStyle name="Normal 5 3 3 2 2 5 3 2 2" xfId="44965" xr:uid="{00000000-0005-0000-0000-000097AF0000}"/>
    <cellStyle name="Normal 5 3 3 2 2 5 3 3" xfId="44966" xr:uid="{00000000-0005-0000-0000-000098AF0000}"/>
    <cellStyle name="Normal 5 3 3 2 2 5 4" xfId="44967" xr:uid="{00000000-0005-0000-0000-000099AF0000}"/>
    <cellStyle name="Normal 5 3 3 2 2 6" xfId="44968" xr:uid="{00000000-0005-0000-0000-00009AAF0000}"/>
    <cellStyle name="Normal 5 3 3 2 2 6 2" xfId="44969" xr:uid="{00000000-0005-0000-0000-00009BAF0000}"/>
    <cellStyle name="Normal 5 3 3 2 2 7" xfId="44970" xr:uid="{00000000-0005-0000-0000-00009CAF0000}"/>
    <cellStyle name="Normal 5 3 3 2 2 7 2" xfId="44971" xr:uid="{00000000-0005-0000-0000-00009DAF0000}"/>
    <cellStyle name="Normal 5 3 3 2 2 7 2 2" xfId="44972" xr:uid="{00000000-0005-0000-0000-00009EAF0000}"/>
    <cellStyle name="Normal 5 3 3 2 2 7 3" xfId="44973" xr:uid="{00000000-0005-0000-0000-00009FAF0000}"/>
    <cellStyle name="Normal 5 3 3 2 2 8" xfId="44974" xr:uid="{00000000-0005-0000-0000-0000A0AF0000}"/>
    <cellStyle name="Normal 5 3 3 2 2 8 2" xfId="44975" xr:uid="{00000000-0005-0000-0000-0000A1AF0000}"/>
    <cellStyle name="Normal 5 3 3 2 2 9" xfId="44976" xr:uid="{00000000-0005-0000-0000-0000A2AF0000}"/>
    <cellStyle name="Normal 5 3 3 2 3" xfId="44977" xr:uid="{00000000-0005-0000-0000-0000A3AF0000}"/>
    <cellStyle name="Normal 5 3 3 2 3 2" xfId="44978" xr:uid="{00000000-0005-0000-0000-0000A4AF0000}"/>
    <cellStyle name="Normal 5 3 3 2 3 2 2" xfId="44979" xr:uid="{00000000-0005-0000-0000-0000A5AF0000}"/>
    <cellStyle name="Normal 5 3 3 2 3 2 2 2" xfId="44980" xr:uid="{00000000-0005-0000-0000-0000A6AF0000}"/>
    <cellStyle name="Normal 5 3 3 2 3 2 2 2 2" xfId="44981" xr:uid="{00000000-0005-0000-0000-0000A7AF0000}"/>
    <cellStyle name="Normal 5 3 3 2 3 2 2 3" xfId="44982" xr:uid="{00000000-0005-0000-0000-0000A8AF0000}"/>
    <cellStyle name="Normal 5 3 3 2 3 2 2 3 2" xfId="44983" xr:uid="{00000000-0005-0000-0000-0000A9AF0000}"/>
    <cellStyle name="Normal 5 3 3 2 3 2 2 3 2 2" xfId="44984" xr:uid="{00000000-0005-0000-0000-0000AAAF0000}"/>
    <cellStyle name="Normal 5 3 3 2 3 2 2 3 3" xfId="44985" xr:uid="{00000000-0005-0000-0000-0000ABAF0000}"/>
    <cellStyle name="Normal 5 3 3 2 3 2 2 4" xfId="44986" xr:uid="{00000000-0005-0000-0000-0000ACAF0000}"/>
    <cellStyle name="Normal 5 3 3 2 3 2 3" xfId="44987" xr:uid="{00000000-0005-0000-0000-0000ADAF0000}"/>
    <cellStyle name="Normal 5 3 3 2 3 2 3 2" xfId="44988" xr:uid="{00000000-0005-0000-0000-0000AEAF0000}"/>
    <cellStyle name="Normal 5 3 3 2 3 2 4" xfId="44989" xr:uid="{00000000-0005-0000-0000-0000AFAF0000}"/>
    <cellStyle name="Normal 5 3 3 2 3 2 4 2" xfId="44990" xr:uid="{00000000-0005-0000-0000-0000B0AF0000}"/>
    <cellStyle name="Normal 5 3 3 2 3 2 4 2 2" xfId="44991" xr:uid="{00000000-0005-0000-0000-0000B1AF0000}"/>
    <cellStyle name="Normal 5 3 3 2 3 2 4 3" xfId="44992" xr:uid="{00000000-0005-0000-0000-0000B2AF0000}"/>
    <cellStyle name="Normal 5 3 3 2 3 2 5" xfId="44993" xr:uid="{00000000-0005-0000-0000-0000B3AF0000}"/>
    <cellStyle name="Normal 5 3 3 2 3 3" xfId="44994" xr:uid="{00000000-0005-0000-0000-0000B4AF0000}"/>
    <cellStyle name="Normal 5 3 3 2 3 3 2" xfId="44995" xr:uid="{00000000-0005-0000-0000-0000B5AF0000}"/>
    <cellStyle name="Normal 5 3 3 2 3 3 2 2" xfId="44996" xr:uid="{00000000-0005-0000-0000-0000B6AF0000}"/>
    <cellStyle name="Normal 5 3 3 2 3 3 3" xfId="44997" xr:uid="{00000000-0005-0000-0000-0000B7AF0000}"/>
    <cellStyle name="Normal 5 3 3 2 3 3 3 2" xfId="44998" xr:uid="{00000000-0005-0000-0000-0000B8AF0000}"/>
    <cellStyle name="Normal 5 3 3 2 3 3 3 2 2" xfId="44999" xr:uid="{00000000-0005-0000-0000-0000B9AF0000}"/>
    <cellStyle name="Normal 5 3 3 2 3 3 3 3" xfId="45000" xr:uid="{00000000-0005-0000-0000-0000BAAF0000}"/>
    <cellStyle name="Normal 5 3 3 2 3 3 4" xfId="45001" xr:uid="{00000000-0005-0000-0000-0000BBAF0000}"/>
    <cellStyle name="Normal 5 3 3 2 3 4" xfId="45002" xr:uid="{00000000-0005-0000-0000-0000BCAF0000}"/>
    <cellStyle name="Normal 5 3 3 2 3 4 2" xfId="45003" xr:uid="{00000000-0005-0000-0000-0000BDAF0000}"/>
    <cellStyle name="Normal 5 3 3 2 3 4 2 2" xfId="45004" xr:uid="{00000000-0005-0000-0000-0000BEAF0000}"/>
    <cellStyle name="Normal 5 3 3 2 3 4 3" xfId="45005" xr:uid="{00000000-0005-0000-0000-0000BFAF0000}"/>
    <cellStyle name="Normal 5 3 3 2 3 4 3 2" xfId="45006" xr:uid="{00000000-0005-0000-0000-0000C0AF0000}"/>
    <cellStyle name="Normal 5 3 3 2 3 4 3 2 2" xfId="45007" xr:uid="{00000000-0005-0000-0000-0000C1AF0000}"/>
    <cellStyle name="Normal 5 3 3 2 3 4 3 3" xfId="45008" xr:uid="{00000000-0005-0000-0000-0000C2AF0000}"/>
    <cellStyle name="Normal 5 3 3 2 3 4 4" xfId="45009" xr:uid="{00000000-0005-0000-0000-0000C3AF0000}"/>
    <cellStyle name="Normal 5 3 3 2 3 5" xfId="45010" xr:uid="{00000000-0005-0000-0000-0000C4AF0000}"/>
    <cellStyle name="Normal 5 3 3 2 3 5 2" xfId="45011" xr:uid="{00000000-0005-0000-0000-0000C5AF0000}"/>
    <cellStyle name="Normal 5 3 3 2 3 6" xfId="45012" xr:uid="{00000000-0005-0000-0000-0000C6AF0000}"/>
    <cellStyle name="Normal 5 3 3 2 3 6 2" xfId="45013" xr:uid="{00000000-0005-0000-0000-0000C7AF0000}"/>
    <cellStyle name="Normal 5 3 3 2 3 6 2 2" xfId="45014" xr:uid="{00000000-0005-0000-0000-0000C8AF0000}"/>
    <cellStyle name="Normal 5 3 3 2 3 6 3" xfId="45015" xr:uid="{00000000-0005-0000-0000-0000C9AF0000}"/>
    <cellStyle name="Normal 5 3 3 2 3 7" xfId="45016" xr:uid="{00000000-0005-0000-0000-0000CAAF0000}"/>
    <cellStyle name="Normal 5 3 3 2 3 7 2" xfId="45017" xr:uid="{00000000-0005-0000-0000-0000CBAF0000}"/>
    <cellStyle name="Normal 5 3 3 2 3 8" xfId="45018" xr:uid="{00000000-0005-0000-0000-0000CCAF0000}"/>
    <cellStyle name="Normal 5 3 3 2 4" xfId="45019" xr:uid="{00000000-0005-0000-0000-0000CDAF0000}"/>
    <cellStyle name="Normal 5 3 3 2 4 2" xfId="45020" xr:uid="{00000000-0005-0000-0000-0000CEAF0000}"/>
    <cellStyle name="Normal 5 3 3 2 4 2 2" xfId="45021" xr:uid="{00000000-0005-0000-0000-0000CFAF0000}"/>
    <cellStyle name="Normal 5 3 3 2 4 2 2 2" xfId="45022" xr:uid="{00000000-0005-0000-0000-0000D0AF0000}"/>
    <cellStyle name="Normal 5 3 3 2 4 2 3" xfId="45023" xr:uid="{00000000-0005-0000-0000-0000D1AF0000}"/>
    <cellStyle name="Normal 5 3 3 2 4 2 3 2" xfId="45024" xr:uid="{00000000-0005-0000-0000-0000D2AF0000}"/>
    <cellStyle name="Normal 5 3 3 2 4 2 3 2 2" xfId="45025" xr:uid="{00000000-0005-0000-0000-0000D3AF0000}"/>
    <cellStyle name="Normal 5 3 3 2 4 2 3 3" xfId="45026" xr:uid="{00000000-0005-0000-0000-0000D4AF0000}"/>
    <cellStyle name="Normal 5 3 3 2 4 2 4" xfId="45027" xr:uid="{00000000-0005-0000-0000-0000D5AF0000}"/>
    <cellStyle name="Normal 5 3 3 2 4 3" xfId="45028" xr:uid="{00000000-0005-0000-0000-0000D6AF0000}"/>
    <cellStyle name="Normal 5 3 3 2 4 3 2" xfId="45029" xr:uid="{00000000-0005-0000-0000-0000D7AF0000}"/>
    <cellStyle name="Normal 5 3 3 2 4 4" xfId="45030" xr:uid="{00000000-0005-0000-0000-0000D8AF0000}"/>
    <cellStyle name="Normal 5 3 3 2 4 4 2" xfId="45031" xr:uid="{00000000-0005-0000-0000-0000D9AF0000}"/>
    <cellStyle name="Normal 5 3 3 2 4 4 2 2" xfId="45032" xr:uid="{00000000-0005-0000-0000-0000DAAF0000}"/>
    <cellStyle name="Normal 5 3 3 2 4 4 3" xfId="45033" xr:uid="{00000000-0005-0000-0000-0000DBAF0000}"/>
    <cellStyle name="Normal 5 3 3 2 4 5" xfId="45034" xr:uid="{00000000-0005-0000-0000-0000DCAF0000}"/>
    <cellStyle name="Normal 5 3 3 2 5" xfId="45035" xr:uid="{00000000-0005-0000-0000-0000DDAF0000}"/>
    <cellStyle name="Normal 5 3 3 2 5 2" xfId="45036" xr:uid="{00000000-0005-0000-0000-0000DEAF0000}"/>
    <cellStyle name="Normal 5 3 3 2 5 2 2" xfId="45037" xr:uid="{00000000-0005-0000-0000-0000DFAF0000}"/>
    <cellStyle name="Normal 5 3 3 2 5 3" xfId="45038" xr:uid="{00000000-0005-0000-0000-0000E0AF0000}"/>
    <cellStyle name="Normal 5 3 3 2 5 3 2" xfId="45039" xr:uid="{00000000-0005-0000-0000-0000E1AF0000}"/>
    <cellStyle name="Normal 5 3 3 2 5 3 2 2" xfId="45040" xr:uid="{00000000-0005-0000-0000-0000E2AF0000}"/>
    <cellStyle name="Normal 5 3 3 2 5 3 3" xfId="45041" xr:uid="{00000000-0005-0000-0000-0000E3AF0000}"/>
    <cellStyle name="Normal 5 3 3 2 5 4" xfId="45042" xr:uid="{00000000-0005-0000-0000-0000E4AF0000}"/>
    <cellStyle name="Normal 5 3 3 2 6" xfId="45043" xr:uid="{00000000-0005-0000-0000-0000E5AF0000}"/>
    <cellStyle name="Normal 5 3 3 2 6 2" xfId="45044" xr:uid="{00000000-0005-0000-0000-0000E6AF0000}"/>
    <cellStyle name="Normal 5 3 3 2 6 2 2" xfId="45045" xr:uid="{00000000-0005-0000-0000-0000E7AF0000}"/>
    <cellStyle name="Normal 5 3 3 2 6 3" xfId="45046" xr:uid="{00000000-0005-0000-0000-0000E8AF0000}"/>
    <cellStyle name="Normal 5 3 3 2 6 3 2" xfId="45047" xr:uid="{00000000-0005-0000-0000-0000E9AF0000}"/>
    <cellStyle name="Normal 5 3 3 2 6 3 2 2" xfId="45048" xr:uid="{00000000-0005-0000-0000-0000EAAF0000}"/>
    <cellStyle name="Normal 5 3 3 2 6 3 3" xfId="45049" xr:uid="{00000000-0005-0000-0000-0000EBAF0000}"/>
    <cellStyle name="Normal 5 3 3 2 6 4" xfId="45050" xr:uid="{00000000-0005-0000-0000-0000ECAF0000}"/>
    <cellStyle name="Normal 5 3 3 2 7" xfId="45051" xr:uid="{00000000-0005-0000-0000-0000EDAF0000}"/>
    <cellStyle name="Normal 5 3 3 2 7 2" xfId="45052" xr:uid="{00000000-0005-0000-0000-0000EEAF0000}"/>
    <cellStyle name="Normal 5 3 3 2 8" xfId="45053" xr:uid="{00000000-0005-0000-0000-0000EFAF0000}"/>
    <cellStyle name="Normal 5 3 3 2 8 2" xfId="45054" xr:uid="{00000000-0005-0000-0000-0000F0AF0000}"/>
    <cellStyle name="Normal 5 3 3 2 8 2 2" xfId="45055" xr:uid="{00000000-0005-0000-0000-0000F1AF0000}"/>
    <cellStyle name="Normal 5 3 3 2 8 3" xfId="45056" xr:uid="{00000000-0005-0000-0000-0000F2AF0000}"/>
    <cellStyle name="Normal 5 3 3 2 9" xfId="45057" xr:uid="{00000000-0005-0000-0000-0000F3AF0000}"/>
    <cellStyle name="Normal 5 3 3 2 9 2" xfId="45058" xr:uid="{00000000-0005-0000-0000-0000F4AF0000}"/>
    <cellStyle name="Normal 5 3 3 3" xfId="45059" xr:uid="{00000000-0005-0000-0000-0000F5AF0000}"/>
    <cellStyle name="Normal 5 3 3 3 10" xfId="45060" xr:uid="{00000000-0005-0000-0000-0000F6AF0000}"/>
    <cellStyle name="Normal 5 3 3 3 11" xfId="45061" xr:uid="{00000000-0005-0000-0000-0000F7AF0000}"/>
    <cellStyle name="Normal 5 3 3 3 2" xfId="45062" xr:uid="{00000000-0005-0000-0000-0000F8AF0000}"/>
    <cellStyle name="Normal 5 3 3 3 2 10" xfId="45063" xr:uid="{00000000-0005-0000-0000-0000F9AF0000}"/>
    <cellStyle name="Normal 5 3 3 3 2 2" xfId="45064" xr:uid="{00000000-0005-0000-0000-0000FAAF0000}"/>
    <cellStyle name="Normal 5 3 3 3 2 2 2" xfId="45065" xr:uid="{00000000-0005-0000-0000-0000FBAF0000}"/>
    <cellStyle name="Normal 5 3 3 3 2 2 2 2" xfId="45066" xr:uid="{00000000-0005-0000-0000-0000FCAF0000}"/>
    <cellStyle name="Normal 5 3 3 3 2 2 2 2 2" xfId="45067" xr:uid="{00000000-0005-0000-0000-0000FDAF0000}"/>
    <cellStyle name="Normal 5 3 3 3 2 2 2 2 2 2" xfId="45068" xr:uid="{00000000-0005-0000-0000-0000FEAF0000}"/>
    <cellStyle name="Normal 5 3 3 3 2 2 2 2 3" xfId="45069" xr:uid="{00000000-0005-0000-0000-0000FFAF0000}"/>
    <cellStyle name="Normal 5 3 3 3 2 2 2 2 3 2" xfId="45070" xr:uid="{00000000-0005-0000-0000-000000B00000}"/>
    <cellStyle name="Normal 5 3 3 3 2 2 2 2 3 2 2" xfId="45071" xr:uid="{00000000-0005-0000-0000-000001B00000}"/>
    <cellStyle name="Normal 5 3 3 3 2 2 2 2 3 3" xfId="45072" xr:uid="{00000000-0005-0000-0000-000002B00000}"/>
    <cellStyle name="Normal 5 3 3 3 2 2 2 2 4" xfId="45073" xr:uid="{00000000-0005-0000-0000-000003B00000}"/>
    <cellStyle name="Normal 5 3 3 3 2 2 2 3" xfId="45074" xr:uid="{00000000-0005-0000-0000-000004B00000}"/>
    <cellStyle name="Normal 5 3 3 3 2 2 2 3 2" xfId="45075" xr:uid="{00000000-0005-0000-0000-000005B00000}"/>
    <cellStyle name="Normal 5 3 3 3 2 2 2 4" xfId="45076" xr:uid="{00000000-0005-0000-0000-000006B00000}"/>
    <cellStyle name="Normal 5 3 3 3 2 2 2 4 2" xfId="45077" xr:uid="{00000000-0005-0000-0000-000007B00000}"/>
    <cellStyle name="Normal 5 3 3 3 2 2 2 4 2 2" xfId="45078" xr:uid="{00000000-0005-0000-0000-000008B00000}"/>
    <cellStyle name="Normal 5 3 3 3 2 2 2 4 3" xfId="45079" xr:uid="{00000000-0005-0000-0000-000009B00000}"/>
    <cellStyle name="Normal 5 3 3 3 2 2 2 5" xfId="45080" xr:uid="{00000000-0005-0000-0000-00000AB00000}"/>
    <cellStyle name="Normal 5 3 3 3 2 2 3" xfId="45081" xr:uid="{00000000-0005-0000-0000-00000BB00000}"/>
    <cellStyle name="Normal 5 3 3 3 2 2 3 2" xfId="45082" xr:uid="{00000000-0005-0000-0000-00000CB00000}"/>
    <cellStyle name="Normal 5 3 3 3 2 2 3 2 2" xfId="45083" xr:uid="{00000000-0005-0000-0000-00000DB00000}"/>
    <cellStyle name="Normal 5 3 3 3 2 2 3 3" xfId="45084" xr:uid="{00000000-0005-0000-0000-00000EB00000}"/>
    <cellStyle name="Normal 5 3 3 3 2 2 3 3 2" xfId="45085" xr:uid="{00000000-0005-0000-0000-00000FB00000}"/>
    <cellStyle name="Normal 5 3 3 3 2 2 3 3 2 2" xfId="45086" xr:uid="{00000000-0005-0000-0000-000010B00000}"/>
    <cellStyle name="Normal 5 3 3 3 2 2 3 3 3" xfId="45087" xr:uid="{00000000-0005-0000-0000-000011B00000}"/>
    <cellStyle name="Normal 5 3 3 3 2 2 3 4" xfId="45088" xr:uid="{00000000-0005-0000-0000-000012B00000}"/>
    <cellStyle name="Normal 5 3 3 3 2 2 4" xfId="45089" xr:uid="{00000000-0005-0000-0000-000013B00000}"/>
    <cellStyle name="Normal 5 3 3 3 2 2 4 2" xfId="45090" xr:uid="{00000000-0005-0000-0000-000014B00000}"/>
    <cellStyle name="Normal 5 3 3 3 2 2 4 2 2" xfId="45091" xr:uid="{00000000-0005-0000-0000-000015B00000}"/>
    <cellStyle name="Normal 5 3 3 3 2 2 4 3" xfId="45092" xr:uid="{00000000-0005-0000-0000-000016B00000}"/>
    <cellStyle name="Normal 5 3 3 3 2 2 4 3 2" xfId="45093" xr:uid="{00000000-0005-0000-0000-000017B00000}"/>
    <cellStyle name="Normal 5 3 3 3 2 2 4 3 2 2" xfId="45094" xr:uid="{00000000-0005-0000-0000-000018B00000}"/>
    <cellStyle name="Normal 5 3 3 3 2 2 4 3 3" xfId="45095" xr:uid="{00000000-0005-0000-0000-000019B00000}"/>
    <cellStyle name="Normal 5 3 3 3 2 2 4 4" xfId="45096" xr:uid="{00000000-0005-0000-0000-00001AB00000}"/>
    <cellStyle name="Normal 5 3 3 3 2 2 5" xfId="45097" xr:uid="{00000000-0005-0000-0000-00001BB00000}"/>
    <cellStyle name="Normal 5 3 3 3 2 2 5 2" xfId="45098" xr:uid="{00000000-0005-0000-0000-00001CB00000}"/>
    <cellStyle name="Normal 5 3 3 3 2 2 6" xfId="45099" xr:uid="{00000000-0005-0000-0000-00001DB00000}"/>
    <cellStyle name="Normal 5 3 3 3 2 2 6 2" xfId="45100" xr:uid="{00000000-0005-0000-0000-00001EB00000}"/>
    <cellStyle name="Normal 5 3 3 3 2 2 6 2 2" xfId="45101" xr:uid="{00000000-0005-0000-0000-00001FB00000}"/>
    <cellStyle name="Normal 5 3 3 3 2 2 6 3" xfId="45102" xr:uid="{00000000-0005-0000-0000-000020B00000}"/>
    <cellStyle name="Normal 5 3 3 3 2 2 7" xfId="45103" xr:uid="{00000000-0005-0000-0000-000021B00000}"/>
    <cellStyle name="Normal 5 3 3 3 2 2 7 2" xfId="45104" xr:uid="{00000000-0005-0000-0000-000022B00000}"/>
    <cellStyle name="Normal 5 3 3 3 2 2 8" xfId="45105" xr:uid="{00000000-0005-0000-0000-000023B00000}"/>
    <cellStyle name="Normal 5 3 3 3 2 3" xfId="45106" xr:uid="{00000000-0005-0000-0000-000024B00000}"/>
    <cellStyle name="Normal 5 3 3 3 2 3 2" xfId="45107" xr:uid="{00000000-0005-0000-0000-000025B00000}"/>
    <cellStyle name="Normal 5 3 3 3 2 3 2 2" xfId="45108" xr:uid="{00000000-0005-0000-0000-000026B00000}"/>
    <cellStyle name="Normal 5 3 3 3 2 3 2 2 2" xfId="45109" xr:uid="{00000000-0005-0000-0000-000027B00000}"/>
    <cellStyle name="Normal 5 3 3 3 2 3 2 3" xfId="45110" xr:uid="{00000000-0005-0000-0000-000028B00000}"/>
    <cellStyle name="Normal 5 3 3 3 2 3 2 3 2" xfId="45111" xr:uid="{00000000-0005-0000-0000-000029B00000}"/>
    <cellStyle name="Normal 5 3 3 3 2 3 2 3 2 2" xfId="45112" xr:uid="{00000000-0005-0000-0000-00002AB00000}"/>
    <cellStyle name="Normal 5 3 3 3 2 3 2 3 3" xfId="45113" xr:uid="{00000000-0005-0000-0000-00002BB00000}"/>
    <cellStyle name="Normal 5 3 3 3 2 3 2 4" xfId="45114" xr:uid="{00000000-0005-0000-0000-00002CB00000}"/>
    <cellStyle name="Normal 5 3 3 3 2 3 3" xfId="45115" xr:uid="{00000000-0005-0000-0000-00002DB00000}"/>
    <cellStyle name="Normal 5 3 3 3 2 3 3 2" xfId="45116" xr:uid="{00000000-0005-0000-0000-00002EB00000}"/>
    <cellStyle name="Normal 5 3 3 3 2 3 4" xfId="45117" xr:uid="{00000000-0005-0000-0000-00002FB00000}"/>
    <cellStyle name="Normal 5 3 3 3 2 3 4 2" xfId="45118" xr:uid="{00000000-0005-0000-0000-000030B00000}"/>
    <cellStyle name="Normal 5 3 3 3 2 3 4 2 2" xfId="45119" xr:uid="{00000000-0005-0000-0000-000031B00000}"/>
    <cellStyle name="Normal 5 3 3 3 2 3 4 3" xfId="45120" xr:uid="{00000000-0005-0000-0000-000032B00000}"/>
    <cellStyle name="Normal 5 3 3 3 2 3 5" xfId="45121" xr:uid="{00000000-0005-0000-0000-000033B00000}"/>
    <cellStyle name="Normal 5 3 3 3 2 4" xfId="45122" xr:uid="{00000000-0005-0000-0000-000034B00000}"/>
    <cellStyle name="Normal 5 3 3 3 2 4 2" xfId="45123" xr:uid="{00000000-0005-0000-0000-000035B00000}"/>
    <cellStyle name="Normal 5 3 3 3 2 4 2 2" xfId="45124" xr:uid="{00000000-0005-0000-0000-000036B00000}"/>
    <cellStyle name="Normal 5 3 3 3 2 4 3" xfId="45125" xr:uid="{00000000-0005-0000-0000-000037B00000}"/>
    <cellStyle name="Normal 5 3 3 3 2 4 3 2" xfId="45126" xr:uid="{00000000-0005-0000-0000-000038B00000}"/>
    <cellStyle name="Normal 5 3 3 3 2 4 3 2 2" xfId="45127" xr:uid="{00000000-0005-0000-0000-000039B00000}"/>
    <cellStyle name="Normal 5 3 3 3 2 4 3 3" xfId="45128" xr:uid="{00000000-0005-0000-0000-00003AB00000}"/>
    <cellStyle name="Normal 5 3 3 3 2 4 4" xfId="45129" xr:uid="{00000000-0005-0000-0000-00003BB00000}"/>
    <cellStyle name="Normal 5 3 3 3 2 5" xfId="45130" xr:uid="{00000000-0005-0000-0000-00003CB00000}"/>
    <cellStyle name="Normal 5 3 3 3 2 5 2" xfId="45131" xr:uid="{00000000-0005-0000-0000-00003DB00000}"/>
    <cellStyle name="Normal 5 3 3 3 2 5 2 2" xfId="45132" xr:uid="{00000000-0005-0000-0000-00003EB00000}"/>
    <cellStyle name="Normal 5 3 3 3 2 5 3" xfId="45133" xr:uid="{00000000-0005-0000-0000-00003FB00000}"/>
    <cellStyle name="Normal 5 3 3 3 2 5 3 2" xfId="45134" xr:uid="{00000000-0005-0000-0000-000040B00000}"/>
    <cellStyle name="Normal 5 3 3 3 2 5 3 2 2" xfId="45135" xr:uid="{00000000-0005-0000-0000-000041B00000}"/>
    <cellStyle name="Normal 5 3 3 3 2 5 3 3" xfId="45136" xr:uid="{00000000-0005-0000-0000-000042B00000}"/>
    <cellStyle name="Normal 5 3 3 3 2 5 4" xfId="45137" xr:uid="{00000000-0005-0000-0000-000043B00000}"/>
    <cellStyle name="Normal 5 3 3 3 2 6" xfId="45138" xr:uid="{00000000-0005-0000-0000-000044B00000}"/>
    <cellStyle name="Normal 5 3 3 3 2 6 2" xfId="45139" xr:uid="{00000000-0005-0000-0000-000045B00000}"/>
    <cellStyle name="Normal 5 3 3 3 2 7" xfId="45140" xr:uid="{00000000-0005-0000-0000-000046B00000}"/>
    <cellStyle name="Normal 5 3 3 3 2 7 2" xfId="45141" xr:uid="{00000000-0005-0000-0000-000047B00000}"/>
    <cellStyle name="Normal 5 3 3 3 2 7 2 2" xfId="45142" xr:uid="{00000000-0005-0000-0000-000048B00000}"/>
    <cellStyle name="Normal 5 3 3 3 2 7 3" xfId="45143" xr:uid="{00000000-0005-0000-0000-000049B00000}"/>
    <cellStyle name="Normal 5 3 3 3 2 8" xfId="45144" xr:uid="{00000000-0005-0000-0000-00004AB00000}"/>
    <cellStyle name="Normal 5 3 3 3 2 8 2" xfId="45145" xr:uid="{00000000-0005-0000-0000-00004BB00000}"/>
    <cellStyle name="Normal 5 3 3 3 2 9" xfId="45146" xr:uid="{00000000-0005-0000-0000-00004CB00000}"/>
    <cellStyle name="Normal 5 3 3 3 3" xfId="45147" xr:uid="{00000000-0005-0000-0000-00004DB00000}"/>
    <cellStyle name="Normal 5 3 3 3 3 2" xfId="45148" xr:uid="{00000000-0005-0000-0000-00004EB00000}"/>
    <cellStyle name="Normal 5 3 3 3 3 2 2" xfId="45149" xr:uid="{00000000-0005-0000-0000-00004FB00000}"/>
    <cellStyle name="Normal 5 3 3 3 3 2 2 2" xfId="45150" xr:uid="{00000000-0005-0000-0000-000050B00000}"/>
    <cellStyle name="Normal 5 3 3 3 3 2 2 2 2" xfId="45151" xr:uid="{00000000-0005-0000-0000-000051B00000}"/>
    <cellStyle name="Normal 5 3 3 3 3 2 2 3" xfId="45152" xr:uid="{00000000-0005-0000-0000-000052B00000}"/>
    <cellStyle name="Normal 5 3 3 3 3 2 2 3 2" xfId="45153" xr:uid="{00000000-0005-0000-0000-000053B00000}"/>
    <cellStyle name="Normal 5 3 3 3 3 2 2 3 2 2" xfId="45154" xr:uid="{00000000-0005-0000-0000-000054B00000}"/>
    <cellStyle name="Normal 5 3 3 3 3 2 2 3 3" xfId="45155" xr:uid="{00000000-0005-0000-0000-000055B00000}"/>
    <cellStyle name="Normal 5 3 3 3 3 2 2 4" xfId="45156" xr:uid="{00000000-0005-0000-0000-000056B00000}"/>
    <cellStyle name="Normal 5 3 3 3 3 2 3" xfId="45157" xr:uid="{00000000-0005-0000-0000-000057B00000}"/>
    <cellStyle name="Normal 5 3 3 3 3 2 3 2" xfId="45158" xr:uid="{00000000-0005-0000-0000-000058B00000}"/>
    <cellStyle name="Normal 5 3 3 3 3 2 4" xfId="45159" xr:uid="{00000000-0005-0000-0000-000059B00000}"/>
    <cellStyle name="Normal 5 3 3 3 3 2 4 2" xfId="45160" xr:uid="{00000000-0005-0000-0000-00005AB00000}"/>
    <cellStyle name="Normal 5 3 3 3 3 2 4 2 2" xfId="45161" xr:uid="{00000000-0005-0000-0000-00005BB00000}"/>
    <cellStyle name="Normal 5 3 3 3 3 2 4 3" xfId="45162" xr:uid="{00000000-0005-0000-0000-00005CB00000}"/>
    <cellStyle name="Normal 5 3 3 3 3 2 5" xfId="45163" xr:uid="{00000000-0005-0000-0000-00005DB00000}"/>
    <cellStyle name="Normal 5 3 3 3 3 3" xfId="45164" xr:uid="{00000000-0005-0000-0000-00005EB00000}"/>
    <cellStyle name="Normal 5 3 3 3 3 3 2" xfId="45165" xr:uid="{00000000-0005-0000-0000-00005FB00000}"/>
    <cellStyle name="Normal 5 3 3 3 3 3 2 2" xfId="45166" xr:uid="{00000000-0005-0000-0000-000060B00000}"/>
    <cellStyle name="Normal 5 3 3 3 3 3 3" xfId="45167" xr:uid="{00000000-0005-0000-0000-000061B00000}"/>
    <cellStyle name="Normal 5 3 3 3 3 3 3 2" xfId="45168" xr:uid="{00000000-0005-0000-0000-000062B00000}"/>
    <cellStyle name="Normal 5 3 3 3 3 3 3 2 2" xfId="45169" xr:uid="{00000000-0005-0000-0000-000063B00000}"/>
    <cellStyle name="Normal 5 3 3 3 3 3 3 3" xfId="45170" xr:uid="{00000000-0005-0000-0000-000064B00000}"/>
    <cellStyle name="Normal 5 3 3 3 3 3 4" xfId="45171" xr:uid="{00000000-0005-0000-0000-000065B00000}"/>
    <cellStyle name="Normal 5 3 3 3 3 4" xfId="45172" xr:uid="{00000000-0005-0000-0000-000066B00000}"/>
    <cellStyle name="Normal 5 3 3 3 3 4 2" xfId="45173" xr:uid="{00000000-0005-0000-0000-000067B00000}"/>
    <cellStyle name="Normal 5 3 3 3 3 4 2 2" xfId="45174" xr:uid="{00000000-0005-0000-0000-000068B00000}"/>
    <cellStyle name="Normal 5 3 3 3 3 4 3" xfId="45175" xr:uid="{00000000-0005-0000-0000-000069B00000}"/>
    <cellStyle name="Normal 5 3 3 3 3 4 3 2" xfId="45176" xr:uid="{00000000-0005-0000-0000-00006AB00000}"/>
    <cellStyle name="Normal 5 3 3 3 3 4 3 2 2" xfId="45177" xr:uid="{00000000-0005-0000-0000-00006BB00000}"/>
    <cellStyle name="Normal 5 3 3 3 3 4 3 3" xfId="45178" xr:uid="{00000000-0005-0000-0000-00006CB00000}"/>
    <cellStyle name="Normal 5 3 3 3 3 4 4" xfId="45179" xr:uid="{00000000-0005-0000-0000-00006DB00000}"/>
    <cellStyle name="Normal 5 3 3 3 3 5" xfId="45180" xr:uid="{00000000-0005-0000-0000-00006EB00000}"/>
    <cellStyle name="Normal 5 3 3 3 3 5 2" xfId="45181" xr:uid="{00000000-0005-0000-0000-00006FB00000}"/>
    <cellStyle name="Normal 5 3 3 3 3 6" xfId="45182" xr:uid="{00000000-0005-0000-0000-000070B00000}"/>
    <cellStyle name="Normal 5 3 3 3 3 6 2" xfId="45183" xr:uid="{00000000-0005-0000-0000-000071B00000}"/>
    <cellStyle name="Normal 5 3 3 3 3 6 2 2" xfId="45184" xr:uid="{00000000-0005-0000-0000-000072B00000}"/>
    <cellStyle name="Normal 5 3 3 3 3 6 3" xfId="45185" xr:uid="{00000000-0005-0000-0000-000073B00000}"/>
    <cellStyle name="Normal 5 3 3 3 3 7" xfId="45186" xr:uid="{00000000-0005-0000-0000-000074B00000}"/>
    <cellStyle name="Normal 5 3 3 3 3 7 2" xfId="45187" xr:uid="{00000000-0005-0000-0000-000075B00000}"/>
    <cellStyle name="Normal 5 3 3 3 3 8" xfId="45188" xr:uid="{00000000-0005-0000-0000-000076B00000}"/>
    <cellStyle name="Normal 5 3 3 3 4" xfId="45189" xr:uid="{00000000-0005-0000-0000-000077B00000}"/>
    <cellStyle name="Normal 5 3 3 3 4 2" xfId="45190" xr:uid="{00000000-0005-0000-0000-000078B00000}"/>
    <cellStyle name="Normal 5 3 3 3 4 2 2" xfId="45191" xr:uid="{00000000-0005-0000-0000-000079B00000}"/>
    <cellStyle name="Normal 5 3 3 3 4 2 2 2" xfId="45192" xr:uid="{00000000-0005-0000-0000-00007AB00000}"/>
    <cellStyle name="Normal 5 3 3 3 4 2 3" xfId="45193" xr:uid="{00000000-0005-0000-0000-00007BB00000}"/>
    <cellStyle name="Normal 5 3 3 3 4 2 3 2" xfId="45194" xr:uid="{00000000-0005-0000-0000-00007CB00000}"/>
    <cellStyle name="Normal 5 3 3 3 4 2 3 2 2" xfId="45195" xr:uid="{00000000-0005-0000-0000-00007DB00000}"/>
    <cellStyle name="Normal 5 3 3 3 4 2 3 3" xfId="45196" xr:uid="{00000000-0005-0000-0000-00007EB00000}"/>
    <cellStyle name="Normal 5 3 3 3 4 2 4" xfId="45197" xr:uid="{00000000-0005-0000-0000-00007FB00000}"/>
    <cellStyle name="Normal 5 3 3 3 4 3" xfId="45198" xr:uid="{00000000-0005-0000-0000-000080B00000}"/>
    <cellStyle name="Normal 5 3 3 3 4 3 2" xfId="45199" xr:uid="{00000000-0005-0000-0000-000081B00000}"/>
    <cellStyle name="Normal 5 3 3 3 4 4" xfId="45200" xr:uid="{00000000-0005-0000-0000-000082B00000}"/>
    <cellStyle name="Normal 5 3 3 3 4 4 2" xfId="45201" xr:uid="{00000000-0005-0000-0000-000083B00000}"/>
    <cellStyle name="Normal 5 3 3 3 4 4 2 2" xfId="45202" xr:uid="{00000000-0005-0000-0000-000084B00000}"/>
    <cellStyle name="Normal 5 3 3 3 4 4 3" xfId="45203" xr:uid="{00000000-0005-0000-0000-000085B00000}"/>
    <cellStyle name="Normal 5 3 3 3 4 5" xfId="45204" xr:uid="{00000000-0005-0000-0000-000086B00000}"/>
    <cellStyle name="Normal 5 3 3 3 5" xfId="45205" xr:uid="{00000000-0005-0000-0000-000087B00000}"/>
    <cellStyle name="Normal 5 3 3 3 5 2" xfId="45206" xr:uid="{00000000-0005-0000-0000-000088B00000}"/>
    <cellStyle name="Normal 5 3 3 3 5 2 2" xfId="45207" xr:uid="{00000000-0005-0000-0000-000089B00000}"/>
    <cellStyle name="Normal 5 3 3 3 5 3" xfId="45208" xr:uid="{00000000-0005-0000-0000-00008AB00000}"/>
    <cellStyle name="Normal 5 3 3 3 5 3 2" xfId="45209" xr:uid="{00000000-0005-0000-0000-00008BB00000}"/>
    <cellStyle name="Normal 5 3 3 3 5 3 2 2" xfId="45210" xr:uid="{00000000-0005-0000-0000-00008CB00000}"/>
    <cellStyle name="Normal 5 3 3 3 5 3 3" xfId="45211" xr:uid="{00000000-0005-0000-0000-00008DB00000}"/>
    <cellStyle name="Normal 5 3 3 3 5 4" xfId="45212" xr:uid="{00000000-0005-0000-0000-00008EB00000}"/>
    <cellStyle name="Normal 5 3 3 3 6" xfId="45213" xr:uid="{00000000-0005-0000-0000-00008FB00000}"/>
    <cellStyle name="Normal 5 3 3 3 6 2" xfId="45214" xr:uid="{00000000-0005-0000-0000-000090B00000}"/>
    <cellStyle name="Normal 5 3 3 3 6 2 2" xfId="45215" xr:uid="{00000000-0005-0000-0000-000091B00000}"/>
    <cellStyle name="Normal 5 3 3 3 6 3" xfId="45216" xr:uid="{00000000-0005-0000-0000-000092B00000}"/>
    <cellStyle name="Normal 5 3 3 3 6 3 2" xfId="45217" xr:uid="{00000000-0005-0000-0000-000093B00000}"/>
    <cellStyle name="Normal 5 3 3 3 6 3 2 2" xfId="45218" xr:uid="{00000000-0005-0000-0000-000094B00000}"/>
    <cellStyle name="Normal 5 3 3 3 6 3 3" xfId="45219" xr:uid="{00000000-0005-0000-0000-000095B00000}"/>
    <cellStyle name="Normal 5 3 3 3 6 4" xfId="45220" xr:uid="{00000000-0005-0000-0000-000096B00000}"/>
    <cellStyle name="Normal 5 3 3 3 7" xfId="45221" xr:uid="{00000000-0005-0000-0000-000097B00000}"/>
    <cellStyle name="Normal 5 3 3 3 7 2" xfId="45222" xr:uid="{00000000-0005-0000-0000-000098B00000}"/>
    <cellStyle name="Normal 5 3 3 3 8" xfId="45223" xr:uid="{00000000-0005-0000-0000-000099B00000}"/>
    <cellStyle name="Normal 5 3 3 3 8 2" xfId="45224" xr:uid="{00000000-0005-0000-0000-00009AB00000}"/>
    <cellStyle name="Normal 5 3 3 3 8 2 2" xfId="45225" xr:uid="{00000000-0005-0000-0000-00009BB00000}"/>
    <cellStyle name="Normal 5 3 3 3 8 3" xfId="45226" xr:uid="{00000000-0005-0000-0000-00009CB00000}"/>
    <cellStyle name="Normal 5 3 3 3 9" xfId="45227" xr:uid="{00000000-0005-0000-0000-00009DB00000}"/>
    <cellStyle name="Normal 5 3 3 3 9 2" xfId="45228" xr:uid="{00000000-0005-0000-0000-00009EB00000}"/>
    <cellStyle name="Normal 5 3 3 4" xfId="45229" xr:uid="{00000000-0005-0000-0000-00009FB00000}"/>
    <cellStyle name="Normal 5 3 3 4 10" xfId="45230" xr:uid="{00000000-0005-0000-0000-0000A0B00000}"/>
    <cellStyle name="Normal 5 3 3 4 11" xfId="45231" xr:uid="{00000000-0005-0000-0000-0000A1B00000}"/>
    <cellStyle name="Normal 5 3 3 4 2" xfId="45232" xr:uid="{00000000-0005-0000-0000-0000A2B00000}"/>
    <cellStyle name="Normal 5 3 3 4 2 2" xfId="45233" xr:uid="{00000000-0005-0000-0000-0000A3B00000}"/>
    <cellStyle name="Normal 5 3 3 4 2 2 2" xfId="45234" xr:uid="{00000000-0005-0000-0000-0000A4B00000}"/>
    <cellStyle name="Normal 5 3 3 4 2 2 2 2" xfId="45235" xr:uid="{00000000-0005-0000-0000-0000A5B00000}"/>
    <cellStyle name="Normal 5 3 3 4 2 2 2 2 2" xfId="45236" xr:uid="{00000000-0005-0000-0000-0000A6B00000}"/>
    <cellStyle name="Normal 5 3 3 4 2 2 2 2 2 2" xfId="45237" xr:uid="{00000000-0005-0000-0000-0000A7B00000}"/>
    <cellStyle name="Normal 5 3 3 4 2 2 2 2 3" xfId="45238" xr:uid="{00000000-0005-0000-0000-0000A8B00000}"/>
    <cellStyle name="Normal 5 3 3 4 2 2 2 2 3 2" xfId="45239" xr:uid="{00000000-0005-0000-0000-0000A9B00000}"/>
    <cellStyle name="Normal 5 3 3 4 2 2 2 2 3 2 2" xfId="45240" xr:uid="{00000000-0005-0000-0000-0000AAB00000}"/>
    <cellStyle name="Normal 5 3 3 4 2 2 2 2 3 3" xfId="45241" xr:uid="{00000000-0005-0000-0000-0000ABB00000}"/>
    <cellStyle name="Normal 5 3 3 4 2 2 2 2 4" xfId="45242" xr:uid="{00000000-0005-0000-0000-0000ACB00000}"/>
    <cellStyle name="Normal 5 3 3 4 2 2 2 3" xfId="45243" xr:uid="{00000000-0005-0000-0000-0000ADB00000}"/>
    <cellStyle name="Normal 5 3 3 4 2 2 2 3 2" xfId="45244" xr:uid="{00000000-0005-0000-0000-0000AEB00000}"/>
    <cellStyle name="Normal 5 3 3 4 2 2 2 4" xfId="45245" xr:uid="{00000000-0005-0000-0000-0000AFB00000}"/>
    <cellStyle name="Normal 5 3 3 4 2 2 2 4 2" xfId="45246" xr:uid="{00000000-0005-0000-0000-0000B0B00000}"/>
    <cellStyle name="Normal 5 3 3 4 2 2 2 4 2 2" xfId="45247" xr:uid="{00000000-0005-0000-0000-0000B1B00000}"/>
    <cellStyle name="Normal 5 3 3 4 2 2 2 4 3" xfId="45248" xr:uid="{00000000-0005-0000-0000-0000B2B00000}"/>
    <cellStyle name="Normal 5 3 3 4 2 2 2 5" xfId="45249" xr:uid="{00000000-0005-0000-0000-0000B3B00000}"/>
    <cellStyle name="Normal 5 3 3 4 2 2 3" xfId="45250" xr:uid="{00000000-0005-0000-0000-0000B4B00000}"/>
    <cellStyle name="Normal 5 3 3 4 2 2 3 2" xfId="45251" xr:uid="{00000000-0005-0000-0000-0000B5B00000}"/>
    <cellStyle name="Normal 5 3 3 4 2 2 3 2 2" xfId="45252" xr:uid="{00000000-0005-0000-0000-0000B6B00000}"/>
    <cellStyle name="Normal 5 3 3 4 2 2 3 3" xfId="45253" xr:uid="{00000000-0005-0000-0000-0000B7B00000}"/>
    <cellStyle name="Normal 5 3 3 4 2 2 3 3 2" xfId="45254" xr:uid="{00000000-0005-0000-0000-0000B8B00000}"/>
    <cellStyle name="Normal 5 3 3 4 2 2 3 3 2 2" xfId="45255" xr:uid="{00000000-0005-0000-0000-0000B9B00000}"/>
    <cellStyle name="Normal 5 3 3 4 2 2 3 3 3" xfId="45256" xr:uid="{00000000-0005-0000-0000-0000BAB00000}"/>
    <cellStyle name="Normal 5 3 3 4 2 2 3 4" xfId="45257" xr:uid="{00000000-0005-0000-0000-0000BBB00000}"/>
    <cellStyle name="Normal 5 3 3 4 2 2 4" xfId="45258" xr:uid="{00000000-0005-0000-0000-0000BCB00000}"/>
    <cellStyle name="Normal 5 3 3 4 2 2 4 2" xfId="45259" xr:uid="{00000000-0005-0000-0000-0000BDB00000}"/>
    <cellStyle name="Normal 5 3 3 4 2 2 4 2 2" xfId="45260" xr:uid="{00000000-0005-0000-0000-0000BEB00000}"/>
    <cellStyle name="Normal 5 3 3 4 2 2 4 3" xfId="45261" xr:uid="{00000000-0005-0000-0000-0000BFB00000}"/>
    <cellStyle name="Normal 5 3 3 4 2 2 4 3 2" xfId="45262" xr:uid="{00000000-0005-0000-0000-0000C0B00000}"/>
    <cellStyle name="Normal 5 3 3 4 2 2 4 3 2 2" xfId="45263" xr:uid="{00000000-0005-0000-0000-0000C1B00000}"/>
    <cellStyle name="Normal 5 3 3 4 2 2 4 3 3" xfId="45264" xr:uid="{00000000-0005-0000-0000-0000C2B00000}"/>
    <cellStyle name="Normal 5 3 3 4 2 2 4 4" xfId="45265" xr:uid="{00000000-0005-0000-0000-0000C3B00000}"/>
    <cellStyle name="Normal 5 3 3 4 2 2 5" xfId="45266" xr:uid="{00000000-0005-0000-0000-0000C4B00000}"/>
    <cellStyle name="Normal 5 3 3 4 2 2 5 2" xfId="45267" xr:uid="{00000000-0005-0000-0000-0000C5B00000}"/>
    <cellStyle name="Normal 5 3 3 4 2 2 6" xfId="45268" xr:uid="{00000000-0005-0000-0000-0000C6B00000}"/>
    <cellStyle name="Normal 5 3 3 4 2 2 6 2" xfId="45269" xr:uid="{00000000-0005-0000-0000-0000C7B00000}"/>
    <cellStyle name="Normal 5 3 3 4 2 2 6 2 2" xfId="45270" xr:uid="{00000000-0005-0000-0000-0000C8B00000}"/>
    <cellStyle name="Normal 5 3 3 4 2 2 6 3" xfId="45271" xr:uid="{00000000-0005-0000-0000-0000C9B00000}"/>
    <cellStyle name="Normal 5 3 3 4 2 2 7" xfId="45272" xr:uid="{00000000-0005-0000-0000-0000CAB00000}"/>
    <cellStyle name="Normal 5 3 3 4 2 2 7 2" xfId="45273" xr:uid="{00000000-0005-0000-0000-0000CBB00000}"/>
    <cellStyle name="Normal 5 3 3 4 2 2 8" xfId="45274" xr:uid="{00000000-0005-0000-0000-0000CCB00000}"/>
    <cellStyle name="Normal 5 3 3 4 2 3" xfId="45275" xr:uid="{00000000-0005-0000-0000-0000CDB00000}"/>
    <cellStyle name="Normal 5 3 3 4 2 3 2" xfId="45276" xr:uid="{00000000-0005-0000-0000-0000CEB00000}"/>
    <cellStyle name="Normal 5 3 3 4 2 3 2 2" xfId="45277" xr:uid="{00000000-0005-0000-0000-0000CFB00000}"/>
    <cellStyle name="Normal 5 3 3 4 2 3 2 2 2" xfId="45278" xr:uid="{00000000-0005-0000-0000-0000D0B00000}"/>
    <cellStyle name="Normal 5 3 3 4 2 3 2 3" xfId="45279" xr:uid="{00000000-0005-0000-0000-0000D1B00000}"/>
    <cellStyle name="Normal 5 3 3 4 2 3 2 3 2" xfId="45280" xr:uid="{00000000-0005-0000-0000-0000D2B00000}"/>
    <cellStyle name="Normal 5 3 3 4 2 3 2 3 2 2" xfId="45281" xr:uid="{00000000-0005-0000-0000-0000D3B00000}"/>
    <cellStyle name="Normal 5 3 3 4 2 3 2 3 3" xfId="45282" xr:uid="{00000000-0005-0000-0000-0000D4B00000}"/>
    <cellStyle name="Normal 5 3 3 4 2 3 2 4" xfId="45283" xr:uid="{00000000-0005-0000-0000-0000D5B00000}"/>
    <cellStyle name="Normal 5 3 3 4 2 3 3" xfId="45284" xr:uid="{00000000-0005-0000-0000-0000D6B00000}"/>
    <cellStyle name="Normal 5 3 3 4 2 3 3 2" xfId="45285" xr:uid="{00000000-0005-0000-0000-0000D7B00000}"/>
    <cellStyle name="Normal 5 3 3 4 2 3 4" xfId="45286" xr:uid="{00000000-0005-0000-0000-0000D8B00000}"/>
    <cellStyle name="Normal 5 3 3 4 2 3 4 2" xfId="45287" xr:uid="{00000000-0005-0000-0000-0000D9B00000}"/>
    <cellStyle name="Normal 5 3 3 4 2 3 4 2 2" xfId="45288" xr:uid="{00000000-0005-0000-0000-0000DAB00000}"/>
    <cellStyle name="Normal 5 3 3 4 2 3 4 3" xfId="45289" xr:uid="{00000000-0005-0000-0000-0000DBB00000}"/>
    <cellStyle name="Normal 5 3 3 4 2 3 5" xfId="45290" xr:uid="{00000000-0005-0000-0000-0000DCB00000}"/>
    <cellStyle name="Normal 5 3 3 4 2 4" xfId="45291" xr:uid="{00000000-0005-0000-0000-0000DDB00000}"/>
    <cellStyle name="Normal 5 3 3 4 2 4 2" xfId="45292" xr:uid="{00000000-0005-0000-0000-0000DEB00000}"/>
    <cellStyle name="Normal 5 3 3 4 2 4 2 2" xfId="45293" xr:uid="{00000000-0005-0000-0000-0000DFB00000}"/>
    <cellStyle name="Normal 5 3 3 4 2 4 3" xfId="45294" xr:uid="{00000000-0005-0000-0000-0000E0B00000}"/>
    <cellStyle name="Normal 5 3 3 4 2 4 3 2" xfId="45295" xr:uid="{00000000-0005-0000-0000-0000E1B00000}"/>
    <cellStyle name="Normal 5 3 3 4 2 4 3 2 2" xfId="45296" xr:uid="{00000000-0005-0000-0000-0000E2B00000}"/>
    <cellStyle name="Normal 5 3 3 4 2 4 3 3" xfId="45297" xr:uid="{00000000-0005-0000-0000-0000E3B00000}"/>
    <cellStyle name="Normal 5 3 3 4 2 4 4" xfId="45298" xr:uid="{00000000-0005-0000-0000-0000E4B00000}"/>
    <cellStyle name="Normal 5 3 3 4 2 5" xfId="45299" xr:uid="{00000000-0005-0000-0000-0000E5B00000}"/>
    <cellStyle name="Normal 5 3 3 4 2 5 2" xfId="45300" xr:uid="{00000000-0005-0000-0000-0000E6B00000}"/>
    <cellStyle name="Normal 5 3 3 4 2 5 2 2" xfId="45301" xr:uid="{00000000-0005-0000-0000-0000E7B00000}"/>
    <cellStyle name="Normal 5 3 3 4 2 5 3" xfId="45302" xr:uid="{00000000-0005-0000-0000-0000E8B00000}"/>
    <cellStyle name="Normal 5 3 3 4 2 5 3 2" xfId="45303" xr:uid="{00000000-0005-0000-0000-0000E9B00000}"/>
    <cellStyle name="Normal 5 3 3 4 2 5 3 2 2" xfId="45304" xr:uid="{00000000-0005-0000-0000-0000EAB00000}"/>
    <cellStyle name="Normal 5 3 3 4 2 5 3 3" xfId="45305" xr:uid="{00000000-0005-0000-0000-0000EBB00000}"/>
    <cellStyle name="Normal 5 3 3 4 2 5 4" xfId="45306" xr:uid="{00000000-0005-0000-0000-0000ECB00000}"/>
    <cellStyle name="Normal 5 3 3 4 2 6" xfId="45307" xr:uid="{00000000-0005-0000-0000-0000EDB00000}"/>
    <cellStyle name="Normal 5 3 3 4 2 6 2" xfId="45308" xr:uid="{00000000-0005-0000-0000-0000EEB00000}"/>
    <cellStyle name="Normal 5 3 3 4 2 7" xfId="45309" xr:uid="{00000000-0005-0000-0000-0000EFB00000}"/>
    <cellStyle name="Normal 5 3 3 4 2 7 2" xfId="45310" xr:uid="{00000000-0005-0000-0000-0000F0B00000}"/>
    <cellStyle name="Normal 5 3 3 4 2 7 2 2" xfId="45311" xr:uid="{00000000-0005-0000-0000-0000F1B00000}"/>
    <cellStyle name="Normal 5 3 3 4 2 7 3" xfId="45312" xr:uid="{00000000-0005-0000-0000-0000F2B00000}"/>
    <cellStyle name="Normal 5 3 3 4 2 8" xfId="45313" xr:uid="{00000000-0005-0000-0000-0000F3B00000}"/>
    <cellStyle name="Normal 5 3 3 4 2 8 2" xfId="45314" xr:uid="{00000000-0005-0000-0000-0000F4B00000}"/>
    <cellStyle name="Normal 5 3 3 4 2 9" xfId="45315" xr:uid="{00000000-0005-0000-0000-0000F5B00000}"/>
    <cellStyle name="Normal 5 3 3 4 3" xfId="45316" xr:uid="{00000000-0005-0000-0000-0000F6B00000}"/>
    <cellStyle name="Normal 5 3 3 4 3 2" xfId="45317" xr:uid="{00000000-0005-0000-0000-0000F7B00000}"/>
    <cellStyle name="Normal 5 3 3 4 3 2 2" xfId="45318" xr:uid="{00000000-0005-0000-0000-0000F8B00000}"/>
    <cellStyle name="Normal 5 3 3 4 3 2 2 2" xfId="45319" xr:uid="{00000000-0005-0000-0000-0000F9B00000}"/>
    <cellStyle name="Normal 5 3 3 4 3 2 2 2 2" xfId="45320" xr:uid="{00000000-0005-0000-0000-0000FAB00000}"/>
    <cellStyle name="Normal 5 3 3 4 3 2 2 3" xfId="45321" xr:uid="{00000000-0005-0000-0000-0000FBB00000}"/>
    <cellStyle name="Normal 5 3 3 4 3 2 2 3 2" xfId="45322" xr:uid="{00000000-0005-0000-0000-0000FCB00000}"/>
    <cellStyle name="Normal 5 3 3 4 3 2 2 3 2 2" xfId="45323" xr:uid="{00000000-0005-0000-0000-0000FDB00000}"/>
    <cellStyle name="Normal 5 3 3 4 3 2 2 3 3" xfId="45324" xr:uid="{00000000-0005-0000-0000-0000FEB00000}"/>
    <cellStyle name="Normal 5 3 3 4 3 2 2 4" xfId="45325" xr:uid="{00000000-0005-0000-0000-0000FFB00000}"/>
    <cellStyle name="Normal 5 3 3 4 3 2 3" xfId="45326" xr:uid="{00000000-0005-0000-0000-000000B10000}"/>
    <cellStyle name="Normal 5 3 3 4 3 2 3 2" xfId="45327" xr:uid="{00000000-0005-0000-0000-000001B10000}"/>
    <cellStyle name="Normal 5 3 3 4 3 2 4" xfId="45328" xr:uid="{00000000-0005-0000-0000-000002B10000}"/>
    <cellStyle name="Normal 5 3 3 4 3 2 4 2" xfId="45329" xr:uid="{00000000-0005-0000-0000-000003B10000}"/>
    <cellStyle name="Normal 5 3 3 4 3 2 4 2 2" xfId="45330" xr:uid="{00000000-0005-0000-0000-000004B10000}"/>
    <cellStyle name="Normal 5 3 3 4 3 2 4 3" xfId="45331" xr:uid="{00000000-0005-0000-0000-000005B10000}"/>
    <cellStyle name="Normal 5 3 3 4 3 2 5" xfId="45332" xr:uid="{00000000-0005-0000-0000-000006B10000}"/>
    <cellStyle name="Normal 5 3 3 4 3 3" xfId="45333" xr:uid="{00000000-0005-0000-0000-000007B10000}"/>
    <cellStyle name="Normal 5 3 3 4 3 3 2" xfId="45334" xr:uid="{00000000-0005-0000-0000-000008B10000}"/>
    <cellStyle name="Normal 5 3 3 4 3 3 2 2" xfId="45335" xr:uid="{00000000-0005-0000-0000-000009B10000}"/>
    <cellStyle name="Normal 5 3 3 4 3 3 3" xfId="45336" xr:uid="{00000000-0005-0000-0000-00000AB10000}"/>
    <cellStyle name="Normal 5 3 3 4 3 3 3 2" xfId="45337" xr:uid="{00000000-0005-0000-0000-00000BB10000}"/>
    <cellStyle name="Normal 5 3 3 4 3 3 3 2 2" xfId="45338" xr:uid="{00000000-0005-0000-0000-00000CB10000}"/>
    <cellStyle name="Normal 5 3 3 4 3 3 3 3" xfId="45339" xr:uid="{00000000-0005-0000-0000-00000DB10000}"/>
    <cellStyle name="Normal 5 3 3 4 3 3 4" xfId="45340" xr:uid="{00000000-0005-0000-0000-00000EB10000}"/>
    <cellStyle name="Normal 5 3 3 4 3 4" xfId="45341" xr:uid="{00000000-0005-0000-0000-00000FB10000}"/>
    <cellStyle name="Normal 5 3 3 4 3 4 2" xfId="45342" xr:uid="{00000000-0005-0000-0000-000010B10000}"/>
    <cellStyle name="Normal 5 3 3 4 3 4 2 2" xfId="45343" xr:uid="{00000000-0005-0000-0000-000011B10000}"/>
    <cellStyle name="Normal 5 3 3 4 3 4 3" xfId="45344" xr:uid="{00000000-0005-0000-0000-000012B10000}"/>
    <cellStyle name="Normal 5 3 3 4 3 4 3 2" xfId="45345" xr:uid="{00000000-0005-0000-0000-000013B10000}"/>
    <cellStyle name="Normal 5 3 3 4 3 4 3 2 2" xfId="45346" xr:uid="{00000000-0005-0000-0000-000014B10000}"/>
    <cellStyle name="Normal 5 3 3 4 3 4 3 3" xfId="45347" xr:uid="{00000000-0005-0000-0000-000015B10000}"/>
    <cellStyle name="Normal 5 3 3 4 3 4 4" xfId="45348" xr:uid="{00000000-0005-0000-0000-000016B10000}"/>
    <cellStyle name="Normal 5 3 3 4 3 5" xfId="45349" xr:uid="{00000000-0005-0000-0000-000017B10000}"/>
    <cellStyle name="Normal 5 3 3 4 3 5 2" xfId="45350" xr:uid="{00000000-0005-0000-0000-000018B10000}"/>
    <cellStyle name="Normal 5 3 3 4 3 6" xfId="45351" xr:uid="{00000000-0005-0000-0000-000019B10000}"/>
    <cellStyle name="Normal 5 3 3 4 3 6 2" xfId="45352" xr:uid="{00000000-0005-0000-0000-00001AB10000}"/>
    <cellStyle name="Normal 5 3 3 4 3 6 2 2" xfId="45353" xr:uid="{00000000-0005-0000-0000-00001BB10000}"/>
    <cellStyle name="Normal 5 3 3 4 3 6 3" xfId="45354" xr:uid="{00000000-0005-0000-0000-00001CB10000}"/>
    <cellStyle name="Normal 5 3 3 4 3 7" xfId="45355" xr:uid="{00000000-0005-0000-0000-00001DB10000}"/>
    <cellStyle name="Normal 5 3 3 4 3 7 2" xfId="45356" xr:uid="{00000000-0005-0000-0000-00001EB10000}"/>
    <cellStyle name="Normal 5 3 3 4 3 8" xfId="45357" xr:uid="{00000000-0005-0000-0000-00001FB10000}"/>
    <cellStyle name="Normal 5 3 3 4 4" xfId="45358" xr:uid="{00000000-0005-0000-0000-000020B10000}"/>
    <cellStyle name="Normal 5 3 3 4 4 2" xfId="45359" xr:uid="{00000000-0005-0000-0000-000021B10000}"/>
    <cellStyle name="Normal 5 3 3 4 4 2 2" xfId="45360" xr:uid="{00000000-0005-0000-0000-000022B10000}"/>
    <cellStyle name="Normal 5 3 3 4 4 2 2 2" xfId="45361" xr:uid="{00000000-0005-0000-0000-000023B10000}"/>
    <cellStyle name="Normal 5 3 3 4 4 2 3" xfId="45362" xr:uid="{00000000-0005-0000-0000-000024B10000}"/>
    <cellStyle name="Normal 5 3 3 4 4 2 3 2" xfId="45363" xr:uid="{00000000-0005-0000-0000-000025B10000}"/>
    <cellStyle name="Normal 5 3 3 4 4 2 3 2 2" xfId="45364" xr:uid="{00000000-0005-0000-0000-000026B10000}"/>
    <cellStyle name="Normal 5 3 3 4 4 2 3 3" xfId="45365" xr:uid="{00000000-0005-0000-0000-000027B10000}"/>
    <cellStyle name="Normal 5 3 3 4 4 2 4" xfId="45366" xr:uid="{00000000-0005-0000-0000-000028B10000}"/>
    <cellStyle name="Normal 5 3 3 4 4 3" xfId="45367" xr:uid="{00000000-0005-0000-0000-000029B10000}"/>
    <cellStyle name="Normal 5 3 3 4 4 3 2" xfId="45368" xr:uid="{00000000-0005-0000-0000-00002AB10000}"/>
    <cellStyle name="Normal 5 3 3 4 4 4" xfId="45369" xr:uid="{00000000-0005-0000-0000-00002BB10000}"/>
    <cellStyle name="Normal 5 3 3 4 4 4 2" xfId="45370" xr:uid="{00000000-0005-0000-0000-00002CB10000}"/>
    <cellStyle name="Normal 5 3 3 4 4 4 2 2" xfId="45371" xr:uid="{00000000-0005-0000-0000-00002DB10000}"/>
    <cellStyle name="Normal 5 3 3 4 4 4 3" xfId="45372" xr:uid="{00000000-0005-0000-0000-00002EB10000}"/>
    <cellStyle name="Normal 5 3 3 4 4 5" xfId="45373" xr:uid="{00000000-0005-0000-0000-00002FB10000}"/>
    <cellStyle name="Normal 5 3 3 4 5" xfId="45374" xr:uid="{00000000-0005-0000-0000-000030B10000}"/>
    <cellStyle name="Normal 5 3 3 4 5 2" xfId="45375" xr:uid="{00000000-0005-0000-0000-000031B10000}"/>
    <cellStyle name="Normal 5 3 3 4 5 2 2" xfId="45376" xr:uid="{00000000-0005-0000-0000-000032B10000}"/>
    <cellStyle name="Normal 5 3 3 4 5 3" xfId="45377" xr:uid="{00000000-0005-0000-0000-000033B10000}"/>
    <cellStyle name="Normal 5 3 3 4 5 3 2" xfId="45378" xr:uid="{00000000-0005-0000-0000-000034B10000}"/>
    <cellStyle name="Normal 5 3 3 4 5 3 2 2" xfId="45379" xr:uid="{00000000-0005-0000-0000-000035B10000}"/>
    <cellStyle name="Normal 5 3 3 4 5 3 3" xfId="45380" xr:uid="{00000000-0005-0000-0000-000036B10000}"/>
    <cellStyle name="Normal 5 3 3 4 5 4" xfId="45381" xr:uid="{00000000-0005-0000-0000-000037B10000}"/>
    <cellStyle name="Normal 5 3 3 4 6" xfId="45382" xr:uid="{00000000-0005-0000-0000-000038B10000}"/>
    <cellStyle name="Normal 5 3 3 4 6 2" xfId="45383" xr:uid="{00000000-0005-0000-0000-000039B10000}"/>
    <cellStyle name="Normal 5 3 3 4 6 2 2" xfId="45384" xr:uid="{00000000-0005-0000-0000-00003AB10000}"/>
    <cellStyle name="Normal 5 3 3 4 6 3" xfId="45385" xr:uid="{00000000-0005-0000-0000-00003BB10000}"/>
    <cellStyle name="Normal 5 3 3 4 6 3 2" xfId="45386" xr:uid="{00000000-0005-0000-0000-00003CB10000}"/>
    <cellStyle name="Normal 5 3 3 4 6 3 2 2" xfId="45387" xr:uid="{00000000-0005-0000-0000-00003DB10000}"/>
    <cellStyle name="Normal 5 3 3 4 6 3 3" xfId="45388" xr:uid="{00000000-0005-0000-0000-00003EB10000}"/>
    <cellStyle name="Normal 5 3 3 4 6 4" xfId="45389" xr:uid="{00000000-0005-0000-0000-00003FB10000}"/>
    <cellStyle name="Normal 5 3 3 4 7" xfId="45390" xr:uid="{00000000-0005-0000-0000-000040B10000}"/>
    <cellStyle name="Normal 5 3 3 4 7 2" xfId="45391" xr:uid="{00000000-0005-0000-0000-000041B10000}"/>
    <cellStyle name="Normal 5 3 3 4 8" xfId="45392" xr:uid="{00000000-0005-0000-0000-000042B10000}"/>
    <cellStyle name="Normal 5 3 3 4 8 2" xfId="45393" xr:uid="{00000000-0005-0000-0000-000043B10000}"/>
    <cellStyle name="Normal 5 3 3 4 8 2 2" xfId="45394" xr:uid="{00000000-0005-0000-0000-000044B10000}"/>
    <cellStyle name="Normal 5 3 3 4 8 3" xfId="45395" xr:uid="{00000000-0005-0000-0000-000045B10000}"/>
    <cellStyle name="Normal 5 3 3 4 9" xfId="45396" xr:uid="{00000000-0005-0000-0000-000046B10000}"/>
    <cellStyle name="Normal 5 3 3 4 9 2" xfId="45397" xr:uid="{00000000-0005-0000-0000-000047B10000}"/>
    <cellStyle name="Normal 5 3 3 5" xfId="45398" xr:uid="{00000000-0005-0000-0000-000048B10000}"/>
    <cellStyle name="Normal 5 3 3 5 2" xfId="45399" xr:uid="{00000000-0005-0000-0000-000049B10000}"/>
    <cellStyle name="Normal 5 3 3 5 2 2" xfId="45400" xr:uid="{00000000-0005-0000-0000-00004AB10000}"/>
    <cellStyle name="Normal 5 3 3 5 2 2 2" xfId="45401" xr:uid="{00000000-0005-0000-0000-00004BB10000}"/>
    <cellStyle name="Normal 5 3 3 5 2 2 2 2" xfId="45402" xr:uid="{00000000-0005-0000-0000-00004CB10000}"/>
    <cellStyle name="Normal 5 3 3 5 2 2 2 2 2" xfId="45403" xr:uid="{00000000-0005-0000-0000-00004DB10000}"/>
    <cellStyle name="Normal 5 3 3 5 2 2 2 3" xfId="45404" xr:uid="{00000000-0005-0000-0000-00004EB10000}"/>
    <cellStyle name="Normal 5 3 3 5 2 2 2 3 2" xfId="45405" xr:uid="{00000000-0005-0000-0000-00004FB10000}"/>
    <cellStyle name="Normal 5 3 3 5 2 2 2 3 2 2" xfId="45406" xr:uid="{00000000-0005-0000-0000-000050B10000}"/>
    <cellStyle name="Normal 5 3 3 5 2 2 2 3 3" xfId="45407" xr:uid="{00000000-0005-0000-0000-000051B10000}"/>
    <cellStyle name="Normal 5 3 3 5 2 2 2 4" xfId="45408" xr:uid="{00000000-0005-0000-0000-000052B10000}"/>
    <cellStyle name="Normal 5 3 3 5 2 2 3" xfId="45409" xr:uid="{00000000-0005-0000-0000-000053B10000}"/>
    <cellStyle name="Normal 5 3 3 5 2 2 3 2" xfId="45410" xr:uid="{00000000-0005-0000-0000-000054B10000}"/>
    <cellStyle name="Normal 5 3 3 5 2 2 4" xfId="45411" xr:uid="{00000000-0005-0000-0000-000055B10000}"/>
    <cellStyle name="Normal 5 3 3 5 2 2 4 2" xfId="45412" xr:uid="{00000000-0005-0000-0000-000056B10000}"/>
    <cellStyle name="Normal 5 3 3 5 2 2 4 2 2" xfId="45413" xr:uid="{00000000-0005-0000-0000-000057B10000}"/>
    <cellStyle name="Normal 5 3 3 5 2 2 4 3" xfId="45414" xr:uid="{00000000-0005-0000-0000-000058B10000}"/>
    <cellStyle name="Normal 5 3 3 5 2 2 5" xfId="45415" xr:uid="{00000000-0005-0000-0000-000059B10000}"/>
    <cellStyle name="Normal 5 3 3 5 2 3" xfId="45416" xr:uid="{00000000-0005-0000-0000-00005AB10000}"/>
    <cellStyle name="Normal 5 3 3 5 2 3 2" xfId="45417" xr:uid="{00000000-0005-0000-0000-00005BB10000}"/>
    <cellStyle name="Normal 5 3 3 5 2 3 2 2" xfId="45418" xr:uid="{00000000-0005-0000-0000-00005CB10000}"/>
    <cellStyle name="Normal 5 3 3 5 2 3 3" xfId="45419" xr:uid="{00000000-0005-0000-0000-00005DB10000}"/>
    <cellStyle name="Normal 5 3 3 5 2 3 3 2" xfId="45420" xr:uid="{00000000-0005-0000-0000-00005EB10000}"/>
    <cellStyle name="Normal 5 3 3 5 2 3 3 2 2" xfId="45421" xr:uid="{00000000-0005-0000-0000-00005FB10000}"/>
    <cellStyle name="Normal 5 3 3 5 2 3 3 3" xfId="45422" xr:uid="{00000000-0005-0000-0000-000060B10000}"/>
    <cellStyle name="Normal 5 3 3 5 2 3 4" xfId="45423" xr:uid="{00000000-0005-0000-0000-000061B10000}"/>
    <cellStyle name="Normal 5 3 3 5 2 4" xfId="45424" xr:uid="{00000000-0005-0000-0000-000062B10000}"/>
    <cellStyle name="Normal 5 3 3 5 2 4 2" xfId="45425" xr:uid="{00000000-0005-0000-0000-000063B10000}"/>
    <cellStyle name="Normal 5 3 3 5 2 4 2 2" xfId="45426" xr:uid="{00000000-0005-0000-0000-000064B10000}"/>
    <cellStyle name="Normal 5 3 3 5 2 4 3" xfId="45427" xr:uid="{00000000-0005-0000-0000-000065B10000}"/>
    <cellStyle name="Normal 5 3 3 5 2 4 3 2" xfId="45428" xr:uid="{00000000-0005-0000-0000-000066B10000}"/>
    <cellStyle name="Normal 5 3 3 5 2 4 3 2 2" xfId="45429" xr:uid="{00000000-0005-0000-0000-000067B10000}"/>
    <cellStyle name="Normal 5 3 3 5 2 4 3 3" xfId="45430" xr:uid="{00000000-0005-0000-0000-000068B10000}"/>
    <cellStyle name="Normal 5 3 3 5 2 4 4" xfId="45431" xr:uid="{00000000-0005-0000-0000-000069B10000}"/>
    <cellStyle name="Normal 5 3 3 5 2 5" xfId="45432" xr:uid="{00000000-0005-0000-0000-00006AB10000}"/>
    <cellStyle name="Normal 5 3 3 5 2 5 2" xfId="45433" xr:uid="{00000000-0005-0000-0000-00006BB10000}"/>
    <cellStyle name="Normal 5 3 3 5 2 6" xfId="45434" xr:uid="{00000000-0005-0000-0000-00006CB10000}"/>
    <cellStyle name="Normal 5 3 3 5 2 6 2" xfId="45435" xr:uid="{00000000-0005-0000-0000-00006DB10000}"/>
    <cellStyle name="Normal 5 3 3 5 2 6 2 2" xfId="45436" xr:uid="{00000000-0005-0000-0000-00006EB10000}"/>
    <cellStyle name="Normal 5 3 3 5 2 6 3" xfId="45437" xr:uid="{00000000-0005-0000-0000-00006FB10000}"/>
    <cellStyle name="Normal 5 3 3 5 2 7" xfId="45438" xr:uid="{00000000-0005-0000-0000-000070B10000}"/>
    <cellStyle name="Normal 5 3 3 5 2 7 2" xfId="45439" xr:uid="{00000000-0005-0000-0000-000071B10000}"/>
    <cellStyle name="Normal 5 3 3 5 2 8" xfId="45440" xr:uid="{00000000-0005-0000-0000-000072B10000}"/>
    <cellStyle name="Normal 5 3 3 5 3" xfId="45441" xr:uid="{00000000-0005-0000-0000-000073B10000}"/>
    <cellStyle name="Normal 5 3 3 5 3 2" xfId="45442" xr:uid="{00000000-0005-0000-0000-000074B10000}"/>
    <cellStyle name="Normal 5 3 3 5 3 2 2" xfId="45443" xr:uid="{00000000-0005-0000-0000-000075B10000}"/>
    <cellStyle name="Normal 5 3 3 5 3 2 2 2" xfId="45444" xr:uid="{00000000-0005-0000-0000-000076B10000}"/>
    <cellStyle name="Normal 5 3 3 5 3 2 3" xfId="45445" xr:uid="{00000000-0005-0000-0000-000077B10000}"/>
    <cellStyle name="Normal 5 3 3 5 3 2 3 2" xfId="45446" xr:uid="{00000000-0005-0000-0000-000078B10000}"/>
    <cellStyle name="Normal 5 3 3 5 3 2 3 2 2" xfId="45447" xr:uid="{00000000-0005-0000-0000-000079B10000}"/>
    <cellStyle name="Normal 5 3 3 5 3 2 3 3" xfId="45448" xr:uid="{00000000-0005-0000-0000-00007AB10000}"/>
    <cellStyle name="Normal 5 3 3 5 3 2 4" xfId="45449" xr:uid="{00000000-0005-0000-0000-00007BB10000}"/>
    <cellStyle name="Normal 5 3 3 5 3 3" xfId="45450" xr:uid="{00000000-0005-0000-0000-00007CB10000}"/>
    <cellStyle name="Normal 5 3 3 5 3 3 2" xfId="45451" xr:uid="{00000000-0005-0000-0000-00007DB10000}"/>
    <cellStyle name="Normal 5 3 3 5 3 4" xfId="45452" xr:uid="{00000000-0005-0000-0000-00007EB10000}"/>
    <cellStyle name="Normal 5 3 3 5 3 4 2" xfId="45453" xr:uid="{00000000-0005-0000-0000-00007FB10000}"/>
    <cellStyle name="Normal 5 3 3 5 3 4 2 2" xfId="45454" xr:uid="{00000000-0005-0000-0000-000080B10000}"/>
    <cellStyle name="Normal 5 3 3 5 3 4 3" xfId="45455" xr:uid="{00000000-0005-0000-0000-000081B10000}"/>
    <cellStyle name="Normal 5 3 3 5 3 5" xfId="45456" xr:uid="{00000000-0005-0000-0000-000082B10000}"/>
    <cellStyle name="Normal 5 3 3 5 4" xfId="45457" xr:uid="{00000000-0005-0000-0000-000083B10000}"/>
    <cellStyle name="Normal 5 3 3 5 4 2" xfId="45458" xr:uid="{00000000-0005-0000-0000-000084B10000}"/>
    <cellStyle name="Normal 5 3 3 5 4 2 2" xfId="45459" xr:uid="{00000000-0005-0000-0000-000085B10000}"/>
    <cellStyle name="Normal 5 3 3 5 4 3" xfId="45460" xr:uid="{00000000-0005-0000-0000-000086B10000}"/>
    <cellStyle name="Normal 5 3 3 5 4 3 2" xfId="45461" xr:uid="{00000000-0005-0000-0000-000087B10000}"/>
    <cellStyle name="Normal 5 3 3 5 4 3 2 2" xfId="45462" xr:uid="{00000000-0005-0000-0000-000088B10000}"/>
    <cellStyle name="Normal 5 3 3 5 4 3 3" xfId="45463" xr:uid="{00000000-0005-0000-0000-000089B10000}"/>
    <cellStyle name="Normal 5 3 3 5 4 4" xfId="45464" xr:uid="{00000000-0005-0000-0000-00008AB10000}"/>
    <cellStyle name="Normal 5 3 3 5 5" xfId="45465" xr:uid="{00000000-0005-0000-0000-00008BB10000}"/>
    <cellStyle name="Normal 5 3 3 5 5 2" xfId="45466" xr:uid="{00000000-0005-0000-0000-00008CB10000}"/>
    <cellStyle name="Normal 5 3 3 5 5 2 2" xfId="45467" xr:uid="{00000000-0005-0000-0000-00008DB10000}"/>
    <cellStyle name="Normal 5 3 3 5 5 3" xfId="45468" xr:uid="{00000000-0005-0000-0000-00008EB10000}"/>
    <cellStyle name="Normal 5 3 3 5 5 3 2" xfId="45469" xr:uid="{00000000-0005-0000-0000-00008FB10000}"/>
    <cellStyle name="Normal 5 3 3 5 5 3 2 2" xfId="45470" xr:uid="{00000000-0005-0000-0000-000090B10000}"/>
    <cellStyle name="Normal 5 3 3 5 5 3 3" xfId="45471" xr:uid="{00000000-0005-0000-0000-000091B10000}"/>
    <cellStyle name="Normal 5 3 3 5 5 4" xfId="45472" xr:uid="{00000000-0005-0000-0000-000092B10000}"/>
    <cellStyle name="Normal 5 3 3 5 6" xfId="45473" xr:uid="{00000000-0005-0000-0000-000093B10000}"/>
    <cellStyle name="Normal 5 3 3 5 6 2" xfId="45474" xr:uid="{00000000-0005-0000-0000-000094B10000}"/>
    <cellStyle name="Normal 5 3 3 5 7" xfId="45475" xr:uid="{00000000-0005-0000-0000-000095B10000}"/>
    <cellStyle name="Normal 5 3 3 5 7 2" xfId="45476" xr:uid="{00000000-0005-0000-0000-000096B10000}"/>
    <cellStyle name="Normal 5 3 3 5 7 2 2" xfId="45477" xr:uid="{00000000-0005-0000-0000-000097B10000}"/>
    <cellStyle name="Normal 5 3 3 5 7 3" xfId="45478" xr:uid="{00000000-0005-0000-0000-000098B10000}"/>
    <cellStyle name="Normal 5 3 3 5 8" xfId="45479" xr:uid="{00000000-0005-0000-0000-000099B10000}"/>
    <cellStyle name="Normal 5 3 3 5 8 2" xfId="45480" xr:uid="{00000000-0005-0000-0000-00009AB10000}"/>
    <cellStyle name="Normal 5 3 3 5 9" xfId="45481" xr:uid="{00000000-0005-0000-0000-00009BB10000}"/>
    <cellStyle name="Normal 5 3 3 6" xfId="45482" xr:uid="{00000000-0005-0000-0000-00009CB10000}"/>
    <cellStyle name="Normal 5 3 3 6 2" xfId="45483" xr:uid="{00000000-0005-0000-0000-00009DB10000}"/>
    <cellStyle name="Normal 5 3 3 6 2 2" xfId="45484" xr:uid="{00000000-0005-0000-0000-00009EB10000}"/>
    <cellStyle name="Normal 5 3 3 6 2 2 2" xfId="45485" xr:uid="{00000000-0005-0000-0000-00009FB10000}"/>
    <cellStyle name="Normal 5 3 3 6 2 2 2 2" xfId="45486" xr:uid="{00000000-0005-0000-0000-0000A0B10000}"/>
    <cellStyle name="Normal 5 3 3 6 2 2 3" xfId="45487" xr:uid="{00000000-0005-0000-0000-0000A1B10000}"/>
    <cellStyle name="Normal 5 3 3 6 2 2 3 2" xfId="45488" xr:uid="{00000000-0005-0000-0000-0000A2B10000}"/>
    <cellStyle name="Normal 5 3 3 6 2 2 3 2 2" xfId="45489" xr:uid="{00000000-0005-0000-0000-0000A3B10000}"/>
    <cellStyle name="Normal 5 3 3 6 2 2 3 3" xfId="45490" xr:uid="{00000000-0005-0000-0000-0000A4B10000}"/>
    <cellStyle name="Normal 5 3 3 6 2 2 4" xfId="45491" xr:uid="{00000000-0005-0000-0000-0000A5B10000}"/>
    <cellStyle name="Normal 5 3 3 6 2 3" xfId="45492" xr:uid="{00000000-0005-0000-0000-0000A6B10000}"/>
    <cellStyle name="Normal 5 3 3 6 2 3 2" xfId="45493" xr:uid="{00000000-0005-0000-0000-0000A7B10000}"/>
    <cellStyle name="Normal 5 3 3 6 2 4" xfId="45494" xr:uid="{00000000-0005-0000-0000-0000A8B10000}"/>
    <cellStyle name="Normal 5 3 3 6 2 4 2" xfId="45495" xr:uid="{00000000-0005-0000-0000-0000A9B10000}"/>
    <cellStyle name="Normal 5 3 3 6 2 4 2 2" xfId="45496" xr:uid="{00000000-0005-0000-0000-0000AAB10000}"/>
    <cellStyle name="Normal 5 3 3 6 2 4 3" xfId="45497" xr:uid="{00000000-0005-0000-0000-0000ABB10000}"/>
    <cellStyle name="Normal 5 3 3 6 2 5" xfId="45498" xr:uid="{00000000-0005-0000-0000-0000ACB10000}"/>
    <cellStyle name="Normal 5 3 3 6 3" xfId="45499" xr:uid="{00000000-0005-0000-0000-0000ADB10000}"/>
    <cellStyle name="Normal 5 3 3 6 3 2" xfId="45500" xr:uid="{00000000-0005-0000-0000-0000AEB10000}"/>
    <cellStyle name="Normal 5 3 3 6 3 2 2" xfId="45501" xr:uid="{00000000-0005-0000-0000-0000AFB10000}"/>
    <cellStyle name="Normal 5 3 3 6 3 3" xfId="45502" xr:uid="{00000000-0005-0000-0000-0000B0B10000}"/>
    <cellStyle name="Normal 5 3 3 6 3 3 2" xfId="45503" xr:uid="{00000000-0005-0000-0000-0000B1B10000}"/>
    <cellStyle name="Normal 5 3 3 6 3 3 2 2" xfId="45504" xr:uid="{00000000-0005-0000-0000-0000B2B10000}"/>
    <cellStyle name="Normal 5 3 3 6 3 3 3" xfId="45505" xr:uid="{00000000-0005-0000-0000-0000B3B10000}"/>
    <cellStyle name="Normal 5 3 3 6 3 4" xfId="45506" xr:uid="{00000000-0005-0000-0000-0000B4B10000}"/>
    <cellStyle name="Normal 5 3 3 6 4" xfId="45507" xr:uid="{00000000-0005-0000-0000-0000B5B10000}"/>
    <cellStyle name="Normal 5 3 3 6 4 2" xfId="45508" xr:uid="{00000000-0005-0000-0000-0000B6B10000}"/>
    <cellStyle name="Normal 5 3 3 6 4 2 2" xfId="45509" xr:uid="{00000000-0005-0000-0000-0000B7B10000}"/>
    <cellStyle name="Normal 5 3 3 6 4 3" xfId="45510" xr:uid="{00000000-0005-0000-0000-0000B8B10000}"/>
    <cellStyle name="Normal 5 3 3 6 4 3 2" xfId="45511" xr:uid="{00000000-0005-0000-0000-0000B9B10000}"/>
    <cellStyle name="Normal 5 3 3 6 4 3 2 2" xfId="45512" xr:uid="{00000000-0005-0000-0000-0000BAB10000}"/>
    <cellStyle name="Normal 5 3 3 6 4 3 3" xfId="45513" xr:uid="{00000000-0005-0000-0000-0000BBB10000}"/>
    <cellStyle name="Normal 5 3 3 6 4 4" xfId="45514" xr:uid="{00000000-0005-0000-0000-0000BCB10000}"/>
    <cellStyle name="Normal 5 3 3 6 5" xfId="45515" xr:uid="{00000000-0005-0000-0000-0000BDB10000}"/>
    <cellStyle name="Normal 5 3 3 6 5 2" xfId="45516" xr:uid="{00000000-0005-0000-0000-0000BEB10000}"/>
    <cellStyle name="Normal 5 3 3 6 6" xfId="45517" xr:uid="{00000000-0005-0000-0000-0000BFB10000}"/>
    <cellStyle name="Normal 5 3 3 6 6 2" xfId="45518" xr:uid="{00000000-0005-0000-0000-0000C0B10000}"/>
    <cellStyle name="Normal 5 3 3 6 6 2 2" xfId="45519" xr:uid="{00000000-0005-0000-0000-0000C1B10000}"/>
    <cellStyle name="Normal 5 3 3 6 6 3" xfId="45520" xr:uid="{00000000-0005-0000-0000-0000C2B10000}"/>
    <cellStyle name="Normal 5 3 3 6 7" xfId="45521" xr:uid="{00000000-0005-0000-0000-0000C3B10000}"/>
    <cellStyle name="Normal 5 3 3 6 7 2" xfId="45522" xr:uid="{00000000-0005-0000-0000-0000C4B10000}"/>
    <cellStyle name="Normal 5 3 3 6 8" xfId="45523" xr:uid="{00000000-0005-0000-0000-0000C5B10000}"/>
    <cellStyle name="Normal 5 3 3 7" xfId="45524" xr:uid="{00000000-0005-0000-0000-0000C6B10000}"/>
    <cellStyle name="Normal 5 3 3 7 2" xfId="45525" xr:uid="{00000000-0005-0000-0000-0000C7B10000}"/>
    <cellStyle name="Normal 5 3 3 7 2 2" xfId="45526" xr:uid="{00000000-0005-0000-0000-0000C8B10000}"/>
    <cellStyle name="Normal 5 3 3 7 2 2 2" xfId="45527" xr:uid="{00000000-0005-0000-0000-0000C9B10000}"/>
    <cellStyle name="Normal 5 3 3 7 2 2 2 2" xfId="45528" xr:uid="{00000000-0005-0000-0000-0000CAB10000}"/>
    <cellStyle name="Normal 5 3 3 7 2 2 3" xfId="45529" xr:uid="{00000000-0005-0000-0000-0000CBB10000}"/>
    <cellStyle name="Normal 5 3 3 7 2 2 3 2" xfId="45530" xr:uid="{00000000-0005-0000-0000-0000CCB10000}"/>
    <cellStyle name="Normal 5 3 3 7 2 2 3 2 2" xfId="45531" xr:uid="{00000000-0005-0000-0000-0000CDB10000}"/>
    <cellStyle name="Normal 5 3 3 7 2 2 3 3" xfId="45532" xr:uid="{00000000-0005-0000-0000-0000CEB10000}"/>
    <cellStyle name="Normal 5 3 3 7 2 2 4" xfId="45533" xr:uid="{00000000-0005-0000-0000-0000CFB10000}"/>
    <cellStyle name="Normal 5 3 3 7 2 3" xfId="45534" xr:uid="{00000000-0005-0000-0000-0000D0B10000}"/>
    <cellStyle name="Normal 5 3 3 7 2 3 2" xfId="45535" xr:uid="{00000000-0005-0000-0000-0000D1B10000}"/>
    <cellStyle name="Normal 5 3 3 7 2 4" xfId="45536" xr:uid="{00000000-0005-0000-0000-0000D2B10000}"/>
    <cellStyle name="Normal 5 3 3 7 2 4 2" xfId="45537" xr:uid="{00000000-0005-0000-0000-0000D3B10000}"/>
    <cellStyle name="Normal 5 3 3 7 2 4 2 2" xfId="45538" xr:uid="{00000000-0005-0000-0000-0000D4B10000}"/>
    <cellStyle name="Normal 5 3 3 7 2 4 3" xfId="45539" xr:uid="{00000000-0005-0000-0000-0000D5B10000}"/>
    <cellStyle name="Normal 5 3 3 7 2 5" xfId="45540" xr:uid="{00000000-0005-0000-0000-0000D6B10000}"/>
    <cellStyle name="Normal 5 3 3 7 3" xfId="45541" xr:uid="{00000000-0005-0000-0000-0000D7B10000}"/>
    <cellStyle name="Normal 5 3 3 7 3 2" xfId="45542" xr:uid="{00000000-0005-0000-0000-0000D8B10000}"/>
    <cellStyle name="Normal 5 3 3 7 3 2 2" xfId="45543" xr:uid="{00000000-0005-0000-0000-0000D9B10000}"/>
    <cellStyle name="Normal 5 3 3 7 3 3" xfId="45544" xr:uid="{00000000-0005-0000-0000-0000DAB10000}"/>
    <cellStyle name="Normal 5 3 3 7 3 3 2" xfId="45545" xr:uid="{00000000-0005-0000-0000-0000DBB10000}"/>
    <cellStyle name="Normal 5 3 3 7 3 3 2 2" xfId="45546" xr:uid="{00000000-0005-0000-0000-0000DCB10000}"/>
    <cellStyle name="Normal 5 3 3 7 3 3 3" xfId="45547" xr:uid="{00000000-0005-0000-0000-0000DDB10000}"/>
    <cellStyle name="Normal 5 3 3 7 3 4" xfId="45548" xr:uid="{00000000-0005-0000-0000-0000DEB10000}"/>
    <cellStyle name="Normal 5 3 3 7 4" xfId="45549" xr:uid="{00000000-0005-0000-0000-0000DFB10000}"/>
    <cellStyle name="Normal 5 3 3 7 4 2" xfId="45550" xr:uid="{00000000-0005-0000-0000-0000E0B10000}"/>
    <cellStyle name="Normal 5 3 3 7 5" xfId="45551" xr:uid="{00000000-0005-0000-0000-0000E1B10000}"/>
    <cellStyle name="Normal 5 3 3 7 5 2" xfId="45552" xr:uid="{00000000-0005-0000-0000-0000E2B10000}"/>
    <cellStyle name="Normal 5 3 3 7 5 2 2" xfId="45553" xr:uid="{00000000-0005-0000-0000-0000E3B10000}"/>
    <cellStyle name="Normal 5 3 3 7 5 3" xfId="45554" xr:uid="{00000000-0005-0000-0000-0000E4B10000}"/>
    <cellStyle name="Normal 5 3 3 7 6" xfId="45555" xr:uid="{00000000-0005-0000-0000-0000E5B10000}"/>
    <cellStyle name="Normal 5 3 3 8" xfId="45556" xr:uid="{00000000-0005-0000-0000-0000E6B10000}"/>
    <cellStyle name="Normal 5 3 3 8 2" xfId="45557" xr:uid="{00000000-0005-0000-0000-0000E7B10000}"/>
    <cellStyle name="Normal 5 3 3 8 2 2" xfId="45558" xr:uid="{00000000-0005-0000-0000-0000E8B10000}"/>
    <cellStyle name="Normal 5 3 3 8 2 2 2" xfId="45559" xr:uid="{00000000-0005-0000-0000-0000E9B10000}"/>
    <cellStyle name="Normal 5 3 3 8 2 2 2 2" xfId="45560" xr:uid="{00000000-0005-0000-0000-0000EAB10000}"/>
    <cellStyle name="Normal 5 3 3 8 2 2 3" xfId="45561" xr:uid="{00000000-0005-0000-0000-0000EBB10000}"/>
    <cellStyle name="Normal 5 3 3 8 2 2 3 2" xfId="45562" xr:uid="{00000000-0005-0000-0000-0000ECB10000}"/>
    <cellStyle name="Normal 5 3 3 8 2 2 3 2 2" xfId="45563" xr:uid="{00000000-0005-0000-0000-0000EDB10000}"/>
    <cellStyle name="Normal 5 3 3 8 2 2 3 3" xfId="45564" xr:uid="{00000000-0005-0000-0000-0000EEB10000}"/>
    <cellStyle name="Normal 5 3 3 8 2 2 4" xfId="45565" xr:uid="{00000000-0005-0000-0000-0000EFB10000}"/>
    <cellStyle name="Normal 5 3 3 8 2 3" xfId="45566" xr:uid="{00000000-0005-0000-0000-0000F0B10000}"/>
    <cellStyle name="Normal 5 3 3 8 2 3 2" xfId="45567" xr:uid="{00000000-0005-0000-0000-0000F1B10000}"/>
    <cellStyle name="Normal 5 3 3 8 2 4" xfId="45568" xr:uid="{00000000-0005-0000-0000-0000F2B10000}"/>
    <cellStyle name="Normal 5 3 3 8 2 4 2" xfId="45569" xr:uid="{00000000-0005-0000-0000-0000F3B10000}"/>
    <cellStyle name="Normal 5 3 3 8 2 4 2 2" xfId="45570" xr:uid="{00000000-0005-0000-0000-0000F4B10000}"/>
    <cellStyle name="Normal 5 3 3 8 2 4 3" xfId="45571" xr:uid="{00000000-0005-0000-0000-0000F5B10000}"/>
    <cellStyle name="Normal 5 3 3 8 2 5" xfId="45572" xr:uid="{00000000-0005-0000-0000-0000F6B10000}"/>
    <cellStyle name="Normal 5 3 3 8 3" xfId="45573" xr:uid="{00000000-0005-0000-0000-0000F7B10000}"/>
    <cellStyle name="Normal 5 3 3 8 3 2" xfId="45574" xr:uid="{00000000-0005-0000-0000-0000F8B10000}"/>
    <cellStyle name="Normal 5 3 3 8 3 2 2" xfId="45575" xr:uid="{00000000-0005-0000-0000-0000F9B10000}"/>
    <cellStyle name="Normal 5 3 3 8 3 3" xfId="45576" xr:uid="{00000000-0005-0000-0000-0000FAB10000}"/>
    <cellStyle name="Normal 5 3 3 8 3 3 2" xfId="45577" xr:uid="{00000000-0005-0000-0000-0000FBB10000}"/>
    <cellStyle name="Normal 5 3 3 8 3 3 2 2" xfId="45578" xr:uid="{00000000-0005-0000-0000-0000FCB10000}"/>
    <cellStyle name="Normal 5 3 3 8 3 3 3" xfId="45579" xr:uid="{00000000-0005-0000-0000-0000FDB10000}"/>
    <cellStyle name="Normal 5 3 3 8 3 4" xfId="45580" xr:uid="{00000000-0005-0000-0000-0000FEB10000}"/>
    <cellStyle name="Normal 5 3 3 8 4" xfId="45581" xr:uid="{00000000-0005-0000-0000-0000FFB10000}"/>
    <cellStyle name="Normal 5 3 3 8 4 2" xfId="45582" xr:uid="{00000000-0005-0000-0000-000000B20000}"/>
    <cellStyle name="Normal 5 3 3 8 5" xfId="45583" xr:uid="{00000000-0005-0000-0000-000001B20000}"/>
    <cellStyle name="Normal 5 3 3 8 5 2" xfId="45584" xr:uid="{00000000-0005-0000-0000-000002B20000}"/>
    <cellStyle name="Normal 5 3 3 8 5 2 2" xfId="45585" xr:uid="{00000000-0005-0000-0000-000003B20000}"/>
    <cellStyle name="Normal 5 3 3 8 5 3" xfId="45586" xr:uid="{00000000-0005-0000-0000-000004B20000}"/>
    <cellStyle name="Normal 5 3 3 8 6" xfId="45587" xr:uid="{00000000-0005-0000-0000-000005B20000}"/>
    <cellStyle name="Normal 5 3 3 9" xfId="45588" xr:uid="{00000000-0005-0000-0000-000006B20000}"/>
    <cellStyle name="Normal 5 3 3 9 2" xfId="45589" xr:uid="{00000000-0005-0000-0000-000007B20000}"/>
    <cellStyle name="Normal 5 3 3 9 2 2" xfId="45590" xr:uid="{00000000-0005-0000-0000-000008B20000}"/>
    <cellStyle name="Normal 5 3 3 9 2 2 2" xfId="45591" xr:uid="{00000000-0005-0000-0000-000009B20000}"/>
    <cellStyle name="Normal 5 3 3 9 2 3" xfId="45592" xr:uid="{00000000-0005-0000-0000-00000AB20000}"/>
    <cellStyle name="Normal 5 3 3 9 2 3 2" xfId="45593" xr:uid="{00000000-0005-0000-0000-00000BB20000}"/>
    <cellStyle name="Normal 5 3 3 9 2 3 2 2" xfId="45594" xr:uid="{00000000-0005-0000-0000-00000CB20000}"/>
    <cellStyle name="Normal 5 3 3 9 2 3 3" xfId="45595" xr:uid="{00000000-0005-0000-0000-00000DB20000}"/>
    <cellStyle name="Normal 5 3 3 9 2 4" xfId="45596" xr:uid="{00000000-0005-0000-0000-00000EB20000}"/>
    <cellStyle name="Normal 5 3 3 9 3" xfId="45597" xr:uid="{00000000-0005-0000-0000-00000FB20000}"/>
    <cellStyle name="Normal 5 3 3 9 3 2" xfId="45598" xr:uid="{00000000-0005-0000-0000-000010B20000}"/>
    <cellStyle name="Normal 5 3 3 9 4" xfId="45599" xr:uid="{00000000-0005-0000-0000-000011B20000}"/>
    <cellStyle name="Normal 5 3 3 9 4 2" xfId="45600" xr:uid="{00000000-0005-0000-0000-000012B20000}"/>
    <cellStyle name="Normal 5 3 3 9 4 2 2" xfId="45601" xr:uid="{00000000-0005-0000-0000-000013B20000}"/>
    <cellStyle name="Normal 5 3 3 9 4 3" xfId="45602" xr:uid="{00000000-0005-0000-0000-000014B20000}"/>
    <cellStyle name="Normal 5 3 3 9 5" xfId="45603" xr:uid="{00000000-0005-0000-0000-000015B20000}"/>
    <cellStyle name="Normal 5 3 3_T-straight with PEDs adjustor" xfId="45604" xr:uid="{00000000-0005-0000-0000-000016B20000}"/>
    <cellStyle name="Normal 5 3 4" xfId="45605" xr:uid="{00000000-0005-0000-0000-000017B20000}"/>
    <cellStyle name="Normal 5 3 4 10" xfId="45606" xr:uid="{00000000-0005-0000-0000-000018B20000}"/>
    <cellStyle name="Normal 5 3 4 11" xfId="45607" xr:uid="{00000000-0005-0000-0000-000019B20000}"/>
    <cellStyle name="Normal 5 3 4 2" xfId="45608" xr:uid="{00000000-0005-0000-0000-00001AB20000}"/>
    <cellStyle name="Normal 5 3 4 2 10" xfId="45609" xr:uid="{00000000-0005-0000-0000-00001BB20000}"/>
    <cellStyle name="Normal 5 3 4 2 2" xfId="45610" xr:uid="{00000000-0005-0000-0000-00001CB20000}"/>
    <cellStyle name="Normal 5 3 4 2 2 2" xfId="45611" xr:uid="{00000000-0005-0000-0000-00001DB20000}"/>
    <cellStyle name="Normal 5 3 4 2 2 2 2" xfId="45612" xr:uid="{00000000-0005-0000-0000-00001EB20000}"/>
    <cellStyle name="Normal 5 3 4 2 2 2 2 2" xfId="45613" xr:uid="{00000000-0005-0000-0000-00001FB20000}"/>
    <cellStyle name="Normal 5 3 4 2 2 2 2 2 2" xfId="45614" xr:uid="{00000000-0005-0000-0000-000020B20000}"/>
    <cellStyle name="Normal 5 3 4 2 2 2 2 3" xfId="45615" xr:uid="{00000000-0005-0000-0000-000021B20000}"/>
    <cellStyle name="Normal 5 3 4 2 2 2 2 3 2" xfId="45616" xr:uid="{00000000-0005-0000-0000-000022B20000}"/>
    <cellStyle name="Normal 5 3 4 2 2 2 2 3 2 2" xfId="45617" xr:uid="{00000000-0005-0000-0000-000023B20000}"/>
    <cellStyle name="Normal 5 3 4 2 2 2 2 3 3" xfId="45618" xr:uid="{00000000-0005-0000-0000-000024B20000}"/>
    <cellStyle name="Normal 5 3 4 2 2 2 2 4" xfId="45619" xr:uid="{00000000-0005-0000-0000-000025B20000}"/>
    <cellStyle name="Normal 5 3 4 2 2 2 3" xfId="45620" xr:uid="{00000000-0005-0000-0000-000026B20000}"/>
    <cellStyle name="Normal 5 3 4 2 2 2 3 2" xfId="45621" xr:uid="{00000000-0005-0000-0000-000027B20000}"/>
    <cellStyle name="Normal 5 3 4 2 2 2 4" xfId="45622" xr:uid="{00000000-0005-0000-0000-000028B20000}"/>
    <cellStyle name="Normal 5 3 4 2 2 2 4 2" xfId="45623" xr:uid="{00000000-0005-0000-0000-000029B20000}"/>
    <cellStyle name="Normal 5 3 4 2 2 2 4 2 2" xfId="45624" xr:uid="{00000000-0005-0000-0000-00002AB20000}"/>
    <cellStyle name="Normal 5 3 4 2 2 2 4 3" xfId="45625" xr:uid="{00000000-0005-0000-0000-00002BB20000}"/>
    <cellStyle name="Normal 5 3 4 2 2 2 5" xfId="45626" xr:uid="{00000000-0005-0000-0000-00002CB20000}"/>
    <cellStyle name="Normal 5 3 4 2 2 3" xfId="45627" xr:uid="{00000000-0005-0000-0000-00002DB20000}"/>
    <cellStyle name="Normal 5 3 4 2 2 3 2" xfId="45628" xr:uid="{00000000-0005-0000-0000-00002EB20000}"/>
    <cellStyle name="Normal 5 3 4 2 2 3 2 2" xfId="45629" xr:uid="{00000000-0005-0000-0000-00002FB20000}"/>
    <cellStyle name="Normal 5 3 4 2 2 3 3" xfId="45630" xr:uid="{00000000-0005-0000-0000-000030B20000}"/>
    <cellStyle name="Normal 5 3 4 2 2 3 3 2" xfId="45631" xr:uid="{00000000-0005-0000-0000-000031B20000}"/>
    <cellStyle name="Normal 5 3 4 2 2 3 3 2 2" xfId="45632" xr:uid="{00000000-0005-0000-0000-000032B20000}"/>
    <cellStyle name="Normal 5 3 4 2 2 3 3 3" xfId="45633" xr:uid="{00000000-0005-0000-0000-000033B20000}"/>
    <cellStyle name="Normal 5 3 4 2 2 3 4" xfId="45634" xr:uid="{00000000-0005-0000-0000-000034B20000}"/>
    <cellStyle name="Normal 5 3 4 2 2 4" xfId="45635" xr:uid="{00000000-0005-0000-0000-000035B20000}"/>
    <cellStyle name="Normal 5 3 4 2 2 4 2" xfId="45636" xr:uid="{00000000-0005-0000-0000-000036B20000}"/>
    <cellStyle name="Normal 5 3 4 2 2 4 2 2" xfId="45637" xr:uid="{00000000-0005-0000-0000-000037B20000}"/>
    <cellStyle name="Normal 5 3 4 2 2 4 3" xfId="45638" xr:uid="{00000000-0005-0000-0000-000038B20000}"/>
    <cellStyle name="Normal 5 3 4 2 2 4 3 2" xfId="45639" xr:uid="{00000000-0005-0000-0000-000039B20000}"/>
    <cellStyle name="Normal 5 3 4 2 2 4 3 2 2" xfId="45640" xr:uid="{00000000-0005-0000-0000-00003AB20000}"/>
    <cellStyle name="Normal 5 3 4 2 2 4 3 3" xfId="45641" xr:uid="{00000000-0005-0000-0000-00003BB20000}"/>
    <cellStyle name="Normal 5 3 4 2 2 4 4" xfId="45642" xr:uid="{00000000-0005-0000-0000-00003CB20000}"/>
    <cellStyle name="Normal 5 3 4 2 2 5" xfId="45643" xr:uid="{00000000-0005-0000-0000-00003DB20000}"/>
    <cellStyle name="Normal 5 3 4 2 2 5 2" xfId="45644" xr:uid="{00000000-0005-0000-0000-00003EB20000}"/>
    <cellStyle name="Normal 5 3 4 2 2 6" xfId="45645" xr:uid="{00000000-0005-0000-0000-00003FB20000}"/>
    <cellStyle name="Normal 5 3 4 2 2 6 2" xfId="45646" xr:uid="{00000000-0005-0000-0000-000040B20000}"/>
    <cellStyle name="Normal 5 3 4 2 2 6 2 2" xfId="45647" xr:uid="{00000000-0005-0000-0000-000041B20000}"/>
    <cellStyle name="Normal 5 3 4 2 2 6 3" xfId="45648" xr:uid="{00000000-0005-0000-0000-000042B20000}"/>
    <cellStyle name="Normal 5 3 4 2 2 7" xfId="45649" xr:uid="{00000000-0005-0000-0000-000043B20000}"/>
    <cellStyle name="Normal 5 3 4 2 2 7 2" xfId="45650" xr:uid="{00000000-0005-0000-0000-000044B20000}"/>
    <cellStyle name="Normal 5 3 4 2 2 8" xfId="45651" xr:uid="{00000000-0005-0000-0000-000045B20000}"/>
    <cellStyle name="Normal 5 3 4 2 3" xfId="45652" xr:uid="{00000000-0005-0000-0000-000046B20000}"/>
    <cellStyle name="Normal 5 3 4 2 3 2" xfId="45653" xr:uid="{00000000-0005-0000-0000-000047B20000}"/>
    <cellStyle name="Normal 5 3 4 2 3 2 2" xfId="45654" xr:uid="{00000000-0005-0000-0000-000048B20000}"/>
    <cellStyle name="Normal 5 3 4 2 3 2 2 2" xfId="45655" xr:uid="{00000000-0005-0000-0000-000049B20000}"/>
    <cellStyle name="Normal 5 3 4 2 3 2 3" xfId="45656" xr:uid="{00000000-0005-0000-0000-00004AB20000}"/>
    <cellStyle name="Normal 5 3 4 2 3 2 3 2" xfId="45657" xr:uid="{00000000-0005-0000-0000-00004BB20000}"/>
    <cellStyle name="Normal 5 3 4 2 3 2 3 2 2" xfId="45658" xr:uid="{00000000-0005-0000-0000-00004CB20000}"/>
    <cellStyle name="Normal 5 3 4 2 3 2 3 3" xfId="45659" xr:uid="{00000000-0005-0000-0000-00004DB20000}"/>
    <cellStyle name="Normal 5 3 4 2 3 2 4" xfId="45660" xr:uid="{00000000-0005-0000-0000-00004EB20000}"/>
    <cellStyle name="Normal 5 3 4 2 3 3" xfId="45661" xr:uid="{00000000-0005-0000-0000-00004FB20000}"/>
    <cellStyle name="Normal 5 3 4 2 3 3 2" xfId="45662" xr:uid="{00000000-0005-0000-0000-000050B20000}"/>
    <cellStyle name="Normal 5 3 4 2 3 4" xfId="45663" xr:uid="{00000000-0005-0000-0000-000051B20000}"/>
    <cellStyle name="Normal 5 3 4 2 3 4 2" xfId="45664" xr:uid="{00000000-0005-0000-0000-000052B20000}"/>
    <cellStyle name="Normal 5 3 4 2 3 4 2 2" xfId="45665" xr:uid="{00000000-0005-0000-0000-000053B20000}"/>
    <cellStyle name="Normal 5 3 4 2 3 4 3" xfId="45666" xr:uid="{00000000-0005-0000-0000-000054B20000}"/>
    <cellStyle name="Normal 5 3 4 2 3 5" xfId="45667" xr:uid="{00000000-0005-0000-0000-000055B20000}"/>
    <cellStyle name="Normal 5 3 4 2 4" xfId="45668" xr:uid="{00000000-0005-0000-0000-000056B20000}"/>
    <cellStyle name="Normal 5 3 4 2 4 2" xfId="45669" xr:uid="{00000000-0005-0000-0000-000057B20000}"/>
    <cellStyle name="Normal 5 3 4 2 4 2 2" xfId="45670" xr:uid="{00000000-0005-0000-0000-000058B20000}"/>
    <cellStyle name="Normal 5 3 4 2 4 3" xfId="45671" xr:uid="{00000000-0005-0000-0000-000059B20000}"/>
    <cellStyle name="Normal 5 3 4 2 4 3 2" xfId="45672" xr:uid="{00000000-0005-0000-0000-00005AB20000}"/>
    <cellStyle name="Normal 5 3 4 2 4 3 2 2" xfId="45673" xr:uid="{00000000-0005-0000-0000-00005BB20000}"/>
    <cellStyle name="Normal 5 3 4 2 4 3 3" xfId="45674" xr:uid="{00000000-0005-0000-0000-00005CB20000}"/>
    <cellStyle name="Normal 5 3 4 2 4 4" xfId="45675" xr:uid="{00000000-0005-0000-0000-00005DB20000}"/>
    <cellStyle name="Normal 5 3 4 2 5" xfId="45676" xr:uid="{00000000-0005-0000-0000-00005EB20000}"/>
    <cellStyle name="Normal 5 3 4 2 5 2" xfId="45677" xr:uid="{00000000-0005-0000-0000-00005FB20000}"/>
    <cellStyle name="Normal 5 3 4 2 5 2 2" xfId="45678" xr:uid="{00000000-0005-0000-0000-000060B20000}"/>
    <cellStyle name="Normal 5 3 4 2 5 3" xfId="45679" xr:uid="{00000000-0005-0000-0000-000061B20000}"/>
    <cellStyle name="Normal 5 3 4 2 5 3 2" xfId="45680" xr:uid="{00000000-0005-0000-0000-000062B20000}"/>
    <cellStyle name="Normal 5 3 4 2 5 3 2 2" xfId="45681" xr:uid="{00000000-0005-0000-0000-000063B20000}"/>
    <cellStyle name="Normal 5 3 4 2 5 3 3" xfId="45682" xr:uid="{00000000-0005-0000-0000-000064B20000}"/>
    <cellStyle name="Normal 5 3 4 2 5 4" xfId="45683" xr:uid="{00000000-0005-0000-0000-000065B20000}"/>
    <cellStyle name="Normal 5 3 4 2 6" xfId="45684" xr:uid="{00000000-0005-0000-0000-000066B20000}"/>
    <cellStyle name="Normal 5 3 4 2 6 2" xfId="45685" xr:uid="{00000000-0005-0000-0000-000067B20000}"/>
    <cellStyle name="Normal 5 3 4 2 7" xfId="45686" xr:uid="{00000000-0005-0000-0000-000068B20000}"/>
    <cellStyle name="Normal 5 3 4 2 7 2" xfId="45687" xr:uid="{00000000-0005-0000-0000-000069B20000}"/>
    <cellStyle name="Normal 5 3 4 2 7 2 2" xfId="45688" xr:uid="{00000000-0005-0000-0000-00006AB20000}"/>
    <cellStyle name="Normal 5 3 4 2 7 3" xfId="45689" xr:uid="{00000000-0005-0000-0000-00006BB20000}"/>
    <cellStyle name="Normal 5 3 4 2 8" xfId="45690" xr:uid="{00000000-0005-0000-0000-00006CB20000}"/>
    <cellStyle name="Normal 5 3 4 2 8 2" xfId="45691" xr:uid="{00000000-0005-0000-0000-00006DB20000}"/>
    <cellStyle name="Normal 5 3 4 2 9" xfId="45692" xr:uid="{00000000-0005-0000-0000-00006EB20000}"/>
    <cellStyle name="Normal 5 3 4 3" xfId="45693" xr:uid="{00000000-0005-0000-0000-00006FB20000}"/>
    <cellStyle name="Normal 5 3 4 3 2" xfId="45694" xr:uid="{00000000-0005-0000-0000-000070B20000}"/>
    <cellStyle name="Normal 5 3 4 3 2 2" xfId="45695" xr:uid="{00000000-0005-0000-0000-000071B20000}"/>
    <cellStyle name="Normal 5 3 4 3 2 2 2" xfId="45696" xr:uid="{00000000-0005-0000-0000-000072B20000}"/>
    <cellStyle name="Normal 5 3 4 3 2 2 2 2" xfId="45697" xr:uid="{00000000-0005-0000-0000-000073B20000}"/>
    <cellStyle name="Normal 5 3 4 3 2 2 3" xfId="45698" xr:uid="{00000000-0005-0000-0000-000074B20000}"/>
    <cellStyle name="Normal 5 3 4 3 2 2 3 2" xfId="45699" xr:uid="{00000000-0005-0000-0000-000075B20000}"/>
    <cellStyle name="Normal 5 3 4 3 2 2 3 2 2" xfId="45700" xr:uid="{00000000-0005-0000-0000-000076B20000}"/>
    <cellStyle name="Normal 5 3 4 3 2 2 3 3" xfId="45701" xr:uid="{00000000-0005-0000-0000-000077B20000}"/>
    <cellStyle name="Normal 5 3 4 3 2 2 4" xfId="45702" xr:uid="{00000000-0005-0000-0000-000078B20000}"/>
    <cellStyle name="Normal 5 3 4 3 2 3" xfId="45703" xr:uid="{00000000-0005-0000-0000-000079B20000}"/>
    <cellStyle name="Normal 5 3 4 3 2 3 2" xfId="45704" xr:uid="{00000000-0005-0000-0000-00007AB20000}"/>
    <cellStyle name="Normal 5 3 4 3 2 4" xfId="45705" xr:uid="{00000000-0005-0000-0000-00007BB20000}"/>
    <cellStyle name="Normal 5 3 4 3 2 4 2" xfId="45706" xr:uid="{00000000-0005-0000-0000-00007CB20000}"/>
    <cellStyle name="Normal 5 3 4 3 2 4 2 2" xfId="45707" xr:uid="{00000000-0005-0000-0000-00007DB20000}"/>
    <cellStyle name="Normal 5 3 4 3 2 4 3" xfId="45708" xr:uid="{00000000-0005-0000-0000-00007EB20000}"/>
    <cellStyle name="Normal 5 3 4 3 2 5" xfId="45709" xr:uid="{00000000-0005-0000-0000-00007FB20000}"/>
    <cellStyle name="Normal 5 3 4 3 3" xfId="45710" xr:uid="{00000000-0005-0000-0000-000080B20000}"/>
    <cellStyle name="Normal 5 3 4 3 3 2" xfId="45711" xr:uid="{00000000-0005-0000-0000-000081B20000}"/>
    <cellStyle name="Normal 5 3 4 3 3 2 2" xfId="45712" xr:uid="{00000000-0005-0000-0000-000082B20000}"/>
    <cellStyle name="Normal 5 3 4 3 3 3" xfId="45713" xr:uid="{00000000-0005-0000-0000-000083B20000}"/>
    <cellStyle name="Normal 5 3 4 3 3 3 2" xfId="45714" xr:uid="{00000000-0005-0000-0000-000084B20000}"/>
    <cellStyle name="Normal 5 3 4 3 3 3 2 2" xfId="45715" xr:uid="{00000000-0005-0000-0000-000085B20000}"/>
    <cellStyle name="Normal 5 3 4 3 3 3 3" xfId="45716" xr:uid="{00000000-0005-0000-0000-000086B20000}"/>
    <cellStyle name="Normal 5 3 4 3 3 4" xfId="45717" xr:uid="{00000000-0005-0000-0000-000087B20000}"/>
    <cellStyle name="Normal 5 3 4 3 4" xfId="45718" xr:uid="{00000000-0005-0000-0000-000088B20000}"/>
    <cellStyle name="Normal 5 3 4 3 4 2" xfId="45719" xr:uid="{00000000-0005-0000-0000-000089B20000}"/>
    <cellStyle name="Normal 5 3 4 3 4 2 2" xfId="45720" xr:uid="{00000000-0005-0000-0000-00008AB20000}"/>
    <cellStyle name="Normal 5 3 4 3 4 3" xfId="45721" xr:uid="{00000000-0005-0000-0000-00008BB20000}"/>
    <cellStyle name="Normal 5 3 4 3 4 3 2" xfId="45722" xr:uid="{00000000-0005-0000-0000-00008CB20000}"/>
    <cellStyle name="Normal 5 3 4 3 4 3 2 2" xfId="45723" xr:uid="{00000000-0005-0000-0000-00008DB20000}"/>
    <cellStyle name="Normal 5 3 4 3 4 3 3" xfId="45724" xr:uid="{00000000-0005-0000-0000-00008EB20000}"/>
    <cellStyle name="Normal 5 3 4 3 4 4" xfId="45725" xr:uid="{00000000-0005-0000-0000-00008FB20000}"/>
    <cellStyle name="Normal 5 3 4 3 5" xfId="45726" xr:uid="{00000000-0005-0000-0000-000090B20000}"/>
    <cellStyle name="Normal 5 3 4 3 5 2" xfId="45727" xr:uid="{00000000-0005-0000-0000-000091B20000}"/>
    <cellStyle name="Normal 5 3 4 3 6" xfId="45728" xr:uid="{00000000-0005-0000-0000-000092B20000}"/>
    <cellStyle name="Normal 5 3 4 3 6 2" xfId="45729" xr:uid="{00000000-0005-0000-0000-000093B20000}"/>
    <cellStyle name="Normal 5 3 4 3 6 2 2" xfId="45730" xr:uid="{00000000-0005-0000-0000-000094B20000}"/>
    <cellStyle name="Normal 5 3 4 3 6 3" xfId="45731" xr:uid="{00000000-0005-0000-0000-000095B20000}"/>
    <cellStyle name="Normal 5 3 4 3 7" xfId="45732" xr:uid="{00000000-0005-0000-0000-000096B20000}"/>
    <cellStyle name="Normal 5 3 4 3 7 2" xfId="45733" xr:uid="{00000000-0005-0000-0000-000097B20000}"/>
    <cellStyle name="Normal 5 3 4 3 8" xfId="45734" xr:uid="{00000000-0005-0000-0000-000098B20000}"/>
    <cellStyle name="Normal 5 3 4 4" xfId="45735" xr:uid="{00000000-0005-0000-0000-000099B20000}"/>
    <cellStyle name="Normal 5 3 4 4 2" xfId="45736" xr:uid="{00000000-0005-0000-0000-00009AB20000}"/>
    <cellStyle name="Normal 5 3 4 4 2 2" xfId="45737" xr:uid="{00000000-0005-0000-0000-00009BB20000}"/>
    <cellStyle name="Normal 5 3 4 4 2 2 2" xfId="45738" xr:uid="{00000000-0005-0000-0000-00009CB20000}"/>
    <cellStyle name="Normal 5 3 4 4 2 3" xfId="45739" xr:uid="{00000000-0005-0000-0000-00009DB20000}"/>
    <cellStyle name="Normal 5 3 4 4 2 3 2" xfId="45740" xr:uid="{00000000-0005-0000-0000-00009EB20000}"/>
    <cellStyle name="Normal 5 3 4 4 2 3 2 2" xfId="45741" xr:uid="{00000000-0005-0000-0000-00009FB20000}"/>
    <cellStyle name="Normal 5 3 4 4 2 3 3" xfId="45742" xr:uid="{00000000-0005-0000-0000-0000A0B20000}"/>
    <cellStyle name="Normal 5 3 4 4 2 4" xfId="45743" xr:uid="{00000000-0005-0000-0000-0000A1B20000}"/>
    <cellStyle name="Normal 5 3 4 4 3" xfId="45744" xr:uid="{00000000-0005-0000-0000-0000A2B20000}"/>
    <cellStyle name="Normal 5 3 4 4 3 2" xfId="45745" xr:uid="{00000000-0005-0000-0000-0000A3B20000}"/>
    <cellStyle name="Normal 5 3 4 4 4" xfId="45746" xr:uid="{00000000-0005-0000-0000-0000A4B20000}"/>
    <cellStyle name="Normal 5 3 4 4 4 2" xfId="45747" xr:uid="{00000000-0005-0000-0000-0000A5B20000}"/>
    <cellStyle name="Normal 5 3 4 4 4 2 2" xfId="45748" xr:uid="{00000000-0005-0000-0000-0000A6B20000}"/>
    <cellStyle name="Normal 5 3 4 4 4 3" xfId="45749" xr:uid="{00000000-0005-0000-0000-0000A7B20000}"/>
    <cellStyle name="Normal 5 3 4 4 5" xfId="45750" xr:uid="{00000000-0005-0000-0000-0000A8B20000}"/>
    <cellStyle name="Normal 5 3 4 5" xfId="45751" xr:uid="{00000000-0005-0000-0000-0000A9B20000}"/>
    <cellStyle name="Normal 5 3 4 5 2" xfId="45752" xr:uid="{00000000-0005-0000-0000-0000AAB20000}"/>
    <cellStyle name="Normal 5 3 4 5 2 2" xfId="45753" xr:uid="{00000000-0005-0000-0000-0000ABB20000}"/>
    <cellStyle name="Normal 5 3 4 5 3" xfId="45754" xr:uid="{00000000-0005-0000-0000-0000ACB20000}"/>
    <cellStyle name="Normal 5 3 4 5 3 2" xfId="45755" xr:uid="{00000000-0005-0000-0000-0000ADB20000}"/>
    <cellStyle name="Normal 5 3 4 5 3 2 2" xfId="45756" xr:uid="{00000000-0005-0000-0000-0000AEB20000}"/>
    <cellStyle name="Normal 5 3 4 5 3 3" xfId="45757" xr:uid="{00000000-0005-0000-0000-0000AFB20000}"/>
    <cellStyle name="Normal 5 3 4 5 4" xfId="45758" xr:uid="{00000000-0005-0000-0000-0000B0B20000}"/>
    <cellStyle name="Normal 5 3 4 6" xfId="45759" xr:uid="{00000000-0005-0000-0000-0000B1B20000}"/>
    <cellStyle name="Normal 5 3 4 6 2" xfId="45760" xr:uid="{00000000-0005-0000-0000-0000B2B20000}"/>
    <cellStyle name="Normal 5 3 4 6 2 2" xfId="45761" xr:uid="{00000000-0005-0000-0000-0000B3B20000}"/>
    <cellStyle name="Normal 5 3 4 6 3" xfId="45762" xr:uid="{00000000-0005-0000-0000-0000B4B20000}"/>
    <cellStyle name="Normal 5 3 4 6 3 2" xfId="45763" xr:uid="{00000000-0005-0000-0000-0000B5B20000}"/>
    <cellStyle name="Normal 5 3 4 6 3 2 2" xfId="45764" xr:uid="{00000000-0005-0000-0000-0000B6B20000}"/>
    <cellStyle name="Normal 5 3 4 6 3 3" xfId="45765" xr:uid="{00000000-0005-0000-0000-0000B7B20000}"/>
    <cellStyle name="Normal 5 3 4 6 4" xfId="45766" xr:uid="{00000000-0005-0000-0000-0000B8B20000}"/>
    <cellStyle name="Normal 5 3 4 7" xfId="45767" xr:uid="{00000000-0005-0000-0000-0000B9B20000}"/>
    <cellStyle name="Normal 5 3 4 7 2" xfId="45768" xr:uid="{00000000-0005-0000-0000-0000BAB20000}"/>
    <cellStyle name="Normal 5 3 4 8" xfId="45769" xr:uid="{00000000-0005-0000-0000-0000BBB20000}"/>
    <cellStyle name="Normal 5 3 4 8 2" xfId="45770" xr:uid="{00000000-0005-0000-0000-0000BCB20000}"/>
    <cellStyle name="Normal 5 3 4 8 2 2" xfId="45771" xr:uid="{00000000-0005-0000-0000-0000BDB20000}"/>
    <cellStyle name="Normal 5 3 4 8 3" xfId="45772" xr:uid="{00000000-0005-0000-0000-0000BEB20000}"/>
    <cellStyle name="Normal 5 3 4 9" xfId="45773" xr:uid="{00000000-0005-0000-0000-0000BFB20000}"/>
    <cellStyle name="Normal 5 3 4 9 2" xfId="45774" xr:uid="{00000000-0005-0000-0000-0000C0B20000}"/>
    <cellStyle name="Normal 5 3 5" xfId="45775" xr:uid="{00000000-0005-0000-0000-0000C1B20000}"/>
    <cellStyle name="Normal 5 3 5 10" xfId="45776" xr:uid="{00000000-0005-0000-0000-0000C2B20000}"/>
    <cellStyle name="Normal 5 3 5 11" xfId="45777" xr:uid="{00000000-0005-0000-0000-0000C3B20000}"/>
    <cellStyle name="Normal 5 3 5 2" xfId="45778" xr:uid="{00000000-0005-0000-0000-0000C4B20000}"/>
    <cellStyle name="Normal 5 3 5 2 10" xfId="45779" xr:uid="{00000000-0005-0000-0000-0000C5B20000}"/>
    <cellStyle name="Normal 5 3 5 2 2" xfId="45780" xr:uid="{00000000-0005-0000-0000-0000C6B20000}"/>
    <cellStyle name="Normal 5 3 5 2 2 2" xfId="45781" xr:uid="{00000000-0005-0000-0000-0000C7B20000}"/>
    <cellStyle name="Normal 5 3 5 2 2 2 2" xfId="45782" xr:uid="{00000000-0005-0000-0000-0000C8B20000}"/>
    <cellStyle name="Normal 5 3 5 2 2 2 2 2" xfId="45783" xr:uid="{00000000-0005-0000-0000-0000C9B20000}"/>
    <cellStyle name="Normal 5 3 5 2 2 2 2 2 2" xfId="45784" xr:uid="{00000000-0005-0000-0000-0000CAB20000}"/>
    <cellStyle name="Normal 5 3 5 2 2 2 2 3" xfId="45785" xr:uid="{00000000-0005-0000-0000-0000CBB20000}"/>
    <cellStyle name="Normal 5 3 5 2 2 2 2 3 2" xfId="45786" xr:uid="{00000000-0005-0000-0000-0000CCB20000}"/>
    <cellStyle name="Normal 5 3 5 2 2 2 2 3 2 2" xfId="45787" xr:uid="{00000000-0005-0000-0000-0000CDB20000}"/>
    <cellStyle name="Normal 5 3 5 2 2 2 2 3 3" xfId="45788" xr:uid="{00000000-0005-0000-0000-0000CEB20000}"/>
    <cellStyle name="Normal 5 3 5 2 2 2 2 4" xfId="45789" xr:uid="{00000000-0005-0000-0000-0000CFB20000}"/>
    <cellStyle name="Normal 5 3 5 2 2 2 3" xfId="45790" xr:uid="{00000000-0005-0000-0000-0000D0B20000}"/>
    <cellStyle name="Normal 5 3 5 2 2 2 3 2" xfId="45791" xr:uid="{00000000-0005-0000-0000-0000D1B20000}"/>
    <cellStyle name="Normal 5 3 5 2 2 2 4" xfId="45792" xr:uid="{00000000-0005-0000-0000-0000D2B20000}"/>
    <cellStyle name="Normal 5 3 5 2 2 2 4 2" xfId="45793" xr:uid="{00000000-0005-0000-0000-0000D3B20000}"/>
    <cellStyle name="Normal 5 3 5 2 2 2 4 2 2" xfId="45794" xr:uid="{00000000-0005-0000-0000-0000D4B20000}"/>
    <cellStyle name="Normal 5 3 5 2 2 2 4 3" xfId="45795" xr:uid="{00000000-0005-0000-0000-0000D5B20000}"/>
    <cellStyle name="Normal 5 3 5 2 2 2 5" xfId="45796" xr:uid="{00000000-0005-0000-0000-0000D6B20000}"/>
    <cellStyle name="Normal 5 3 5 2 2 3" xfId="45797" xr:uid="{00000000-0005-0000-0000-0000D7B20000}"/>
    <cellStyle name="Normal 5 3 5 2 2 3 2" xfId="45798" xr:uid="{00000000-0005-0000-0000-0000D8B20000}"/>
    <cellStyle name="Normal 5 3 5 2 2 3 2 2" xfId="45799" xr:uid="{00000000-0005-0000-0000-0000D9B20000}"/>
    <cellStyle name="Normal 5 3 5 2 2 3 3" xfId="45800" xr:uid="{00000000-0005-0000-0000-0000DAB20000}"/>
    <cellStyle name="Normal 5 3 5 2 2 3 3 2" xfId="45801" xr:uid="{00000000-0005-0000-0000-0000DBB20000}"/>
    <cellStyle name="Normal 5 3 5 2 2 3 3 2 2" xfId="45802" xr:uid="{00000000-0005-0000-0000-0000DCB20000}"/>
    <cellStyle name="Normal 5 3 5 2 2 3 3 3" xfId="45803" xr:uid="{00000000-0005-0000-0000-0000DDB20000}"/>
    <cellStyle name="Normal 5 3 5 2 2 3 4" xfId="45804" xr:uid="{00000000-0005-0000-0000-0000DEB20000}"/>
    <cellStyle name="Normal 5 3 5 2 2 4" xfId="45805" xr:uid="{00000000-0005-0000-0000-0000DFB20000}"/>
    <cellStyle name="Normal 5 3 5 2 2 4 2" xfId="45806" xr:uid="{00000000-0005-0000-0000-0000E0B20000}"/>
    <cellStyle name="Normal 5 3 5 2 2 4 2 2" xfId="45807" xr:uid="{00000000-0005-0000-0000-0000E1B20000}"/>
    <cellStyle name="Normal 5 3 5 2 2 4 3" xfId="45808" xr:uid="{00000000-0005-0000-0000-0000E2B20000}"/>
    <cellStyle name="Normal 5 3 5 2 2 4 3 2" xfId="45809" xr:uid="{00000000-0005-0000-0000-0000E3B20000}"/>
    <cellStyle name="Normal 5 3 5 2 2 4 3 2 2" xfId="45810" xr:uid="{00000000-0005-0000-0000-0000E4B20000}"/>
    <cellStyle name="Normal 5 3 5 2 2 4 3 3" xfId="45811" xr:uid="{00000000-0005-0000-0000-0000E5B20000}"/>
    <cellStyle name="Normal 5 3 5 2 2 4 4" xfId="45812" xr:uid="{00000000-0005-0000-0000-0000E6B20000}"/>
    <cellStyle name="Normal 5 3 5 2 2 5" xfId="45813" xr:uid="{00000000-0005-0000-0000-0000E7B20000}"/>
    <cellStyle name="Normal 5 3 5 2 2 5 2" xfId="45814" xr:uid="{00000000-0005-0000-0000-0000E8B20000}"/>
    <cellStyle name="Normal 5 3 5 2 2 6" xfId="45815" xr:uid="{00000000-0005-0000-0000-0000E9B20000}"/>
    <cellStyle name="Normal 5 3 5 2 2 6 2" xfId="45816" xr:uid="{00000000-0005-0000-0000-0000EAB20000}"/>
    <cellStyle name="Normal 5 3 5 2 2 6 2 2" xfId="45817" xr:uid="{00000000-0005-0000-0000-0000EBB20000}"/>
    <cellStyle name="Normal 5 3 5 2 2 6 3" xfId="45818" xr:uid="{00000000-0005-0000-0000-0000ECB20000}"/>
    <cellStyle name="Normal 5 3 5 2 2 7" xfId="45819" xr:uid="{00000000-0005-0000-0000-0000EDB20000}"/>
    <cellStyle name="Normal 5 3 5 2 2 7 2" xfId="45820" xr:uid="{00000000-0005-0000-0000-0000EEB20000}"/>
    <cellStyle name="Normal 5 3 5 2 2 8" xfId="45821" xr:uid="{00000000-0005-0000-0000-0000EFB20000}"/>
    <cellStyle name="Normal 5 3 5 2 3" xfId="45822" xr:uid="{00000000-0005-0000-0000-0000F0B20000}"/>
    <cellStyle name="Normal 5 3 5 2 3 2" xfId="45823" xr:uid="{00000000-0005-0000-0000-0000F1B20000}"/>
    <cellStyle name="Normal 5 3 5 2 3 2 2" xfId="45824" xr:uid="{00000000-0005-0000-0000-0000F2B20000}"/>
    <cellStyle name="Normal 5 3 5 2 3 2 2 2" xfId="45825" xr:uid="{00000000-0005-0000-0000-0000F3B20000}"/>
    <cellStyle name="Normal 5 3 5 2 3 2 3" xfId="45826" xr:uid="{00000000-0005-0000-0000-0000F4B20000}"/>
    <cellStyle name="Normal 5 3 5 2 3 2 3 2" xfId="45827" xr:uid="{00000000-0005-0000-0000-0000F5B20000}"/>
    <cellStyle name="Normal 5 3 5 2 3 2 3 2 2" xfId="45828" xr:uid="{00000000-0005-0000-0000-0000F6B20000}"/>
    <cellStyle name="Normal 5 3 5 2 3 2 3 3" xfId="45829" xr:uid="{00000000-0005-0000-0000-0000F7B20000}"/>
    <cellStyle name="Normal 5 3 5 2 3 2 4" xfId="45830" xr:uid="{00000000-0005-0000-0000-0000F8B20000}"/>
    <cellStyle name="Normal 5 3 5 2 3 3" xfId="45831" xr:uid="{00000000-0005-0000-0000-0000F9B20000}"/>
    <cellStyle name="Normal 5 3 5 2 3 3 2" xfId="45832" xr:uid="{00000000-0005-0000-0000-0000FAB20000}"/>
    <cellStyle name="Normal 5 3 5 2 3 4" xfId="45833" xr:uid="{00000000-0005-0000-0000-0000FBB20000}"/>
    <cellStyle name="Normal 5 3 5 2 3 4 2" xfId="45834" xr:uid="{00000000-0005-0000-0000-0000FCB20000}"/>
    <cellStyle name="Normal 5 3 5 2 3 4 2 2" xfId="45835" xr:uid="{00000000-0005-0000-0000-0000FDB20000}"/>
    <cellStyle name="Normal 5 3 5 2 3 4 3" xfId="45836" xr:uid="{00000000-0005-0000-0000-0000FEB20000}"/>
    <cellStyle name="Normal 5 3 5 2 3 5" xfId="45837" xr:uid="{00000000-0005-0000-0000-0000FFB20000}"/>
    <cellStyle name="Normal 5 3 5 2 4" xfId="45838" xr:uid="{00000000-0005-0000-0000-000000B30000}"/>
    <cellStyle name="Normal 5 3 5 2 4 2" xfId="45839" xr:uid="{00000000-0005-0000-0000-000001B30000}"/>
    <cellStyle name="Normal 5 3 5 2 4 2 2" xfId="45840" xr:uid="{00000000-0005-0000-0000-000002B30000}"/>
    <cellStyle name="Normal 5 3 5 2 4 3" xfId="45841" xr:uid="{00000000-0005-0000-0000-000003B30000}"/>
    <cellStyle name="Normal 5 3 5 2 4 3 2" xfId="45842" xr:uid="{00000000-0005-0000-0000-000004B30000}"/>
    <cellStyle name="Normal 5 3 5 2 4 3 2 2" xfId="45843" xr:uid="{00000000-0005-0000-0000-000005B30000}"/>
    <cellStyle name="Normal 5 3 5 2 4 3 3" xfId="45844" xr:uid="{00000000-0005-0000-0000-000006B30000}"/>
    <cellStyle name="Normal 5 3 5 2 4 4" xfId="45845" xr:uid="{00000000-0005-0000-0000-000007B30000}"/>
    <cellStyle name="Normal 5 3 5 2 5" xfId="45846" xr:uid="{00000000-0005-0000-0000-000008B30000}"/>
    <cellStyle name="Normal 5 3 5 2 5 2" xfId="45847" xr:uid="{00000000-0005-0000-0000-000009B30000}"/>
    <cellStyle name="Normal 5 3 5 2 5 2 2" xfId="45848" xr:uid="{00000000-0005-0000-0000-00000AB30000}"/>
    <cellStyle name="Normal 5 3 5 2 5 3" xfId="45849" xr:uid="{00000000-0005-0000-0000-00000BB30000}"/>
    <cellStyle name="Normal 5 3 5 2 5 3 2" xfId="45850" xr:uid="{00000000-0005-0000-0000-00000CB30000}"/>
    <cellStyle name="Normal 5 3 5 2 5 3 2 2" xfId="45851" xr:uid="{00000000-0005-0000-0000-00000DB30000}"/>
    <cellStyle name="Normal 5 3 5 2 5 3 3" xfId="45852" xr:uid="{00000000-0005-0000-0000-00000EB30000}"/>
    <cellStyle name="Normal 5 3 5 2 5 4" xfId="45853" xr:uid="{00000000-0005-0000-0000-00000FB30000}"/>
    <cellStyle name="Normal 5 3 5 2 6" xfId="45854" xr:uid="{00000000-0005-0000-0000-000010B30000}"/>
    <cellStyle name="Normal 5 3 5 2 6 2" xfId="45855" xr:uid="{00000000-0005-0000-0000-000011B30000}"/>
    <cellStyle name="Normal 5 3 5 2 7" xfId="45856" xr:uid="{00000000-0005-0000-0000-000012B30000}"/>
    <cellStyle name="Normal 5 3 5 2 7 2" xfId="45857" xr:uid="{00000000-0005-0000-0000-000013B30000}"/>
    <cellStyle name="Normal 5 3 5 2 7 2 2" xfId="45858" xr:uid="{00000000-0005-0000-0000-000014B30000}"/>
    <cellStyle name="Normal 5 3 5 2 7 3" xfId="45859" xr:uid="{00000000-0005-0000-0000-000015B30000}"/>
    <cellStyle name="Normal 5 3 5 2 8" xfId="45860" xr:uid="{00000000-0005-0000-0000-000016B30000}"/>
    <cellStyle name="Normal 5 3 5 2 8 2" xfId="45861" xr:uid="{00000000-0005-0000-0000-000017B30000}"/>
    <cellStyle name="Normal 5 3 5 2 9" xfId="45862" xr:uid="{00000000-0005-0000-0000-000018B30000}"/>
    <cellStyle name="Normal 5 3 5 3" xfId="45863" xr:uid="{00000000-0005-0000-0000-000019B30000}"/>
    <cellStyle name="Normal 5 3 5 3 2" xfId="45864" xr:uid="{00000000-0005-0000-0000-00001AB30000}"/>
    <cellStyle name="Normal 5 3 5 3 2 2" xfId="45865" xr:uid="{00000000-0005-0000-0000-00001BB30000}"/>
    <cellStyle name="Normal 5 3 5 3 2 2 2" xfId="45866" xr:uid="{00000000-0005-0000-0000-00001CB30000}"/>
    <cellStyle name="Normal 5 3 5 3 2 2 2 2" xfId="45867" xr:uid="{00000000-0005-0000-0000-00001DB30000}"/>
    <cellStyle name="Normal 5 3 5 3 2 2 3" xfId="45868" xr:uid="{00000000-0005-0000-0000-00001EB30000}"/>
    <cellStyle name="Normal 5 3 5 3 2 2 3 2" xfId="45869" xr:uid="{00000000-0005-0000-0000-00001FB30000}"/>
    <cellStyle name="Normal 5 3 5 3 2 2 3 2 2" xfId="45870" xr:uid="{00000000-0005-0000-0000-000020B30000}"/>
    <cellStyle name="Normal 5 3 5 3 2 2 3 3" xfId="45871" xr:uid="{00000000-0005-0000-0000-000021B30000}"/>
    <cellStyle name="Normal 5 3 5 3 2 2 4" xfId="45872" xr:uid="{00000000-0005-0000-0000-000022B30000}"/>
    <cellStyle name="Normal 5 3 5 3 2 3" xfId="45873" xr:uid="{00000000-0005-0000-0000-000023B30000}"/>
    <cellStyle name="Normal 5 3 5 3 2 3 2" xfId="45874" xr:uid="{00000000-0005-0000-0000-000024B30000}"/>
    <cellStyle name="Normal 5 3 5 3 2 4" xfId="45875" xr:uid="{00000000-0005-0000-0000-000025B30000}"/>
    <cellStyle name="Normal 5 3 5 3 2 4 2" xfId="45876" xr:uid="{00000000-0005-0000-0000-000026B30000}"/>
    <cellStyle name="Normal 5 3 5 3 2 4 2 2" xfId="45877" xr:uid="{00000000-0005-0000-0000-000027B30000}"/>
    <cellStyle name="Normal 5 3 5 3 2 4 3" xfId="45878" xr:uid="{00000000-0005-0000-0000-000028B30000}"/>
    <cellStyle name="Normal 5 3 5 3 2 5" xfId="45879" xr:uid="{00000000-0005-0000-0000-000029B30000}"/>
    <cellStyle name="Normal 5 3 5 3 3" xfId="45880" xr:uid="{00000000-0005-0000-0000-00002AB30000}"/>
    <cellStyle name="Normal 5 3 5 3 3 2" xfId="45881" xr:uid="{00000000-0005-0000-0000-00002BB30000}"/>
    <cellStyle name="Normal 5 3 5 3 3 2 2" xfId="45882" xr:uid="{00000000-0005-0000-0000-00002CB30000}"/>
    <cellStyle name="Normal 5 3 5 3 3 3" xfId="45883" xr:uid="{00000000-0005-0000-0000-00002DB30000}"/>
    <cellStyle name="Normal 5 3 5 3 3 3 2" xfId="45884" xr:uid="{00000000-0005-0000-0000-00002EB30000}"/>
    <cellStyle name="Normal 5 3 5 3 3 3 2 2" xfId="45885" xr:uid="{00000000-0005-0000-0000-00002FB30000}"/>
    <cellStyle name="Normal 5 3 5 3 3 3 3" xfId="45886" xr:uid="{00000000-0005-0000-0000-000030B30000}"/>
    <cellStyle name="Normal 5 3 5 3 3 4" xfId="45887" xr:uid="{00000000-0005-0000-0000-000031B30000}"/>
    <cellStyle name="Normal 5 3 5 3 4" xfId="45888" xr:uid="{00000000-0005-0000-0000-000032B30000}"/>
    <cellStyle name="Normal 5 3 5 3 4 2" xfId="45889" xr:uid="{00000000-0005-0000-0000-000033B30000}"/>
    <cellStyle name="Normal 5 3 5 3 4 2 2" xfId="45890" xr:uid="{00000000-0005-0000-0000-000034B30000}"/>
    <cellStyle name="Normal 5 3 5 3 4 3" xfId="45891" xr:uid="{00000000-0005-0000-0000-000035B30000}"/>
    <cellStyle name="Normal 5 3 5 3 4 3 2" xfId="45892" xr:uid="{00000000-0005-0000-0000-000036B30000}"/>
    <cellStyle name="Normal 5 3 5 3 4 3 2 2" xfId="45893" xr:uid="{00000000-0005-0000-0000-000037B30000}"/>
    <cellStyle name="Normal 5 3 5 3 4 3 3" xfId="45894" xr:uid="{00000000-0005-0000-0000-000038B30000}"/>
    <cellStyle name="Normal 5 3 5 3 4 4" xfId="45895" xr:uid="{00000000-0005-0000-0000-000039B30000}"/>
    <cellStyle name="Normal 5 3 5 3 5" xfId="45896" xr:uid="{00000000-0005-0000-0000-00003AB30000}"/>
    <cellStyle name="Normal 5 3 5 3 5 2" xfId="45897" xr:uid="{00000000-0005-0000-0000-00003BB30000}"/>
    <cellStyle name="Normal 5 3 5 3 6" xfId="45898" xr:uid="{00000000-0005-0000-0000-00003CB30000}"/>
    <cellStyle name="Normal 5 3 5 3 6 2" xfId="45899" xr:uid="{00000000-0005-0000-0000-00003DB30000}"/>
    <cellStyle name="Normal 5 3 5 3 6 2 2" xfId="45900" xr:uid="{00000000-0005-0000-0000-00003EB30000}"/>
    <cellStyle name="Normal 5 3 5 3 6 3" xfId="45901" xr:uid="{00000000-0005-0000-0000-00003FB30000}"/>
    <cellStyle name="Normal 5 3 5 3 7" xfId="45902" xr:uid="{00000000-0005-0000-0000-000040B30000}"/>
    <cellStyle name="Normal 5 3 5 3 7 2" xfId="45903" xr:uid="{00000000-0005-0000-0000-000041B30000}"/>
    <cellStyle name="Normal 5 3 5 3 8" xfId="45904" xr:uid="{00000000-0005-0000-0000-000042B30000}"/>
    <cellStyle name="Normal 5 3 5 4" xfId="45905" xr:uid="{00000000-0005-0000-0000-000043B30000}"/>
    <cellStyle name="Normal 5 3 5 4 2" xfId="45906" xr:uid="{00000000-0005-0000-0000-000044B30000}"/>
    <cellStyle name="Normal 5 3 5 4 2 2" xfId="45907" xr:uid="{00000000-0005-0000-0000-000045B30000}"/>
    <cellStyle name="Normal 5 3 5 4 2 2 2" xfId="45908" xr:uid="{00000000-0005-0000-0000-000046B30000}"/>
    <cellStyle name="Normal 5 3 5 4 2 3" xfId="45909" xr:uid="{00000000-0005-0000-0000-000047B30000}"/>
    <cellStyle name="Normal 5 3 5 4 2 3 2" xfId="45910" xr:uid="{00000000-0005-0000-0000-000048B30000}"/>
    <cellStyle name="Normal 5 3 5 4 2 3 2 2" xfId="45911" xr:uid="{00000000-0005-0000-0000-000049B30000}"/>
    <cellStyle name="Normal 5 3 5 4 2 3 3" xfId="45912" xr:uid="{00000000-0005-0000-0000-00004AB30000}"/>
    <cellStyle name="Normal 5 3 5 4 2 4" xfId="45913" xr:uid="{00000000-0005-0000-0000-00004BB30000}"/>
    <cellStyle name="Normal 5 3 5 4 3" xfId="45914" xr:uid="{00000000-0005-0000-0000-00004CB30000}"/>
    <cellStyle name="Normal 5 3 5 4 3 2" xfId="45915" xr:uid="{00000000-0005-0000-0000-00004DB30000}"/>
    <cellStyle name="Normal 5 3 5 4 4" xfId="45916" xr:uid="{00000000-0005-0000-0000-00004EB30000}"/>
    <cellStyle name="Normal 5 3 5 4 4 2" xfId="45917" xr:uid="{00000000-0005-0000-0000-00004FB30000}"/>
    <cellStyle name="Normal 5 3 5 4 4 2 2" xfId="45918" xr:uid="{00000000-0005-0000-0000-000050B30000}"/>
    <cellStyle name="Normal 5 3 5 4 4 3" xfId="45919" xr:uid="{00000000-0005-0000-0000-000051B30000}"/>
    <cellStyle name="Normal 5 3 5 4 5" xfId="45920" xr:uid="{00000000-0005-0000-0000-000052B30000}"/>
    <cellStyle name="Normal 5 3 5 5" xfId="45921" xr:uid="{00000000-0005-0000-0000-000053B30000}"/>
    <cellStyle name="Normal 5 3 5 5 2" xfId="45922" xr:uid="{00000000-0005-0000-0000-000054B30000}"/>
    <cellStyle name="Normal 5 3 5 5 2 2" xfId="45923" xr:uid="{00000000-0005-0000-0000-000055B30000}"/>
    <cellStyle name="Normal 5 3 5 5 3" xfId="45924" xr:uid="{00000000-0005-0000-0000-000056B30000}"/>
    <cellStyle name="Normal 5 3 5 5 3 2" xfId="45925" xr:uid="{00000000-0005-0000-0000-000057B30000}"/>
    <cellStyle name="Normal 5 3 5 5 3 2 2" xfId="45926" xr:uid="{00000000-0005-0000-0000-000058B30000}"/>
    <cellStyle name="Normal 5 3 5 5 3 3" xfId="45927" xr:uid="{00000000-0005-0000-0000-000059B30000}"/>
    <cellStyle name="Normal 5 3 5 5 4" xfId="45928" xr:uid="{00000000-0005-0000-0000-00005AB30000}"/>
    <cellStyle name="Normal 5 3 5 6" xfId="45929" xr:uid="{00000000-0005-0000-0000-00005BB30000}"/>
    <cellStyle name="Normal 5 3 5 6 2" xfId="45930" xr:uid="{00000000-0005-0000-0000-00005CB30000}"/>
    <cellStyle name="Normal 5 3 5 6 2 2" xfId="45931" xr:uid="{00000000-0005-0000-0000-00005DB30000}"/>
    <cellStyle name="Normal 5 3 5 6 3" xfId="45932" xr:uid="{00000000-0005-0000-0000-00005EB30000}"/>
    <cellStyle name="Normal 5 3 5 6 3 2" xfId="45933" xr:uid="{00000000-0005-0000-0000-00005FB30000}"/>
    <cellStyle name="Normal 5 3 5 6 3 2 2" xfId="45934" xr:uid="{00000000-0005-0000-0000-000060B30000}"/>
    <cellStyle name="Normal 5 3 5 6 3 3" xfId="45935" xr:uid="{00000000-0005-0000-0000-000061B30000}"/>
    <cellStyle name="Normal 5 3 5 6 4" xfId="45936" xr:uid="{00000000-0005-0000-0000-000062B30000}"/>
    <cellStyle name="Normal 5 3 5 7" xfId="45937" xr:uid="{00000000-0005-0000-0000-000063B30000}"/>
    <cellStyle name="Normal 5 3 5 7 2" xfId="45938" xr:uid="{00000000-0005-0000-0000-000064B30000}"/>
    <cellStyle name="Normal 5 3 5 8" xfId="45939" xr:uid="{00000000-0005-0000-0000-000065B30000}"/>
    <cellStyle name="Normal 5 3 5 8 2" xfId="45940" xr:uid="{00000000-0005-0000-0000-000066B30000}"/>
    <cellStyle name="Normal 5 3 5 8 2 2" xfId="45941" xr:uid="{00000000-0005-0000-0000-000067B30000}"/>
    <cellStyle name="Normal 5 3 5 8 3" xfId="45942" xr:uid="{00000000-0005-0000-0000-000068B30000}"/>
    <cellStyle name="Normal 5 3 5 9" xfId="45943" xr:uid="{00000000-0005-0000-0000-000069B30000}"/>
    <cellStyle name="Normal 5 3 5 9 2" xfId="45944" xr:uid="{00000000-0005-0000-0000-00006AB30000}"/>
    <cellStyle name="Normal 5 3 6" xfId="45945" xr:uid="{00000000-0005-0000-0000-00006BB30000}"/>
    <cellStyle name="Normal 5 3 6 10" xfId="45946" xr:uid="{00000000-0005-0000-0000-00006CB30000}"/>
    <cellStyle name="Normal 5 3 6 11" xfId="45947" xr:uid="{00000000-0005-0000-0000-00006DB30000}"/>
    <cellStyle name="Normal 5 3 6 2" xfId="45948" xr:uid="{00000000-0005-0000-0000-00006EB30000}"/>
    <cellStyle name="Normal 5 3 6 2 2" xfId="45949" xr:uid="{00000000-0005-0000-0000-00006FB30000}"/>
    <cellStyle name="Normal 5 3 6 2 2 2" xfId="45950" xr:uid="{00000000-0005-0000-0000-000070B30000}"/>
    <cellStyle name="Normal 5 3 6 2 2 2 2" xfId="45951" xr:uid="{00000000-0005-0000-0000-000071B30000}"/>
    <cellStyle name="Normal 5 3 6 2 2 2 2 2" xfId="45952" xr:uid="{00000000-0005-0000-0000-000072B30000}"/>
    <cellStyle name="Normal 5 3 6 2 2 2 2 2 2" xfId="45953" xr:uid="{00000000-0005-0000-0000-000073B30000}"/>
    <cellStyle name="Normal 5 3 6 2 2 2 2 3" xfId="45954" xr:uid="{00000000-0005-0000-0000-000074B30000}"/>
    <cellStyle name="Normal 5 3 6 2 2 2 2 3 2" xfId="45955" xr:uid="{00000000-0005-0000-0000-000075B30000}"/>
    <cellStyle name="Normal 5 3 6 2 2 2 2 3 2 2" xfId="45956" xr:uid="{00000000-0005-0000-0000-000076B30000}"/>
    <cellStyle name="Normal 5 3 6 2 2 2 2 3 3" xfId="45957" xr:uid="{00000000-0005-0000-0000-000077B30000}"/>
    <cellStyle name="Normal 5 3 6 2 2 2 2 4" xfId="45958" xr:uid="{00000000-0005-0000-0000-000078B30000}"/>
    <cellStyle name="Normal 5 3 6 2 2 2 3" xfId="45959" xr:uid="{00000000-0005-0000-0000-000079B30000}"/>
    <cellStyle name="Normal 5 3 6 2 2 2 3 2" xfId="45960" xr:uid="{00000000-0005-0000-0000-00007AB30000}"/>
    <cellStyle name="Normal 5 3 6 2 2 2 4" xfId="45961" xr:uid="{00000000-0005-0000-0000-00007BB30000}"/>
    <cellStyle name="Normal 5 3 6 2 2 2 4 2" xfId="45962" xr:uid="{00000000-0005-0000-0000-00007CB30000}"/>
    <cellStyle name="Normal 5 3 6 2 2 2 4 2 2" xfId="45963" xr:uid="{00000000-0005-0000-0000-00007DB30000}"/>
    <cellStyle name="Normal 5 3 6 2 2 2 4 3" xfId="45964" xr:uid="{00000000-0005-0000-0000-00007EB30000}"/>
    <cellStyle name="Normal 5 3 6 2 2 2 5" xfId="45965" xr:uid="{00000000-0005-0000-0000-00007FB30000}"/>
    <cellStyle name="Normal 5 3 6 2 2 3" xfId="45966" xr:uid="{00000000-0005-0000-0000-000080B30000}"/>
    <cellStyle name="Normal 5 3 6 2 2 3 2" xfId="45967" xr:uid="{00000000-0005-0000-0000-000081B30000}"/>
    <cellStyle name="Normal 5 3 6 2 2 3 2 2" xfId="45968" xr:uid="{00000000-0005-0000-0000-000082B30000}"/>
    <cellStyle name="Normal 5 3 6 2 2 3 3" xfId="45969" xr:uid="{00000000-0005-0000-0000-000083B30000}"/>
    <cellStyle name="Normal 5 3 6 2 2 3 3 2" xfId="45970" xr:uid="{00000000-0005-0000-0000-000084B30000}"/>
    <cellStyle name="Normal 5 3 6 2 2 3 3 2 2" xfId="45971" xr:uid="{00000000-0005-0000-0000-000085B30000}"/>
    <cellStyle name="Normal 5 3 6 2 2 3 3 3" xfId="45972" xr:uid="{00000000-0005-0000-0000-000086B30000}"/>
    <cellStyle name="Normal 5 3 6 2 2 3 4" xfId="45973" xr:uid="{00000000-0005-0000-0000-000087B30000}"/>
    <cellStyle name="Normal 5 3 6 2 2 4" xfId="45974" xr:uid="{00000000-0005-0000-0000-000088B30000}"/>
    <cellStyle name="Normal 5 3 6 2 2 4 2" xfId="45975" xr:uid="{00000000-0005-0000-0000-000089B30000}"/>
    <cellStyle name="Normal 5 3 6 2 2 4 2 2" xfId="45976" xr:uid="{00000000-0005-0000-0000-00008AB30000}"/>
    <cellStyle name="Normal 5 3 6 2 2 4 3" xfId="45977" xr:uid="{00000000-0005-0000-0000-00008BB30000}"/>
    <cellStyle name="Normal 5 3 6 2 2 4 3 2" xfId="45978" xr:uid="{00000000-0005-0000-0000-00008CB30000}"/>
    <cellStyle name="Normal 5 3 6 2 2 4 3 2 2" xfId="45979" xr:uid="{00000000-0005-0000-0000-00008DB30000}"/>
    <cellStyle name="Normal 5 3 6 2 2 4 3 3" xfId="45980" xr:uid="{00000000-0005-0000-0000-00008EB30000}"/>
    <cellStyle name="Normal 5 3 6 2 2 4 4" xfId="45981" xr:uid="{00000000-0005-0000-0000-00008FB30000}"/>
    <cellStyle name="Normal 5 3 6 2 2 5" xfId="45982" xr:uid="{00000000-0005-0000-0000-000090B30000}"/>
    <cellStyle name="Normal 5 3 6 2 2 5 2" xfId="45983" xr:uid="{00000000-0005-0000-0000-000091B30000}"/>
    <cellStyle name="Normal 5 3 6 2 2 6" xfId="45984" xr:uid="{00000000-0005-0000-0000-000092B30000}"/>
    <cellStyle name="Normal 5 3 6 2 2 6 2" xfId="45985" xr:uid="{00000000-0005-0000-0000-000093B30000}"/>
    <cellStyle name="Normal 5 3 6 2 2 6 2 2" xfId="45986" xr:uid="{00000000-0005-0000-0000-000094B30000}"/>
    <cellStyle name="Normal 5 3 6 2 2 6 3" xfId="45987" xr:uid="{00000000-0005-0000-0000-000095B30000}"/>
    <cellStyle name="Normal 5 3 6 2 2 7" xfId="45988" xr:uid="{00000000-0005-0000-0000-000096B30000}"/>
    <cellStyle name="Normal 5 3 6 2 2 7 2" xfId="45989" xr:uid="{00000000-0005-0000-0000-000097B30000}"/>
    <cellStyle name="Normal 5 3 6 2 2 8" xfId="45990" xr:uid="{00000000-0005-0000-0000-000098B30000}"/>
    <cellStyle name="Normal 5 3 6 2 3" xfId="45991" xr:uid="{00000000-0005-0000-0000-000099B30000}"/>
    <cellStyle name="Normal 5 3 6 2 3 2" xfId="45992" xr:uid="{00000000-0005-0000-0000-00009AB30000}"/>
    <cellStyle name="Normal 5 3 6 2 3 2 2" xfId="45993" xr:uid="{00000000-0005-0000-0000-00009BB30000}"/>
    <cellStyle name="Normal 5 3 6 2 3 2 2 2" xfId="45994" xr:uid="{00000000-0005-0000-0000-00009CB30000}"/>
    <cellStyle name="Normal 5 3 6 2 3 2 3" xfId="45995" xr:uid="{00000000-0005-0000-0000-00009DB30000}"/>
    <cellStyle name="Normal 5 3 6 2 3 2 3 2" xfId="45996" xr:uid="{00000000-0005-0000-0000-00009EB30000}"/>
    <cellStyle name="Normal 5 3 6 2 3 2 3 2 2" xfId="45997" xr:uid="{00000000-0005-0000-0000-00009FB30000}"/>
    <cellStyle name="Normal 5 3 6 2 3 2 3 3" xfId="45998" xr:uid="{00000000-0005-0000-0000-0000A0B30000}"/>
    <cellStyle name="Normal 5 3 6 2 3 2 4" xfId="45999" xr:uid="{00000000-0005-0000-0000-0000A1B30000}"/>
    <cellStyle name="Normal 5 3 6 2 3 3" xfId="46000" xr:uid="{00000000-0005-0000-0000-0000A2B30000}"/>
    <cellStyle name="Normal 5 3 6 2 3 3 2" xfId="46001" xr:uid="{00000000-0005-0000-0000-0000A3B30000}"/>
    <cellStyle name="Normal 5 3 6 2 3 4" xfId="46002" xr:uid="{00000000-0005-0000-0000-0000A4B30000}"/>
    <cellStyle name="Normal 5 3 6 2 3 4 2" xfId="46003" xr:uid="{00000000-0005-0000-0000-0000A5B30000}"/>
    <cellStyle name="Normal 5 3 6 2 3 4 2 2" xfId="46004" xr:uid="{00000000-0005-0000-0000-0000A6B30000}"/>
    <cellStyle name="Normal 5 3 6 2 3 4 3" xfId="46005" xr:uid="{00000000-0005-0000-0000-0000A7B30000}"/>
    <cellStyle name="Normal 5 3 6 2 3 5" xfId="46006" xr:uid="{00000000-0005-0000-0000-0000A8B30000}"/>
    <cellStyle name="Normal 5 3 6 2 4" xfId="46007" xr:uid="{00000000-0005-0000-0000-0000A9B30000}"/>
    <cellStyle name="Normal 5 3 6 2 4 2" xfId="46008" xr:uid="{00000000-0005-0000-0000-0000AAB30000}"/>
    <cellStyle name="Normal 5 3 6 2 4 2 2" xfId="46009" xr:uid="{00000000-0005-0000-0000-0000ABB30000}"/>
    <cellStyle name="Normal 5 3 6 2 4 3" xfId="46010" xr:uid="{00000000-0005-0000-0000-0000ACB30000}"/>
    <cellStyle name="Normal 5 3 6 2 4 3 2" xfId="46011" xr:uid="{00000000-0005-0000-0000-0000ADB30000}"/>
    <cellStyle name="Normal 5 3 6 2 4 3 2 2" xfId="46012" xr:uid="{00000000-0005-0000-0000-0000AEB30000}"/>
    <cellStyle name="Normal 5 3 6 2 4 3 3" xfId="46013" xr:uid="{00000000-0005-0000-0000-0000AFB30000}"/>
    <cellStyle name="Normal 5 3 6 2 4 4" xfId="46014" xr:uid="{00000000-0005-0000-0000-0000B0B30000}"/>
    <cellStyle name="Normal 5 3 6 2 5" xfId="46015" xr:uid="{00000000-0005-0000-0000-0000B1B30000}"/>
    <cellStyle name="Normal 5 3 6 2 5 2" xfId="46016" xr:uid="{00000000-0005-0000-0000-0000B2B30000}"/>
    <cellStyle name="Normal 5 3 6 2 5 2 2" xfId="46017" xr:uid="{00000000-0005-0000-0000-0000B3B30000}"/>
    <cellStyle name="Normal 5 3 6 2 5 3" xfId="46018" xr:uid="{00000000-0005-0000-0000-0000B4B30000}"/>
    <cellStyle name="Normal 5 3 6 2 5 3 2" xfId="46019" xr:uid="{00000000-0005-0000-0000-0000B5B30000}"/>
    <cellStyle name="Normal 5 3 6 2 5 3 2 2" xfId="46020" xr:uid="{00000000-0005-0000-0000-0000B6B30000}"/>
    <cellStyle name="Normal 5 3 6 2 5 3 3" xfId="46021" xr:uid="{00000000-0005-0000-0000-0000B7B30000}"/>
    <cellStyle name="Normal 5 3 6 2 5 4" xfId="46022" xr:uid="{00000000-0005-0000-0000-0000B8B30000}"/>
    <cellStyle name="Normal 5 3 6 2 6" xfId="46023" xr:uid="{00000000-0005-0000-0000-0000B9B30000}"/>
    <cellStyle name="Normal 5 3 6 2 6 2" xfId="46024" xr:uid="{00000000-0005-0000-0000-0000BAB30000}"/>
    <cellStyle name="Normal 5 3 6 2 7" xfId="46025" xr:uid="{00000000-0005-0000-0000-0000BBB30000}"/>
    <cellStyle name="Normal 5 3 6 2 7 2" xfId="46026" xr:uid="{00000000-0005-0000-0000-0000BCB30000}"/>
    <cellStyle name="Normal 5 3 6 2 7 2 2" xfId="46027" xr:uid="{00000000-0005-0000-0000-0000BDB30000}"/>
    <cellStyle name="Normal 5 3 6 2 7 3" xfId="46028" xr:uid="{00000000-0005-0000-0000-0000BEB30000}"/>
    <cellStyle name="Normal 5 3 6 2 8" xfId="46029" xr:uid="{00000000-0005-0000-0000-0000BFB30000}"/>
    <cellStyle name="Normal 5 3 6 2 8 2" xfId="46030" xr:uid="{00000000-0005-0000-0000-0000C0B30000}"/>
    <cellStyle name="Normal 5 3 6 2 9" xfId="46031" xr:uid="{00000000-0005-0000-0000-0000C1B30000}"/>
    <cellStyle name="Normal 5 3 6 3" xfId="46032" xr:uid="{00000000-0005-0000-0000-0000C2B30000}"/>
    <cellStyle name="Normal 5 3 6 3 2" xfId="46033" xr:uid="{00000000-0005-0000-0000-0000C3B30000}"/>
    <cellStyle name="Normal 5 3 6 3 2 2" xfId="46034" xr:uid="{00000000-0005-0000-0000-0000C4B30000}"/>
    <cellStyle name="Normal 5 3 6 3 2 2 2" xfId="46035" xr:uid="{00000000-0005-0000-0000-0000C5B30000}"/>
    <cellStyle name="Normal 5 3 6 3 2 2 2 2" xfId="46036" xr:uid="{00000000-0005-0000-0000-0000C6B30000}"/>
    <cellStyle name="Normal 5 3 6 3 2 2 3" xfId="46037" xr:uid="{00000000-0005-0000-0000-0000C7B30000}"/>
    <cellStyle name="Normal 5 3 6 3 2 2 3 2" xfId="46038" xr:uid="{00000000-0005-0000-0000-0000C8B30000}"/>
    <cellStyle name="Normal 5 3 6 3 2 2 3 2 2" xfId="46039" xr:uid="{00000000-0005-0000-0000-0000C9B30000}"/>
    <cellStyle name="Normal 5 3 6 3 2 2 3 3" xfId="46040" xr:uid="{00000000-0005-0000-0000-0000CAB30000}"/>
    <cellStyle name="Normal 5 3 6 3 2 2 4" xfId="46041" xr:uid="{00000000-0005-0000-0000-0000CBB30000}"/>
    <cellStyle name="Normal 5 3 6 3 2 3" xfId="46042" xr:uid="{00000000-0005-0000-0000-0000CCB30000}"/>
    <cellStyle name="Normal 5 3 6 3 2 3 2" xfId="46043" xr:uid="{00000000-0005-0000-0000-0000CDB30000}"/>
    <cellStyle name="Normal 5 3 6 3 2 4" xfId="46044" xr:uid="{00000000-0005-0000-0000-0000CEB30000}"/>
    <cellStyle name="Normal 5 3 6 3 2 4 2" xfId="46045" xr:uid="{00000000-0005-0000-0000-0000CFB30000}"/>
    <cellStyle name="Normal 5 3 6 3 2 4 2 2" xfId="46046" xr:uid="{00000000-0005-0000-0000-0000D0B30000}"/>
    <cellStyle name="Normal 5 3 6 3 2 4 3" xfId="46047" xr:uid="{00000000-0005-0000-0000-0000D1B30000}"/>
    <cellStyle name="Normal 5 3 6 3 2 5" xfId="46048" xr:uid="{00000000-0005-0000-0000-0000D2B30000}"/>
    <cellStyle name="Normal 5 3 6 3 3" xfId="46049" xr:uid="{00000000-0005-0000-0000-0000D3B30000}"/>
    <cellStyle name="Normal 5 3 6 3 3 2" xfId="46050" xr:uid="{00000000-0005-0000-0000-0000D4B30000}"/>
    <cellStyle name="Normal 5 3 6 3 3 2 2" xfId="46051" xr:uid="{00000000-0005-0000-0000-0000D5B30000}"/>
    <cellStyle name="Normal 5 3 6 3 3 3" xfId="46052" xr:uid="{00000000-0005-0000-0000-0000D6B30000}"/>
    <cellStyle name="Normal 5 3 6 3 3 3 2" xfId="46053" xr:uid="{00000000-0005-0000-0000-0000D7B30000}"/>
    <cellStyle name="Normal 5 3 6 3 3 3 2 2" xfId="46054" xr:uid="{00000000-0005-0000-0000-0000D8B30000}"/>
    <cellStyle name="Normal 5 3 6 3 3 3 3" xfId="46055" xr:uid="{00000000-0005-0000-0000-0000D9B30000}"/>
    <cellStyle name="Normal 5 3 6 3 3 4" xfId="46056" xr:uid="{00000000-0005-0000-0000-0000DAB30000}"/>
    <cellStyle name="Normal 5 3 6 3 4" xfId="46057" xr:uid="{00000000-0005-0000-0000-0000DBB30000}"/>
    <cellStyle name="Normal 5 3 6 3 4 2" xfId="46058" xr:uid="{00000000-0005-0000-0000-0000DCB30000}"/>
    <cellStyle name="Normal 5 3 6 3 4 2 2" xfId="46059" xr:uid="{00000000-0005-0000-0000-0000DDB30000}"/>
    <cellStyle name="Normal 5 3 6 3 4 3" xfId="46060" xr:uid="{00000000-0005-0000-0000-0000DEB30000}"/>
    <cellStyle name="Normal 5 3 6 3 4 3 2" xfId="46061" xr:uid="{00000000-0005-0000-0000-0000DFB30000}"/>
    <cellStyle name="Normal 5 3 6 3 4 3 2 2" xfId="46062" xr:uid="{00000000-0005-0000-0000-0000E0B30000}"/>
    <cellStyle name="Normal 5 3 6 3 4 3 3" xfId="46063" xr:uid="{00000000-0005-0000-0000-0000E1B30000}"/>
    <cellStyle name="Normal 5 3 6 3 4 4" xfId="46064" xr:uid="{00000000-0005-0000-0000-0000E2B30000}"/>
    <cellStyle name="Normal 5 3 6 3 5" xfId="46065" xr:uid="{00000000-0005-0000-0000-0000E3B30000}"/>
    <cellStyle name="Normal 5 3 6 3 5 2" xfId="46066" xr:uid="{00000000-0005-0000-0000-0000E4B30000}"/>
    <cellStyle name="Normal 5 3 6 3 6" xfId="46067" xr:uid="{00000000-0005-0000-0000-0000E5B30000}"/>
    <cellStyle name="Normal 5 3 6 3 6 2" xfId="46068" xr:uid="{00000000-0005-0000-0000-0000E6B30000}"/>
    <cellStyle name="Normal 5 3 6 3 6 2 2" xfId="46069" xr:uid="{00000000-0005-0000-0000-0000E7B30000}"/>
    <cellStyle name="Normal 5 3 6 3 6 3" xfId="46070" xr:uid="{00000000-0005-0000-0000-0000E8B30000}"/>
    <cellStyle name="Normal 5 3 6 3 7" xfId="46071" xr:uid="{00000000-0005-0000-0000-0000E9B30000}"/>
    <cellStyle name="Normal 5 3 6 3 7 2" xfId="46072" xr:uid="{00000000-0005-0000-0000-0000EAB30000}"/>
    <cellStyle name="Normal 5 3 6 3 8" xfId="46073" xr:uid="{00000000-0005-0000-0000-0000EBB30000}"/>
    <cellStyle name="Normal 5 3 6 4" xfId="46074" xr:uid="{00000000-0005-0000-0000-0000ECB30000}"/>
    <cellStyle name="Normal 5 3 6 4 2" xfId="46075" xr:uid="{00000000-0005-0000-0000-0000EDB30000}"/>
    <cellStyle name="Normal 5 3 6 4 2 2" xfId="46076" xr:uid="{00000000-0005-0000-0000-0000EEB30000}"/>
    <cellStyle name="Normal 5 3 6 4 2 2 2" xfId="46077" xr:uid="{00000000-0005-0000-0000-0000EFB30000}"/>
    <cellStyle name="Normal 5 3 6 4 2 3" xfId="46078" xr:uid="{00000000-0005-0000-0000-0000F0B30000}"/>
    <cellStyle name="Normal 5 3 6 4 2 3 2" xfId="46079" xr:uid="{00000000-0005-0000-0000-0000F1B30000}"/>
    <cellStyle name="Normal 5 3 6 4 2 3 2 2" xfId="46080" xr:uid="{00000000-0005-0000-0000-0000F2B30000}"/>
    <cellStyle name="Normal 5 3 6 4 2 3 3" xfId="46081" xr:uid="{00000000-0005-0000-0000-0000F3B30000}"/>
    <cellStyle name="Normal 5 3 6 4 2 4" xfId="46082" xr:uid="{00000000-0005-0000-0000-0000F4B30000}"/>
    <cellStyle name="Normal 5 3 6 4 3" xfId="46083" xr:uid="{00000000-0005-0000-0000-0000F5B30000}"/>
    <cellStyle name="Normal 5 3 6 4 3 2" xfId="46084" xr:uid="{00000000-0005-0000-0000-0000F6B30000}"/>
    <cellStyle name="Normal 5 3 6 4 4" xfId="46085" xr:uid="{00000000-0005-0000-0000-0000F7B30000}"/>
    <cellStyle name="Normal 5 3 6 4 4 2" xfId="46086" xr:uid="{00000000-0005-0000-0000-0000F8B30000}"/>
    <cellStyle name="Normal 5 3 6 4 4 2 2" xfId="46087" xr:uid="{00000000-0005-0000-0000-0000F9B30000}"/>
    <cellStyle name="Normal 5 3 6 4 4 3" xfId="46088" xr:uid="{00000000-0005-0000-0000-0000FAB30000}"/>
    <cellStyle name="Normal 5 3 6 4 5" xfId="46089" xr:uid="{00000000-0005-0000-0000-0000FBB30000}"/>
    <cellStyle name="Normal 5 3 6 5" xfId="46090" xr:uid="{00000000-0005-0000-0000-0000FCB30000}"/>
    <cellStyle name="Normal 5 3 6 5 2" xfId="46091" xr:uid="{00000000-0005-0000-0000-0000FDB30000}"/>
    <cellStyle name="Normal 5 3 6 5 2 2" xfId="46092" xr:uid="{00000000-0005-0000-0000-0000FEB30000}"/>
    <cellStyle name="Normal 5 3 6 5 3" xfId="46093" xr:uid="{00000000-0005-0000-0000-0000FFB30000}"/>
    <cellStyle name="Normal 5 3 6 5 3 2" xfId="46094" xr:uid="{00000000-0005-0000-0000-000000B40000}"/>
    <cellStyle name="Normal 5 3 6 5 3 2 2" xfId="46095" xr:uid="{00000000-0005-0000-0000-000001B40000}"/>
    <cellStyle name="Normal 5 3 6 5 3 3" xfId="46096" xr:uid="{00000000-0005-0000-0000-000002B40000}"/>
    <cellStyle name="Normal 5 3 6 5 4" xfId="46097" xr:uid="{00000000-0005-0000-0000-000003B40000}"/>
    <cellStyle name="Normal 5 3 6 6" xfId="46098" xr:uid="{00000000-0005-0000-0000-000004B40000}"/>
    <cellStyle name="Normal 5 3 6 6 2" xfId="46099" xr:uid="{00000000-0005-0000-0000-000005B40000}"/>
    <cellStyle name="Normal 5 3 6 6 2 2" xfId="46100" xr:uid="{00000000-0005-0000-0000-000006B40000}"/>
    <cellStyle name="Normal 5 3 6 6 3" xfId="46101" xr:uid="{00000000-0005-0000-0000-000007B40000}"/>
    <cellStyle name="Normal 5 3 6 6 3 2" xfId="46102" xr:uid="{00000000-0005-0000-0000-000008B40000}"/>
    <cellStyle name="Normal 5 3 6 6 3 2 2" xfId="46103" xr:uid="{00000000-0005-0000-0000-000009B40000}"/>
    <cellStyle name="Normal 5 3 6 6 3 3" xfId="46104" xr:uid="{00000000-0005-0000-0000-00000AB40000}"/>
    <cellStyle name="Normal 5 3 6 6 4" xfId="46105" xr:uid="{00000000-0005-0000-0000-00000BB40000}"/>
    <cellStyle name="Normal 5 3 6 7" xfId="46106" xr:uid="{00000000-0005-0000-0000-00000CB40000}"/>
    <cellStyle name="Normal 5 3 6 7 2" xfId="46107" xr:uid="{00000000-0005-0000-0000-00000DB40000}"/>
    <cellStyle name="Normal 5 3 6 8" xfId="46108" xr:uid="{00000000-0005-0000-0000-00000EB40000}"/>
    <cellStyle name="Normal 5 3 6 8 2" xfId="46109" xr:uid="{00000000-0005-0000-0000-00000FB40000}"/>
    <cellStyle name="Normal 5 3 6 8 2 2" xfId="46110" xr:uid="{00000000-0005-0000-0000-000010B40000}"/>
    <cellStyle name="Normal 5 3 6 8 3" xfId="46111" xr:uid="{00000000-0005-0000-0000-000011B40000}"/>
    <cellStyle name="Normal 5 3 6 9" xfId="46112" xr:uid="{00000000-0005-0000-0000-000012B40000}"/>
    <cellStyle name="Normal 5 3 6 9 2" xfId="46113" xr:uid="{00000000-0005-0000-0000-000013B40000}"/>
    <cellStyle name="Normal 5 3 7" xfId="46114" xr:uid="{00000000-0005-0000-0000-000014B40000}"/>
    <cellStyle name="Normal 5 3 7 2" xfId="46115" xr:uid="{00000000-0005-0000-0000-000015B40000}"/>
    <cellStyle name="Normal 5 3 7 2 2" xfId="46116" xr:uid="{00000000-0005-0000-0000-000016B40000}"/>
    <cellStyle name="Normal 5 3 7 2 2 2" xfId="46117" xr:uid="{00000000-0005-0000-0000-000017B40000}"/>
    <cellStyle name="Normal 5 3 7 2 2 2 2" xfId="46118" xr:uid="{00000000-0005-0000-0000-000018B40000}"/>
    <cellStyle name="Normal 5 3 7 2 2 2 2 2" xfId="46119" xr:uid="{00000000-0005-0000-0000-000019B40000}"/>
    <cellStyle name="Normal 5 3 7 2 2 2 3" xfId="46120" xr:uid="{00000000-0005-0000-0000-00001AB40000}"/>
    <cellStyle name="Normal 5 3 7 2 2 2 3 2" xfId="46121" xr:uid="{00000000-0005-0000-0000-00001BB40000}"/>
    <cellStyle name="Normal 5 3 7 2 2 2 3 2 2" xfId="46122" xr:uid="{00000000-0005-0000-0000-00001CB40000}"/>
    <cellStyle name="Normal 5 3 7 2 2 2 3 3" xfId="46123" xr:uid="{00000000-0005-0000-0000-00001DB40000}"/>
    <cellStyle name="Normal 5 3 7 2 2 2 4" xfId="46124" xr:uid="{00000000-0005-0000-0000-00001EB40000}"/>
    <cellStyle name="Normal 5 3 7 2 2 3" xfId="46125" xr:uid="{00000000-0005-0000-0000-00001FB40000}"/>
    <cellStyle name="Normal 5 3 7 2 2 3 2" xfId="46126" xr:uid="{00000000-0005-0000-0000-000020B40000}"/>
    <cellStyle name="Normal 5 3 7 2 2 4" xfId="46127" xr:uid="{00000000-0005-0000-0000-000021B40000}"/>
    <cellStyle name="Normal 5 3 7 2 2 4 2" xfId="46128" xr:uid="{00000000-0005-0000-0000-000022B40000}"/>
    <cellStyle name="Normal 5 3 7 2 2 4 2 2" xfId="46129" xr:uid="{00000000-0005-0000-0000-000023B40000}"/>
    <cellStyle name="Normal 5 3 7 2 2 4 3" xfId="46130" xr:uid="{00000000-0005-0000-0000-000024B40000}"/>
    <cellStyle name="Normal 5 3 7 2 2 5" xfId="46131" xr:uid="{00000000-0005-0000-0000-000025B40000}"/>
    <cellStyle name="Normal 5 3 7 2 3" xfId="46132" xr:uid="{00000000-0005-0000-0000-000026B40000}"/>
    <cellStyle name="Normal 5 3 7 2 3 2" xfId="46133" xr:uid="{00000000-0005-0000-0000-000027B40000}"/>
    <cellStyle name="Normal 5 3 7 2 3 2 2" xfId="46134" xr:uid="{00000000-0005-0000-0000-000028B40000}"/>
    <cellStyle name="Normal 5 3 7 2 3 3" xfId="46135" xr:uid="{00000000-0005-0000-0000-000029B40000}"/>
    <cellStyle name="Normal 5 3 7 2 3 3 2" xfId="46136" xr:uid="{00000000-0005-0000-0000-00002AB40000}"/>
    <cellStyle name="Normal 5 3 7 2 3 3 2 2" xfId="46137" xr:uid="{00000000-0005-0000-0000-00002BB40000}"/>
    <cellStyle name="Normal 5 3 7 2 3 3 3" xfId="46138" xr:uid="{00000000-0005-0000-0000-00002CB40000}"/>
    <cellStyle name="Normal 5 3 7 2 3 4" xfId="46139" xr:uid="{00000000-0005-0000-0000-00002DB40000}"/>
    <cellStyle name="Normal 5 3 7 2 4" xfId="46140" xr:uid="{00000000-0005-0000-0000-00002EB40000}"/>
    <cellStyle name="Normal 5 3 7 2 4 2" xfId="46141" xr:uid="{00000000-0005-0000-0000-00002FB40000}"/>
    <cellStyle name="Normal 5 3 7 2 4 2 2" xfId="46142" xr:uid="{00000000-0005-0000-0000-000030B40000}"/>
    <cellStyle name="Normal 5 3 7 2 4 3" xfId="46143" xr:uid="{00000000-0005-0000-0000-000031B40000}"/>
    <cellStyle name="Normal 5 3 7 2 4 3 2" xfId="46144" xr:uid="{00000000-0005-0000-0000-000032B40000}"/>
    <cellStyle name="Normal 5 3 7 2 4 3 2 2" xfId="46145" xr:uid="{00000000-0005-0000-0000-000033B40000}"/>
    <cellStyle name="Normal 5 3 7 2 4 3 3" xfId="46146" xr:uid="{00000000-0005-0000-0000-000034B40000}"/>
    <cellStyle name="Normal 5 3 7 2 4 4" xfId="46147" xr:uid="{00000000-0005-0000-0000-000035B40000}"/>
    <cellStyle name="Normal 5 3 7 2 5" xfId="46148" xr:uid="{00000000-0005-0000-0000-000036B40000}"/>
    <cellStyle name="Normal 5 3 7 2 5 2" xfId="46149" xr:uid="{00000000-0005-0000-0000-000037B40000}"/>
    <cellStyle name="Normal 5 3 7 2 6" xfId="46150" xr:uid="{00000000-0005-0000-0000-000038B40000}"/>
    <cellStyle name="Normal 5 3 7 2 6 2" xfId="46151" xr:uid="{00000000-0005-0000-0000-000039B40000}"/>
    <cellStyle name="Normal 5 3 7 2 6 2 2" xfId="46152" xr:uid="{00000000-0005-0000-0000-00003AB40000}"/>
    <cellStyle name="Normal 5 3 7 2 6 3" xfId="46153" xr:uid="{00000000-0005-0000-0000-00003BB40000}"/>
    <cellStyle name="Normal 5 3 7 2 7" xfId="46154" xr:uid="{00000000-0005-0000-0000-00003CB40000}"/>
    <cellStyle name="Normal 5 3 7 2 7 2" xfId="46155" xr:uid="{00000000-0005-0000-0000-00003DB40000}"/>
    <cellStyle name="Normal 5 3 7 2 8" xfId="46156" xr:uid="{00000000-0005-0000-0000-00003EB40000}"/>
    <cellStyle name="Normal 5 3 7 3" xfId="46157" xr:uid="{00000000-0005-0000-0000-00003FB40000}"/>
    <cellStyle name="Normal 5 3 7 3 2" xfId="46158" xr:uid="{00000000-0005-0000-0000-000040B40000}"/>
    <cellStyle name="Normal 5 3 7 3 2 2" xfId="46159" xr:uid="{00000000-0005-0000-0000-000041B40000}"/>
    <cellStyle name="Normal 5 3 7 3 2 2 2" xfId="46160" xr:uid="{00000000-0005-0000-0000-000042B40000}"/>
    <cellStyle name="Normal 5 3 7 3 2 3" xfId="46161" xr:uid="{00000000-0005-0000-0000-000043B40000}"/>
    <cellStyle name="Normal 5 3 7 3 2 3 2" xfId="46162" xr:uid="{00000000-0005-0000-0000-000044B40000}"/>
    <cellStyle name="Normal 5 3 7 3 2 3 2 2" xfId="46163" xr:uid="{00000000-0005-0000-0000-000045B40000}"/>
    <cellStyle name="Normal 5 3 7 3 2 3 3" xfId="46164" xr:uid="{00000000-0005-0000-0000-000046B40000}"/>
    <cellStyle name="Normal 5 3 7 3 2 4" xfId="46165" xr:uid="{00000000-0005-0000-0000-000047B40000}"/>
    <cellStyle name="Normal 5 3 7 3 3" xfId="46166" xr:uid="{00000000-0005-0000-0000-000048B40000}"/>
    <cellStyle name="Normal 5 3 7 3 3 2" xfId="46167" xr:uid="{00000000-0005-0000-0000-000049B40000}"/>
    <cellStyle name="Normal 5 3 7 3 4" xfId="46168" xr:uid="{00000000-0005-0000-0000-00004AB40000}"/>
    <cellStyle name="Normal 5 3 7 3 4 2" xfId="46169" xr:uid="{00000000-0005-0000-0000-00004BB40000}"/>
    <cellStyle name="Normal 5 3 7 3 4 2 2" xfId="46170" xr:uid="{00000000-0005-0000-0000-00004CB40000}"/>
    <cellStyle name="Normal 5 3 7 3 4 3" xfId="46171" xr:uid="{00000000-0005-0000-0000-00004DB40000}"/>
    <cellStyle name="Normal 5 3 7 3 5" xfId="46172" xr:uid="{00000000-0005-0000-0000-00004EB40000}"/>
    <cellStyle name="Normal 5 3 7 4" xfId="46173" xr:uid="{00000000-0005-0000-0000-00004FB40000}"/>
    <cellStyle name="Normal 5 3 7 4 2" xfId="46174" xr:uid="{00000000-0005-0000-0000-000050B40000}"/>
    <cellStyle name="Normal 5 3 7 4 2 2" xfId="46175" xr:uid="{00000000-0005-0000-0000-000051B40000}"/>
    <cellStyle name="Normal 5 3 7 4 3" xfId="46176" xr:uid="{00000000-0005-0000-0000-000052B40000}"/>
    <cellStyle name="Normal 5 3 7 4 3 2" xfId="46177" xr:uid="{00000000-0005-0000-0000-000053B40000}"/>
    <cellStyle name="Normal 5 3 7 4 3 2 2" xfId="46178" xr:uid="{00000000-0005-0000-0000-000054B40000}"/>
    <cellStyle name="Normal 5 3 7 4 3 3" xfId="46179" xr:uid="{00000000-0005-0000-0000-000055B40000}"/>
    <cellStyle name="Normal 5 3 7 4 4" xfId="46180" xr:uid="{00000000-0005-0000-0000-000056B40000}"/>
    <cellStyle name="Normal 5 3 7 5" xfId="46181" xr:uid="{00000000-0005-0000-0000-000057B40000}"/>
    <cellStyle name="Normal 5 3 7 5 2" xfId="46182" xr:uid="{00000000-0005-0000-0000-000058B40000}"/>
    <cellStyle name="Normal 5 3 7 5 2 2" xfId="46183" xr:uid="{00000000-0005-0000-0000-000059B40000}"/>
    <cellStyle name="Normal 5 3 7 5 3" xfId="46184" xr:uid="{00000000-0005-0000-0000-00005AB40000}"/>
    <cellStyle name="Normal 5 3 7 5 3 2" xfId="46185" xr:uid="{00000000-0005-0000-0000-00005BB40000}"/>
    <cellStyle name="Normal 5 3 7 5 3 2 2" xfId="46186" xr:uid="{00000000-0005-0000-0000-00005CB40000}"/>
    <cellStyle name="Normal 5 3 7 5 3 3" xfId="46187" xr:uid="{00000000-0005-0000-0000-00005DB40000}"/>
    <cellStyle name="Normal 5 3 7 5 4" xfId="46188" xr:uid="{00000000-0005-0000-0000-00005EB40000}"/>
    <cellStyle name="Normal 5 3 7 6" xfId="46189" xr:uid="{00000000-0005-0000-0000-00005FB40000}"/>
    <cellStyle name="Normal 5 3 7 6 2" xfId="46190" xr:uid="{00000000-0005-0000-0000-000060B40000}"/>
    <cellStyle name="Normal 5 3 7 7" xfId="46191" xr:uid="{00000000-0005-0000-0000-000061B40000}"/>
    <cellStyle name="Normal 5 3 7 7 2" xfId="46192" xr:uid="{00000000-0005-0000-0000-000062B40000}"/>
    <cellStyle name="Normal 5 3 7 7 2 2" xfId="46193" xr:uid="{00000000-0005-0000-0000-000063B40000}"/>
    <cellStyle name="Normal 5 3 7 7 3" xfId="46194" xr:uid="{00000000-0005-0000-0000-000064B40000}"/>
    <cellStyle name="Normal 5 3 7 8" xfId="46195" xr:uid="{00000000-0005-0000-0000-000065B40000}"/>
    <cellStyle name="Normal 5 3 7 8 2" xfId="46196" xr:uid="{00000000-0005-0000-0000-000066B40000}"/>
    <cellStyle name="Normal 5 3 7 9" xfId="46197" xr:uid="{00000000-0005-0000-0000-000067B40000}"/>
    <cellStyle name="Normal 5 3 8" xfId="46198" xr:uid="{00000000-0005-0000-0000-000068B40000}"/>
    <cellStyle name="Normal 5 3 8 2" xfId="46199" xr:uid="{00000000-0005-0000-0000-000069B40000}"/>
    <cellStyle name="Normal 5 3 8 2 2" xfId="46200" xr:uid="{00000000-0005-0000-0000-00006AB40000}"/>
    <cellStyle name="Normal 5 3 8 2 2 2" xfId="46201" xr:uid="{00000000-0005-0000-0000-00006BB40000}"/>
    <cellStyle name="Normal 5 3 8 2 2 2 2" xfId="46202" xr:uid="{00000000-0005-0000-0000-00006CB40000}"/>
    <cellStyle name="Normal 5 3 8 2 2 3" xfId="46203" xr:uid="{00000000-0005-0000-0000-00006DB40000}"/>
    <cellStyle name="Normal 5 3 8 2 2 3 2" xfId="46204" xr:uid="{00000000-0005-0000-0000-00006EB40000}"/>
    <cellStyle name="Normal 5 3 8 2 2 3 2 2" xfId="46205" xr:uid="{00000000-0005-0000-0000-00006FB40000}"/>
    <cellStyle name="Normal 5 3 8 2 2 3 3" xfId="46206" xr:uid="{00000000-0005-0000-0000-000070B40000}"/>
    <cellStyle name="Normal 5 3 8 2 2 4" xfId="46207" xr:uid="{00000000-0005-0000-0000-000071B40000}"/>
    <cellStyle name="Normal 5 3 8 2 3" xfId="46208" xr:uid="{00000000-0005-0000-0000-000072B40000}"/>
    <cellStyle name="Normal 5 3 8 2 3 2" xfId="46209" xr:uid="{00000000-0005-0000-0000-000073B40000}"/>
    <cellStyle name="Normal 5 3 8 2 4" xfId="46210" xr:uid="{00000000-0005-0000-0000-000074B40000}"/>
    <cellStyle name="Normal 5 3 8 2 4 2" xfId="46211" xr:uid="{00000000-0005-0000-0000-000075B40000}"/>
    <cellStyle name="Normal 5 3 8 2 4 2 2" xfId="46212" xr:uid="{00000000-0005-0000-0000-000076B40000}"/>
    <cellStyle name="Normal 5 3 8 2 4 3" xfId="46213" xr:uid="{00000000-0005-0000-0000-000077B40000}"/>
    <cellStyle name="Normal 5 3 8 2 5" xfId="46214" xr:uid="{00000000-0005-0000-0000-000078B40000}"/>
    <cellStyle name="Normal 5 3 8 3" xfId="46215" xr:uid="{00000000-0005-0000-0000-000079B40000}"/>
    <cellStyle name="Normal 5 3 8 3 2" xfId="46216" xr:uid="{00000000-0005-0000-0000-00007AB40000}"/>
    <cellStyle name="Normal 5 3 8 3 2 2" xfId="46217" xr:uid="{00000000-0005-0000-0000-00007BB40000}"/>
    <cellStyle name="Normal 5 3 8 3 3" xfId="46218" xr:uid="{00000000-0005-0000-0000-00007CB40000}"/>
    <cellStyle name="Normal 5 3 8 3 3 2" xfId="46219" xr:uid="{00000000-0005-0000-0000-00007DB40000}"/>
    <cellStyle name="Normal 5 3 8 3 3 2 2" xfId="46220" xr:uid="{00000000-0005-0000-0000-00007EB40000}"/>
    <cellStyle name="Normal 5 3 8 3 3 3" xfId="46221" xr:uid="{00000000-0005-0000-0000-00007FB40000}"/>
    <cellStyle name="Normal 5 3 8 3 4" xfId="46222" xr:uid="{00000000-0005-0000-0000-000080B40000}"/>
    <cellStyle name="Normal 5 3 8 4" xfId="46223" xr:uid="{00000000-0005-0000-0000-000081B40000}"/>
    <cellStyle name="Normal 5 3 8 4 2" xfId="46224" xr:uid="{00000000-0005-0000-0000-000082B40000}"/>
    <cellStyle name="Normal 5 3 8 4 2 2" xfId="46225" xr:uid="{00000000-0005-0000-0000-000083B40000}"/>
    <cellStyle name="Normal 5 3 8 4 3" xfId="46226" xr:uid="{00000000-0005-0000-0000-000084B40000}"/>
    <cellStyle name="Normal 5 3 8 4 3 2" xfId="46227" xr:uid="{00000000-0005-0000-0000-000085B40000}"/>
    <cellStyle name="Normal 5 3 8 4 3 2 2" xfId="46228" xr:uid="{00000000-0005-0000-0000-000086B40000}"/>
    <cellStyle name="Normal 5 3 8 4 3 3" xfId="46229" xr:uid="{00000000-0005-0000-0000-000087B40000}"/>
    <cellStyle name="Normal 5 3 8 4 4" xfId="46230" xr:uid="{00000000-0005-0000-0000-000088B40000}"/>
    <cellStyle name="Normal 5 3 8 5" xfId="46231" xr:uid="{00000000-0005-0000-0000-000089B40000}"/>
    <cellStyle name="Normal 5 3 8 5 2" xfId="46232" xr:uid="{00000000-0005-0000-0000-00008AB40000}"/>
    <cellStyle name="Normal 5 3 8 6" xfId="46233" xr:uid="{00000000-0005-0000-0000-00008BB40000}"/>
    <cellStyle name="Normal 5 3 8 6 2" xfId="46234" xr:uid="{00000000-0005-0000-0000-00008CB40000}"/>
    <cellStyle name="Normal 5 3 8 6 2 2" xfId="46235" xr:uid="{00000000-0005-0000-0000-00008DB40000}"/>
    <cellStyle name="Normal 5 3 8 6 3" xfId="46236" xr:uid="{00000000-0005-0000-0000-00008EB40000}"/>
    <cellStyle name="Normal 5 3 8 7" xfId="46237" xr:uid="{00000000-0005-0000-0000-00008FB40000}"/>
    <cellStyle name="Normal 5 3 8 7 2" xfId="46238" xr:uid="{00000000-0005-0000-0000-000090B40000}"/>
    <cellStyle name="Normal 5 3 8 8" xfId="46239" xr:uid="{00000000-0005-0000-0000-000091B40000}"/>
    <cellStyle name="Normal 5 3 9" xfId="46240" xr:uid="{00000000-0005-0000-0000-000092B40000}"/>
    <cellStyle name="Normal 5 3 9 2" xfId="46241" xr:uid="{00000000-0005-0000-0000-000093B40000}"/>
    <cellStyle name="Normal 5 3 9 2 2" xfId="46242" xr:uid="{00000000-0005-0000-0000-000094B40000}"/>
    <cellStyle name="Normal 5 3 9 2 2 2" xfId="46243" xr:uid="{00000000-0005-0000-0000-000095B40000}"/>
    <cellStyle name="Normal 5 3 9 2 2 2 2" xfId="46244" xr:uid="{00000000-0005-0000-0000-000096B40000}"/>
    <cellStyle name="Normal 5 3 9 2 2 3" xfId="46245" xr:uid="{00000000-0005-0000-0000-000097B40000}"/>
    <cellStyle name="Normal 5 3 9 2 2 3 2" xfId="46246" xr:uid="{00000000-0005-0000-0000-000098B40000}"/>
    <cellStyle name="Normal 5 3 9 2 2 3 2 2" xfId="46247" xr:uid="{00000000-0005-0000-0000-000099B40000}"/>
    <cellStyle name="Normal 5 3 9 2 2 3 3" xfId="46248" xr:uid="{00000000-0005-0000-0000-00009AB40000}"/>
    <cellStyle name="Normal 5 3 9 2 2 4" xfId="46249" xr:uid="{00000000-0005-0000-0000-00009BB40000}"/>
    <cellStyle name="Normal 5 3 9 2 3" xfId="46250" xr:uid="{00000000-0005-0000-0000-00009CB40000}"/>
    <cellStyle name="Normal 5 3 9 2 3 2" xfId="46251" xr:uid="{00000000-0005-0000-0000-00009DB40000}"/>
    <cellStyle name="Normal 5 3 9 2 4" xfId="46252" xr:uid="{00000000-0005-0000-0000-00009EB40000}"/>
    <cellStyle name="Normal 5 3 9 2 4 2" xfId="46253" xr:uid="{00000000-0005-0000-0000-00009FB40000}"/>
    <cellStyle name="Normal 5 3 9 2 4 2 2" xfId="46254" xr:uid="{00000000-0005-0000-0000-0000A0B40000}"/>
    <cellStyle name="Normal 5 3 9 2 4 3" xfId="46255" xr:uid="{00000000-0005-0000-0000-0000A1B40000}"/>
    <cellStyle name="Normal 5 3 9 2 5" xfId="46256" xr:uid="{00000000-0005-0000-0000-0000A2B40000}"/>
    <cellStyle name="Normal 5 3 9 3" xfId="46257" xr:uid="{00000000-0005-0000-0000-0000A3B40000}"/>
    <cellStyle name="Normal 5 3 9 3 2" xfId="46258" xr:uid="{00000000-0005-0000-0000-0000A4B40000}"/>
    <cellStyle name="Normal 5 3 9 3 2 2" xfId="46259" xr:uid="{00000000-0005-0000-0000-0000A5B40000}"/>
    <cellStyle name="Normal 5 3 9 3 3" xfId="46260" xr:uid="{00000000-0005-0000-0000-0000A6B40000}"/>
    <cellStyle name="Normal 5 3 9 3 3 2" xfId="46261" xr:uid="{00000000-0005-0000-0000-0000A7B40000}"/>
    <cellStyle name="Normal 5 3 9 3 3 2 2" xfId="46262" xr:uid="{00000000-0005-0000-0000-0000A8B40000}"/>
    <cellStyle name="Normal 5 3 9 3 3 3" xfId="46263" xr:uid="{00000000-0005-0000-0000-0000A9B40000}"/>
    <cellStyle name="Normal 5 3 9 3 4" xfId="46264" xr:uid="{00000000-0005-0000-0000-0000AAB40000}"/>
    <cellStyle name="Normal 5 3 9 4" xfId="46265" xr:uid="{00000000-0005-0000-0000-0000ABB40000}"/>
    <cellStyle name="Normal 5 3 9 4 2" xfId="46266" xr:uid="{00000000-0005-0000-0000-0000ACB40000}"/>
    <cellStyle name="Normal 5 3 9 4 2 2" xfId="46267" xr:uid="{00000000-0005-0000-0000-0000ADB40000}"/>
    <cellStyle name="Normal 5 3 9 4 3" xfId="46268" xr:uid="{00000000-0005-0000-0000-0000AEB40000}"/>
    <cellStyle name="Normal 5 3 9 4 3 2" xfId="46269" xr:uid="{00000000-0005-0000-0000-0000AFB40000}"/>
    <cellStyle name="Normal 5 3 9 4 3 2 2" xfId="46270" xr:uid="{00000000-0005-0000-0000-0000B0B40000}"/>
    <cellStyle name="Normal 5 3 9 4 3 3" xfId="46271" xr:uid="{00000000-0005-0000-0000-0000B1B40000}"/>
    <cellStyle name="Normal 5 3 9 4 4" xfId="46272" xr:uid="{00000000-0005-0000-0000-0000B2B40000}"/>
    <cellStyle name="Normal 5 3 9 5" xfId="46273" xr:uid="{00000000-0005-0000-0000-0000B3B40000}"/>
    <cellStyle name="Normal 5 3 9 5 2" xfId="46274" xr:uid="{00000000-0005-0000-0000-0000B4B40000}"/>
    <cellStyle name="Normal 5 3 9 6" xfId="46275" xr:uid="{00000000-0005-0000-0000-0000B5B40000}"/>
    <cellStyle name="Normal 5 3 9 6 2" xfId="46276" xr:uid="{00000000-0005-0000-0000-0000B6B40000}"/>
    <cellStyle name="Normal 5 3 9 6 2 2" xfId="46277" xr:uid="{00000000-0005-0000-0000-0000B7B40000}"/>
    <cellStyle name="Normal 5 3 9 6 3" xfId="46278" xr:uid="{00000000-0005-0000-0000-0000B8B40000}"/>
    <cellStyle name="Normal 5 3 9 7" xfId="46279" xr:uid="{00000000-0005-0000-0000-0000B9B40000}"/>
    <cellStyle name="Normal 5 3 9 7 2" xfId="46280" xr:uid="{00000000-0005-0000-0000-0000BAB40000}"/>
    <cellStyle name="Normal 5 3 9 8" xfId="46281" xr:uid="{00000000-0005-0000-0000-0000BBB40000}"/>
    <cellStyle name="Normal 5 3_Sheet1" xfId="46282" xr:uid="{00000000-0005-0000-0000-0000BCB40000}"/>
    <cellStyle name="Normal 5 4" xfId="46283" xr:uid="{00000000-0005-0000-0000-0000BDB40000}"/>
    <cellStyle name="Normal 5 4 10" xfId="46284" xr:uid="{00000000-0005-0000-0000-0000BEB40000}"/>
    <cellStyle name="Normal 5 4 10 2" xfId="46285" xr:uid="{00000000-0005-0000-0000-0000BFB40000}"/>
    <cellStyle name="Normal 5 4 10 2 2" xfId="46286" xr:uid="{00000000-0005-0000-0000-0000C0B40000}"/>
    <cellStyle name="Normal 5 4 10 2 2 2" xfId="46287" xr:uid="{00000000-0005-0000-0000-0000C1B40000}"/>
    <cellStyle name="Normal 5 4 10 2 2 2 2" xfId="46288" xr:uid="{00000000-0005-0000-0000-0000C2B40000}"/>
    <cellStyle name="Normal 5 4 10 2 2 3" xfId="46289" xr:uid="{00000000-0005-0000-0000-0000C3B40000}"/>
    <cellStyle name="Normal 5 4 10 2 2 3 2" xfId="46290" xr:uid="{00000000-0005-0000-0000-0000C4B40000}"/>
    <cellStyle name="Normal 5 4 10 2 2 3 2 2" xfId="46291" xr:uid="{00000000-0005-0000-0000-0000C5B40000}"/>
    <cellStyle name="Normal 5 4 10 2 2 3 3" xfId="46292" xr:uid="{00000000-0005-0000-0000-0000C6B40000}"/>
    <cellStyle name="Normal 5 4 10 2 2 4" xfId="46293" xr:uid="{00000000-0005-0000-0000-0000C7B40000}"/>
    <cellStyle name="Normal 5 4 10 2 3" xfId="46294" xr:uid="{00000000-0005-0000-0000-0000C8B40000}"/>
    <cellStyle name="Normal 5 4 10 2 3 2" xfId="46295" xr:uid="{00000000-0005-0000-0000-0000C9B40000}"/>
    <cellStyle name="Normal 5 4 10 2 4" xfId="46296" xr:uid="{00000000-0005-0000-0000-0000CAB40000}"/>
    <cellStyle name="Normal 5 4 10 2 4 2" xfId="46297" xr:uid="{00000000-0005-0000-0000-0000CBB40000}"/>
    <cellStyle name="Normal 5 4 10 2 4 2 2" xfId="46298" xr:uid="{00000000-0005-0000-0000-0000CCB40000}"/>
    <cellStyle name="Normal 5 4 10 2 4 3" xfId="46299" xr:uid="{00000000-0005-0000-0000-0000CDB40000}"/>
    <cellStyle name="Normal 5 4 10 2 5" xfId="46300" xr:uid="{00000000-0005-0000-0000-0000CEB40000}"/>
    <cellStyle name="Normal 5 4 10 3" xfId="46301" xr:uid="{00000000-0005-0000-0000-0000CFB40000}"/>
    <cellStyle name="Normal 5 4 10 3 2" xfId="46302" xr:uid="{00000000-0005-0000-0000-0000D0B40000}"/>
    <cellStyle name="Normal 5 4 10 3 2 2" xfId="46303" xr:uid="{00000000-0005-0000-0000-0000D1B40000}"/>
    <cellStyle name="Normal 5 4 10 3 3" xfId="46304" xr:uid="{00000000-0005-0000-0000-0000D2B40000}"/>
    <cellStyle name="Normal 5 4 10 3 3 2" xfId="46305" xr:uid="{00000000-0005-0000-0000-0000D3B40000}"/>
    <cellStyle name="Normal 5 4 10 3 3 2 2" xfId="46306" xr:uid="{00000000-0005-0000-0000-0000D4B40000}"/>
    <cellStyle name="Normal 5 4 10 3 3 3" xfId="46307" xr:uid="{00000000-0005-0000-0000-0000D5B40000}"/>
    <cellStyle name="Normal 5 4 10 3 4" xfId="46308" xr:uid="{00000000-0005-0000-0000-0000D6B40000}"/>
    <cellStyle name="Normal 5 4 10 4" xfId="46309" xr:uid="{00000000-0005-0000-0000-0000D7B40000}"/>
    <cellStyle name="Normal 5 4 10 4 2" xfId="46310" xr:uid="{00000000-0005-0000-0000-0000D8B40000}"/>
    <cellStyle name="Normal 5 4 10 5" xfId="46311" xr:uid="{00000000-0005-0000-0000-0000D9B40000}"/>
    <cellStyle name="Normal 5 4 10 5 2" xfId="46312" xr:uid="{00000000-0005-0000-0000-0000DAB40000}"/>
    <cellStyle name="Normal 5 4 10 5 2 2" xfId="46313" xr:uid="{00000000-0005-0000-0000-0000DBB40000}"/>
    <cellStyle name="Normal 5 4 10 5 3" xfId="46314" xr:uid="{00000000-0005-0000-0000-0000DCB40000}"/>
    <cellStyle name="Normal 5 4 10 6" xfId="46315" xr:uid="{00000000-0005-0000-0000-0000DDB40000}"/>
    <cellStyle name="Normal 5 4 11" xfId="46316" xr:uid="{00000000-0005-0000-0000-0000DEB40000}"/>
    <cellStyle name="Normal 5 4 11 2" xfId="46317" xr:uid="{00000000-0005-0000-0000-0000DFB40000}"/>
    <cellStyle name="Normal 5 4 11 2 2" xfId="46318" xr:uid="{00000000-0005-0000-0000-0000E0B40000}"/>
    <cellStyle name="Normal 5 4 11 2 2 2" xfId="46319" xr:uid="{00000000-0005-0000-0000-0000E1B40000}"/>
    <cellStyle name="Normal 5 4 11 2 3" xfId="46320" xr:uid="{00000000-0005-0000-0000-0000E2B40000}"/>
    <cellStyle name="Normal 5 4 11 2 3 2" xfId="46321" xr:uid="{00000000-0005-0000-0000-0000E3B40000}"/>
    <cellStyle name="Normal 5 4 11 2 3 2 2" xfId="46322" xr:uid="{00000000-0005-0000-0000-0000E4B40000}"/>
    <cellStyle name="Normal 5 4 11 2 3 3" xfId="46323" xr:uid="{00000000-0005-0000-0000-0000E5B40000}"/>
    <cellStyle name="Normal 5 4 11 2 4" xfId="46324" xr:uid="{00000000-0005-0000-0000-0000E6B40000}"/>
    <cellStyle name="Normal 5 4 11 3" xfId="46325" xr:uid="{00000000-0005-0000-0000-0000E7B40000}"/>
    <cellStyle name="Normal 5 4 11 3 2" xfId="46326" xr:uid="{00000000-0005-0000-0000-0000E8B40000}"/>
    <cellStyle name="Normal 5 4 11 4" xfId="46327" xr:uid="{00000000-0005-0000-0000-0000E9B40000}"/>
    <cellStyle name="Normal 5 4 11 4 2" xfId="46328" xr:uid="{00000000-0005-0000-0000-0000EAB40000}"/>
    <cellStyle name="Normal 5 4 11 4 2 2" xfId="46329" xr:uid="{00000000-0005-0000-0000-0000EBB40000}"/>
    <cellStyle name="Normal 5 4 11 4 3" xfId="46330" xr:uid="{00000000-0005-0000-0000-0000ECB40000}"/>
    <cellStyle name="Normal 5 4 11 5" xfId="46331" xr:uid="{00000000-0005-0000-0000-0000EDB40000}"/>
    <cellStyle name="Normal 5 4 12" xfId="46332" xr:uid="{00000000-0005-0000-0000-0000EEB40000}"/>
    <cellStyle name="Normal 5 4 12 2" xfId="46333" xr:uid="{00000000-0005-0000-0000-0000EFB40000}"/>
    <cellStyle name="Normal 5 4 12 2 2" xfId="46334" xr:uid="{00000000-0005-0000-0000-0000F0B40000}"/>
    <cellStyle name="Normal 5 4 12 3" xfId="46335" xr:uid="{00000000-0005-0000-0000-0000F1B40000}"/>
    <cellStyle name="Normal 5 4 12 3 2" xfId="46336" xr:uid="{00000000-0005-0000-0000-0000F2B40000}"/>
    <cellStyle name="Normal 5 4 12 3 2 2" xfId="46337" xr:uid="{00000000-0005-0000-0000-0000F3B40000}"/>
    <cellStyle name="Normal 5 4 12 3 3" xfId="46338" xr:uid="{00000000-0005-0000-0000-0000F4B40000}"/>
    <cellStyle name="Normal 5 4 12 4" xfId="46339" xr:uid="{00000000-0005-0000-0000-0000F5B40000}"/>
    <cellStyle name="Normal 5 4 13" xfId="46340" xr:uid="{00000000-0005-0000-0000-0000F6B40000}"/>
    <cellStyle name="Normal 5 4 13 2" xfId="46341" xr:uid="{00000000-0005-0000-0000-0000F7B40000}"/>
    <cellStyle name="Normal 5 4 13 2 2" xfId="46342" xr:uid="{00000000-0005-0000-0000-0000F8B40000}"/>
    <cellStyle name="Normal 5 4 13 3" xfId="46343" xr:uid="{00000000-0005-0000-0000-0000F9B40000}"/>
    <cellStyle name="Normal 5 4 13 3 2" xfId="46344" xr:uid="{00000000-0005-0000-0000-0000FAB40000}"/>
    <cellStyle name="Normal 5 4 13 3 2 2" xfId="46345" xr:uid="{00000000-0005-0000-0000-0000FBB40000}"/>
    <cellStyle name="Normal 5 4 13 3 3" xfId="46346" xr:uid="{00000000-0005-0000-0000-0000FCB40000}"/>
    <cellStyle name="Normal 5 4 13 4" xfId="46347" xr:uid="{00000000-0005-0000-0000-0000FDB40000}"/>
    <cellStyle name="Normal 5 4 14" xfId="46348" xr:uid="{00000000-0005-0000-0000-0000FEB40000}"/>
    <cellStyle name="Normal 5 4 14 2" xfId="46349" xr:uid="{00000000-0005-0000-0000-0000FFB40000}"/>
    <cellStyle name="Normal 5 4 14 2 2" xfId="46350" xr:uid="{00000000-0005-0000-0000-000000B50000}"/>
    <cellStyle name="Normal 5 4 14 3" xfId="46351" xr:uid="{00000000-0005-0000-0000-000001B50000}"/>
    <cellStyle name="Normal 5 4 14 3 2" xfId="46352" xr:uid="{00000000-0005-0000-0000-000002B50000}"/>
    <cellStyle name="Normal 5 4 14 3 2 2" xfId="46353" xr:uid="{00000000-0005-0000-0000-000003B50000}"/>
    <cellStyle name="Normal 5 4 14 3 3" xfId="46354" xr:uid="{00000000-0005-0000-0000-000004B50000}"/>
    <cellStyle name="Normal 5 4 14 4" xfId="46355" xr:uid="{00000000-0005-0000-0000-000005B50000}"/>
    <cellStyle name="Normal 5 4 15" xfId="46356" xr:uid="{00000000-0005-0000-0000-000006B50000}"/>
    <cellStyle name="Normal 5 4 15 2" xfId="46357" xr:uid="{00000000-0005-0000-0000-000007B50000}"/>
    <cellStyle name="Normal 5 4 15 2 2" xfId="46358" xr:uid="{00000000-0005-0000-0000-000008B50000}"/>
    <cellStyle name="Normal 5 4 15 3" xfId="46359" xr:uid="{00000000-0005-0000-0000-000009B50000}"/>
    <cellStyle name="Normal 5 4 16" xfId="46360" xr:uid="{00000000-0005-0000-0000-00000AB50000}"/>
    <cellStyle name="Normal 5 4 16 2" xfId="46361" xr:uid="{00000000-0005-0000-0000-00000BB50000}"/>
    <cellStyle name="Normal 5 4 17" xfId="46362" xr:uid="{00000000-0005-0000-0000-00000CB50000}"/>
    <cellStyle name="Normal 5 4 17 2" xfId="46363" xr:uid="{00000000-0005-0000-0000-00000DB50000}"/>
    <cellStyle name="Normal 5 4 18" xfId="46364" xr:uid="{00000000-0005-0000-0000-00000EB50000}"/>
    <cellStyle name="Normal 5 4 19" xfId="46365" xr:uid="{00000000-0005-0000-0000-00000FB50000}"/>
    <cellStyle name="Normal 5 4 2" xfId="46366" xr:uid="{00000000-0005-0000-0000-000010B50000}"/>
    <cellStyle name="Normal 5 4 2 10" xfId="46367" xr:uid="{00000000-0005-0000-0000-000011B50000}"/>
    <cellStyle name="Normal 5 4 2 10 2" xfId="46368" xr:uid="{00000000-0005-0000-0000-000012B50000}"/>
    <cellStyle name="Normal 5 4 2 10 2 2" xfId="46369" xr:uid="{00000000-0005-0000-0000-000013B50000}"/>
    <cellStyle name="Normal 5 4 2 10 3" xfId="46370" xr:uid="{00000000-0005-0000-0000-000014B50000}"/>
    <cellStyle name="Normal 5 4 2 10 3 2" xfId="46371" xr:uid="{00000000-0005-0000-0000-000015B50000}"/>
    <cellStyle name="Normal 5 4 2 10 3 2 2" xfId="46372" xr:uid="{00000000-0005-0000-0000-000016B50000}"/>
    <cellStyle name="Normal 5 4 2 10 3 3" xfId="46373" xr:uid="{00000000-0005-0000-0000-000017B50000}"/>
    <cellStyle name="Normal 5 4 2 10 4" xfId="46374" xr:uid="{00000000-0005-0000-0000-000018B50000}"/>
    <cellStyle name="Normal 5 4 2 11" xfId="46375" xr:uid="{00000000-0005-0000-0000-000019B50000}"/>
    <cellStyle name="Normal 5 4 2 11 2" xfId="46376" xr:uid="{00000000-0005-0000-0000-00001AB50000}"/>
    <cellStyle name="Normal 5 4 2 11 2 2" xfId="46377" xr:uid="{00000000-0005-0000-0000-00001BB50000}"/>
    <cellStyle name="Normal 5 4 2 11 3" xfId="46378" xr:uid="{00000000-0005-0000-0000-00001CB50000}"/>
    <cellStyle name="Normal 5 4 2 11 3 2" xfId="46379" xr:uid="{00000000-0005-0000-0000-00001DB50000}"/>
    <cellStyle name="Normal 5 4 2 11 3 2 2" xfId="46380" xr:uid="{00000000-0005-0000-0000-00001EB50000}"/>
    <cellStyle name="Normal 5 4 2 11 3 3" xfId="46381" xr:uid="{00000000-0005-0000-0000-00001FB50000}"/>
    <cellStyle name="Normal 5 4 2 11 4" xfId="46382" xr:uid="{00000000-0005-0000-0000-000020B50000}"/>
    <cellStyle name="Normal 5 4 2 12" xfId="46383" xr:uid="{00000000-0005-0000-0000-000021B50000}"/>
    <cellStyle name="Normal 5 4 2 12 2" xfId="46384" xr:uid="{00000000-0005-0000-0000-000022B50000}"/>
    <cellStyle name="Normal 5 4 2 12 2 2" xfId="46385" xr:uid="{00000000-0005-0000-0000-000023B50000}"/>
    <cellStyle name="Normal 5 4 2 12 3" xfId="46386" xr:uid="{00000000-0005-0000-0000-000024B50000}"/>
    <cellStyle name="Normal 5 4 2 12 3 2" xfId="46387" xr:uid="{00000000-0005-0000-0000-000025B50000}"/>
    <cellStyle name="Normal 5 4 2 12 3 2 2" xfId="46388" xr:uid="{00000000-0005-0000-0000-000026B50000}"/>
    <cellStyle name="Normal 5 4 2 12 3 3" xfId="46389" xr:uid="{00000000-0005-0000-0000-000027B50000}"/>
    <cellStyle name="Normal 5 4 2 12 4" xfId="46390" xr:uid="{00000000-0005-0000-0000-000028B50000}"/>
    <cellStyle name="Normal 5 4 2 13" xfId="46391" xr:uid="{00000000-0005-0000-0000-000029B50000}"/>
    <cellStyle name="Normal 5 4 2 13 2" xfId="46392" xr:uid="{00000000-0005-0000-0000-00002AB50000}"/>
    <cellStyle name="Normal 5 4 2 13 2 2" xfId="46393" xr:uid="{00000000-0005-0000-0000-00002BB50000}"/>
    <cellStyle name="Normal 5 4 2 13 3" xfId="46394" xr:uid="{00000000-0005-0000-0000-00002CB50000}"/>
    <cellStyle name="Normal 5 4 2 14" xfId="46395" xr:uid="{00000000-0005-0000-0000-00002DB50000}"/>
    <cellStyle name="Normal 5 4 2 14 2" xfId="46396" xr:uid="{00000000-0005-0000-0000-00002EB50000}"/>
    <cellStyle name="Normal 5 4 2 15" xfId="46397" xr:uid="{00000000-0005-0000-0000-00002FB50000}"/>
    <cellStyle name="Normal 5 4 2 15 2" xfId="46398" xr:uid="{00000000-0005-0000-0000-000030B50000}"/>
    <cellStyle name="Normal 5 4 2 16" xfId="46399" xr:uid="{00000000-0005-0000-0000-000031B50000}"/>
    <cellStyle name="Normal 5 4 2 17" xfId="46400" xr:uid="{00000000-0005-0000-0000-000032B50000}"/>
    <cellStyle name="Normal 5 4 2 2" xfId="46401" xr:uid="{00000000-0005-0000-0000-000033B50000}"/>
    <cellStyle name="Normal 5 4 2 2 10" xfId="46402" xr:uid="{00000000-0005-0000-0000-000034B50000}"/>
    <cellStyle name="Normal 5 4 2 2 11" xfId="46403" xr:uid="{00000000-0005-0000-0000-000035B50000}"/>
    <cellStyle name="Normal 5 4 2 2 2" xfId="46404" xr:uid="{00000000-0005-0000-0000-000036B50000}"/>
    <cellStyle name="Normal 5 4 2 2 2 10" xfId="46405" xr:uid="{00000000-0005-0000-0000-000037B50000}"/>
    <cellStyle name="Normal 5 4 2 2 2 2" xfId="46406" xr:uid="{00000000-0005-0000-0000-000038B50000}"/>
    <cellStyle name="Normal 5 4 2 2 2 2 2" xfId="46407" xr:uid="{00000000-0005-0000-0000-000039B50000}"/>
    <cellStyle name="Normal 5 4 2 2 2 2 2 2" xfId="46408" xr:uid="{00000000-0005-0000-0000-00003AB50000}"/>
    <cellStyle name="Normal 5 4 2 2 2 2 2 2 2" xfId="46409" xr:uid="{00000000-0005-0000-0000-00003BB50000}"/>
    <cellStyle name="Normal 5 4 2 2 2 2 2 2 2 2" xfId="46410" xr:uid="{00000000-0005-0000-0000-00003CB50000}"/>
    <cellStyle name="Normal 5 4 2 2 2 2 2 2 3" xfId="46411" xr:uid="{00000000-0005-0000-0000-00003DB50000}"/>
    <cellStyle name="Normal 5 4 2 2 2 2 2 2 3 2" xfId="46412" xr:uid="{00000000-0005-0000-0000-00003EB50000}"/>
    <cellStyle name="Normal 5 4 2 2 2 2 2 2 3 2 2" xfId="46413" xr:uid="{00000000-0005-0000-0000-00003FB50000}"/>
    <cellStyle name="Normal 5 4 2 2 2 2 2 2 3 3" xfId="46414" xr:uid="{00000000-0005-0000-0000-000040B50000}"/>
    <cellStyle name="Normal 5 4 2 2 2 2 2 2 4" xfId="46415" xr:uid="{00000000-0005-0000-0000-000041B50000}"/>
    <cellStyle name="Normal 5 4 2 2 2 2 2 3" xfId="46416" xr:uid="{00000000-0005-0000-0000-000042B50000}"/>
    <cellStyle name="Normal 5 4 2 2 2 2 2 3 2" xfId="46417" xr:uid="{00000000-0005-0000-0000-000043B50000}"/>
    <cellStyle name="Normal 5 4 2 2 2 2 2 4" xfId="46418" xr:uid="{00000000-0005-0000-0000-000044B50000}"/>
    <cellStyle name="Normal 5 4 2 2 2 2 2 4 2" xfId="46419" xr:uid="{00000000-0005-0000-0000-000045B50000}"/>
    <cellStyle name="Normal 5 4 2 2 2 2 2 4 2 2" xfId="46420" xr:uid="{00000000-0005-0000-0000-000046B50000}"/>
    <cellStyle name="Normal 5 4 2 2 2 2 2 4 3" xfId="46421" xr:uid="{00000000-0005-0000-0000-000047B50000}"/>
    <cellStyle name="Normal 5 4 2 2 2 2 2 5" xfId="46422" xr:uid="{00000000-0005-0000-0000-000048B50000}"/>
    <cellStyle name="Normal 5 4 2 2 2 2 3" xfId="46423" xr:uid="{00000000-0005-0000-0000-000049B50000}"/>
    <cellStyle name="Normal 5 4 2 2 2 2 3 2" xfId="46424" xr:uid="{00000000-0005-0000-0000-00004AB50000}"/>
    <cellStyle name="Normal 5 4 2 2 2 2 3 2 2" xfId="46425" xr:uid="{00000000-0005-0000-0000-00004BB50000}"/>
    <cellStyle name="Normal 5 4 2 2 2 2 3 3" xfId="46426" xr:uid="{00000000-0005-0000-0000-00004CB50000}"/>
    <cellStyle name="Normal 5 4 2 2 2 2 3 3 2" xfId="46427" xr:uid="{00000000-0005-0000-0000-00004DB50000}"/>
    <cellStyle name="Normal 5 4 2 2 2 2 3 3 2 2" xfId="46428" xr:uid="{00000000-0005-0000-0000-00004EB50000}"/>
    <cellStyle name="Normal 5 4 2 2 2 2 3 3 3" xfId="46429" xr:uid="{00000000-0005-0000-0000-00004FB50000}"/>
    <cellStyle name="Normal 5 4 2 2 2 2 3 4" xfId="46430" xr:uid="{00000000-0005-0000-0000-000050B50000}"/>
    <cellStyle name="Normal 5 4 2 2 2 2 4" xfId="46431" xr:uid="{00000000-0005-0000-0000-000051B50000}"/>
    <cellStyle name="Normal 5 4 2 2 2 2 4 2" xfId="46432" xr:uid="{00000000-0005-0000-0000-000052B50000}"/>
    <cellStyle name="Normal 5 4 2 2 2 2 4 2 2" xfId="46433" xr:uid="{00000000-0005-0000-0000-000053B50000}"/>
    <cellStyle name="Normal 5 4 2 2 2 2 4 3" xfId="46434" xr:uid="{00000000-0005-0000-0000-000054B50000}"/>
    <cellStyle name="Normal 5 4 2 2 2 2 4 3 2" xfId="46435" xr:uid="{00000000-0005-0000-0000-000055B50000}"/>
    <cellStyle name="Normal 5 4 2 2 2 2 4 3 2 2" xfId="46436" xr:uid="{00000000-0005-0000-0000-000056B50000}"/>
    <cellStyle name="Normal 5 4 2 2 2 2 4 3 3" xfId="46437" xr:uid="{00000000-0005-0000-0000-000057B50000}"/>
    <cellStyle name="Normal 5 4 2 2 2 2 4 4" xfId="46438" xr:uid="{00000000-0005-0000-0000-000058B50000}"/>
    <cellStyle name="Normal 5 4 2 2 2 2 5" xfId="46439" xr:uid="{00000000-0005-0000-0000-000059B50000}"/>
    <cellStyle name="Normal 5 4 2 2 2 2 5 2" xfId="46440" xr:uid="{00000000-0005-0000-0000-00005AB50000}"/>
    <cellStyle name="Normal 5 4 2 2 2 2 6" xfId="46441" xr:uid="{00000000-0005-0000-0000-00005BB50000}"/>
    <cellStyle name="Normal 5 4 2 2 2 2 6 2" xfId="46442" xr:uid="{00000000-0005-0000-0000-00005CB50000}"/>
    <cellStyle name="Normal 5 4 2 2 2 2 6 2 2" xfId="46443" xr:uid="{00000000-0005-0000-0000-00005DB50000}"/>
    <cellStyle name="Normal 5 4 2 2 2 2 6 3" xfId="46444" xr:uid="{00000000-0005-0000-0000-00005EB50000}"/>
    <cellStyle name="Normal 5 4 2 2 2 2 7" xfId="46445" xr:uid="{00000000-0005-0000-0000-00005FB50000}"/>
    <cellStyle name="Normal 5 4 2 2 2 2 7 2" xfId="46446" xr:uid="{00000000-0005-0000-0000-000060B50000}"/>
    <cellStyle name="Normal 5 4 2 2 2 2 8" xfId="46447" xr:uid="{00000000-0005-0000-0000-000061B50000}"/>
    <cellStyle name="Normal 5 4 2 2 2 2 9" xfId="46448" xr:uid="{00000000-0005-0000-0000-000062B50000}"/>
    <cellStyle name="Normal 5 4 2 2 2 3" xfId="46449" xr:uid="{00000000-0005-0000-0000-000063B50000}"/>
    <cellStyle name="Normal 5 4 2 2 2 3 2" xfId="46450" xr:uid="{00000000-0005-0000-0000-000064B50000}"/>
    <cellStyle name="Normal 5 4 2 2 2 3 2 2" xfId="46451" xr:uid="{00000000-0005-0000-0000-000065B50000}"/>
    <cellStyle name="Normal 5 4 2 2 2 3 2 2 2" xfId="46452" xr:uid="{00000000-0005-0000-0000-000066B50000}"/>
    <cellStyle name="Normal 5 4 2 2 2 3 2 3" xfId="46453" xr:uid="{00000000-0005-0000-0000-000067B50000}"/>
    <cellStyle name="Normal 5 4 2 2 2 3 2 3 2" xfId="46454" xr:uid="{00000000-0005-0000-0000-000068B50000}"/>
    <cellStyle name="Normal 5 4 2 2 2 3 2 3 2 2" xfId="46455" xr:uid="{00000000-0005-0000-0000-000069B50000}"/>
    <cellStyle name="Normal 5 4 2 2 2 3 2 3 3" xfId="46456" xr:uid="{00000000-0005-0000-0000-00006AB50000}"/>
    <cellStyle name="Normal 5 4 2 2 2 3 2 4" xfId="46457" xr:uid="{00000000-0005-0000-0000-00006BB50000}"/>
    <cellStyle name="Normal 5 4 2 2 2 3 3" xfId="46458" xr:uid="{00000000-0005-0000-0000-00006CB50000}"/>
    <cellStyle name="Normal 5 4 2 2 2 3 3 2" xfId="46459" xr:uid="{00000000-0005-0000-0000-00006DB50000}"/>
    <cellStyle name="Normal 5 4 2 2 2 3 4" xfId="46460" xr:uid="{00000000-0005-0000-0000-00006EB50000}"/>
    <cellStyle name="Normal 5 4 2 2 2 3 4 2" xfId="46461" xr:uid="{00000000-0005-0000-0000-00006FB50000}"/>
    <cellStyle name="Normal 5 4 2 2 2 3 4 2 2" xfId="46462" xr:uid="{00000000-0005-0000-0000-000070B50000}"/>
    <cellStyle name="Normal 5 4 2 2 2 3 4 3" xfId="46463" xr:uid="{00000000-0005-0000-0000-000071B50000}"/>
    <cellStyle name="Normal 5 4 2 2 2 3 5" xfId="46464" xr:uid="{00000000-0005-0000-0000-000072B50000}"/>
    <cellStyle name="Normal 5 4 2 2 2 4" xfId="46465" xr:uid="{00000000-0005-0000-0000-000073B50000}"/>
    <cellStyle name="Normal 5 4 2 2 2 4 2" xfId="46466" xr:uid="{00000000-0005-0000-0000-000074B50000}"/>
    <cellStyle name="Normal 5 4 2 2 2 4 2 2" xfId="46467" xr:uid="{00000000-0005-0000-0000-000075B50000}"/>
    <cellStyle name="Normal 5 4 2 2 2 4 3" xfId="46468" xr:uid="{00000000-0005-0000-0000-000076B50000}"/>
    <cellStyle name="Normal 5 4 2 2 2 4 3 2" xfId="46469" xr:uid="{00000000-0005-0000-0000-000077B50000}"/>
    <cellStyle name="Normal 5 4 2 2 2 4 3 2 2" xfId="46470" xr:uid="{00000000-0005-0000-0000-000078B50000}"/>
    <cellStyle name="Normal 5 4 2 2 2 4 3 3" xfId="46471" xr:uid="{00000000-0005-0000-0000-000079B50000}"/>
    <cellStyle name="Normal 5 4 2 2 2 4 4" xfId="46472" xr:uid="{00000000-0005-0000-0000-00007AB50000}"/>
    <cellStyle name="Normal 5 4 2 2 2 5" xfId="46473" xr:uid="{00000000-0005-0000-0000-00007BB50000}"/>
    <cellStyle name="Normal 5 4 2 2 2 5 2" xfId="46474" xr:uid="{00000000-0005-0000-0000-00007CB50000}"/>
    <cellStyle name="Normal 5 4 2 2 2 5 2 2" xfId="46475" xr:uid="{00000000-0005-0000-0000-00007DB50000}"/>
    <cellStyle name="Normal 5 4 2 2 2 5 3" xfId="46476" xr:uid="{00000000-0005-0000-0000-00007EB50000}"/>
    <cellStyle name="Normal 5 4 2 2 2 5 3 2" xfId="46477" xr:uid="{00000000-0005-0000-0000-00007FB50000}"/>
    <cellStyle name="Normal 5 4 2 2 2 5 3 2 2" xfId="46478" xr:uid="{00000000-0005-0000-0000-000080B50000}"/>
    <cellStyle name="Normal 5 4 2 2 2 5 3 3" xfId="46479" xr:uid="{00000000-0005-0000-0000-000081B50000}"/>
    <cellStyle name="Normal 5 4 2 2 2 5 4" xfId="46480" xr:uid="{00000000-0005-0000-0000-000082B50000}"/>
    <cellStyle name="Normal 5 4 2 2 2 6" xfId="46481" xr:uid="{00000000-0005-0000-0000-000083B50000}"/>
    <cellStyle name="Normal 5 4 2 2 2 6 2" xfId="46482" xr:uid="{00000000-0005-0000-0000-000084B50000}"/>
    <cellStyle name="Normal 5 4 2 2 2 7" xfId="46483" xr:uid="{00000000-0005-0000-0000-000085B50000}"/>
    <cellStyle name="Normal 5 4 2 2 2 7 2" xfId="46484" xr:uid="{00000000-0005-0000-0000-000086B50000}"/>
    <cellStyle name="Normal 5 4 2 2 2 7 2 2" xfId="46485" xr:uid="{00000000-0005-0000-0000-000087B50000}"/>
    <cellStyle name="Normal 5 4 2 2 2 7 3" xfId="46486" xr:uid="{00000000-0005-0000-0000-000088B50000}"/>
    <cellStyle name="Normal 5 4 2 2 2 8" xfId="46487" xr:uid="{00000000-0005-0000-0000-000089B50000}"/>
    <cellStyle name="Normal 5 4 2 2 2 8 2" xfId="46488" xr:uid="{00000000-0005-0000-0000-00008AB50000}"/>
    <cellStyle name="Normal 5 4 2 2 2 9" xfId="46489" xr:uid="{00000000-0005-0000-0000-00008BB50000}"/>
    <cellStyle name="Normal 5 4 2 2 3" xfId="46490" xr:uid="{00000000-0005-0000-0000-00008CB50000}"/>
    <cellStyle name="Normal 5 4 2 2 3 2" xfId="46491" xr:uid="{00000000-0005-0000-0000-00008DB50000}"/>
    <cellStyle name="Normal 5 4 2 2 3 2 2" xfId="46492" xr:uid="{00000000-0005-0000-0000-00008EB50000}"/>
    <cellStyle name="Normal 5 4 2 2 3 2 2 2" xfId="46493" xr:uid="{00000000-0005-0000-0000-00008FB50000}"/>
    <cellStyle name="Normal 5 4 2 2 3 2 2 2 2" xfId="46494" xr:uid="{00000000-0005-0000-0000-000090B50000}"/>
    <cellStyle name="Normal 5 4 2 2 3 2 2 3" xfId="46495" xr:uid="{00000000-0005-0000-0000-000091B50000}"/>
    <cellStyle name="Normal 5 4 2 2 3 2 2 3 2" xfId="46496" xr:uid="{00000000-0005-0000-0000-000092B50000}"/>
    <cellStyle name="Normal 5 4 2 2 3 2 2 3 2 2" xfId="46497" xr:uid="{00000000-0005-0000-0000-000093B50000}"/>
    <cellStyle name="Normal 5 4 2 2 3 2 2 3 3" xfId="46498" xr:uid="{00000000-0005-0000-0000-000094B50000}"/>
    <cellStyle name="Normal 5 4 2 2 3 2 2 4" xfId="46499" xr:uid="{00000000-0005-0000-0000-000095B50000}"/>
    <cellStyle name="Normal 5 4 2 2 3 2 3" xfId="46500" xr:uid="{00000000-0005-0000-0000-000096B50000}"/>
    <cellStyle name="Normal 5 4 2 2 3 2 3 2" xfId="46501" xr:uid="{00000000-0005-0000-0000-000097B50000}"/>
    <cellStyle name="Normal 5 4 2 2 3 2 4" xfId="46502" xr:uid="{00000000-0005-0000-0000-000098B50000}"/>
    <cellStyle name="Normal 5 4 2 2 3 2 4 2" xfId="46503" xr:uid="{00000000-0005-0000-0000-000099B50000}"/>
    <cellStyle name="Normal 5 4 2 2 3 2 4 2 2" xfId="46504" xr:uid="{00000000-0005-0000-0000-00009AB50000}"/>
    <cellStyle name="Normal 5 4 2 2 3 2 4 3" xfId="46505" xr:uid="{00000000-0005-0000-0000-00009BB50000}"/>
    <cellStyle name="Normal 5 4 2 2 3 2 5" xfId="46506" xr:uid="{00000000-0005-0000-0000-00009CB50000}"/>
    <cellStyle name="Normal 5 4 2 2 3 2 6" xfId="46507" xr:uid="{00000000-0005-0000-0000-00009DB50000}"/>
    <cellStyle name="Normal 5 4 2 2 3 3" xfId="46508" xr:uid="{00000000-0005-0000-0000-00009EB50000}"/>
    <cellStyle name="Normal 5 4 2 2 3 3 2" xfId="46509" xr:uid="{00000000-0005-0000-0000-00009FB50000}"/>
    <cellStyle name="Normal 5 4 2 2 3 3 2 2" xfId="46510" xr:uid="{00000000-0005-0000-0000-0000A0B50000}"/>
    <cellStyle name="Normal 5 4 2 2 3 3 3" xfId="46511" xr:uid="{00000000-0005-0000-0000-0000A1B50000}"/>
    <cellStyle name="Normal 5 4 2 2 3 3 3 2" xfId="46512" xr:uid="{00000000-0005-0000-0000-0000A2B50000}"/>
    <cellStyle name="Normal 5 4 2 2 3 3 3 2 2" xfId="46513" xr:uid="{00000000-0005-0000-0000-0000A3B50000}"/>
    <cellStyle name="Normal 5 4 2 2 3 3 3 3" xfId="46514" xr:uid="{00000000-0005-0000-0000-0000A4B50000}"/>
    <cellStyle name="Normal 5 4 2 2 3 3 4" xfId="46515" xr:uid="{00000000-0005-0000-0000-0000A5B50000}"/>
    <cellStyle name="Normal 5 4 2 2 3 4" xfId="46516" xr:uid="{00000000-0005-0000-0000-0000A6B50000}"/>
    <cellStyle name="Normal 5 4 2 2 3 4 2" xfId="46517" xr:uid="{00000000-0005-0000-0000-0000A7B50000}"/>
    <cellStyle name="Normal 5 4 2 2 3 4 2 2" xfId="46518" xr:uid="{00000000-0005-0000-0000-0000A8B50000}"/>
    <cellStyle name="Normal 5 4 2 2 3 4 3" xfId="46519" xr:uid="{00000000-0005-0000-0000-0000A9B50000}"/>
    <cellStyle name="Normal 5 4 2 2 3 4 3 2" xfId="46520" xr:uid="{00000000-0005-0000-0000-0000AAB50000}"/>
    <cellStyle name="Normal 5 4 2 2 3 4 3 2 2" xfId="46521" xr:uid="{00000000-0005-0000-0000-0000ABB50000}"/>
    <cellStyle name="Normal 5 4 2 2 3 4 3 3" xfId="46522" xr:uid="{00000000-0005-0000-0000-0000ACB50000}"/>
    <cellStyle name="Normal 5 4 2 2 3 4 4" xfId="46523" xr:uid="{00000000-0005-0000-0000-0000ADB50000}"/>
    <cellStyle name="Normal 5 4 2 2 3 5" xfId="46524" xr:uid="{00000000-0005-0000-0000-0000AEB50000}"/>
    <cellStyle name="Normal 5 4 2 2 3 5 2" xfId="46525" xr:uid="{00000000-0005-0000-0000-0000AFB50000}"/>
    <cellStyle name="Normal 5 4 2 2 3 6" xfId="46526" xr:uid="{00000000-0005-0000-0000-0000B0B50000}"/>
    <cellStyle name="Normal 5 4 2 2 3 6 2" xfId="46527" xr:uid="{00000000-0005-0000-0000-0000B1B50000}"/>
    <cellStyle name="Normal 5 4 2 2 3 6 2 2" xfId="46528" xr:uid="{00000000-0005-0000-0000-0000B2B50000}"/>
    <cellStyle name="Normal 5 4 2 2 3 6 3" xfId="46529" xr:uid="{00000000-0005-0000-0000-0000B3B50000}"/>
    <cellStyle name="Normal 5 4 2 2 3 7" xfId="46530" xr:uid="{00000000-0005-0000-0000-0000B4B50000}"/>
    <cellStyle name="Normal 5 4 2 2 3 7 2" xfId="46531" xr:uid="{00000000-0005-0000-0000-0000B5B50000}"/>
    <cellStyle name="Normal 5 4 2 2 3 8" xfId="46532" xr:uid="{00000000-0005-0000-0000-0000B6B50000}"/>
    <cellStyle name="Normal 5 4 2 2 3 9" xfId="46533" xr:uid="{00000000-0005-0000-0000-0000B7B50000}"/>
    <cellStyle name="Normal 5 4 2 2 4" xfId="46534" xr:uid="{00000000-0005-0000-0000-0000B8B50000}"/>
    <cellStyle name="Normal 5 4 2 2 4 2" xfId="46535" xr:uid="{00000000-0005-0000-0000-0000B9B50000}"/>
    <cellStyle name="Normal 5 4 2 2 4 2 2" xfId="46536" xr:uid="{00000000-0005-0000-0000-0000BAB50000}"/>
    <cellStyle name="Normal 5 4 2 2 4 2 2 2" xfId="46537" xr:uid="{00000000-0005-0000-0000-0000BBB50000}"/>
    <cellStyle name="Normal 5 4 2 2 4 2 3" xfId="46538" xr:uid="{00000000-0005-0000-0000-0000BCB50000}"/>
    <cellStyle name="Normal 5 4 2 2 4 2 3 2" xfId="46539" xr:uid="{00000000-0005-0000-0000-0000BDB50000}"/>
    <cellStyle name="Normal 5 4 2 2 4 2 3 2 2" xfId="46540" xr:uid="{00000000-0005-0000-0000-0000BEB50000}"/>
    <cellStyle name="Normal 5 4 2 2 4 2 3 3" xfId="46541" xr:uid="{00000000-0005-0000-0000-0000BFB50000}"/>
    <cellStyle name="Normal 5 4 2 2 4 2 4" xfId="46542" xr:uid="{00000000-0005-0000-0000-0000C0B50000}"/>
    <cellStyle name="Normal 5 4 2 2 4 3" xfId="46543" xr:uid="{00000000-0005-0000-0000-0000C1B50000}"/>
    <cellStyle name="Normal 5 4 2 2 4 3 2" xfId="46544" xr:uid="{00000000-0005-0000-0000-0000C2B50000}"/>
    <cellStyle name="Normal 5 4 2 2 4 4" xfId="46545" xr:uid="{00000000-0005-0000-0000-0000C3B50000}"/>
    <cellStyle name="Normal 5 4 2 2 4 4 2" xfId="46546" xr:uid="{00000000-0005-0000-0000-0000C4B50000}"/>
    <cellStyle name="Normal 5 4 2 2 4 4 2 2" xfId="46547" xr:uid="{00000000-0005-0000-0000-0000C5B50000}"/>
    <cellStyle name="Normal 5 4 2 2 4 4 3" xfId="46548" xr:uid="{00000000-0005-0000-0000-0000C6B50000}"/>
    <cellStyle name="Normal 5 4 2 2 4 5" xfId="46549" xr:uid="{00000000-0005-0000-0000-0000C7B50000}"/>
    <cellStyle name="Normal 5 4 2 2 4 6" xfId="46550" xr:uid="{00000000-0005-0000-0000-0000C8B50000}"/>
    <cellStyle name="Normal 5 4 2 2 5" xfId="46551" xr:uid="{00000000-0005-0000-0000-0000C9B50000}"/>
    <cellStyle name="Normal 5 4 2 2 5 2" xfId="46552" xr:uid="{00000000-0005-0000-0000-0000CAB50000}"/>
    <cellStyle name="Normal 5 4 2 2 5 2 2" xfId="46553" xr:uid="{00000000-0005-0000-0000-0000CBB50000}"/>
    <cellStyle name="Normal 5 4 2 2 5 3" xfId="46554" xr:uid="{00000000-0005-0000-0000-0000CCB50000}"/>
    <cellStyle name="Normal 5 4 2 2 5 3 2" xfId="46555" xr:uid="{00000000-0005-0000-0000-0000CDB50000}"/>
    <cellStyle name="Normal 5 4 2 2 5 3 2 2" xfId="46556" xr:uid="{00000000-0005-0000-0000-0000CEB50000}"/>
    <cellStyle name="Normal 5 4 2 2 5 3 3" xfId="46557" xr:uid="{00000000-0005-0000-0000-0000CFB50000}"/>
    <cellStyle name="Normal 5 4 2 2 5 4" xfId="46558" xr:uid="{00000000-0005-0000-0000-0000D0B50000}"/>
    <cellStyle name="Normal 5 4 2 2 6" xfId="46559" xr:uid="{00000000-0005-0000-0000-0000D1B50000}"/>
    <cellStyle name="Normal 5 4 2 2 6 2" xfId="46560" xr:uid="{00000000-0005-0000-0000-0000D2B50000}"/>
    <cellStyle name="Normal 5 4 2 2 6 2 2" xfId="46561" xr:uid="{00000000-0005-0000-0000-0000D3B50000}"/>
    <cellStyle name="Normal 5 4 2 2 6 3" xfId="46562" xr:uid="{00000000-0005-0000-0000-0000D4B50000}"/>
    <cellStyle name="Normal 5 4 2 2 6 3 2" xfId="46563" xr:uid="{00000000-0005-0000-0000-0000D5B50000}"/>
    <cellStyle name="Normal 5 4 2 2 6 3 2 2" xfId="46564" xr:uid="{00000000-0005-0000-0000-0000D6B50000}"/>
    <cellStyle name="Normal 5 4 2 2 6 3 3" xfId="46565" xr:uid="{00000000-0005-0000-0000-0000D7B50000}"/>
    <cellStyle name="Normal 5 4 2 2 6 4" xfId="46566" xr:uid="{00000000-0005-0000-0000-0000D8B50000}"/>
    <cellStyle name="Normal 5 4 2 2 7" xfId="46567" xr:uid="{00000000-0005-0000-0000-0000D9B50000}"/>
    <cellStyle name="Normal 5 4 2 2 7 2" xfId="46568" xr:uid="{00000000-0005-0000-0000-0000DAB50000}"/>
    <cellStyle name="Normal 5 4 2 2 8" xfId="46569" xr:uid="{00000000-0005-0000-0000-0000DBB50000}"/>
    <cellStyle name="Normal 5 4 2 2 8 2" xfId="46570" xr:uid="{00000000-0005-0000-0000-0000DCB50000}"/>
    <cellStyle name="Normal 5 4 2 2 8 2 2" xfId="46571" xr:uid="{00000000-0005-0000-0000-0000DDB50000}"/>
    <cellStyle name="Normal 5 4 2 2 8 3" xfId="46572" xr:uid="{00000000-0005-0000-0000-0000DEB50000}"/>
    <cellStyle name="Normal 5 4 2 2 9" xfId="46573" xr:uid="{00000000-0005-0000-0000-0000DFB50000}"/>
    <cellStyle name="Normal 5 4 2 2 9 2" xfId="46574" xr:uid="{00000000-0005-0000-0000-0000E0B50000}"/>
    <cellStyle name="Normal 5 4 2 2_T-straight with PEDs adjustor" xfId="46575" xr:uid="{00000000-0005-0000-0000-0000E1B50000}"/>
    <cellStyle name="Normal 5 4 2 3" xfId="46576" xr:uid="{00000000-0005-0000-0000-0000E2B50000}"/>
    <cellStyle name="Normal 5 4 2 3 10" xfId="46577" xr:uid="{00000000-0005-0000-0000-0000E3B50000}"/>
    <cellStyle name="Normal 5 4 2 3 11" xfId="46578" xr:uid="{00000000-0005-0000-0000-0000E4B50000}"/>
    <cellStyle name="Normal 5 4 2 3 2" xfId="46579" xr:uid="{00000000-0005-0000-0000-0000E5B50000}"/>
    <cellStyle name="Normal 5 4 2 3 2 10" xfId="46580" xr:uid="{00000000-0005-0000-0000-0000E6B50000}"/>
    <cellStyle name="Normal 5 4 2 3 2 2" xfId="46581" xr:uid="{00000000-0005-0000-0000-0000E7B50000}"/>
    <cellStyle name="Normal 5 4 2 3 2 2 2" xfId="46582" xr:uid="{00000000-0005-0000-0000-0000E8B50000}"/>
    <cellStyle name="Normal 5 4 2 3 2 2 2 2" xfId="46583" xr:uid="{00000000-0005-0000-0000-0000E9B50000}"/>
    <cellStyle name="Normal 5 4 2 3 2 2 2 2 2" xfId="46584" xr:uid="{00000000-0005-0000-0000-0000EAB50000}"/>
    <cellStyle name="Normal 5 4 2 3 2 2 2 2 2 2" xfId="46585" xr:uid="{00000000-0005-0000-0000-0000EBB50000}"/>
    <cellStyle name="Normal 5 4 2 3 2 2 2 2 3" xfId="46586" xr:uid="{00000000-0005-0000-0000-0000ECB50000}"/>
    <cellStyle name="Normal 5 4 2 3 2 2 2 2 3 2" xfId="46587" xr:uid="{00000000-0005-0000-0000-0000EDB50000}"/>
    <cellStyle name="Normal 5 4 2 3 2 2 2 2 3 2 2" xfId="46588" xr:uid="{00000000-0005-0000-0000-0000EEB50000}"/>
    <cellStyle name="Normal 5 4 2 3 2 2 2 2 3 3" xfId="46589" xr:uid="{00000000-0005-0000-0000-0000EFB50000}"/>
    <cellStyle name="Normal 5 4 2 3 2 2 2 2 4" xfId="46590" xr:uid="{00000000-0005-0000-0000-0000F0B50000}"/>
    <cellStyle name="Normal 5 4 2 3 2 2 2 3" xfId="46591" xr:uid="{00000000-0005-0000-0000-0000F1B50000}"/>
    <cellStyle name="Normal 5 4 2 3 2 2 2 3 2" xfId="46592" xr:uid="{00000000-0005-0000-0000-0000F2B50000}"/>
    <cellStyle name="Normal 5 4 2 3 2 2 2 4" xfId="46593" xr:uid="{00000000-0005-0000-0000-0000F3B50000}"/>
    <cellStyle name="Normal 5 4 2 3 2 2 2 4 2" xfId="46594" xr:uid="{00000000-0005-0000-0000-0000F4B50000}"/>
    <cellStyle name="Normal 5 4 2 3 2 2 2 4 2 2" xfId="46595" xr:uid="{00000000-0005-0000-0000-0000F5B50000}"/>
    <cellStyle name="Normal 5 4 2 3 2 2 2 4 3" xfId="46596" xr:uid="{00000000-0005-0000-0000-0000F6B50000}"/>
    <cellStyle name="Normal 5 4 2 3 2 2 2 5" xfId="46597" xr:uid="{00000000-0005-0000-0000-0000F7B50000}"/>
    <cellStyle name="Normal 5 4 2 3 2 2 3" xfId="46598" xr:uid="{00000000-0005-0000-0000-0000F8B50000}"/>
    <cellStyle name="Normal 5 4 2 3 2 2 3 2" xfId="46599" xr:uid="{00000000-0005-0000-0000-0000F9B50000}"/>
    <cellStyle name="Normal 5 4 2 3 2 2 3 2 2" xfId="46600" xr:uid="{00000000-0005-0000-0000-0000FAB50000}"/>
    <cellStyle name="Normal 5 4 2 3 2 2 3 3" xfId="46601" xr:uid="{00000000-0005-0000-0000-0000FBB50000}"/>
    <cellStyle name="Normal 5 4 2 3 2 2 3 3 2" xfId="46602" xr:uid="{00000000-0005-0000-0000-0000FCB50000}"/>
    <cellStyle name="Normal 5 4 2 3 2 2 3 3 2 2" xfId="46603" xr:uid="{00000000-0005-0000-0000-0000FDB50000}"/>
    <cellStyle name="Normal 5 4 2 3 2 2 3 3 3" xfId="46604" xr:uid="{00000000-0005-0000-0000-0000FEB50000}"/>
    <cellStyle name="Normal 5 4 2 3 2 2 3 4" xfId="46605" xr:uid="{00000000-0005-0000-0000-0000FFB50000}"/>
    <cellStyle name="Normal 5 4 2 3 2 2 4" xfId="46606" xr:uid="{00000000-0005-0000-0000-000000B60000}"/>
    <cellStyle name="Normal 5 4 2 3 2 2 4 2" xfId="46607" xr:uid="{00000000-0005-0000-0000-000001B60000}"/>
    <cellStyle name="Normal 5 4 2 3 2 2 4 2 2" xfId="46608" xr:uid="{00000000-0005-0000-0000-000002B60000}"/>
    <cellStyle name="Normal 5 4 2 3 2 2 4 3" xfId="46609" xr:uid="{00000000-0005-0000-0000-000003B60000}"/>
    <cellStyle name="Normal 5 4 2 3 2 2 4 3 2" xfId="46610" xr:uid="{00000000-0005-0000-0000-000004B60000}"/>
    <cellStyle name="Normal 5 4 2 3 2 2 4 3 2 2" xfId="46611" xr:uid="{00000000-0005-0000-0000-000005B60000}"/>
    <cellStyle name="Normal 5 4 2 3 2 2 4 3 3" xfId="46612" xr:uid="{00000000-0005-0000-0000-000006B60000}"/>
    <cellStyle name="Normal 5 4 2 3 2 2 4 4" xfId="46613" xr:uid="{00000000-0005-0000-0000-000007B60000}"/>
    <cellStyle name="Normal 5 4 2 3 2 2 5" xfId="46614" xr:uid="{00000000-0005-0000-0000-000008B60000}"/>
    <cellStyle name="Normal 5 4 2 3 2 2 5 2" xfId="46615" xr:uid="{00000000-0005-0000-0000-000009B60000}"/>
    <cellStyle name="Normal 5 4 2 3 2 2 6" xfId="46616" xr:uid="{00000000-0005-0000-0000-00000AB60000}"/>
    <cellStyle name="Normal 5 4 2 3 2 2 6 2" xfId="46617" xr:uid="{00000000-0005-0000-0000-00000BB60000}"/>
    <cellStyle name="Normal 5 4 2 3 2 2 6 2 2" xfId="46618" xr:uid="{00000000-0005-0000-0000-00000CB60000}"/>
    <cellStyle name="Normal 5 4 2 3 2 2 6 3" xfId="46619" xr:uid="{00000000-0005-0000-0000-00000DB60000}"/>
    <cellStyle name="Normal 5 4 2 3 2 2 7" xfId="46620" xr:uid="{00000000-0005-0000-0000-00000EB60000}"/>
    <cellStyle name="Normal 5 4 2 3 2 2 7 2" xfId="46621" xr:uid="{00000000-0005-0000-0000-00000FB60000}"/>
    <cellStyle name="Normal 5 4 2 3 2 2 8" xfId="46622" xr:uid="{00000000-0005-0000-0000-000010B60000}"/>
    <cellStyle name="Normal 5 4 2 3 2 3" xfId="46623" xr:uid="{00000000-0005-0000-0000-000011B60000}"/>
    <cellStyle name="Normal 5 4 2 3 2 3 2" xfId="46624" xr:uid="{00000000-0005-0000-0000-000012B60000}"/>
    <cellStyle name="Normal 5 4 2 3 2 3 2 2" xfId="46625" xr:uid="{00000000-0005-0000-0000-000013B60000}"/>
    <cellStyle name="Normal 5 4 2 3 2 3 2 2 2" xfId="46626" xr:uid="{00000000-0005-0000-0000-000014B60000}"/>
    <cellStyle name="Normal 5 4 2 3 2 3 2 3" xfId="46627" xr:uid="{00000000-0005-0000-0000-000015B60000}"/>
    <cellStyle name="Normal 5 4 2 3 2 3 2 3 2" xfId="46628" xr:uid="{00000000-0005-0000-0000-000016B60000}"/>
    <cellStyle name="Normal 5 4 2 3 2 3 2 3 2 2" xfId="46629" xr:uid="{00000000-0005-0000-0000-000017B60000}"/>
    <cellStyle name="Normal 5 4 2 3 2 3 2 3 3" xfId="46630" xr:uid="{00000000-0005-0000-0000-000018B60000}"/>
    <cellStyle name="Normal 5 4 2 3 2 3 2 4" xfId="46631" xr:uid="{00000000-0005-0000-0000-000019B60000}"/>
    <cellStyle name="Normal 5 4 2 3 2 3 3" xfId="46632" xr:uid="{00000000-0005-0000-0000-00001AB60000}"/>
    <cellStyle name="Normal 5 4 2 3 2 3 3 2" xfId="46633" xr:uid="{00000000-0005-0000-0000-00001BB60000}"/>
    <cellStyle name="Normal 5 4 2 3 2 3 4" xfId="46634" xr:uid="{00000000-0005-0000-0000-00001CB60000}"/>
    <cellStyle name="Normal 5 4 2 3 2 3 4 2" xfId="46635" xr:uid="{00000000-0005-0000-0000-00001DB60000}"/>
    <cellStyle name="Normal 5 4 2 3 2 3 4 2 2" xfId="46636" xr:uid="{00000000-0005-0000-0000-00001EB60000}"/>
    <cellStyle name="Normal 5 4 2 3 2 3 4 3" xfId="46637" xr:uid="{00000000-0005-0000-0000-00001FB60000}"/>
    <cellStyle name="Normal 5 4 2 3 2 3 5" xfId="46638" xr:uid="{00000000-0005-0000-0000-000020B60000}"/>
    <cellStyle name="Normal 5 4 2 3 2 4" xfId="46639" xr:uid="{00000000-0005-0000-0000-000021B60000}"/>
    <cellStyle name="Normal 5 4 2 3 2 4 2" xfId="46640" xr:uid="{00000000-0005-0000-0000-000022B60000}"/>
    <cellStyle name="Normal 5 4 2 3 2 4 2 2" xfId="46641" xr:uid="{00000000-0005-0000-0000-000023B60000}"/>
    <cellStyle name="Normal 5 4 2 3 2 4 3" xfId="46642" xr:uid="{00000000-0005-0000-0000-000024B60000}"/>
    <cellStyle name="Normal 5 4 2 3 2 4 3 2" xfId="46643" xr:uid="{00000000-0005-0000-0000-000025B60000}"/>
    <cellStyle name="Normal 5 4 2 3 2 4 3 2 2" xfId="46644" xr:uid="{00000000-0005-0000-0000-000026B60000}"/>
    <cellStyle name="Normal 5 4 2 3 2 4 3 3" xfId="46645" xr:uid="{00000000-0005-0000-0000-000027B60000}"/>
    <cellStyle name="Normal 5 4 2 3 2 4 4" xfId="46646" xr:uid="{00000000-0005-0000-0000-000028B60000}"/>
    <cellStyle name="Normal 5 4 2 3 2 5" xfId="46647" xr:uid="{00000000-0005-0000-0000-000029B60000}"/>
    <cellStyle name="Normal 5 4 2 3 2 5 2" xfId="46648" xr:uid="{00000000-0005-0000-0000-00002AB60000}"/>
    <cellStyle name="Normal 5 4 2 3 2 5 2 2" xfId="46649" xr:uid="{00000000-0005-0000-0000-00002BB60000}"/>
    <cellStyle name="Normal 5 4 2 3 2 5 3" xfId="46650" xr:uid="{00000000-0005-0000-0000-00002CB60000}"/>
    <cellStyle name="Normal 5 4 2 3 2 5 3 2" xfId="46651" xr:uid="{00000000-0005-0000-0000-00002DB60000}"/>
    <cellStyle name="Normal 5 4 2 3 2 5 3 2 2" xfId="46652" xr:uid="{00000000-0005-0000-0000-00002EB60000}"/>
    <cellStyle name="Normal 5 4 2 3 2 5 3 3" xfId="46653" xr:uid="{00000000-0005-0000-0000-00002FB60000}"/>
    <cellStyle name="Normal 5 4 2 3 2 5 4" xfId="46654" xr:uid="{00000000-0005-0000-0000-000030B60000}"/>
    <cellStyle name="Normal 5 4 2 3 2 6" xfId="46655" xr:uid="{00000000-0005-0000-0000-000031B60000}"/>
    <cellStyle name="Normal 5 4 2 3 2 6 2" xfId="46656" xr:uid="{00000000-0005-0000-0000-000032B60000}"/>
    <cellStyle name="Normal 5 4 2 3 2 7" xfId="46657" xr:uid="{00000000-0005-0000-0000-000033B60000}"/>
    <cellStyle name="Normal 5 4 2 3 2 7 2" xfId="46658" xr:uid="{00000000-0005-0000-0000-000034B60000}"/>
    <cellStyle name="Normal 5 4 2 3 2 7 2 2" xfId="46659" xr:uid="{00000000-0005-0000-0000-000035B60000}"/>
    <cellStyle name="Normal 5 4 2 3 2 7 3" xfId="46660" xr:uid="{00000000-0005-0000-0000-000036B60000}"/>
    <cellStyle name="Normal 5 4 2 3 2 8" xfId="46661" xr:uid="{00000000-0005-0000-0000-000037B60000}"/>
    <cellStyle name="Normal 5 4 2 3 2 8 2" xfId="46662" xr:uid="{00000000-0005-0000-0000-000038B60000}"/>
    <cellStyle name="Normal 5 4 2 3 2 9" xfId="46663" xr:uid="{00000000-0005-0000-0000-000039B60000}"/>
    <cellStyle name="Normal 5 4 2 3 3" xfId="46664" xr:uid="{00000000-0005-0000-0000-00003AB60000}"/>
    <cellStyle name="Normal 5 4 2 3 3 2" xfId="46665" xr:uid="{00000000-0005-0000-0000-00003BB60000}"/>
    <cellStyle name="Normal 5 4 2 3 3 2 2" xfId="46666" xr:uid="{00000000-0005-0000-0000-00003CB60000}"/>
    <cellStyle name="Normal 5 4 2 3 3 2 2 2" xfId="46667" xr:uid="{00000000-0005-0000-0000-00003DB60000}"/>
    <cellStyle name="Normal 5 4 2 3 3 2 2 2 2" xfId="46668" xr:uid="{00000000-0005-0000-0000-00003EB60000}"/>
    <cellStyle name="Normal 5 4 2 3 3 2 2 3" xfId="46669" xr:uid="{00000000-0005-0000-0000-00003FB60000}"/>
    <cellStyle name="Normal 5 4 2 3 3 2 2 3 2" xfId="46670" xr:uid="{00000000-0005-0000-0000-000040B60000}"/>
    <cellStyle name="Normal 5 4 2 3 3 2 2 3 2 2" xfId="46671" xr:uid="{00000000-0005-0000-0000-000041B60000}"/>
    <cellStyle name="Normal 5 4 2 3 3 2 2 3 3" xfId="46672" xr:uid="{00000000-0005-0000-0000-000042B60000}"/>
    <cellStyle name="Normal 5 4 2 3 3 2 2 4" xfId="46673" xr:uid="{00000000-0005-0000-0000-000043B60000}"/>
    <cellStyle name="Normal 5 4 2 3 3 2 3" xfId="46674" xr:uid="{00000000-0005-0000-0000-000044B60000}"/>
    <cellStyle name="Normal 5 4 2 3 3 2 3 2" xfId="46675" xr:uid="{00000000-0005-0000-0000-000045B60000}"/>
    <cellStyle name="Normal 5 4 2 3 3 2 4" xfId="46676" xr:uid="{00000000-0005-0000-0000-000046B60000}"/>
    <cellStyle name="Normal 5 4 2 3 3 2 4 2" xfId="46677" xr:uid="{00000000-0005-0000-0000-000047B60000}"/>
    <cellStyle name="Normal 5 4 2 3 3 2 4 2 2" xfId="46678" xr:uid="{00000000-0005-0000-0000-000048B60000}"/>
    <cellStyle name="Normal 5 4 2 3 3 2 4 3" xfId="46679" xr:uid="{00000000-0005-0000-0000-000049B60000}"/>
    <cellStyle name="Normal 5 4 2 3 3 2 5" xfId="46680" xr:uid="{00000000-0005-0000-0000-00004AB60000}"/>
    <cellStyle name="Normal 5 4 2 3 3 3" xfId="46681" xr:uid="{00000000-0005-0000-0000-00004BB60000}"/>
    <cellStyle name="Normal 5 4 2 3 3 3 2" xfId="46682" xr:uid="{00000000-0005-0000-0000-00004CB60000}"/>
    <cellStyle name="Normal 5 4 2 3 3 3 2 2" xfId="46683" xr:uid="{00000000-0005-0000-0000-00004DB60000}"/>
    <cellStyle name="Normal 5 4 2 3 3 3 3" xfId="46684" xr:uid="{00000000-0005-0000-0000-00004EB60000}"/>
    <cellStyle name="Normal 5 4 2 3 3 3 3 2" xfId="46685" xr:uid="{00000000-0005-0000-0000-00004FB60000}"/>
    <cellStyle name="Normal 5 4 2 3 3 3 3 2 2" xfId="46686" xr:uid="{00000000-0005-0000-0000-000050B60000}"/>
    <cellStyle name="Normal 5 4 2 3 3 3 3 3" xfId="46687" xr:uid="{00000000-0005-0000-0000-000051B60000}"/>
    <cellStyle name="Normal 5 4 2 3 3 3 4" xfId="46688" xr:uid="{00000000-0005-0000-0000-000052B60000}"/>
    <cellStyle name="Normal 5 4 2 3 3 4" xfId="46689" xr:uid="{00000000-0005-0000-0000-000053B60000}"/>
    <cellStyle name="Normal 5 4 2 3 3 4 2" xfId="46690" xr:uid="{00000000-0005-0000-0000-000054B60000}"/>
    <cellStyle name="Normal 5 4 2 3 3 4 2 2" xfId="46691" xr:uid="{00000000-0005-0000-0000-000055B60000}"/>
    <cellStyle name="Normal 5 4 2 3 3 4 3" xfId="46692" xr:uid="{00000000-0005-0000-0000-000056B60000}"/>
    <cellStyle name="Normal 5 4 2 3 3 4 3 2" xfId="46693" xr:uid="{00000000-0005-0000-0000-000057B60000}"/>
    <cellStyle name="Normal 5 4 2 3 3 4 3 2 2" xfId="46694" xr:uid="{00000000-0005-0000-0000-000058B60000}"/>
    <cellStyle name="Normal 5 4 2 3 3 4 3 3" xfId="46695" xr:uid="{00000000-0005-0000-0000-000059B60000}"/>
    <cellStyle name="Normal 5 4 2 3 3 4 4" xfId="46696" xr:uid="{00000000-0005-0000-0000-00005AB60000}"/>
    <cellStyle name="Normal 5 4 2 3 3 5" xfId="46697" xr:uid="{00000000-0005-0000-0000-00005BB60000}"/>
    <cellStyle name="Normal 5 4 2 3 3 5 2" xfId="46698" xr:uid="{00000000-0005-0000-0000-00005CB60000}"/>
    <cellStyle name="Normal 5 4 2 3 3 6" xfId="46699" xr:uid="{00000000-0005-0000-0000-00005DB60000}"/>
    <cellStyle name="Normal 5 4 2 3 3 6 2" xfId="46700" xr:uid="{00000000-0005-0000-0000-00005EB60000}"/>
    <cellStyle name="Normal 5 4 2 3 3 6 2 2" xfId="46701" xr:uid="{00000000-0005-0000-0000-00005FB60000}"/>
    <cellStyle name="Normal 5 4 2 3 3 6 3" xfId="46702" xr:uid="{00000000-0005-0000-0000-000060B60000}"/>
    <cellStyle name="Normal 5 4 2 3 3 7" xfId="46703" xr:uid="{00000000-0005-0000-0000-000061B60000}"/>
    <cellStyle name="Normal 5 4 2 3 3 7 2" xfId="46704" xr:uid="{00000000-0005-0000-0000-000062B60000}"/>
    <cellStyle name="Normal 5 4 2 3 3 8" xfId="46705" xr:uid="{00000000-0005-0000-0000-000063B60000}"/>
    <cellStyle name="Normal 5 4 2 3 4" xfId="46706" xr:uid="{00000000-0005-0000-0000-000064B60000}"/>
    <cellStyle name="Normal 5 4 2 3 4 2" xfId="46707" xr:uid="{00000000-0005-0000-0000-000065B60000}"/>
    <cellStyle name="Normal 5 4 2 3 4 2 2" xfId="46708" xr:uid="{00000000-0005-0000-0000-000066B60000}"/>
    <cellStyle name="Normal 5 4 2 3 4 2 2 2" xfId="46709" xr:uid="{00000000-0005-0000-0000-000067B60000}"/>
    <cellStyle name="Normal 5 4 2 3 4 2 3" xfId="46710" xr:uid="{00000000-0005-0000-0000-000068B60000}"/>
    <cellStyle name="Normal 5 4 2 3 4 2 3 2" xfId="46711" xr:uid="{00000000-0005-0000-0000-000069B60000}"/>
    <cellStyle name="Normal 5 4 2 3 4 2 3 2 2" xfId="46712" xr:uid="{00000000-0005-0000-0000-00006AB60000}"/>
    <cellStyle name="Normal 5 4 2 3 4 2 3 3" xfId="46713" xr:uid="{00000000-0005-0000-0000-00006BB60000}"/>
    <cellStyle name="Normal 5 4 2 3 4 2 4" xfId="46714" xr:uid="{00000000-0005-0000-0000-00006CB60000}"/>
    <cellStyle name="Normal 5 4 2 3 4 3" xfId="46715" xr:uid="{00000000-0005-0000-0000-00006DB60000}"/>
    <cellStyle name="Normal 5 4 2 3 4 3 2" xfId="46716" xr:uid="{00000000-0005-0000-0000-00006EB60000}"/>
    <cellStyle name="Normal 5 4 2 3 4 4" xfId="46717" xr:uid="{00000000-0005-0000-0000-00006FB60000}"/>
    <cellStyle name="Normal 5 4 2 3 4 4 2" xfId="46718" xr:uid="{00000000-0005-0000-0000-000070B60000}"/>
    <cellStyle name="Normal 5 4 2 3 4 4 2 2" xfId="46719" xr:uid="{00000000-0005-0000-0000-000071B60000}"/>
    <cellStyle name="Normal 5 4 2 3 4 4 3" xfId="46720" xr:uid="{00000000-0005-0000-0000-000072B60000}"/>
    <cellStyle name="Normal 5 4 2 3 4 5" xfId="46721" xr:uid="{00000000-0005-0000-0000-000073B60000}"/>
    <cellStyle name="Normal 5 4 2 3 5" xfId="46722" xr:uid="{00000000-0005-0000-0000-000074B60000}"/>
    <cellStyle name="Normal 5 4 2 3 5 2" xfId="46723" xr:uid="{00000000-0005-0000-0000-000075B60000}"/>
    <cellStyle name="Normal 5 4 2 3 5 2 2" xfId="46724" xr:uid="{00000000-0005-0000-0000-000076B60000}"/>
    <cellStyle name="Normal 5 4 2 3 5 3" xfId="46725" xr:uid="{00000000-0005-0000-0000-000077B60000}"/>
    <cellStyle name="Normal 5 4 2 3 5 3 2" xfId="46726" xr:uid="{00000000-0005-0000-0000-000078B60000}"/>
    <cellStyle name="Normal 5 4 2 3 5 3 2 2" xfId="46727" xr:uid="{00000000-0005-0000-0000-000079B60000}"/>
    <cellStyle name="Normal 5 4 2 3 5 3 3" xfId="46728" xr:uid="{00000000-0005-0000-0000-00007AB60000}"/>
    <cellStyle name="Normal 5 4 2 3 5 4" xfId="46729" xr:uid="{00000000-0005-0000-0000-00007BB60000}"/>
    <cellStyle name="Normal 5 4 2 3 6" xfId="46730" xr:uid="{00000000-0005-0000-0000-00007CB60000}"/>
    <cellStyle name="Normal 5 4 2 3 6 2" xfId="46731" xr:uid="{00000000-0005-0000-0000-00007DB60000}"/>
    <cellStyle name="Normal 5 4 2 3 6 2 2" xfId="46732" xr:uid="{00000000-0005-0000-0000-00007EB60000}"/>
    <cellStyle name="Normal 5 4 2 3 6 3" xfId="46733" xr:uid="{00000000-0005-0000-0000-00007FB60000}"/>
    <cellStyle name="Normal 5 4 2 3 6 3 2" xfId="46734" xr:uid="{00000000-0005-0000-0000-000080B60000}"/>
    <cellStyle name="Normal 5 4 2 3 6 3 2 2" xfId="46735" xr:uid="{00000000-0005-0000-0000-000081B60000}"/>
    <cellStyle name="Normal 5 4 2 3 6 3 3" xfId="46736" xr:uid="{00000000-0005-0000-0000-000082B60000}"/>
    <cellStyle name="Normal 5 4 2 3 6 4" xfId="46737" xr:uid="{00000000-0005-0000-0000-000083B60000}"/>
    <cellStyle name="Normal 5 4 2 3 7" xfId="46738" xr:uid="{00000000-0005-0000-0000-000084B60000}"/>
    <cellStyle name="Normal 5 4 2 3 7 2" xfId="46739" xr:uid="{00000000-0005-0000-0000-000085B60000}"/>
    <cellStyle name="Normal 5 4 2 3 8" xfId="46740" xr:uid="{00000000-0005-0000-0000-000086B60000}"/>
    <cellStyle name="Normal 5 4 2 3 8 2" xfId="46741" xr:uid="{00000000-0005-0000-0000-000087B60000}"/>
    <cellStyle name="Normal 5 4 2 3 8 2 2" xfId="46742" xr:uid="{00000000-0005-0000-0000-000088B60000}"/>
    <cellStyle name="Normal 5 4 2 3 8 3" xfId="46743" xr:uid="{00000000-0005-0000-0000-000089B60000}"/>
    <cellStyle name="Normal 5 4 2 3 9" xfId="46744" xr:uid="{00000000-0005-0000-0000-00008AB60000}"/>
    <cellStyle name="Normal 5 4 2 3 9 2" xfId="46745" xr:uid="{00000000-0005-0000-0000-00008BB60000}"/>
    <cellStyle name="Normal 5 4 2 4" xfId="46746" xr:uid="{00000000-0005-0000-0000-00008CB60000}"/>
    <cellStyle name="Normal 5 4 2 4 10" xfId="46747" xr:uid="{00000000-0005-0000-0000-00008DB60000}"/>
    <cellStyle name="Normal 5 4 2 4 11" xfId="46748" xr:uid="{00000000-0005-0000-0000-00008EB60000}"/>
    <cellStyle name="Normal 5 4 2 4 2" xfId="46749" xr:uid="{00000000-0005-0000-0000-00008FB60000}"/>
    <cellStyle name="Normal 5 4 2 4 2 10" xfId="46750" xr:uid="{00000000-0005-0000-0000-000090B60000}"/>
    <cellStyle name="Normal 5 4 2 4 2 2" xfId="46751" xr:uid="{00000000-0005-0000-0000-000091B60000}"/>
    <cellStyle name="Normal 5 4 2 4 2 2 2" xfId="46752" xr:uid="{00000000-0005-0000-0000-000092B60000}"/>
    <cellStyle name="Normal 5 4 2 4 2 2 2 2" xfId="46753" xr:uid="{00000000-0005-0000-0000-000093B60000}"/>
    <cellStyle name="Normal 5 4 2 4 2 2 2 2 2" xfId="46754" xr:uid="{00000000-0005-0000-0000-000094B60000}"/>
    <cellStyle name="Normal 5 4 2 4 2 2 2 2 2 2" xfId="46755" xr:uid="{00000000-0005-0000-0000-000095B60000}"/>
    <cellStyle name="Normal 5 4 2 4 2 2 2 2 3" xfId="46756" xr:uid="{00000000-0005-0000-0000-000096B60000}"/>
    <cellStyle name="Normal 5 4 2 4 2 2 2 2 3 2" xfId="46757" xr:uid="{00000000-0005-0000-0000-000097B60000}"/>
    <cellStyle name="Normal 5 4 2 4 2 2 2 2 3 2 2" xfId="46758" xr:uid="{00000000-0005-0000-0000-000098B60000}"/>
    <cellStyle name="Normal 5 4 2 4 2 2 2 2 3 3" xfId="46759" xr:uid="{00000000-0005-0000-0000-000099B60000}"/>
    <cellStyle name="Normal 5 4 2 4 2 2 2 2 4" xfId="46760" xr:uid="{00000000-0005-0000-0000-00009AB60000}"/>
    <cellStyle name="Normal 5 4 2 4 2 2 2 3" xfId="46761" xr:uid="{00000000-0005-0000-0000-00009BB60000}"/>
    <cellStyle name="Normal 5 4 2 4 2 2 2 3 2" xfId="46762" xr:uid="{00000000-0005-0000-0000-00009CB60000}"/>
    <cellStyle name="Normal 5 4 2 4 2 2 2 4" xfId="46763" xr:uid="{00000000-0005-0000-0000-00009DB60000}"/>
    <cellStyle name="Normal 5 4 2 4 2 2 2 4 2" xfId="46764" xr:uid="{00000000-0005-0000-0000-00009EB60000}"/>
    <cellStyle name="Normal 5 4 2 4 2 2 2 4 2 2" xfId="46765" xr:uid="{00000000-0005-0000-0000-00009FB60000}"/>
    <cellStyle name="Normal 5 4 2 4 2 2 2 4 3" xfId="46766" xr:uid="{00000000-0005-0000-0000-0000A0B60000}"/>
    <cellStyle name="Normal 5 4 2 4 2 2 2 5" xfId="46767" xr:uid="{00000000-0005-0000-0000-0000A1B60000}"/>
    <cellStyle name="Normal 5 4 2 4 2 2 3" xfId="46768" xr:uid="{00000000-0005-0000-0000-0000A2B60000}"/>
    <cellStyle name="Normal 5 4 2 4 2 2 3 2" xfId="46769" xr:uid="{00000000-0005-0000-0000-0000A3B60000}"/>
    <cellStyle name="Normal 5 4 2 4 2 2 3 2 2" xfId="46770" xr:uid="{00000000-0005-0000-0000-0000A4B60000}"/>
    <cellStyle name="Normal 5 4 2 4 2 2 3 3" xfId="46771" xr:uid="{00000000-0005-0000-0000-0000A5B60000}"/>
    <cellStyle name="Normal 5 4 2 4 2 2 3 3 2" xfId="46772" xr:uid="{00000000-0005-0000-0000-0000A6B60000}"/>
    <cellStyle name="Normal 5 4 2 4 2 2 3 3 2 2" xfId="46773" xr:uid="{00000000-0005-0000-0000-0000A7B60000}"/>
    <cellStyle name="Normal 5 4 2 4 2 2 3 3 3" xfId="46774" xr:uid="{00000000-0005-0000-0000-0000A8B60000}"/>
    <cellStyle name="Normal 5 4 2 4 2 2 3 4" xfId="46775" xr:uid="{00000000-0005-0000-0000-0000A9B60000}"/>
    <cellStyle name="Normal 5 4 2 4 2 2 4" xfId="46776" xr:uid="{00000000-0005-0000-0000-0000AAB60000}"/>
    <cellStyle name="Normal 5 4 2 4 2 2 4 2" xfId="46777" xr:uid="{00000000-0005-0000-0000-0000ABB60000}"/>
    <cellStyle name="Normal 5 4 2 4 2 2 4 2 2" xfId="46778" xr:uid="{00000000-0005-0000-0000-0000ACB60000}"/>
    <cellStyle name="Normal 5 4 2 4 2 2 4 3" xfId="46779" xr:uid="{00000000-0005-0000-0000-0000ADB60000}"/>
    <cellStyle name="Normal 5 4 2 4 2 2 4 3 2" xfId="46780" xr:uid="{00000000-0005-0000-0000-0000AEB60000}"/>
    <cellStyle name="Normal 5 4 2 4 2 2 4 3 2 2" xfId="46781" xr:uid="{00000000-0005-0000-0000-0000AFB60000}"/>
    <cellStyle name="Normal 5 4 2 4 2 2 4 3 3" xfId="46782" xr:uid="{00000000-0005-0000-0000-0000B0B60000}"/>
    <cellStyle name="Normal 5 4 2 4 2 2 4 4" xfId="46783" xr:uid="{00000000-0005-0000-0000-0000B1B60000}"/>
    <cellStyle name="Normal 5 4 2 4 2 2 5" xfId="46784" xr:uid="{00000000-0005-0000-0000-0000B2B60000}"/>
    <cellStyle name="Normal 5 4 2 4 2 2 5 2" xfId="46785" xr:uid="{00000000-0005-0000-0000-0000B3B60000}"/>
    <cellStyle name="Normal 5 4 2 4 2 2 6" xfId="46786" xr:uid="{00000000-0005-0000-0000-0000B4B60000}"/>
    <cellStyle name="Normal 5 4 2 4 2 2 6 2" xfId="46787" xr:uid="{00000000-0005-0000-0000-0000B5B60000}"/>
    <cellStyle name="Normal 5 4 2 4 2 2 6 2 2" xfId="46788" xr:uid="{00000000-0005-0000-0000-0000B6B60000}"/>
    <cellStyle name="Normal 5 4 2 4 2 2 6 3" xfId="46789" xr:uid="{00000000-0005-0000-0000-0000B7B60000}"/>
    <cellStyle name="Normal 5 4 2 4 2 2 7" xfId="46790" xr:uid="{00000000-0005-0000-0000-0000B8B60000}"/>
    <cellStyle name="Normal 5 4 2 4 2 2 7 2" xfId="46791" xr:uid="{00000000-0005-0000-0000-0000B9B60000}"/>
    <cellStyle name="Normal 5 4 2 4 2 2 8" xfId="46792" xr:uid="{00000000-0005-0000-0000-0000BAB60000}"/>
    <cellStyle name="Normal 5 4 2 4 2 3" xfId="46793" xr:uid="{00000000-0005-0000-0000-0000BBB60000}"/>
    <cellStyle name="Normal 5 4 2 4 2 3 2" xfId="46794" xr:uid="{00000000-0005-0000-0000-0000BCB60000}"/>
    <cellStyle name="Normal 5 4 2 4 2 3 2 2" xfId="46795" xr:uid="{00000000-0005-0000-0000-0000BDB60000}"/>
    <cellStyle name="Normal 5 4 2 4 2 3 2 2 2" xfId="46796" xr:uid="{00000000-0005-0000-0000-0000BEB60000}"/>
    <cellStyle name="Normal 5 4 2 4 2 3 2 3" xfId="46797" xr:uid="{00000000-0005-0000-0000-0000BFB60000}"/>
    <cellStyle name="Normal 5 4 2 4 2 3 2 3 2" xfId="46798" xr:uid="{00000000-0005-0000-0000-0000C0B60000}"/>
    <cellStyle name="Normal 5 4 2 4 2 3 2 3 2 2" xfId="46799" xr:uid="{00000000-0005-0000-0000-0000C1B60000}"/>
    <cellStyle name="Normal 5 4 2 4 2 3 2 3 3" xfId="46800" xr:uid="{00000000-0005-0000-0000-0000C2B60000}"/>
    <cellStyle name="Normal 5 4 2 4 2 3 2 4" xfId="46801" xr:uid="{00000000-0005-0000-0000-0000C3B60000}"/>
    <cellStyle name="Normal 5 4 2 4 2 3 3" xfId="46802" xr:uid="{00000000-0005-0000-0000-0000C4B60000}"/>
    <cellStyle name="Normal 5 4 2 4 2 3 3 2" xfId="46803" xr:uid="{00000000-0005-0000-0000-0000C5B60000}"/>
    <cellStyle name="Normal 5 4 2 4 2 3 4" xfId="46804" xr:uid="{00000000-0005-0000-0000-0000C6B60000}"/>
    <cellStyle name="Normal 5 4 2 4 2 3 4 2" xfId="46805" xr:uid="{00000000-0005-0000-0000-0000C7B60000}"/>
    <cellStyle name="Normal 5 4 2 4 2 3 4 2 2" xfId="46806" xr:uid="{00000000-0005-0000-0000-0000C8B60000}"/>
    <cellStyle name="Normal 5 4 2 4 2 3 4 3" xfId="46807" xr:uid="{00000000-0005-0000-0000-0000C9B60000}"/>
    <cellStyle name="Normal 5 4 2 4 2 3 5" xfId="46808" xr:uid="{00000000-0005-0000-0000-0000CAB60000}"/>
    <cellStyle name="Normal 5 4 2 4 2 4" xfId="46809" xr:uid="{00000000-0005-0000-0000-0000CBB60000}"/>
    <cellStyle name="Normal 5 4 2 4 2 4 2" xfId="46810" xr:uid="{00000000-0005-0000-0000-0000CCB60000}"/>
    <cellStyle name="Normal 5 4 2 4 2 4 2 2" xfId="46811" xr:uid="{00000000-0005-0000-0000-0000CDB60000}"/>
    <cellStyle name="Normal 5 4 2 4 2 4 3" xfId="46812" xr:uid="{00000000-0005-0000-0000-0000CEB60000}"/>
    <cellStyle name="Normal 5 4 2 4 2 4 3 2" xfId="46813" xr:uid="{00000000-0005-0000-0000-0000CFB60000}"/>
    <cellStyle name="Normal 5 4 2 4 2 4 3 2 2" xfId="46814" xr:uid="{00000000-0005-0000-0000-0000D0B60000}"/>
    <cellStyle name="Normal 5 4 2 4 2 4 3 3" xfId="46815" xr:uid="{00000000-0005-0000-0000-0000D1B60000}"/>
    <cellStyle name="Normal 5 4 2 4 2 4 4" xfId="46816" xr:uid="{00000000-0005-0000-0000-0000D2B60000}"/>
    <cellStyle name="Normal 5 4 2 4 2 5" xfId="46817" xr:uid="{00000000-0005-0000-0000-0000D3B60000}"/>
    <cellStyle name="Normal 5 4 2 4 2 5 2" xfId="46818" xr:uid="{00000000-0005-0000-0000-0000D4B60000}"/>
    <cellStyle name="Normal 5 4 2 4 2 5 2 2" xfId="46819" xr:uid="{00000000-0005-0000-0000-0000D5B60000}"/>
    <cellStyle name="Normal 5 4 2 4 2 5 3" xfId="46820" xr:uid="{00000000-0005-0000-0000-0000D6B60000}"/>
    <cellStyle name="Normal 5 4 2 4 2 5 3 2" xfId="46821" xr:uid="{00000000-0005-0000-0000-0000D7B60000}"/>
    <cellStyle name="Normal 5 4 2 4 2 5 3 2 2" xfId="46822" xr:uid="{00000000-0005-0000-0000-0000D8B60000}"/>
    <cellStyle name="Normal 5 4 2 4 2 5 3 3" xfId="46823" xr:uid="{00000000-0005-0000-0000-0000D9B60000}"/>
    <cellStyle name="Normal 5 4 2 4 2 5 4" xfId="46824" xr:uid="{00000000-0005-0000-0000-0000DAB60000}"/>
    <cellStyle name="Normal 5 4 2 4 2 6" xfId="46825" xr:uid="{00000000-0005-0000-0000-0000DBB60000}"/>
    <cellStyle name="Normal 5 4 2 4 2 6 2" xfId="46826" xr:uid="{00000000-0005-0000-0000-0000DCB60000}"/>
    <cellStyle name="Normal 5 4 2 4 2 7" xfId="46827" xr:uid="{00000000-0005-0000-0000-0000DDB60000}"/>
    <cellStyle name="Normal 5 4 2 4 2 7 2" xfId="46828" xr:uid="{00000000-0005-0000-0000-0000DEB60000}"/>
    <cellStyle name="Normal 5 4 2 4 2 7 2 2" xfId="46829" xr:uid="{00000000-0005-0000-0000-0000DFB60000}"/>
    <cellStyle name="Normal 5 4 2 4 2 7 3" xfId="46830" xr:uid="{00000000-0005-0000-0000-0000E0B60000}"/>
    <cellStyle name="Normal 5 4 2 4 2 8" xfId="46831" xr:uid="{00000000-0005-0000-0000-0000E1B60000}"/>
    <cellStyle name="Normal 5 4 2 4 2 8 2" xfId="46832" xr:uid="{00000000-0005-0000-0000-0000E2B60000}"/>
    <cellStyle name="Normal 5 4 2 4 2 9" xfId="46833" xr:uid="{00000000-0005-0000-0000-0000E3B60000}"/>
    <cellStyle name="Normal 5 4 2 4 3" xfId="46834" xr:uid="{00000000-0005-0000-0000-0000E4B60000}"/>
    <cellStyle name="Normal 5 4 2 4 3 2" xfId="46835" xr:uid="{00000000-0005-0000-0000-0000E5B60000}"/>
    <cellStyle name="Normal 5 4 2 4 3 2 2" xfId="46836" xr:uid="{00000000-0005-0000-0000-0000E6B60000}"/>
    <cellStyle name="Normal 5 4 2 4 3 2 2 2" xfId="46837" xr:uid="{00000000-0005-0000-0000-0000E7B60000}"/>
    <cellStyle name="Normal 5 4 2 4 3 2 2 2 2" xfId="46838" xr:uid="{00000000-0005-0000-0000-0000E8B60000}"/>
    <cellStyle name="Normal 5 4 2 4 3 2 2 3" xfId="46839" xr:uid="{00000000-0005-0000-0000-0000E9B60000}"/>
    <cellStyle name="Normal 5 4 2 4 3 2 2 3 2" xfId="46840" xr:uid="{00000000-0005-0000-0000-0000EAB60000}"/>
    <cellStyle name="Normal 5 4 2 4 3 2 2 3 2 2" xfId="46841" xr:uid="{00000000-0005-0000-0000-0000EBB60000}"/>
    <cellStyle name="Normal 5 4 2 4 3 2 2 3 3" xfId="46842" xr:uid="{00000000-0005-0000-0000-0000ECB60000}"/>
    <cellStyle name="Normal 5 4 2 4 3 2 2 4" xfId="46843" xr:uid="{00000000-0005-0000-0000-0000EDB60000}"/>
    <cellStyle name="Normal 5 4 2 4 3 2 3" xfId="46844" xr:uid="{00000000-0005-0000-0000-0000EEB60000}"/>
    <cellStyle name="Normal 5 4 2 4 3 2 3 2" xfId="46845" xr:uid="{00000000-0005-0000-0000-0000EFB60000}"/>
    <cellStyle name="Normal 5 4 2 4 3 2 4" xfId="46846" xr:uid="{00000000-0005-0000-0000-0000F0B60000}"/>
    <cellStyle name="Normal 5 4 2 4 3 2 4 2" xfId="46847" xr:uid="{00000000-0005-0000-0000-0000F1B60000}"/>
    <cellStyle name="Normal 5 4 2 4 3 2 4 2 2" xfId="46848" xr:uid="{00000000-0005-0000-0000-0000F2B60000}"/>
    <cellStyle name="Normal 5 4 2 4 3 2 4 3" xfId="46849" xr:uid="{00000000-0005-0000-0000-0000F3B60000}"/>
    <cellStyle name="Normal 5 4 2 4 3 2 5" xfId="46850" xr:uid="{00000000-0005-0000-0000-0000F4B60000}"/>
    <cellStyle name="Normal 5 4 2 4 3 3" xfId="46851" xr:uid="{00000000-0005-0000-0000-0000F5B60000}"/>
    <cellStyle name="Normal 5 4 2 4 3 3 2" xfId="46852" xr:uid="{00000000-0005-0000-0000-0000F6B60000}"/>
    <cellStyle name="Normal 5 4 2 4 3 3 2 2" xfId="46853" xr:uid="{00000000-0005-0000-0000-0000F7B60000}"/>
    <cellStyle name="Normal 5 4 2 4 3 3 3" xfId="46854" xr:uid="{00000000-0005-0000-0000-0000F8B60000}"/>
    <cellStyle name="Normal 5 4 2 4 3 3 3 2" xfId="46855" xr:uid="{00000000-0005-0000-0000-0000F9B60000}"/>
    <cellStyle name="Normal 5 4 2 4 3 3 3 2 2" xfId="46856" xr:uid="{00000000-0005-0000-0000-0000FAB60000}"/>
    <cellStyle name="Normal 5 4 2 4 3 3 3 3" xfId="46857" xr:uid="{00000000-0005-0000-0000-0000FBB60000}"/>
    <cellStyle name="Normal 5 4 2 4 3 3 4" xfId="46858" xr:uid="{00000000-0005-0000-0000-0000FCB60000}"/>
    <cellStyle name="Normal 5 4 2 4 3 4" xfId="46859" xr:uid="{00000000-0005-0000-0000-0000FDB60000}"/>
    <cellStyle name="Normal 5 4 2 4 3 4 2" xfId="46860" xr:uid="{00000000-0005-0000-0000-0000FEB60000}"/>
    <cellStyle name="Normal 5 4 2 4 3 4 2 2" xfId="46861" xr:uid="{00000000-0005-0000-0000-0000FFB60000}"/>
    <cellStyle name="Normal 5 4 2 4 3 4 3" xfId="46862" xr:uid="{00000000-0005-0000-0000-000000B70000}"/>
    <cellStyle name="Normal 5 4 2 4 3 4 3 2" xfId="46863" xr:uid="{00000000-0005-0000-0000-000001B70000}"/>
    <cellStyle name="Normal 5 4 2 4 3 4 3 2 2" xfId="46864" xr:uid="{00000000-0005-0000-0000-000002B70000}"/>
    <cellStyle name="Normal 5 4 2 4 3 4 3 3" xfId="46865" xr:uid="{00000000-0005-0000-0000-000003B70000}"/>
    <cellStyle name="Normal 5 4 2 4 3 4 4" xfId="46866" xr:uid="{00000000-0005-0000-0000-000004B70000}"/>
    <cellStyle name="Normal 5 4 2 4 3 5" xfId="46867" xr:uid="{00000000-0005-0000-0000-000005B70000}"/>
    <cellStyle name="Normal 5 4 2 4 3 5 2" xfId="46868" xr:uid="{00000000-0005-0000-0000-000006B70000}"/>
    <cellStyle name="Normal 5 4 2 4 3 6" xfId="46869" xr:uid="{00000000-0005-0000-0000-000007B70000}"/>
    <cellStyle name="Normal 5 4 2 4 3 6 2" xfId="46870" xr:uid="{00000000-0005-0000-0000-000008B70000}"/>
    <cellStyle name="Normal 5 4 2 4 3 6 2 2" xfId="46871" xr:uid="{00000000-0005-0000-0000-000009B70000}"/>
    <cellStyle name="Normal 5 4 2 4 3 6 3" xfId="46872" xr:uid="{00000000-0005-0000-0000-00000AB70000}"/>
    <cellStyle name="Normal 5 4 2 4 3 7" xfId="46873" xr:uid="{00000000-0005-0000-0000-00000BB70000}"/>
    <cellStyle name="Normal 5 4 2 4 3 7 2" xfId="46874" xr:uid="{00000000-0005-0000-0000-00000CB70000}"/>
    <cellStyle name="Normal 5 4 2 4 3 8" xfId="46875" xr:uid="{00000000-0005-0000-0000-00000DB70000}"/>
    <cellStyle name="Normal 5 4 2 4 4" xfId="46876" xr:uid="{00000000-0005-0000-0000-00000EB70000}"/>
    <cellStyle name="Normal 5 4 2 4 4 2" xfId="46877" xr:uid="{00000000-0005-0000-0000-00000FB70000}"/>
    <cellStyle name="Normal 5 4 2 4 4 2 2" xfId="46878" xr:uid="{00000000-0005-0000-0000-000010B70000}"/>
    <cellStyle name="Normal 5 4 2 4 4 2 2 2" xfId="46879" xr:uid="{00000000-0005-0000-0000-000011B70000}"/>
    <cellStyle name="Normal 5 4 2 4 4 2 3" xfId="46880" xr:uid="{00000000-0005-0000-0000-000012B70000}"/>
    <cellStyle name="Normal 5 4 2 4 4 2 3 2" xfId="46881" xr:uid="{00000000-0005-0000-0000-000013B70000}"/>
    <cellStyle name="Normal 5 4 2 4 4 2 3 2 2" xfId="46882" xr:uid="{00000000-0005-0000-0000-000014B70000}"/>
    <cellStyle name="Normal 5 4 2 4 4 2 3 3" xfId="46883" xr:uid="{00000000-0005-0000-0000-000015B70000}"/>
    <cellStyle name="Normal 5 4 2 4 4 2 4" xfId="46884" xr:uid="{00000000-0005-0000-0000-000016B70000}"/>
    <cellStyle name="Normal 5 4 2 4 4 3" xfId="46885" xr:uid="{00000000-0005-0000-0000-000017B70000}"/>
    <cellStyle name="Normal 5 4 2 4 4 3 2" xfId="46886" xr:uid="{00000000-0005-0000-0000-000018B70000}"/>
    <cellStyle name="Normal 5 4 2 4 4 4" xfId="46887" xr:uid="{00000000-0005-0000-0000-000019B70000}"/>
    <cellStyle name="Normal 5 4 2 4 4 4 2" xfId="46888" xr:uid="{00000000-0005-0000-0000-00001AB70000}"/>
    <cellStyle name="Normal 5 4 2 4 4 4 2 2" xfId="46889" xr:uid="{00000000-0005-0000-0000-00001BB70000}"/>
    <cellStyle name="Normal 5 4 2 4 4 4 3" xfId="46890" xr:uid="{00000000-0005-0000-0000-00001CB70000}"/>
    <cellStyle name="Normal 5 4 2 4 4 5" xfId="46891" xr:uid="{00000000-0005-0000-0000-00001DB70000}"/>
    <cellStyle name="Normal 5 4 2 4 5" xfId="46892" xr:uid="{00000000-0005-0000-0000-00001EB70000}"/>
    <cellStyle name="Normal 5 4 2 4 5 2" xfId="46893" xr:uid="{00000000-0005-0000-0000-00001FB70000}"/>
    <cellStyle name="Normal 5 4 2 4 5 2 2" xfId="46894" xr:uid="{00000000-0005-0000-0000-000020B70000}"/>
    <cellStyle name="Normal 5 4 2 4 5 3" xfId="46895" xr:uid="{00000000-0005-0000-0000-000021B70000}"/>
    <cellStyle name="Normal 5 4 2 4 5 3 2" xfId="46896" xr:uid="{00000000-0005-0000-0000-000022B70000}"/>
    <cellStyle name="Normal 5 4 2 4 5 3 2 2" xfId="46897" xr:uid="{00000000-0005-0000-0000-000023B70000}"/>
    <cellStyle name="Normal 5 4 2 4 5 3 3" xfId="46898" xr:uid="{00000000-0005-0000-0000-000024B70000}"/>
    <cellStyle name="Normal 5 4 2 4 5 4" xfId="46899" xr:uid="{00000000-0005-0000-0000-000025B70000}"/>
    <cellStyle name="Normal 5 4 2 4 6" xfId="46900" xr:uid="{00000000-0005-0000-0000-000026B70000}"/>
    <cellStyle name="Normal 5 4 2 4 6 2" xfId="46901" xr:uid="{00000000-0005-0000-0000-000027B70000}"/>
    <cellStyle name="Normal 5 4 2 4 6 2 2" xfId="46902" xr:uid="{00000000-0005-0000-0000-000028B70000}"/>
    <cellStyle name="Normal 5 4 2 4 6 3" xfId="46903" xr:uid="{00000000-0005-0000-0000-000029B70000}"/>
    <cellStyle name="Normal 5 4 2 4 6 3 2" xfId="46904" xr:uid="{00000000-0005-0000-0000-00002AB70000}"/>
    <cellStyle name="Normal 5 4 2 4 6 3 2 2" xfId="46905" xr:uid="{00000000-0005-0000-0000-00002BB70000}"/>
    <cellStyle name="Normal 5 4 2 4 6 3 3" xfId="46906" xr:uid="{00000000-0005-0000-0000-00002CB70000}"/>
    <cellStyle name="Normal 5 4 2 4 6 4" xfId="46907" xr:uid="{00000000-0005-0000-0000-00002DB70000}"/>
    <cellStyle name="Normal 5 4 2 4 7" xfId="46908" xr:uid="{00000000-0005-0000-0000-00002EB70000}"/>
    <cellStyle name="Normal 5 4 2 4 7 2" xfId="46909" xr:uid="{00000000-0005-0000-0000-00002FB70000}"/>
    <cellStyle name="Normal 5 4 2 4 8" xfId="46910" xr:uid="{00000000-0005-0000-0000-000030B70000}"/>
    <cellStyle name="Normal 5 4 2 4 8 2" xfId="46911" xr:uid="{00000000-0005-0000-0000-000031B70000}"/>
    <cellStyle name="Normal 5 4 2 4 8 2 2" xfId="46912" xr:uid="{00000000-0005-0000-0000-000032B70000}"/>
    <cellStyle name="Normal 5 4 2 4 8 3" xfId="46913" xr:uid="{00000000-0005-0000-0000-000033B70000}"/>
    <cellStyle name="Normal 5 4 2 4 9" xfId="46914" xr:uid="{00000000-0005-0000-0000-000034B70000}"/>
    <cellStyle name="Normal 5 4 2 4 9 2" xfId="46915" xr:uid="{00000000-0005-0000-0000-000035B70000}"/>
    <cellStyle name="Normal 5 4 2 5" xfId="46916" xr:uid="{00000000-0005-0000-0000-000036B70000}"/>
    <cellStyle name="Normal 5 4 2 5 10" xfId="46917" xr:uid="{00000000-0005-0000-0000-000037B70000}"/>
    <cellStyle name="Normal 5 4 2 5 2" xfId="46918" xr:uid="{00000000-0005-0000-0000-000038B70000}"/>
    <cellStyle name="Normal 5 4 2 5 2 2" xfId="46919" xr:uid="{00000000-0005-0000-0000-000039B70000}"/>
    <cellStyle name="Normal 5 4 2 5 2 2 2" xfId="46920" xr:uid="{00000000-0005-0000-0000-00003AB70000}"/>
    <cellStyle name="Normal 5 4 2 5 2 2 2 2" xfId="46921" xr:uid="{00000000-0005-0000-0000-00003BB70000}"/>
    <cellStyle name="Normal 5 4 2 5 2 2 2 2 2" xfId="46922" xr:uid="{00000000-0005-0000-0000-00003CB70000}"/>
    <cellStyle name="Normal 5 4 2 5 2 2 2 3" xfId="46923" xr:uid="{00000000-0005-0000-0000-00003DB70000}"/>
    <cellStyle name="Normal 5 4 2 5 2 2 2 3 2" xfId="46924" xr:uid="{00000000-0005-0000-0000-00003EB70000}"/>
    <cellStyle name="Normal 5 4 2 5 2 2 2 3 2 2" xfId="46925" xr:uid="{00000000-0005-0000-0000-00003FB70000}"/>
    <cellStyle name="Normal 5 4 2 5 2 2 2 3 3" xfId="46926" xr:uid="{00000000-0005-0000-0000-000040B70000}"/>
    <cellStyle name="Normal 5 4 2 5 2 2 2 4" xfId="46927" xr:uid="{00000000-0005-0000-0000-000041B70000}"/>
    <cellStyle name="Normal 5 4 2 5 2 2 3" xfId="46928" xr:uid="{00000000-0005-0000-0000-000042B70000}"/>
    <cellStyle name="Normal 5 4 2 5 2 2 3 2" xfId="46929" xr:uid="{00000000-0005-0000-0000-000043B70000}"/>
    <cellStyle name="Normal 5 4 2 5 2 2 4" xfId="46930" xr:uid="{00000000-0005-0000-0000-000044B70000}"/>
    <cellStyle name="Normal 5 4 2 5 2 2 4 2" xfId="46931" xr:uid="{00000000-0005-0000-0000-000045B70000}"/>
    <cellStyle name="Normal 5 4 2 5 2 2 4 2 2" xfId="46932" xr:uid="{00000000-0005-0000-0000-000046B70000}"/>
    <cellStyle name="Normal 5 4 2 5 2 2 4 3" xfId="46933" xr:uid="{00000000-0005-0000-0000-000047B70000}"/>
    <cellStyle name="Normal 5 4 2 5 2 2 5" xfId="46934" xr:uid="{00000000-0005-0000-0000-000048B70000}"/>
    <cellStyle name="Normal 5 4 2 5 2 3" xfId="46935" xr:uid="{00000000-0005-0000-0000-000049B70000}"/>
    <cellStyle name="Normal 5 4 2 5 2 3 2" xfId="46936" xr:uid="{00000000-0005-0000-0000-00004AB70000}"/>
    <cellStyle name="Normal 5 4 2 5 2 3 2 2" xfId="46937" xr:uid="{00000000-0005-0000-0000-00004BB70000}"/>
    <cellStyle name="Normal 5 4 2 5 2 3 3" xfId="46938" xr:uid="{00000000-0005-0000-0000-00004CB70000}"/>
    <cellStyle name="Normal 5 4 2 5 2 3 3 2" xfId="46939" xr:uid="{00000000-0005-0000-0000-00004DB70000}"/>
    <cellStyle name="Normal 5 4 2 5 2 3 3 2 2" xfId="46940" xr:uid="{00000000-0005-0000-0000-00004EB70000}"/>
    <cellStyle name="Normal 5 4 2 5 2 3 3 3" xfId="46941" xr:uid="{00000000-0005-0000-0000-00004FB70000}"/>
    <cellStyle name="Normal 5 4 2 5 2 3 4" xfId="46942" xr:uid="{00000000-0005-0000-0000-000050B70000}"/>
    <cellStyle name="Normal 5 4 2 5 2 4" xfId="46943" xr:uid="{00000000-0005-0000-0000-000051B70000}"/>
    <cellStyle name="Normal 5 4 2 5 2 4 2" xfId="46944" xr:uid="{00000000-0005-0000-0000-000052B70000}"/>
    <cellStyle name="Normal 5 4 2 5 2 4 2 2" xfId="46945" xr:uid="{00000000-0005-0000-0000-000053B70000}"/>
    <cellStyle name="Normal 5 4 2 5 2 4 3" xfId="46946" xr:uid="{00000000-0005-0000-0000-000054B70000}"/>
    <cellStyle name="Normal 5 4 2 5 2 4 3 2" xfId="46947" xr:uid="{00000000-0005-0000-0000-000055B70000}"/>
    <cellStyle name="Normal 5 4 2 5 2 4 3 2 2" xfId="46948" xr:uid="{00000000-0005-0000-0000-000056B70000}"/>
    <cellStyle name="Normal 5 4 2 5 2 4 3 3" xfId="46949" xr:uid="{00000000-0005-0000-0000-000057B70000}"/>
    <cellStyle name="Normal 5 4 2 5 2 4 4" xfId="46950" xr:uid="{00000000-0005-0000-0000-000058B70000}"/>
    <cellStyle name="Normal 5 4 2 5 2 5" xfId="46951" xr:uid="{00000000-0005-0000-0000-000059B70000}"/>
    <cellStyle name="Normal 5 4 2 5 2 5 2" xfId="46952" xr:uid="{00000000-0005-0000-0000-00005AB70000}"/>
    <cellStyle name="Normal 5 4 2 5 2 6" xfId="46953" xr:uid="{00000000-0005-0000-0000-00005BB70000}"/>
    <cellStyle name="Normal 5 4 2 5 2 6 2" xfId="46954" xr:uid="{00000000-0005-0000-0000-00005CB70000}"/>
    <cellStyle name="Normal 5 4 2 5 2 6 2 2" xfId="46955" xr:uid="{00000000-0005-0000-0000-00005DB70000}"/>
    <cellStyle name="Normal 5 4 2 5 2 6 3" xfId="46956" xr:uid="{00000000-0005-0000-0000-00005EB70000}"/>
    <cellStyle name="Normal 5 4 2 5 2 7" xfId="46957" xr:uid="{00000000-0005-0000-0000-00005FB70000}"/>
    <cellStyle name="Normal 5 4 2 5 2 7 2" xfId="46958" xr:uid="{00000000-0005-0000-0000-000060B70000}"/>
    <cellStyle name="Normal 5 4 2 5 2 8" xfId="46959" xr:uid="{00000000-0005-0000-0000-000061B70000}"/>
    <cellStyle name="Normal 5 4 2 5 3" xfId="46960" xr:uid="{00000000-0005-0000-0000-000062B70000}"/>
    <cellStyle name="Normal 5 4 2 5 3 2" xfId="46961" xr:uid="{00000000-0005-0000-0000-000063B70000}"/>
    <cellStyle name="Normal 5 4 2 5 3 2 2" xfId="46962" xr:uid="{00000000-0005-0000-0000-000064B70000}"/>
    <cellStyle name="Normal 5 4 2 5 3 2 2 2" xfId="46963" xr:uid="{00000000-0005-0000-0000-000065B70000}"/>
    <cellStyle name="Normal 5 4 2 5 3 2 3" xfId="46964" xr:uid="{00000000-0005-0000-0000-000066B70000}"/>
    <cellStyle name="Normal 5 4 2 5 3 2 3 2" xfId="46965" xr:uid="{00000000-0005-0000-0000-000067B70000}"/>
    <cellStyle name="Normal 5 4 2 5 3 2 3 2 2" xfId="46966" xr:uid="{00000000-0005-0000-0000-000068B70000}"/>
    <cellStyle name="Normal 5 4 2 5 3 2 3 3" xfId="46967" xr:uid="{00000000-0005-0000-0000-000069B70000}"/>
    <cellStyle name="Normal 5 4 2 5 3 2 4" xfId="46968" xr:uid="{00000000-0005-0000-0000-00006AB70000}"/>
    <cellStyle name="Normal 5 4 2 5 3 3" xfId="46969" xr:uid="{00000000-0005-0000-0000-00006BB70000}"/>
    <cellStyle name="Normal 5 4 2 5 3 3 2" xfId="46970" xr:uid="{00000000-0005-0000-0000-00006CB70000}"/>
    <cellStyle name="Normal 5 4 2 5 3 4" xfId="46971" xr:uid="{00000000-0005-0000-0000-00006DB70000}"/>
    <cellStyle name="Normal 5 4 2 5 3 4 2" xfId="46972" xr:uid="{00000000-0005-0000-0000-00006EB70000}"/>
    <cellStyle name="Normal 5 4 2 5 3 4 2 2" xfId="46973" xr:uid="{00000000-0005-0000-0000-00006FB70000}"/>
    <cellStyle name="Normal 5 4 2 5 3 4 3" xfId="46974" xr:uid="{00000000-0005-0000-0000-000070B70000}"/>
    <cellStyle name="Normal 5 4 2 5 3 5" xfId="46975" xr:uid="{00000000-0005-0000-0000-000071B70000}"/>
    <cellStyle name="Normal 5 4 2 5 4" xfId="46976" xr:uid="{00000000-0005-0000-0000-000072B70000}"/>
    <cellStyle name="Normal 5 4 2 5 4 2" xfId="46977" xr:uid="{00000000-0005-0000-0000-000073B70000}"/>
    <cellStyle name="Normal 5 4 2 5 4 2 2" xfId="46978" xr:uid="{00000000-0005-0000-0000-000074B70000}"/>
    <cellStyle name="Normal 5 4 2 5 4 3" xfId="46979" xr:uid="{00000000-0005-0000-0000-000075B70000}"/>
    <cellStyle name="Normal 5 4 2 5 4 3 2" xfId="46980" xr:uid="{00000000-0005-0000-0000-000076B70000}"/>
    <cellStyle name="Normal 5 4 2 5 4 3 2 2" xfId="46981" xr:uid="{00000000-0005-0000-0000-000077B70000}"/>
    <cellStyle name="Normal 5 4 2 5 4 3 3" xfId="46982" xr:uid="{00000000-0005-0000-0000-000078B70000}"/>
    <cellStyle name="Normal 5 4 2 5 4 4" xfId="46983" xr:uid="{00000000-0005-0000-0000-000079B70000}"/>
    <cellStyle name="Normal 5 4 2 5 5" xfId="46984" xr:uid="{00000000-0005-0000-0000-00007AB70000}"/>
    <cellStyle name="Normal 5 4 2 5 5 2" xfId="46985" xr:uid="{00000000-0005-0000-0000-00007BB70000}"/>
    <cellStyle name="Normal 5 4 2 5 5 2 2" xfId="46986" xr:uid="{00000000-0005-0000-0000-00007CB70000}"/>
    <cellStyle name="Normal 5 4 2 5 5 3" xfId="46987" xr:uid="{00000000-0005-0000-0000-00007DB70000}"/>
    <cellStyle name="Normal 5 4 2 5 5 3 2" xfId="46988" xr:uid="{00000000-0005-0000-0000-00007EB70000}"/>
    <cellStyle name="Normal 5 4 2 5 5 3 2 2" xfId="46989" xr:uid="{00000000-0005-0000-0000-00007FB70000}"/>
    <cellStyle name="Normal 5 4 2 5 5 3 3" xfId="46990" xr:uid="{00000000-0005-0000-0000-000080B70000}"/>
    <cellStyle name="Normal 5 4 2 5 5 4" xfId="46991" xr:uid="{00000000-0005-0000-0000-000081B70000}"/>
    <cellStyle name="Normal 5 4 2 5 6" xfId="46992" xr:uid="{00000000-0005-0000-0000-000082B70000}"/>
    <cellStyle name="Normal 5 4 2 5 6 2" xfId="46993" xr:uid="{00000000-0005-0000-0000-000083B70000}"/>
    <cellStyle name="Normal 5 4 2 5 7" xfId="46994" xr:uid="{00000000-0005-0000-0000-000084B70000}"/>
    <cellStyle name="Normal 5 4 2 5 7 2" xfId="46995" xr:uid="{00000000-0005-0000-0000-000085B70000}"/>
    <cellStyle name="Normal 5 4 2 5 7 2 2" xfId="46996" xr:uid="{00000000-0005-0000-0000-000086B70000}"/>
    <cellStyle name="Normal 5 4 2 5 7 3" xfId="46997" xr:uid="{00000000-0005-0000-0000-000087B70000}"/>
    <cellStyle name="Normal 5 4 2 5 8" xfId="46998" xr:uid="{00000000-0005-0000-0000-000088B70000}"/>
    <cellStyle name="Normal 5 4 2 5 8 2" xfId="46999" xr:uid="{00000000-0005-0000-0000-000089B70000}"/>
    <cellStyle name="Normal 5 4 2 5 9" xfId="47000" xr:uid="{00000000-0005-0000-0000-00008AB70000}"/>
    <cellStyle name="Normal 5 4 2 6" xfId="47001" xr:uid="{00000000-0005-0000-0000-00008BB70000}"/>
    <cellStyle name="Normal 5 4 2 6 2" xfId="47002" xr:uid="{00000000-0005-0000-0000-00008CB70000}"/>
    <cellStyle name="Normal 5 4 2 6 2 2" xfId="47003" xr:uid="{00000000-0005-0000-0000-00008DB70000}"/>
    <cellStyle name="Normal 5 4 2 6 2 2 2" xfId="47004" xr:uid="{00000000-0005-0000-0000-00008EB70000}"/>
    <cellStyle name="Normal 5 4 2 6 2 2 2 2" xfId="47005" xr:uid="{00000000-0005-0000-0000-00008FB70000}"/>
    <cellStyle name="Normal 5 4 2 6 2 2 3" xfId="47006" xr:uid="{00000000-0005-0000-0000-000090B70000}"/>
    <cellStyle name="Normal 5 4 2 6 2 2 3 2" xfId="47007" xr:uid="{00000000-0005-0000-0000-000091B70000}"/>
    <cellStyle name="Normal 5 4 2 6 2 2 3 2 2" xfId="47008" xr:uid="{00000000-0005-0000-0000-000092B70000}"/>
    <cellStyle name="Normal 5 4 2 6 2 2 3 3" xfId="47009" xr:uid="{00000000-0005-0000-0000-000093B70000}"/>
    <cellStyle name="Normal 5 4 2 6 2 2 4" xfId="47010" xr:uid="{00000000-0005-0000-0000-000094B70000}"/>
    <cellStyle name="Normal 5 4 2 6 2 3" xfId="47011" xr:uid="{00000000-0005-0000-0000-000095B70000}"/>
    <cellStyle name="Normal 5 4 2 6 2 3 2" xfId="47012" xr:uid="{00000000-0005-0000-0000-000096B70000}"/>
    <cellStyle name="Normal 5 4 2 6 2 4" xfId="47013" xr:uid="{00000000-0005-0000-0000-000097B70000}"/>
    <cellStyle name="Normal 5 4 2 6 2 4 2" xfId="47014" xr:uid="{00000000-0005-0000-0000-000098B70000}"/>
    <cellStyle name="Normal 5 4 2 6 2 4 2 2" xfId="47015" xr:uid="{00000000-0005-0000-0000-000099B70000}"/>
    <cellStyle name="Normal 5 4 2 6 2 4 3" xfId="47016" xr:uid="{00000000-0005-0000-0000-00009AB70000}"/>
    <cellStyle name="Normal 5 4 2 6 2 5" xfId="47017" xr:uid="{00000000-0005-0000-0000-00009BB70000}"/>
    <cellStyle name="Normal 5 4 2 6 3" xfId="47018" xr:uid="{00000000-0005-0000-0000-00009CB70000}"/>
    <cellStyle name="Normal 5 4 2 6 3 2" xfId="47019" xr:uid="{00000000-0005-0000-0000-00009DB70000}"/>
    <cellStyle name="Normal 5 4 2 6 3 2 2" xfId="47020" xr:uid="{00000000-0005-0000-0000-00009EB70000}"/>
    <cellStyle name="Normal 5 4 2 6 3 3" xfId="47021" xr:uid="{00000000-0005-0000-0000-00009FB70000}"/>
    <cellStyle name="Normal 5 4 2 6 3 3 2" xfId="47022" xr:uid="{00000000-0005-0000-0000-0000A0B70000}"/>
    <cellStyle name="Normal 5 4 2 6 3 3 2 2" xfId="47023" xr:uid="{00000000-0005-0000-0000-0000A1B70000}"/>
    <cellStyle name="Normal 5 4 2 6 3 3 3" xfId="47024" xr:uid="{00000000-0005-0000-0000-0000A2B70000}"/>
    <cellStyle name="Normal 5 4 2 6 3 4" xfId="47025" xr:uid="{00000000-0005-0000-0000-0000A3B70000}"/>
    <cellStyle name="Normal 5 4 2 6 4" xfId="47026" xr:uid="{00000000-0005-0000-0000-0000A4B70000}"/>
    <cellStyle name="Normal 5 4 2 6 4 2" xfId="47027" xr:uid="{00000000-0005-0000-0000-0000A5B70000}"/>
    <cellStyle name="Normal 5 4 2 6 4 2 2" xfId="47028" xr:uid="{00000000-0005-0000-0000-0000A6B70000}"/>
    <cellStyle name="Normal 5 4 2 6 4 3" xfId="47029" xr:uid="{00000000-0005-0000-0000-0000A7B70000}"/>
    <cellStyle name="Normal 5 4 2 6 4 3 2" xfId="47030" xr:uid="{00000000-0005-0000-0000-0000A8B70000}"/>
    <cellStyle name="Normal 5 4 2 6 4 3 2 2" xfId="47031" xr:uid="{00000000-0005-0000-0000-0000A9B70000}"/>
    <cellStyle name="Normal 5 4 2 6 4 3 3" xfId="47032" xr:uid="{00000000-0005-0000-0000-0000AAB70000}"/>
    <cellStyle name="Normal 5 4 2 6 4 4" xfId="47033" xr:uid="{00000000-0005-0000-0000-0000ABB70000}"/>
    <cellStyle name="Normal 5 4 2 6 5" xfId="47034" xr:uid="{00000000-0005-0000-0000-0000ACB70000}"/>
    <cellStyle name="Normal 5 4 2 6 5 2" xfId="47035" xr:uid="{00000000-0005-0000-0000-0000ADB70000}"/>
    <cellStyle name="Normal 5 4 2 6 6" xfId="47036" xr:uid="{00000000-0005-0000-0000-0000AEB70000}"/>
    <cellStyle name="Normal 5 4 2 6 6 2" xfId="47037" xr:uid="{00000000-0005-0000-0000-0000AFB70000}"/>
    <cellStyle name="Normal 5 4 2 6 6 2 2" xfId="47038" xr:uid="{00000000-0005-0000-0000-0000B0B70000}"/>
    <cellStyle name="Normal 5 4 2 6 6 3" xfId="47039" xr:uid="{00000000-0005-0000-0000-0000B1B70000}"/>
    <cellStyle name="Normal 5 4 2 6 7" xfId="47040" xr:uid="{00000000-0005-0000-0000-0000B2B70000}"/>
    <cellStyle name="Normal 5 4 2 6 7 2" xfId="47041" xr:uid="{00000000-0005-0000-0000-0000B3B70000}"/>
    <cellStyle name="Normal 5 4 2 6 8" xfId="47042" xr:uid="{00000000-0005-0000-0000-0000B4B70000}"/>
    <cellStyle name="Normal 5 4 2 7" xfId="47043" xr:uid="{00000000-0005-0000-0000-0000B5B70000}"/>
    <cellStyle name="Normal 5 4 2 7 2" xfId="47044" xr:uid="{00000000-0005-0000-0000-0000B6B70000}"/>
    <cellStyle name="Normal 5 4 2 7 2 2" xfId="47045" xr:uid="{00000000-0005-0000-0000-0000B7B70000}"/>
    <cellStyle name="Normal 5 4 2 7 2 2 2" xfId="47046" xr:uid="{00000000-0005-0000-0000-0000B8B70000}"/>
    <cellStyle name="Normal 5 4 2 7 2 2 2 2" xfId="47047" xr:uid="{00000000-0005-0000-0000-0000B9B70000}"/>
    <cellStyle name="Normal 5 4 2 7 2 2 3" xfId="47048" xr:uid="{00000000-0005-0000-0000-0000BAB70000}"/>
    <cellStyle name="Normal 5 4 2 7 2 2 3 2" xfId="47049" xr:uid="{00000000-0005-0000-0000-0000BBB70000}"/>
    <cellStyle name="Normal 5 4 2 7 2 2 3 2 2" xfId="47050" xr:uid="{00000000-0005-0000-0000-0000BCB70000}"/>
    <cellStyle name="Normal 5 4 2 7 2 2 3 3" xfId="47051" xr:uid="{00000000-0005-0000-0000-0000BDB70000}"/>
    <cellStyle name="Normal 5 4 2 7 2 2 4" xfId="47052" xr:uid="{00000000-0005-0000-0000-0000BEB70000}"/>
    <cellStyle name="Normal 5 4 2 7 2 3" xfId="47053" xr:uid="{00000000-0005-0000-0000-0000BFB70000}"/>
    <cellStyle name="Normal 5 4 2 7 2 3 2" xfId="47054" xr:uid="{00000000-0005-0000-0000-0000C0B70000}"/>
    <cellStyle name="Normal 5 4 2 7 2 4" xfId="47055" xr:uid="{00000000-0005-0000-0000-0000C1B70000}"/>
    <cellStyle name="Normal 5 4 2 7 2 4 2" xfId="47056" xr:uid="{00000000-0005-0000-0000-0000C2B70000}"/>
    <cellStyle name="Normal 5 4 2 7 2 4 2 2" xfId="47057" xr:uid="{00000000-0005-0000-0000-0000C3B70000}"/>
    <cellStyle name="Normal 5 4 2 7 2 4 3" xfId="47058" xr:uid="{00000000-0005-0000-0000-0000C4B70000}"/>
    <cellStyle name="Normal 5 4 2 7 2 5" xfId="47059" xr:uid="{00000000-0005-0000-0000-0000C5B70000}"/>
    <cellStyle name="Normal 5 4 2 7 3" xfId="47060" xr:uid="{00000000-0005-0000-0000-0000C6B70000}"/>
    <cellStyle name="Normal 5 4 2 7 3 2" xfId="47061" xr:uid="{00000000-0005-0000-0000-0000C7B70000}"/>
    <cellStyle name="Normal 5 4 2 7 3 2 2" xfId="47062" xr:uid="{00000000-0005-0000-0000-0000C8B70000}"/>
    <cellStyle name="Normal 5 4 2 7 3 3" xfId="47063" xr:uid="{00000000-0005-0000-0000-0000C9B70000}"/>
    <cellStyle name="Normal 5 4 2 7 3 3 2" xfId="47064" xr:uid="{00000000-0005-0000-0000-0000CAB70000}"/>
    <cellStyle name="Normal 5 4 2 7 3 3 2 2" xfId="47065" xr:uid="{00000000-0005-0000-0000-0000CBB70000}"/>
    <cellStyle name="Normal 5 4 2 7 3 3 3" xfId="47066" xr:uid="{00000000-0005-0000-0000-0000CCB70000}"/>
    <cellStyle name="Normal 5 4 2 7 3 4" xfId="47067" xr:uid="{00000000-0005-0000-0000-0000CDB70000}"/>
    <cellStyle name="Normal 5 4 2 7 4" xfId="47068" xr:uid="{00000000-0005-0000-0000-0000CEB70000}"/>
    <cellStyle name="Normal 5 4 2 7 4 2" xfId="47069" xr:uid="{00000000-0005-0000-0000-0000CFB70000}"/>
    <cellStyle name="Normal 5 4 2 7 5" xfId="47070" xr:uid="{00000000-0005-0000-0000-0000D0B70000}"/>
    <cellStyle name="Normal 5 4 2 7 5 2" xfId="47071" xr:uid="{00000000-0005-0000-0000-0000D1B70000}"/>
    <cellStyle name="Normal 5 4 2 7 5 2 2" xfId="47072" xr:uid="{00000000-0005-0000-0000-0000D2B70000}"/>
    <cellStyle name="Normal 5 4 2 7 5 3" xfId="47073" xr:uid="{00000000-0005-0000-0000-0000D3B70000}"/>
    <cellStyle name="Normal 5 4 2 7 6" xfId="47074" xr:uid="{00000000-0005-0000-0000-0000D4B70000}"/>
    <cellStyle name="Normal 5 4 2 8" xfId="47075" xr:uid="{00000000-0005-0000-0000-0000D5B70000}"/>
    <cellStyle name="Normal 5 4 2 8 2" xfId="47076" xr:uid="{00000000-0005-0000-0000-0000D6B70000}"/>
    <cellStyle name="Normal 5 4 2 8 2 2" xfId="47077" xr:uid="{00000000-0005-0000-0000-0000D7B70000}"/>
    <cellStyle name="Normal 5 4 2 8 2 2 2" xfId="47078" xr:uid="{00000000-0005-0000-0000-0000D8B70000}"/>
    <cellStyle name="Normal 5 4 2 8 2 2 2 2" xfId="47079" xr:uid="{00000000-0005-0000-0000-0000D9B70000}"/>
    <cellStyle name="Normal 5 4 2 8 2 2 3" xfId="47080" xr:uid="{00000000-0005-0000-0000-0000DAB70000}"/>
    <cellStyle name="Normal 5 4 2 8 2 2 3 2" xfId="47081" xr:uid="{00000000-0005-0000-0000-0000DBB70000}"/>
    <cellStyle name="Normal 5 4 2 8 2 2 3 2 2" xfId="47082" xr:uid="{00000000-0005-0000-0000-0000DCB70000}"/>
    <cellStyle name="Normal 5 4 2 8 2 2 3 3" xfId="47083" xr:uid="{00000000-0005-0000-0000-0000DDB70000}"/>
    <cellStyle name="Normal 5 4 2 8 2 2 4" xfId="47084" xr:uid="{00000000-0005-0000-0000-0000DEB70000}"/>
    <cellStyle name="Normal 5 4 2 8 2 3" xfId="47085" xr:uid="{00000000-0005-0000-0000-0000DFB70000}"/>
    <cellStyle name="Normal 5 4 2 8 2 3 2" xfId="47086" xr:uid="{00000000-0005-0000-0000-0000E0B70000}"/>
    <cellStyle name="Normal 5 4 2 8 2 4" xfId="47087" xr:uid="{00000000-0005-0000-0000-0000E1B70000}"/>
    <cellStyle name="Normal 5 4 2 8 2 4 2" xfId="47088" xr:uid="{00000000-0005-0000-0000-0000E2B70000}"/>
    <cellStyle name="Normal 5 4 2 8 2 4 2 2" xfId="47089" xr:uid="{00000000-0005-0000-0000-0000E3B70000}"/>
    <cellStyle name="Normal 5 4 2 8 2 4 3" xfId="47090" xr:uid="{00000000-0005-0000-0000-0000E4B70000}"/>
    <cellStyle name="Normal 5 4 2 8 2 5" xfId="47091" xr:uid="{00000000-0005-0000-0000-0000E5B70000}"/>
    <cellStyle name="Normal 5 4 2 8 3" xfId="47092" xr:uid="{00000000-0005-0000-0000-0000E6B70000}"/>
    <cellStyle name="Normal 5 4 2 8 3 2" xfId="47093" xr:uid="{00000000-0005-0000-0000-0000E7B70000}"/>
    <cellStyle name="Normal 5 4 2 8 3 2 2" xfId="47094" xr:uid="{00000000-0005-0000-0000-0000E8B70000}"/>
    <cellStyle name="Normal 5 4 2 8 3 3" xfId="47095" xr:uid="{00000000-0005-0000-0000-0000E9B70000}"/>
    <cellStyle name="Normal 5 4 2 8 3 3 2" xfId="47096" xr:uid="{00000000-0005-0000-0000-0000EAB70000}"/>
    <cellStyle name="Normal 5 4 2 8 3 3 2 2" xfId="47097" xr:uid="{00000000-0005-0000-0000-0000EBB70000}"/>
    <cellStyle name="Normal 5 4 2 8 3 3 3" xfId="47098" xr:uid="{00000000-0005-0000-0000-0000ECB70000}"/>
    <cellStyle name="Normal 5 4 2 8 3 4" xfId="47099" xr:uid="{00000000-0005-0000-0000-0000EDB70000}"/>
    <cellStyle name="Normal 5 4 2 8 4" xfId="47100" xr:uid="{00000000-0005-0000-0000-0000EEB70000}"/>
    <cellStyle name="Normal 5 4 2 8 4 2" xfId="47101" xr:uid="{00000000-0005-0000-0000-0000EFB70000}"/>
    <cellStyle name="Normal 5 4 2 8 5" xfId="47102" xr:uid="{00000000-0005-0000-0000-0000F0B70000}"/>
    <cellStyle name="Normal 5 4 2 8 5 2" xfId="47103" xr:uid="{00000000-0005-0000-0000-0000F1B70000}"/>
    <cellStyle name="Normal 5 4 2 8 5 2 2" xfId="47104" xr:uid="{00000000-0005-0000-0000-0000F2B70000}"/>
    <cellStyle name="Normal 5 4 2 8 5 3" xfId="47105" xr:uid="{00000000-0005-0000-0000-0000F3B70000}"/>
    <cellStyle name="Normal 5 4 2 8 6" xfId="47106" xr:uid="{00000000-0005-0000-0000-0000F4B70000}"/>
    <cellStyle name="Normal 5 4 2 9" xfId="47107" xr:uid="{00000000-0005-0000-0000-0000F5B70000}"/>
    <cellStyle name="Normal 5 4 2 9 2" xfId="47108" xr:uid="{00000000-0005-0000-0000-0000F6B70000}"/>
    <cellStyle name="Normal 5 4 2 9 2 2" xfId="47109" xr:uid="{00000000-0005-0000-0000-0000F7B70000}"/>
    <cellStyle name="Normal 5 4 2 9 2 2 2" xfId="47110" xr:uid="{00000000-0005-0000-0000-0000F8B70000}"/>
    <cellStyle name="Normal 5 4 2 9 2 3" xfId="47111" xr:uid="{00000000-0005-0000-0000-0000F9B70000}"/>
    <cellStyle name="Normal 5 4 2 9 2 3 2" xfId="47112" xr:uid="{00000000-0005-0000-0000-0000FAB70000}"/>
    <cellStyle name="Normal 5 4 2 9 2 3 2 2" xfId="47113" xr:uid="{00000000-0005-0000-0000-0000FBB70000}"/>
    <cellStyle name="Normal 5 4 2 9 2 3 3" xfId="47114" xr:uid="{00000000-0005-0000-0000-0000FCB70000}"/>
    <cellStyle name="Normal 5 4 2 9 2 4" xfId="47115" xr:uid="{00000000-0005-0000-0000-0000FDB70000}"/>
    <cellStyle name="Normal 5 4 2 9 3" xfId="47116" xr:uid="{00000000-0005-0000-0000-0000FEB70000}"/>
    <cellStyle name="Normal 5 4 2 9 3 2" xfId="47117" xr:uid="{00000000-0005-0000-0000-0000FFB70000}"/>
    <cellStyle name="Normal 5 4 2 9 4" xfId="47118" xr:uid="{00000000-0005-0000-0000-000000B80000}"/>
    <cellStyle name="Normal 5 4 2 9 4 2" xfId="47119" xr:uid="{00000000-0005-0000-0000-000001B80000}"/>
    <cellStyle name="Normal 5 4 2 9 4 2 2" xfId="47120" xr:uid="{00000000-0005-0000-0000-000002B80000}"/>
    <cellStyle name="Normal 5 4 2 9 4 3" xfId="47121" xr:uid="{00000000-0005-0000-0000-000003B80000}"/>
    <cellStyle name="Normal 5 4 2 9 5" xfId="47122" xr:uid="{00000000-0005-0000-0000-000004B80000}"/>
    <cellStyle name="Normal 5 4 2_T-straight with PEDs adjustor" xfId="47123" xr:uid="{00000000-0005-0000-0000-000005B80000}"/>
    <cellStyle name="Normal 5 4 3" xfId="47124" xr:uid="{00000000-0005-0000-0000-000006B80000}"/>
    <cellStyle name="Normal 5 4 3 10" xfId="47125" xr:uid="{00000000-0005-0000-0000-000007B80000}"/>
    <cellStyle name="Normal 5 4 3 11" xfId="47126" xr:uid="{00000000-0005-0000-0000-000008B80000}"/>
    <cellStyle name="Normal 5 4 3 2" xfId="47127" xr:uid="{00000000-0005-0000-0000-000009B80000}"/>
    <cellStyle name="Normal 5 4 3 2 10" xfId="47128" xr:uid="{00000000-0005-0000-0000-00000AB80000}"/>
    <cellStyle name="Normal 5 4 3 2 2" xfId="47129" xr:uid="{00000000-0005-0000-0000-00000BB80000}"/>
    <cellStyle name="Normal 5 4 3 2 2 2" xfId="47130" xr:uid="{00000000-0005-0000-0000-00000CB80000}"/>
    <cellStyle name="Normal 5 4 3 2 2 2 2" xfId="47131" xr:uid="{00000000-0005-0000-0000-00000DB80000}"/>
    <cellStyle name="Normal 5 4 3 2 2 2 2 2" xfId="47132" xr:uid="{00000000-0005-0000-0000-00000EB80000}"/>
    <cellStyle name="Normal 5 4 3 2 2 2 2 2 2" xfId="47133" xr:uid="{00000000-0005-0000-0000-00000FB80000}"/>
    <cellStyle name="Normal 5 4 3 2 2 2 2 3" xfId="47134" xr:uid="{00000000-0005-0000-0000-000010B80000}"/>
    <cellStyle name="Normal 5 4 3 2 2 2 2 3 2" xfId="47135" xr:uid="{00000000-0005-0000-0000-000011B80000}"/>
    <cellStyle name="Normal 5 4 3 2 2 2 2 3 2 2" xfId="47136" xr:uid="{00000000-0005-0000-0000-000012B80000}"/>
    <cellStyle name="Normal 5 4 3 2 2 2 2 3 3" xfId="47137" xr:uid="{00000000-0005-0000-0000-000013B80000}"/>
    <cellStyle name="Normal 5 4 3 2 2 2 2 4" xfId="47138" xr:uid="{00000000-0005-0000-0000-000014B80000}"/>
    <cellStyle name="Normal 5 4 3 2 2 2 3" xfId="47139" xr:uid="{00000000-0005-0000-0000-000015B80000}"/>
    <cellStyle name="Normal 5 4 3 2 2 2 3 2" xfId="47140" xr:uid="{00000000-0005-0000-0000-000016B80000}"/>
    <cellStyle name="Normal 5 4 3 2 2 2 4" xfId="47141" xr:uid="{00000000-0005-0000-0000-000017B80000}"/>
    <cellStyle name="Normal 5 4 3 2 2 2 4 2" xfId="47142" xr:uid="{00000000-0005-0000-0000-000018B80000}"/>
    <cellStyle name="Normal 5 4 3 2 2 2 4 2 2" xfId="47143" xr:uid="{00000000-0005-0000-0000-000019B80000}"/>
    <cellStyle name="Normal 5 4 3 2 2 2 4 3" xfId="47144" xr:uid="{00000000-0005-0000-0000-00001AB80000}"/>
    <cellStyle name="Normal 5 4 3 2 2 2 5" xfId="47145" xr:uid="{00000000-0005-0000-0000-00001BB80000}"/>
    <cellStyle name="Normal 5 4 3 2 2 3" xfId="47146" xr:uid="{00000000-0005-0000-0000-00001CB80000}"/>
    <cellStyle name="Normal 5 4 3 2 2 3 2" xfId="47147" xr:uid="{00000000-0005-0000-0000-00001DB80000}"/>
    <cellStyle name="Normal 5 4 3 2 2 3 2 2" xfId="47148" xr:uid="{00000000-0005-0000-0000-00001EB80000}"/>
    <cellStyle name="Normal 5 4 3 2 2 3 3" xfId="47149" xr:uid="{00000000-0005-0000-0000-00001FB80000}"/>
    <cellStyle name="Normal 5 4 3 2 2 3 3 2" xfId="47150" xr:uid="{00000000-0005-0000-0000-000020B80000}"/>
    <cellStyle name="Normal 5 4 3 2 2 3 3 2 2" xfId="47151" xr:uid="{00000000-0005-0000-0000-000021B80000}"/>
    <cellStyle name="Normal 5 4 3 2 2 3 3 3" xfId="47152" xr:uid="{00000000-0005-0000-0000-000022B80000}"/>
    <cellStyle name="Normal 5 4 3 2 2 3 4" xfId="47153" xr:uid="{00000000-0005-0000-0000-000023B80000}"/>
    <cellStyle name="Normal 5 4 3 2 2 4" xfId="47154" xr:uid="{00000000-0005-0000-0000-000024B80000}"/>
    <cellStyle name="Normal 5 4 3 2 2 4 2" xfId="47155" xr:uid="{00000000-0005-0000-0000-000025B80000}"/>
    <cellStyle name="Normal 5 4 3 2 2 4 2 2" xfId="47156" xr:uid="{00000000-0005-0000-0000-000026B80000}"/>
    <cellStyle name="Normal 5 4 3 2 2 4 3" xfId="47157" xr:uid="{00000000-0005-0000-0000-000027B80000}"/>
    <cellStyle name="Normal 5 4 3 2 2 4 3 2" xfId="47158" xr:uid="{00000000-0005-0000-0000-000028B80000}"/>
    <cellStyle name="Normal 5 4 3 2 2 4 3 2 2" xfId="47159" xr:uid="{00000000-0005-0000-0000-000029B80000}"/>
    <cellStyle name="Normal 5 4 3 2 2 4 3 3" xfId="47160" xr:uid="{00000000-0005-0000-0000-00002AB80000}"/>
    <cellStyle name="Normal 5 4 3 2 2 4 4" xfId="47161" xr:uid="{00000000-0005-0000-0000-00002BB80000}"/>
    <cellStyle name="Normal 5 4 3 2 2 5" xfId="47162" xr:uid="{00000000-0005-0000-0000-00002CB80000}"/>
    <cellStyle name="Normal 5 4 3 2 2 5 2" xfId="47163" xr:uid="{00000000-0005-0000-0000-00002DB80000}"/>
    <cellStyle name="Normal 5 4 3 2 2 6" xfId="47164" xr:uid="{00000000-0005-0000-0000-00002EB80000}"/>
    <cellStyle name="Normal 5 4 3 2 2 6 2" xfId="47165" xr:uid="{00000000-0005-0000-0000-00002FB80000}"/>
    <cellStyle name="Normal 5 4 3 2 2 6 2 2" xfId="47166" xr:uid="{00000000-0005-0000-0000-000030B80000}"/>
    <cellStyle name="Normal 5 4 3 2 2 6 3" xfId="47167" xr:uid="{00000000-0005-0000-0000-000031B80000}"/>
    <cellStyle name="Normal 5 4 3 2 2 7" xfId="47168" xr:uid="{00000000-0005-0000-0000-000032B80000}"/>
    <cellStyle name="Normal 5 4 3 2 2 7 2" xfId="47169" xr:uid="{00000000-0005-0000-0000-000033B80000}"/>
    <cellStyle name="Normal 5 4 3 2 2 8" xfId="47170" xr:uid="{00000000-0005-0000-0000-000034B80000}"/>
    <cellStyle name="Normal 5 4 3 2 2 9" xfId="47171" xr:uid="{00000000-0005-0000-0000-000035B80000}"/>
    <cellStyle name="Normal 5 4 3 2 3" xfId="47172" xr:uid="{00000000-0005-0000-0000-000036B80000}"/>
    <cellStyle name="Normal 5 4 3 2 3 2" xfId="47173" xr:uid="{00000000-0005-0000-0000-000037B80000}"/>
    <cellStyle name="Normal 5 4 3 2 3 2 2" xfId="47174" xr:uid="{00000000-0005-0000-0000-000038B80000}"/>
    <cellStyle name="Normal 5 4 3 2 3 2 2 2" xfId="47175" xr:uid="{00000000-0005-0000-0000-000039B80000}"/>
    <cellStyle name="Normal 5 4 3 2 3 2 3" xfId="47176" xr:uid="{00000000-0005-0000-0000-00003AB80000}"/>
    <cellStyle name="Normal 5 4 3 2 3 2 3 2" xfId="47177" xr:uid="{00000000-0005-0000-0000-00003BB80000}"/>
    <cellStyle name="Normal 5 4 3 2 3 2 3 2 2" xfId="47178" xr:uid="{00000000-0005-0000-0000-00003CB80000}"/>
    <cellStyle name="Normal 5 4 3 2 3 2 3 3" xfId="47179" xr:uid="{00000000-0005-0000-0000-00003DB80000}"/>
    <cellStyle name="Normal 5 4 3 2 3 2 4" xfId="47180" xr:uid="{00000000-0005-0000-0000-00003EB80000}"/>
    <cellStyle name="Normal 5 4 3 2 3 3" xfId="47181" xr:uid="{00000000-0005-0000-0000-00003FB80000}"/>
    <cellStyle name="Normal 5 4 3 2 3 3 2" xfId="47182" xr:uid="{00000000-0005-0000-0000-000040B80000}"/>
    <cellStyle name="Normal 5 4 3 2 3 4" xfId="47183" xr:uid="{00000000-0005-0000-0000-000041B80000}"/>
    <cellStyle name="Normal 5 4 3 2 3 4 2" xfId="47184" xr:uid="{00000000-0005-0000-0000-000042B80000}"/>
    <cellStyle name="Normal 5 4 3 2 3 4 2 2" xfId="47185" xr:uid="{00000000-0005-0000-0000-000043B80000}"/>
    <cellStyle name="Normal 5 4 3 2 3 4 3" xfId="47186" xr:uid="{00000000-0005-0000-0000-000044B80000}"/>
    <cellStyle name="Normal 5 4 3 2 3 5" xfId="47187" xr:uid="{00000000-0005-0000-0000-000045B80000}"/>
    <cellStyle name="Normal 5 4 3 2 4" xfId="47188" xr:uid="{00000000-0005-0000-0000-000046B80000}"/>
    <cellStyle name="Normal 5 4 3 2 4 2" xfId="47189" xr:uid="{00000000-0005-0000-0000-000047B80000}"/>
    <cellStyle name="Normal 5 4 3 2 4 2 2" xfId="47190" xr:uid="{00000000-0005-0000-0000-000048B80000}"/>
    <cellStyle name="Normal 5 4 3 2 4 3" xfId="47191" xr:uid="{00000000-0005-0000-0000-000049B80000}"/>
    <cellStyle name="Normal 5 4 3 2 4 3 2" xfId="47192" xr:uid="{00000000-0005-0000-0000-00004AB80000}"/>
    <cellStyle name="Normal 5 4 3 2 4 3 2 2" xfId="47193" xr:uid="{00000000-0005-0000-0000-00004BB80000}"/>
    <cellStyle name="Normal 5 4 3 2 4 3 3" xfId="47194" xr:uid="{00000000-0005-0000-0000-00004CB80000}"/>
    <cellStyle name="Normal 5 4 3 2 4 4" xfId="47195" xr:uid="{00000000-0005-0000-0000-00004DB80000}"/>
    <cellStyle name="Normal 5 4 3 2 5" xfId="47196" xr:uid="{00000000-0005-0000-0000-00004EB80000}"/>
    <cellStyle name="Normal 5 4 3 2 5 2" xfId="47197" xr:uid="{00000000-0005-0000-0000-00004FB80000}"/>
    <cellStyle name="Normal 5 4 3 2 5 2 2" xfId="47198" xr:uid="{00000000-0005-0000-0000-000050B80000}"/>
    <cellStyle name="Normal 5 4 3 2 5 3" xfId="47199" xr:uid="{00000000-0005-0000-0000-000051B80000}"/>
    <cellStyle name="Normal 5 4 3 2 5 3 2" xfId="47200" xr:uid="{00000000-0005-0000-0000-000052B80000}"/>
    <cellStyle name="Normal 5 4 3 2 5 3 2 2" xfId="47201" xr:uid="{00000000-0005-0000-0000-000053B80000}"/>
    <cellStyle name="Normal 5 4 3 2 5 3 3" xfId="47202" xr:uid="{00000000-0005-0000-0000-000054B80000}"/>
    <cellStyle name="Normal 5 4 3 2 5 4" xfId="47203" xr:uid="{00000000-0005-0000-0000-000055B80000}"/>
    <cellStyle name="Normal 5 4 3 2 6" xfId="47204" xr:uid="{00000000-0005-0000-0000-000056B80000}"/>
    <cellStyle name="Normal 5 4 3 2 6 2" xfId="47205" xr:uid="{00000000-0005-0000-0000-000057B80000}"/>
    <cellStyle name="Normal 5 4 3 2 7" xfId="47206" xr:uid="{00000000-0005-0000-0000-000058B80000}"/>
    <cellStyle name="Normal 5 4 3 2 7 2" xfId="47207" xr:uid="{00000000-0005-0000-0000-000059B80000}"/>
    <cellStyle name="Normal 5 4 3 2 7 2 2" xfId="47208" xr:uid="{00000000-0005-0000-0000-00005AB80000}"/>
    <cellStyle name="Normal 5 4 3 2 7 3" xfId="47209" xr:uid="{00000000-0005-0000-0000-00005BB80000}"/>
    <cellStyle name="Normal 5 4 3 2 8" xfId="47210" xr:uid="{00000000-0005-0000-0000-00005CB80000}"/>
    <cellStyle name="Normal 5 4 3 2 8 2" xfId="47211" xr:uid="{00000000-0005-0000-0000-00005DB80000}"/>
    <cellStyle name="Normal 5 4 3 2 9" xfId="47212" xr:uid="{00000000-0005-0000-0000-00005EB80000}"/>
    <cellStyle name="Normal 5 4 3 3" xfId="47213" xr:uid="{00000000-0005-0000-0000-00005FB80000}"/>
    <cellStyle name="Normal 5 4 3 3 2" xfId="47214" xr:uid="{00000000-0005-0000-0000-000060B80000}"/>
    <cellStyle name="Normal 5 4 3 3 2 2" xfId="47215" xr:uid="{00000000-0005-0000-0000-000061B80000}"/>
    <cellStyle name="Normal 5 4 3 3 2 2 2" xfId="47216" xr:uid="{00000000-0005-0000-0000-000062B80000}"/>
    <cellStyle name="Normal 5 4 3 3 2 2 2 2" xfId="47217" xr:uid="{00000000-0005-0000-0000-000063B80000}"/>
    <cellStyle name="Normal 5 4 3 3 2 2 3" xfId="47218" xr:uid="{00000000-0005-0000-0000-000064B80000}"/>
    <cellStyle name="Normal 5 4 3 3 2 2 3 2" xfId="47219" xr:uid="{00000000-0005-0000-0000-000065B80000}"/>
    <cellStyle name="Normal 5 4 3 3 2 2 3 2 2" xfId="47220" xr:uid="{00000000-0005-0000-0000-000066B80000}"/>
    <cellStyle name="Normal 5 4 3 3 2 2 3 3" xfId="47221" xr:uid="{00000000-0005-0000-0000-000067B80000}"/>
    <cellStyle name="Normal 5 4 3 3 2 2 4" xfId="47222" xr:uid="{00000000-0005-0000-0000-000068B80000}"/>
    <cellStyle name="Normal 5 4 3 3 2 3" xfId="47223" xr:uid="{00000000-0005-0000-0000-000069B80000}"/>
    <cellStyle name="Normal 5 4 3 3 2 3 2" xfId="47224" xr:uid="{00000000-0005-0000-0000-00006AB80000}"/>
    <cellStyle name="Normal 5 4 3 3 2 4" xfId="47225" xr:uid="{00000000-0005-0000-0000-00006BB80000}"/>
    <cellStyle name="Normal 5 4 3 3 2 4 2" xfId="47226" xr:uid="{00000000-0005-0000-0000-00006CB80000}"/>
    <cellStyle name="Normal 5 4 3 3 2 4 2 2" xfId="47227" xr:uid="{00000000-0005-0000-0000-00006DB80000}"/>
    <cellStyle name="Normal 5 4 3 3 2 4 3" xfId="47228" xr:uid="{00000000-0005-0000-0000-00006EB80000}"/>
    <cellStyle name="Normal 5 4 3 3 2 5" xfId="47229" xr:uid="{00000000-0005-0000-0000-00006FB80000}"/>
    <cellStyle name="Normal 5 4 3 3 2 6" xfId="47230" xr:uid="{00000000-0005-0000-0000-000070B80000}"/>
    <cellStyle name="Normal 5 4 3 3 3" xfId="47231" xr:uid="{00000000-0005-0000-0000-000071B80000}"/>
    <cellStyle name="Normal 5 4 3 3 3 2" xfId="47232" xr:uid="{00000000-0005-0000-0000-000072B80000}"/>
    <cellStyle name="Normal 5 4 3 3 3 2 2" xfId="47233" xr:uid="{00000000-0005-0000-0000-000073B80000}"/>
    <cellStyle name="Normal 5 4 3 3 3 3" xfId="47234" xr:uid="{00000000-0005-0000-0000-000074B80000}"/>
    <cellStyle name="Normal 5 4 3 3 3 3 2" xfId="47235" xr:uid="{00000000-0005-0000-0000-000075B80000}"/>
    <cellStyle name="Normal 5 4 3 3 3 3 2 2" xfId="47236" xr:uid="{00000000-0005-0000-0000-000076B80000}"/>
    <cellStyle name="Normal 5 4 3 3 3 3 3" xfId="47237" xr:uid="{00000000-0005-0000-0000-000077B80000}"/>
    <cellStyle name="Normal 5 4 3 3 3 4" xfId="47238" xr:uid="{00000000-0005-0000-0000-000078B80000}"/>
    <cellStyle name="Normal 5 4 3 3 4" xfId="47239" xr:uid="{00000000-0005-0000-0000-000079B80000}"/>
    <cellStyle name="Normal 5 4 3 3 4 2" xfId="47240" xr:uid="{00000000-0005-0000-0000-00007AB80000}"/>
    <cellStyle name="Normal 5 4 3 3 4 2 2" xfId="47241" xr:uid="{00000000-0005-0000-0000-00007BB80000}"/>
    <cellStyle name="Normal 5 4 3 3 4 3" xfId="47242" xr:uid="{00000000-0005-0000-0000-00007CB80000}"/>
    <cellStyle name="Normal 5 4 3 3 4 3 2" xfId="47243" xr:uid="{00000000-0005-0000-0000-00007DB80000}"/>
    <cellStyle name="Normal 5 4 3 3 4 3 2 2" xfId="47244" xr:uid="{00000000-0005-0000-0000-00007EB80000}"/>
    <cellStyle name="Normal 5 4 3 3 4 3 3" xfId="47245" xr:uid="{00000000-0005-0000-0000-00007FB80000}"/>
    <cellStyle name="Normal 5 4 3 3 4 4" xfId="47246" xr:uid="{00000000-0005-0000-0000-000080B80000}"/>
    <cellStyle name="Normal 5 4 3 3 5" xfId="47247" xr:uid="{00000000-0005-0000-0000-000081B80000}"/>
    <cellStyle name="Normal 5 4 3 3 5 2" xfId="47248" xr:uid="{00000000-0005-0000-0000-000082B80000}"/>
    <cellStyle name="Normal 5 4 3 3 6" xfId="47249" xr:uid="{00000000-0005-0000-0000-000083B80000}"/>
    <cellStyle name="Normal 5 4 3 3 6 2" xfId="47250" xr:uid="{00000000-0005-0000-0000-000084B80000}"/>
    <cellStyle name="Normal 5 4 3 3 6 2 2" xfId="47251" xr:uid="{00000000-0005-0000-0000-000085B80000}"/>
    <cellStyle name="Normal 5 4 3 3 6 3" xfId="47252" xr:uid="{00000000-0005-0000-0000-000086B80000}"/>
    <cellStyle name="Normal 5 4 3 3 7" xfId="47253" xr:uid="{00000000-0005-0000-0000-000087B80000}"/>
    <cellStyle name="Normal 5 4 3 3 7 2" xfId="47254" xr:uid="{00000000-0005-0000-0000-000088B80000}"/>
    <cellStyle name="Normal 5 4 3 3 8" xfId="47255" xr:uid="{00000000-0005-0000-0000-000089B80000}"/>
    <cellStyle name="Normal 5 4 3 3 9" xfId="47256" xr:uid="{00000000-0005-0000-0000-00008AB80000}"/>
    <cellStyle name="Normal 5 4 3 4" xfId="47257" xr:uid="{00000000-0005-0000-0000-00008BB80000}"/>
    <cellStyle name="Normal 5 4 3 4 2" xfId="47258" xr:uid="{00000000-0005-0000-0000-00008CB80000}"/>
    <cellStyle name="Normal 5 4 3 4 2 2" xfId="47259" xr:uid="{00000000-0005-0000-0000-00008DB80000}"/>
    <cellStyle name="Normal 5 4 3 4 2 2 2" xfId="47260" xr:uid="{00000000-0005-0000-0000-00008EB80000}"/>
    <cellStyle name="Normal 5 4 3 4 2 3" xfId="47261" xr:uid="{00000000-0005-0000-0000-00008FB80000}"/>
    <cellStyle name="Normal 5 4 3 4 2 3 2" xfId="47262" xr:uid="{00000000-0005-0000-0000-000090B80000}"/>
    <cellStyle name="Normal 5 4 3 4 2 3 2 2" xfId="47263" xr:uid="{00000000-0005-0000-0000-000091B80000}"/>
    <cellStyle name="Normal 5 4 3 4 2 3 3" xfId="47264" xr:uid="{00000000-0005-0000-0000-000092B80000}"/>
    <cellStyle name="Normal 5 4 3 4 2 4" xfId="47265" xr:uid="{00000000-0005-0000-0000-000093B80000}"/>
    <cellStyle name="Normal 5 4 3 4 3" xfId="47266" xr:uid="{00000000-0005-0000-0000-000094B80000}"/>
    <cellStyle name="Normal 5 4 3 4 3 2" xfId="47267" xr:uid="{00000000-0005-0000-0000-000095B80000}"/>
    <cellStyle name="Normal 5 4 3 4 4" xfId="47268" xr:uid="{00000000-0005-0000-0000-000096B80000}"/>
    <cellStyle name="Normal 5 4 3 4 4 2" xfId="47269" xr:uid="{00000000-0005-0000-0000-000097B80000}"/>
    <cellStyle name="Normal 5 4 3 4 4 2 2" xfId="47270" xr:uid="{00000000-0005-0000-0000-000098B80000}"/>
    <cellStyle name="Normal 5 4 3 4 4 3" xfId="47271" xr:uid="{00000000-0005-0000-0000-000099B80000}"/>
    <cellStyle name="Normal 5 4 3 4 5" xfId="47272" xr:uid="{00000000-0005-0000-0000-00009AB80000}"/>
    <cellStyle name="Normal 5 4 3 4 6" xfId="47273" xr:uid="{00000000-0005-0000-0000-00009BB80000}"/>
    <cellStyle name="Normal 5 4 3 5" xfId="47274" xr:uid="{00000000-0005-0000-0000-00009CB80000}"/>
    <cellStyle name="Normal 5 4 3 5 2" xfId="47275" xr:uid="{00000000-0005-0000-0000-00009DB80000}"/>
    <cellStyle name="Normal 5 4 3 5 2 2" xfId="47276" xr:uid="{00000000-0005-0000-0000-00009EB80000}"/>
    <cellStyle name="Normal 5 4 3 5 3" xfId="47277" xr:uid="{00000000-0005-0000-0000-00009FB80000}"/>
    <cellStyle name="Normal 5 4 3 5 3 2" xfId="47278" xr:uid="{00000000-0005-0000-0000-0000A0B80000}"/>
    <cellStyle name="Normal 5 4 3 5 3 2 2" xfId="47279" xr:uid="{00000000-0005-0000-0000-0000A1B80000}"/>
    <cellStyle name="Normal 5 4 3 5 3 3" xfId="47280" xr:uid="{00000000-0005-0000-0000-0000A2B80000}"/>
    <cellStyle name="Normal 5 4 3 5 4" xfId="47281" xr:uid="{00000000-0005-0000-0000-0000A3B80000}"/>
    <cellStyle name="Normal 5 4 3 6" xfId="47282" xr:uid="{00000000-0005-0000-0000-0000A4B80000}"/>
    <cellStyle name="Normal 5 4 3 6 2" xfId="47283" xr:uid="{00000000-0005-0000-0000-0000A5B80000}"/>
    <cellStyle name="Normal 5 4 3 6 2 2" xfId="47284" xr:uid="{00000000-0005-0000-0000-0000A6B80000}"/>
    <cellStyle name="Normal 5 4 3 6 3" xfId="47285" xr:uid="{00000000-0005-0000-0000-0000A7B80000}"/>
    <cellStyle name="Normal 5 4 3 6 3 2" xfId="47286" xr:uid="{00000000-0005-0000-0000-0000A8B80000}"/>
    <cellStyle name="Normal 5 4 3 6 3 2 2" xfId="47287" xr:uid="{00000000-0005-0000-0000-0000A9B80000}"/>
    <cellStyle name="Normal 5 4 3 6 3 3" xfId="47288" xr:uid="{00000000-0005-0000-0000-0000AAB80000}"/>
    <cellStyle name="Normal 5 4 3 6 4" xfId="47289" xr:uid="{00000000-0005-0000-0000-0000ABB80000}"/>
    <cellStyle name="Normal 5 4 3 7" xfId="47290" xr:uid="{00000000-0005-0000-0000-0000ACB80000}"/>
    <cellStyle name="Normal 5 4 3 7 2" xfId="47291" xr:uid="{00000000-0005-0000-0000-0000ADB80000}"/>
    <cellStyle name="Normal 5 4 3 8" xfId="47292" xr:uid="{00000000-0005-0000-0000-0000AEB80000}"/>
    <cellStyle name="Normal 5 4 3 8 2" xfId="47293" xr:uid="{00000000-0005-0000-0000-0000AFB80000}"/>
    <cellStyle name="Normal 5 4 3 8 2 2" xfId="47294" xr:uid="{00000000-0005-0000-0000-0000B0B80000}"/>
    <cellStyle name="Normal 5 4 3 8 3" xfId="47295" xr:uid="{00000000-0005-0000-0000-0000B1B80000}"/>
    <cellStyle name="Normal 5 4 3 9" xfId="47296" xr:uid="{00000000-0005-0000-0000-0000B2B80000}"/>
    <cellStyle name="Normal 5 4 3 9 2" xfId="47297" xr:uid="{00000000-0005-0000-0000-0000B3B80000}"/>
    <cellStyle name="Normal 5 4 3_T-straight with PEDs adjustor" xfId="47298" xr:uid="{00000000-0005-0000-0000-0000B4B80000}"/>
    <cellStyle name="Normal 5 4 4" xfId="47299" xr:uid="{00000000-0005-0000-0000-0000B5B80000}"/>
    <cellStyle name="Normal 5 4 4 10" xfId="47300" xr:uid="{00000000-0005-0000-0000-0000B6B80000}"/>
    <cellStyle name="Normal 5 4 4 11" xfId="47301" xr:uid="{00000000-0005-0000-0000-0000B7B80000}"/>
    <cellStyle name="Normal 5 4 4 2" xfId="47302" xr:uid="{00000000-0005-0000-0000-0000B8B80000}"/>
    <cellStyle name="Normal 5 4 4 2 10" xfId="47303" xr:uid="{00000000-0005-0000-0000-0000B9B80000}"/>
    <cellStyle name="Normal 5 4 4 2 2" xfId="47304" xr:uid="{00000000-0005-0000-0000-0000BAB80000}"/>
    <cellStyle name="Normal 5 4 4 2 2 2" xfId="47305" xr:uid="{00000000-0005-0000-0000-0000BBB80000}"/>
    <cellStyle name="Normal 5 4 4 2 2 2 2" xfId="47306" xr:uid="{00000000-0005-0000-0000-0000BCB80000}"/>
    <cellStyle name="Normal 5 4 4 2 2 2 2 2" xfId="47307" xr:uid="{00000000-0005-0000-0000-0000BDB80000}"/>
    <cellStyle name="Normal 5 4 4 2 2 2 2 2 2" xfId="47308" xr:uid="{00000000-0005-0000-0000-0000BEB80000}"/>
    <cellStyle name="Normal 5 4 4 2 2 2 2 3" xfId="47309" xr:uid="{00000000-0005-0000-0000-0000BFB80000}"/>
    <cellStyle name="Normal 5 4 4 2 2 2 2 3 2" xfId="47310" xr:uid="{00000000-0005-0000-0000-0000C0B80000}"/>
    <cellStyle name="Normal 5 4 4 2 2 2 2 3 2 2" xfId="47311" xr:uid="{00000000-0005-0000-0000-0000C1B80000}"/>
    <cellStyle name="Normal 5 4 4 2 2 2 2 3 3" xfId="47312" xr:uid="{00000000-0005-0000-0000-0000C2B80000}"/>
    <cellStyle name="Normal 5 4 4 2 2 2 2 4" xfId="47313" xr:uid="{00000000-0005-0000-0000-0000C3B80000}"/>
    <cellStyle name="Normal 5 4 4 2 2 2 3" xfId="47314" xr:uid="{00000000-0005-0000-0000-0000C4B80000}"/>
    <cellStyle name="Normal 5 4 4 2 2 2 3 2" xfId="47315" xr:uid="{00000000-0005-0000-0000-0000C5B80000}"/>
    <cellStyle name="Normal 5 4 4 2 2 2 4" xfId="47316" xr:uid="{00000000-0005-0000-0000-0000C6B80000}"/>
    <cellStyle name="Normal 5 4 4 2 2 2 4 2" xfId="47317" xr:uid="{00000000-0005-0000-0000-0000C7B80000}"/>
    <cellStyle name="Normal 5 4 4 2 2 2 4 2 2" xfId="47318" xr:uid="{00000000-0005-0000-0000-0000C8B80000}"/>
    <cellStyle name="Normal 5 4 4 2 2 2 4 3" xfId="47319" xr:uid="{00000000-0005-0000-0000-0000C9B80000}"/>
    <cellStyle name="Normal 5 4 4 2 2 2 5" xfId="47320" xr:uid="{00000000-0005-0000-0000-0000CAB80000}"/>
    <cellStyle name="Normal 5 4 4 2 2 3" xfId="47321" xr:uid="{00000000-0005-0000-0000-0000CBB80000}"/>
    <cellStyle name="Normal 5 4 4 2 2 3 2" xfId="47322" xr:uid="{00000000-0005-0000-0000-0000CCB80000}"/>
    <cellStyle name="Normal 5 4 4 2 2 3 2 2" xfId="47323" xr:uid="{00000000-0005-0000-0000-0000CDB80000}"/>
    <cellStyle name="Normal 5 4 4 2 2 3 3" xfId="47324" xr:uid="{00000000-0005-0000-0000-0000CEB80000}"/>
    <cellStyle name="Normal 5 4 4 2 2 3 3 2" xfId="47325" xr:uid="{00000000-0005-0000-0000-0000CFB80000}"/>
    <cellStyle name="Normal 5 4 4 2 2 3 3 2 2" xfId="47326" xr:uid="{00000000-0005-0000-0000-0000D0B80000}"/>
    <cellStyle name="Normal 5 4 4 2 2 3 3 3" xfId="47327" xr:uid="{00000000-0005-0000-0000-0000D1B80000}"/>
    <cellStyle name="Normal 5 4 4 2 2 3 4" xfId="47328" xr:uid="{00000000-0005-0000-0000-0000D2B80000}"/>
    <cellStyle name="Normal 5 4 4 2 2 4" xfId="47329" xr:uid="{00000000-0005-0000-0000-0000D3B80000}"/>
    <cellStyle name="Normal 5 4 4 2 2 4 2" xfId="47330" xr:uid="{00000000-0005-0000-0000-0000D4B80000}"/>
    <cellStyle name="Normal 5 4 4 2 2 4 2 2" xfId="47331" xr:uid="{00000000-0005-0000-0000-0000D5B80000}"/>
    <cellStyle name="Normal 5 4 4 2 2 4 3" xfId="47332" xr:uid="{00000000-0005-0000-0000-0000D6B80000}"/>
    <cellStyle name="Normal 5 4 4 2 2 4 3 2" xfId="47333" xr:uid="{00000000-0005-0000-0000-0000D7B80000}"/>
    <cellStyle name="Normal 5 4 4 2 2 4 3 2 2" xfId="47334" xr:uid="{00000000-0005-0000-0000-0000D8B80000}"/>
    <cellStyle name="Normal 5 4 4 2 2 4 3 3" xfId="47335" xr:uid="{00000000-0005-0000-0000-0000D9B80000}"/>
    <cellStyle name="Normal 5 4 4 2 2 4 4" xfId="47336" xr:uid="{00000000-0005-0000-0000-0000DAB80000}"/>
    <cellStyle name="Normal 5 4 4 2 2 5" xfId="47337" xr:uid="{00000000-0005-0000-0000-0000DBB80000}"/>
    <cellStyle name="Normal 5 4 4 2 2 5 2" xfId="47338" xr:uid="{00000000-0005-0000-0000-0000DCB80000}"/>
    <cellStyle name="Normal 5 4 4 2 2 6" xfId="47339" xr:uid="{00000000-0005-0000-0000-0000DDB80000}"/>
    <cellStyle name="Normal 5 4 4 2 2 6 2" xfId="47340" xr:uid="{00000000-0005-0000-0000-0000DEB80000}"/>
    <cellStyle name="Normal 5 4 4 2 2 6 2 2" xfId="47341" xr:uid="{00000000-0005-0000-0000-0000DFB80000}"/>
    <cellStyle name="Normal 5 4 4 2 2 6 3" xfId="47342" xr:uid="{00000000-0005-0000-0000-0000E0B80000}"/>
    <cellStyle name="Normal 5 4 4 2 2 7" xfId="47343" xr:uid="{00000000-0005-0000-0000-0000E1B80000}"/>
    <cellStyle name="Normal 5 4 4 2 2 7 2" xfId="47344" xr:uid="{00000000-0005-0000-0000-0000E2B80000}"/>
    <cellStyle name="Normal 5 4 4 2 2 8" xfId="47345" xr:uid="{00000000-0005-0000-0000-0000E3B80000}"/>
    <cellStyle name="Normal 5 4 4 2 3" xfId="47346" xr:uid="{00000000-0005-0000-0000-0000E4B80000}"/>
    <cellStyle name="Normal 5 4 4 2 3 2" xfId="47347" xr:uid="{00000000-0005-0000-0000-0000E5B80000}"/>
    <cellStyle name="Normal 5 4 4 2 3 2 2" xfId="47348" xr:uid="{00000000-0005-0000-0000-0000E6B80000}"/>
    <cellStyle name="Normal 5 4 4 2 3 2 2 2" xfId="47349" xr:uid="{00000000-0005-0000-0000-0000E7B80000}"/>
    <cellStyle name="Normal 5 4 4 2 3 2 3" xfId="47350" xr:uid="{00000000-0005-0000-0000-0000E8B80000}"/>
    <cellStyle name="Normal 5 4 4 2 3 2 3 2" xfId="47351" xr:uid="{00000000-0005-0000-0000-0000E9B80000}"/>
    <cellStyle name="Normal 5 4 4 2 3 2 3 2 2" xfId="47352" xr:uid="{00000000-0005-0000-0000-0000EAB80000}"/>
    <cellStyle name="Normal 5 4 4 2 3 2 3 3" xfId="47353" xr:uid="{00000000-0005-0000-0000-0000EBB80000}"/>
    <cellStyle name="Normal 5 4 4 2 3 2 4" xfId="47354" xr:uid="{00000000-0005-0000-0000-0000ECB80000}"/>
    <cellStyle name="Normal 5 4 4 2 3 3" xfId="47355" xr:uid="{00000000-0005-0000-0000-0000EDB80000}"/>
    <cellStyle name="Normal 5 4 4 2 3 3 2" xfId="47356" xr:uid="{00000000-0005-0000-0000-0000EEB80000}"/>
    <cellStyle name="Normal 5 4 4 2 3 4" xfId="47357" xr:uid="{00000000-0005-0000-0000-0000EFB80000}"/>
    <cellStyle name="Normal 5 4 4 2 3 4 2" xfId="47358" xr:uid="{00000000-0005-0000-0000-0000F0B80000}"/>
    <cellStyle name="Normal 5 4 4 2 3 4 2 2" xfId="47359" xr:uid="{00000000-0005-0000-0000-0000F1B80000}"/>
    <cellStyle name="Normal 5 4 4 2 3 4 3" xfId="47360" xr:uid="{00000000-0005-0000-0000-0000F2B80000}"/>
    <cellStyle name="Normal 5 4 4 2 3 5" xfId="47361" xr:uid="{00000000-0005-0000-0000-0000F3B80000}"/>
    <cellStyle name="Normal 5 4 4 2 4" xfId="47362" xr:uid="{00000000-0005-0000-0000-0000F4B80000}"/>
    <cellStyle name="Normal 5 4 4 2 4 2" xfId="47363" xr:uid="{00000000-0005-0000-0000-0000F5B80000}"/>
    <cellStyle name="Normal 5 4 4 2 4 2 2" xfId="47364" xr:uid="{00000000-0005-0000-0000-0000F6B80000}"/>
    <cellStyle name="Normal 5 4 4 2 4 3" xfId="47365" xr:uid="{00000000-0005-0000-0000-0000F7B80000}"/>
    <cellStyle name="Normal 5 4 4 2 4 3 2" xfId="47366" xr:uid="{00000000-0005-0000-0000-0000F8B80000}"/>
    <cellStyle name="Normal 5 4 4 2 4 3 2 2" xfId="47367" xr:uid="{00000000-0005-0000-0000-0000F9B80000}"/>
    <cellStyle name="Normal 5 4 4 2 4 3 3" xfId="47368" xr:uid="{00000000-0005-0000-0000-0000FAB80000}"/>
    <cellStyle name="Normal 5 4 4 2 4 4" xfId="47369" xr:uid="{00000000-0005-0000-0000-0000FBB80000}"/>
    <cellStyle name="Normal 5 4 4 2 5" xfId="47370" xr:uid="{00000000-0005-0000-0000-0000FCB80000}"/>
    <cellStyle name="Normal 5 4 4 2 5 2" xfId="47371" xr:uid="{00000000-0005-0000-0000-0000FDB80000}"/>
    <cellStyle name="Normal 5 4 4 2 5 2 2" xfId="47372" xr:uid="{00000000-0005-0000-0000-0000FEB80000}"/>
    <cellStyle name="Normal 5 4 4 2 5 3" xfId="47373" xr:uid="{00000000-0005-0000-0000-0000FFB80000}"/>
    <cellStyle name="Normal 5 4 4 2 5 3 2" xfId="47374" xr:uid="{00000000-0005-0000-0000-000000B90000}"/>
    <cellStyle name="Normal 5 4 4 2 5 3 2 2" xfId="47375" xr:uid="{00000000-0005-0000-0000-000001B90000}"/>
    <cellStyle name="Normal 5 4 4 2 5 3 3" xfId="47376" xr:uid="{00000000-0005-0000-0000-000002B90000}"/>
    <cellStyle name="Normal 5 4 4 2 5 4" xfId="47377" xr:uid="{00000000-0005-0000-0000-000003B90000}"/>
    <cellStyle name="Normal 5 4 4 2 6" xfId="47378" xr:uid="{00000000-0005-0000-0000-000004B90000}"/>
    <cellStyle name="Normal 5 4 4 2 6 2" xfId="47379" xr:uid="{00000000-0005-0000-0000-000005B90000}"/>
    <cellStyle name="Normal 5 4 4 2 7" xfId="47380" xr:uid="{00000000-0005-0000-0000-000006B90000}"/>
    <cellStyle name="Normal 5 4 4 2 7 2" xfId="47381" xr:uid="{00000000-0005-0000-0000-000007B90000}"/>
    <cellStyle name="Normal 5 4 4 2 7 2 2" xfId="47382" xr:uid="{00000000-0005-0000-0000-000008B90000}"/>
    <cellStyle name="Normal 5 4 4 2 7 3" xfId="47383" xr:uid="{00000000-0005-0000-0000-000009B90000}"/>
    <cellStyle name="Normal 5 4 4 2 8" xfId="47384" xr:uid="{00000000-0005-0000-0000-00000AB90000}"/>
    <cellStyle name="Normal 5 4 4 2 8 2" xfId="47385" xr:uid="{00000000-0005-0000-0000-00000BB90000}"/>
    <cellStyle name="Normal 5 4 4 2 9" xfId="47386" xr:uid="{00000000-0005-0000-0000-00000CB90000}"/>
    <cellStyle name="Normal 5 4 4 3" xfId="47387" xr:uid="{00000000-0005-0000-0000-00000DB90000}"/>
    <cellStyle name="Normal 5 4 4 3 2" xfId="47388" xr:uid="{00000000-0005-0000-0000-00000EB90000}"/>
    <cellStyle name="Normal 5 4 4 3 2 2" xfId="47389" xr:uid="{00000000-0005-0000-0000-00000FB90000}"/>
    <cellStyle name="Normal 5 4 4 3 2 2 2" xfId="47390" xr:uid="{00000000-0005-0000-0000-000010B90000}"/>
    <cellStyle name="Normal 5 4 4 3 2 2 2 2" xfId="47391" xr:uid="{00000000-0005-0000-0000-000011B90000}"/>
    <cellStyle name="Normal 5 4 4 3 2 2 3" xfId="47392" xr:uid="{00000000-0005-0000-0000-000012B90000}"/>
    <cellStyle name="Normal 5 4 4 3 2 2 3 2" xfId="47393" xr:uid="{00000000-0005-0000-0000-000013B90000}"/>
    <cellStyle name="Normal 5 4 4 3 2 2 3 2 2" xfId="47394" xr:uid="{00000000-0005-0000-0000-000014B90000}"/>
    <cellStyle name="Normal 5 4 4 3 2 2 3 3" xfId="47395" xr:uid="{00000000-0005-0000-0000-000015B90000}"/>
    <cellStyle name="Normal 5 4 4 3 2 2 4" xfId="47396" xr:uid="{00000000-0005-0000-0000-000016B90000}"/>
    <cellStyle name="Normal 5 4 4 3 2 3" xfId="47397" xr:uid="{00000000-0005-0000-0000-000017B90000}"/>
    <cellStyle name="Normal 5 4 4 3 2 3 2" xfId="47398" xr:uid="{00000000-0005-0000-0000-000018B90000}"/>
    <cellStyle name="Normal 5 4 4 3 2 4" xfId="47399" xr:uid="{00000000-0005-0000-0000-000019B90000}"/>
    <cellStyle name="Normal 5 4 4 3 2 4 2" xfId="47400" xr:uid="{00000000-0005-0000-0000-00001AB90000}"/>
    <cellStyle name="Normal 5 4 4 3 2 4 2 2" xfId="47401" xr:uid="{00000000-0005-0000-0000-00001BB90000}"/>
    <cellStyle name="Normal 5 4 4 3 2 4 3" xfId="47402" xr:uid="{00000000-0005-0000-0000-00001CB90000}"/>
    <cellStyle name="Normal 5 4 4 3 2 5" xfId="47403" xr:uid="{00000000-0005-0000-0000-00001DB90000}"/>
    <cellStyle name="Normal 5 4 4 3 3" xfId="47404" xr:uid="{00000000-0005-0000-0000-00001EB90000}"/>
    <cellStyle name="Normal 5 4 4 3 3 2" xfId="47405" xr:uid="{00000000-0005-0000-0000-00001FB90000}"/>
    <cellStyle name="Normal 5 4 4 3 3 2 2" xfId="47406" xr:uid="{00000000-0005-0000-0000-000020B90000}"/>
    <cellStyle name="Normal 5 4 4 3 3 3" xfId="47407" xr:uid="{00000000-0005-0000-0000-000021B90000}"/>
    <cellStyle name="Normal 5 4 4 3 3 3 2" xfId="47408" xr:uid="{00000000-0005-0000-0000-000022B90000}"/>
    <cellStyle name="Normal 5 4 4 3 3 3 2 2" xfId="47409" xr:uid="{00000000-0005-0000-0000-000023B90000}"/>
    <cellStyle name="Normal 5 4 4 3 3 3 3" xfId="47410" xr:uid="{00000000-0005-0000-0000-000024B90000}"/>
    <cellStyle name="Normal 5 4 4 3 3 4" xfId="47411" xr:uid="{00000000-0005-0000-0000-000025B90000}"/>
    <cellStyle name="Normal 5 4 4 3 4" xfId="47412" xr:uid="{00000000-0005-0000-0000-000026B90000}"/>
    <cellStyle name="Normal 5 4 4 3 4 2" xfId="47413" xr:uid="{00000000-0005-0000-0000-000027B90000}"/>
    <cellStyle name="Normal 5 4 4 3 4 2 2" xfId="47414" xr:uid="{00000000-0005-0000-0000-000028B90000}"/>
    <cellStyle name="Normal 5 4 4 3 4 3" xfId="47415" xr:uid="{00000000-0005-0000-0000-000029B90000}"/>
    <cellStyle name="Normal 5 4 4 3 4 3 2" xfId="47416" xr:uid="{00000000-0005-0000-0000-00002AB90000}"/>
    <cellStyle name="Normal 5 4 4 3 4 3 2 2" xfId="47417" xr:uid="{00000000-0005-0000-0000-00002BB90000}"/>
    <cellStyle name="Normal 5 4 4 3 4 3 3" xfId="47418" xr:uid="{00000000-0005-0000-0000-00002CB90000}"/>
    <cellStyle name="Normal 5 4 4 3 4 4" xfId="47419" xr:uid="{00000000-0005-0000-0000-00002DB90000}"/>
    <cellStyle name="Normal 5 4 4 3 5" xfId="47420" xr:uid="{00000000-0005-0000-0000-00002EB90000}"/>
    <cellStyle name="Normal 5 4 4 3 5 2" xfId="47421" xr:uid="{00000000-0005-0000-0000-00002FB90000}"/>
    <cellStyle name="Normal 5 4 4 3 6" xfId="47422" xr:uid="{00000000-0005-0000-0000-000030B90000}"/>
    <cellStyle name="Normal 5 4 4 3 6 2" xfId="47423" xr:uid="{00000000-0005-0000-0000-000031B90000}"/>
    <cellStyle name="Normal 5 4 4 3 6 2 2" xfId="47424" xr:uid="{00000000-0005-0000-0000-000032B90000}"/>
    <cellStyle name="Normal 5 4 4 3 6 3" xfId="47425" xr:uid="{00000000-0005-0000-0000-000033B90000}"/>
    <cellStyle name="Normal 5 4 4 3 7" xfId="47426" xr:uid="{00000000-0005-0000-0000-000034B90000}"/>
    <cellStyle name="Normal 5 4 4 3 7 2" xfId="47427" xr:uid="{00000000-0005-0000-0000-000035B90000}"/>
    <cellStyle name="Normal 5 4 4 3 8" xfId="47428" xr:uid="{00000000-0005-0000-0000-000036B90000}"/>
    <cellStyle name="Normal 5 4 4 4" xfId="47429" xr:uid="{00000000-0005-0000-0000-000037B90000}"/>
    <cellStyle name="Normal 5 4 4 4 2" xfId="47430" xr:uid="{00000000-0005-0000-0000-000038B90000}"/>
    <cellStyle name="Normal 5 4 4 4 2 2" xfId="47431" xr:uid="{00000000-0005-0000-0000-000039B90000}"/>
    <cellStyle name="Normal 5 4 4 4 2 2 2" xfId="47432" xr:uid="{00000000-0005-0000-0000-00003AB90000}"/>
    <cellStyle name="Normal 5 4 4 4 2 3" xfId="47433" xr:uid="{00000000-0005-0000-0000-00003BB90000}"/>
    <cellStyle name="Normal 5 4 4 4 2 3 2" xfId="47434" xr:uid="{00000000-0005-0000-0000-00003CB90000}"/>
    <cellStyle name="Normal 5 4 4 4 2 3 2 2" xfId="47435" xr:uid="{00000000-0005-0000-0000-00003DB90000}"/>
    <cellStyle name="Normal 5 4 4 4 2 3 3" xfId="47436" xr:uid="{00000000-0005-0000-0000-00003EB90000}"/>
    <cellStyle name="Normal 5 4 4 4 2 4" xfId="47437" xr:uid="{00000000-0005-0000-0000-00003FB90000}"/>
    <cellStyle name="Normal 5 4 4 4 3" xfId="47438" xr:uid="{00000000-0005-0000-0000-000040B90000}"/>
    <cellStyle name="Normal 5 4 4 4 3 2" xfId="47439" xr:uid="{00000000-0005-0000-0000-000041B90000}"/>
    <cellStyle name="Normal 5 4 4 4 4" xfId="47440" xr:uid="{00000000-0005-0000-0000-000042B90000}"/>
    <cellStyle name="Normal 5 4 4 4 4 2" xfId="47441" xr:uid="{00000000-0005-0000-0000-000043B90000}"/>
    <cellStyle name="Normal 5 4 4 4 4 2 2" xfId="47442" xr:uid="{00000000-0005-0000-0000-000044B90000}"/>
    <cellStyle name="Normal 5 4 4 4 4 3" xfId="47443" xr:uid="{00000000-0005-0000-0000-000045B90000}"/>
    <cellStyle name="Normal 5 4 4 4 5" xfId="47444" xr:uid="{00000000-0005-0000-0000-000046B90000}"/>
    <cellStyle name="Normal 5 4 4 5" xfId="47445" xr:uid="{00000000-0005-0000-0000-000047B90000}"/>
    <cellStyle name="Normal 5 4 4 5 2" xfId="47446" xr:uid="{00000000-0005-0000-0000-000048B90000}"/>
    <cellStyle name="Normal 5 4 4 5 2 2" xfId="47447" xr:uid="{00000000-0005-0000-0000-000049B90000}"/>
    <cellStyle name="Normal 5 4 4 5 3" xfId="47448" xr:uid="{00000000-0005-0000-0000-00004AB90000}"/>
    <cellStyle name="Normal 5 4 4 5 3 2" xfId="47449" xr:uid="{00000000-0005-0000-0000-00004BB90000}"/>
    <cellStyle name="Normal 5 4 4 5 3 2 2" xfId="47450" xr:uid="{00000000-0005-0000-0000-00004CB90000}"/>
    <cellStyle name="Normal 5 4 4 5 3 3" xfId="47451" xr:uid="{00000000-0005-0000-0000-00004DB90000}"/>
    <cellStyle name="Normal 5 4 4 5 4" xfId="47452" xr:uid="{00000000-0005-0000-0000-00004EB90000}"/>
    <cellStyle name="Normal 5 4 4 6" xfId="47453" xr:uid="{00000000-0005-0000-0000-00004FB90000}"/>
    <cellStyle name="Normal 5 4 4 6 2" xfId="47454" xr:uid="{00000000-0005-0000-0000-000050B90000}"/>
    <cellStyle name="Normal 5 4 4 6 2 2" xfId="47455" xr:uid="{00000000-0005-0000-0000-000051B90000}"/>
    <cellStyle name="Normal 5 4 4 6 3" xfId="47456" xr:uid="{00000000-0005-0000-0000-000052B90000}"/>
    <cellStyle name="Normal 5 4 4 6 3 2" xfId="47457" xr:uid="{00000000-0005-0000-0000-000053B90000}"/>
    <cellStyle name="Normal 5 4 4 6 3 2 2" xfId="47458" xr:uid="{00000000-0005-0000-0000-000054B90000}"/>
    <cellStyle name="Normal 5 4 4 6 3 3" xfId="47459" xr:uid="{00000000-0005-0000-0000-000055B90000}"/>
    <cellStyle name="Normal 5 4 4 6 4" xfId="47460" xr:uid="{00000000-0005-0000-0000-000056B90000}"/>
    <cellStyle name="Normal 5 4 4 7" xfId="47461" xr:uid="{00000000-0005-0000-0000-000057B90000}"/>
    <cellStyle name="Normal 5 4 4 7 2" xfId="47462" xr:uid="{00000000-0005-0000-0000-000058B90000}"/>
    <cellStyle name="Normal 5 4 4 8" xfId="47463" xr:uid="{00000000-0005-0000-0000-000059B90000}"/>
    <cellStyle name="Normal 5 4 4 8 2" xfId="47464" xr:uid="{00000000-0005-0000-0000-00005AB90000}"/>
    <cellStyle name="Normal 5 4 4 8 2 2" xfId="47465" xr:uid="{00000000-0005-0000-0000-00005BB90000}"/>
    <cellStyle name="Normal 5 4 4 8 3" xfId="47466" xr:uid="{00000000-0005-0000-0000-00005CB90000}"/>
    <cellStyle name="Normal 5 4 4 9" xfId="47467" xr:uid="{00000000-0005-0000-0000-00005DB90000}"/>
    <cellStyle name="Normal 5 4 4 9 2" xfId="47468" xr:uid="{00000000-0005-0000-0000-00005EB90000}"/>
    <cellStyle name="Normal 5 4 5" xfId="47469" xr:uid="{00000000-0005-0000-0000-00005FB90000}"/>
    <cellStyle name="Normal 5 4 5 10" xfId="47470" xr:uid="{00000000-0005-0000-0000-000060B90000}"/>
    <cellStyle name="Normal 5 4 5 11" xfId="47471" xr:uid="{00000000-0005-0000-0000-000061B90000}"/>
    <cellStyle name="Normal 5 4 5 2" xfId="47472" xr:uid="{00000000-0005-0000-0000-000062B90000}"/>
    <cellStyle name="Normal 5 4 5 2 10" xfId="47473" xr:uid="{00000000-0005-0000-0000-000063B90000}"/>
    <cellStyle name="Normal 5 4 5 2 2" xfId="47474" xr:uid="{00000000-0005-0000-0000-000064B90000}"/>
    <cellStyle name="Normal 5 4 5 2 2 2" xfId="47475" xr:uid="{00000000-0005-0000-0000-000065B90000}"/>
    <cellStyle name="Normal 5 4 5 2 2 2 2" xfId="47476" xr:uid="{00000000-0005-0000-0000-000066B90000}"/>
    <cellStyle name="Normal 5 4 5 2 2 2 2 2" xfId="47477" xr:uid="{00000000-0005-0000-0000-000067B90000}"/>
    <cellStyle name="Normal 5 4 5 2 2 2 2 2 2" xfId="47478" xr:uid="{00000000-0005-0000-0000-000068B90000}"/>
    <cellStyle name="Normal 5 4 5 2 2 2 2 3" xfId="47479" xr:uid="{00000000-0005-0000-0000-000069B90000}"/>
    <cellStyle name="Normal 5 4 5 2 2 2 2 3 2" xfId="47480" xr:uid="{00000000-0005-0000-0000-00006AB90000}"/>
    <cellStyle name="Normal 5 4 5 2 2 2 2 3 2 2" xfId="47481" xr:uid="{00000000-0005-0000-0000-00006BB90000}"/>
    <cellStyle name="Normal 5 4 5 2 2 2 2 3 3" xfId="47482" xr:uid="{00000000-0005-0000-0000-00006CB90000}"/>
    <cellStyle name="Normal 5 4 5 2 2 2 2 4" xfId="47483" xr:uid="{00000000-0005-0000-0000-00006DB90000}"/>
    <cellStyle name="Normal 5 4 5 2 2 2 3" xfId="47484" xr:uid="{00000000-0005-0000-0000-00006EB90000}"/>
    <cellStyle name="Normal 5 4 5 2 2 2 3 2" xfId="47485" xr:uid="{00000000-0005-0000-0000-00006FB90000}"/>
    <cellStyle name="Normal 5 4 5 2 2 2 4" xfId="47486" xr:uid="{00000000-0005-0000-0000-000070B90000}"/>
    <cellStyle name="Normal 5 4 5 2 2 2 4 2" xfId="47487" xr:uid="{00000000-0005-0000-0000-000071B90000}"/>
    <cellStyle name="Normal 5 4 5 2 2 2 4 2 2" xfId="47488" xr:uid="{00000000-0005-0000-0000-000072B90000}"/>
    <cellStyle name="Normal 5 4 5 2 2 2 4 3" xfId="47489" xr:uid="{00000000-0005-0000-0000-000073B90000}"/>
    <cellStyle name="Normal 5 4 5 2 2 2 5" xfId="47490" xr:uid="{00000000-0005-0000-0000-000074B90000}"/>
    <cellStyle name="Normal 5 4 5 2 2 3" xfId="47491" xr:uid="{00000000-0005-0000-0000-000075B90000}"/>
    <cellStyle name="Normal 5 4 5 2 2 3 2" xfId="47492" xr:uid="{00000000-0005-0000-0000-000076B90000}"/>
    <cellStyle name="Normal 5 4 5 2 2 3 2 2" xfId="47493" xr:uid="{00000000-0005-0000-0000-000077B90000}"/>
    <cellStyle name="Normal 5 4 5 2 2 3 3" xfId="47494" xr:uid="{00000000-0005-0000-0000-000078B90000}"/>
    <cellStyle name="Normal 5 4 5 2 2 3 3 2" xfId="47495" xr:uid="{00000000-0005-0000-0000-000079B90000}"/>
    <cellStyle name="Normal 5 4 5 2 2 3 3 2 2" xfId="47496" xr:uid="{00000000-0005-0000-0000-00007AB90000}"/>
    <cellStyle name="Normal 5 4 5 2 2 3 3 3" xfId="47497" xr:uid="{00000000-0005-0000-0000-00007BB90000}"/>
    <cellStyle name="Normal 5 4 5 2 2 3 4" xfId="47498" xr:uid="{00000000-0005-0000-0000-00007CB90000}"/>
    <cellStyle name="Normal 5 4 5 2 2 4" xfId="47499" xr:uid="{00000000-0005-0000-0000-00007DB90000}"/>
    <cellStyle name="Normal 5 4 5 2 2 4 2" xfId="47500" xr:uid="{00000000-0005-0000-0000-00007EB90000}"/>
    <cellStyle name="Normal 5 4 5 2 2 4 2 2" xfId="47501" xr:uid="{00000000-0005-0000-0000-00007FB90000}"/>
    <cellStyle name="Normal 5 4 5 2 2 4 3" xfId="47502" xr:uid="{00000000-0005-0000-0000-000080B90000}"/>
    <cellStyle name="Normal 5 4 5 2 2 4 3 2" xfId="47503" xr:uid="{00000000-0005-0000-0000-000081B90000}"/>
    <cellStyle name="Normal 5 4 5 2 2 4 3 2 2" xfId="47504" xr:uid="{00000000-0005-0000-0000-000082B90000}"/>
    <cellStyle name="Normal 5 4 5 2 2 4 3 3" xfId="47505" xr:uid="{00000000-0005-0000-0000-000083B90000}"/>
    <cellStyle name="Normal 5 4 5 2 2 4 4" xfId="47506" xr:uid="{00000000-0005-0000-0000-000084B90000}"/>
    <cellStyle name="Normal 5 4 5 2 2 5" xfId="47507" xr:uid="{00000000-0005-0000-0000-000085B90000}"/>
    <cellStyle name="Normal 5 4 5 2 2 5 2" xfId="47508" xr:uid="{00000000-0005-0000-0000-000086B90000}"/>
    <cellStyle name="Normal 5 4 5 2 2 6" xfId="47509" xr:uid="{00000000-0005-0000-0000-000087B90000}"/>
    <cellStyle name="Normal 5 4 5 2 2 6 2" xfId="47510" xr:uid="{00000000-0005-0000-0000-000088B90000}"/>
    <cellStyle name="Normal 5 4 5 2 2 6 2 2" xfId="47511" xr:uid="{00000000-0005-0000-0000-000089B90000}"/>
    <cellStyle name="Normal 5 4 5 2 2 6 3" xfId="47512" xr:uid="{00000000-0005-0000-0000-00008AB90000}"/>
    <cellStyle name="Normal 5 4 5 2 2 7" xfId="47513" xr:uid="{00000000-0005-0000-0000-00008BB90000}"/>
    <cellStyle name="Normal 5 4 5 2 2 7 2" xfId="47514" xr:uid="{00000000-0005-0000-0000-00008CB90000}"/>
    <cellStyle name="Normal 5 4 5 2 2 8" xfId="47515" xr:uid="{00000000-0005-0000-0000-00008DB90000}"/>
    <cellStyle name="Normal 5 4 5 2 3" xfId="47516" xr:uid="{00000000-0005-0000-0000-00008EB90000}"/>
    <cellStyle name="Normal 5 4 5 2 3 2" xfId="47517" xr:uid="{00000000-0005-0000-0000-00008FB90000}"/>
    <cellStyle name="Normal 5 4 5 2 3 2 2" xfId="47518" xr:uid="{00000000-0005-0000-0000-000090B90000}"/>
    <cellStyle name="Normal 5 4 5 2 3 2 2 2" xfId="47519" xr:uid="{00000000-0005-0000-0000-000091B90000}"/>
    <cellStyle name="Normal 5 4 5 2 3 2 3" xfId="47520" xr:uid="{00000000-0005-0000-0000-000092B90000}"/>
    <cellStyle name="Normal 5 4 5 2 3 2 3 2" xfId="47521" xr:uid="{00000000-0005-0000-0000-000093B90000}"/>
    <cellStyle name="Normal 5 4 5 2 3 2 3 2 2" xfId="47522" xr:uid="{00000000-0005-0000-0000-000094B90000}"/>
    <cellStyle name="Normal 5 4 5 2 3 2 3 3" xfId="47523" xr:uid="{00000000-0005-0000-0000-000095B90000}"/>
    <cellStyle name="Normal 5 4 5 2 3 2 4" xfId="47524" xr:uid="{00000000-0005-0000-0000-000096B90000}"/>
    <cellStyle name="Normal 5 4 5 2 3 3" xfId="47525" xr:uid="{00000000-0005-0000-0000-000097B90000}"/>
    <cellStyle name="Normal 5 4 5 2 3 3 2" xfId="47526" xr:uid="{00000000-0005-0000-0000-000098B90000}"/>
    <cellStyle name="Normal 5 4 5 2 3 4" xfId="47527" xr:uid="{00000000-0005-0000-0000-000099B90000}"/>
    <cellStyle name="Normal 5 4 5 2 3 4 2" xfId="47528" xr:uid="{00000000-0005-0000-0000-00009AB90000}"/>
    <cellStyle name="Normal 5 4 5 2 3 4 2 2" xfId="47529" xr:uid="{00000000-0005-0000-0000-00009BB90000}"/>
    <cellStyle name="Normal 5 4 5 2 3 4 3" xfId="47530" xr:uid="{00000000-0005-0000-0000-00009CB90000}"/>
    <cellStyle name="Normal 5 4 5 2 3 5" xfId="47531" xr:uid="{00000000-0005-0000-0000-00009DB90000}"/>
    <cellStyle name="Normal 5 4 5 2 4" xfId="47532" xr:uid="{00000000-0005-0000-0000-00009EB90000}"/>
    <cellStyle name="Normal 5 4 5 2 4 2" xfId="47533" xr:uid="{00000000-0005-0000-0000-00009FB90000}"/>
    <cellStyle name="Normal 5 4 5 2 4 2 2" xfId="47534" xr:uid="{00000000-0005-0000-0000-0000A0B90000}"/>
    <cellStyle name="Normal 5 4 5 2 4 3" xfId="47535" xr:uid="{00000000-0005-0000-0000-0000A1B90000}"/>
    <cellStyle name="Normal 5 4 5 2 4 3 2" xfId="47536" xr:uid="{00000000-0005-0000-0000-0000A2B90000}"/>
    <cellStyle name="Normal 5 4 5 2 4 3 2 2" xfId="47537" xr:uid="{00000000-0005-0000-0000-0000A3B90000}"/>
    <cellStyle name="Normal 5 4 5 2 4 3 3" xfId="47538" xr:uid="{00000000-0005-0000-0000-0000A4B90000}"/>
    <cellStyle name="Normal 5 4 5 2 4 4" xfId="47539" xr:uid="{00000000-0005-0000-0000-0000A5B90000}"/>
    <cellStyle name="Normal 5 4 5 2 5" xfId="47540" xr:uid="{00000000-0005-0000-0000-0000A6B90000}"/>
    <cellStyle name="Normal 5 4 5 2 5 2" xfId="47541" xr:uid="{00000000-0005-0000-0000-0000A7B90000}"/>
    <cellStyle name="Normal 5 4 5 2 5 2 2" xfId="47542" xr:uid="{00000000-0005-0000-0000-0000A8B90000}"/>
    <cellStyle name="Normal 5 4 5 2 5 3" xfId="47543" xr:uid="{00000000-0005-0000-0000-0000A9B90000}"/>
    <cellStyle name="Normal 5 4 5 2 5 3 2" xfId="47544" xr:uid="{00000000-0005-0000-0000-0000AAB90000}"/>
    <cellStyle name="Normal 5 4 5 2 5 3 2 2" xfId="47545" xr:uid="{00000000-0005-0000-0000-0000ABB90000}"/>
    <cellStyle name="Normal 5 4 5 2 5 3 3" xfId="47546" xr:uid="{00000000-0005-0000-0000-0000ACB90000}"/>
    <cellStyle name="Normal 5 4 5 2 5 4" xfId="47547" xr:uid="{00000000-0005-0000-0000-0000ADB90000}"/>
    <cellStyle name="Normal 5 4 5 2 6" xfId="47548" xr:uid="{00000000-0005-0000-0000-0000AEB90000}"/>
    <cellStyle name="Normal 5 4 5 2 6 2" xfId="47549" xr:uid="{00000000-0005-0000-0000-0000AFB90000}"/>
    <cellStyle name="Normal 5 4 5 2 7" xfId="47550" xr:uid="{00000000-0005-0000-0000-0000B0B90000}"/>
    <cellStyle name="Normal 5 4 5 2 7 2" xfId="47551" xr:uid="{00000000-0005-0000-0000-0000B1B90000}"/>
    <cellStyle name="Normal 5 4 5 2 7 2 2" xfId="47552" xr:uid="{00000000-0005-0000-0000-0000B2B90000}"/>
    <cellStyle name="Normal 5 4 5 2 7 3" xfId="47553" xr:uid="{00000000-0005-0000-0000-0000B3B90000}"/>
    <cellStyle name="Normal 5 4 5 2 8" xfId="47554" xr:uid="{00000000-0005-0000-0000-0000B4B90000}"/>
    <cellStyle name="Normal 5 4 5 2 8 2" xfId="47555" xr:uid="{00000000-0005-0000-0000-0000B5B90000}"/>
    <cellStyle name="Normal 5 4 5 2 9" xfId="47556" xr:uid="{00000000-0005-0000-0000-0000B6B90000}"/>
    <cellStyle name="Normal 5 4 5 3" xfId="47557" xr:uid="{00000000-0005-0000-0000-0000B7B90000}"/>
    <cellStyle name="Normal 5 4 5 3 2" xfId="47558" xr:uid="{00000000-0005-0000-0000-0000B8B90000}"/>
    <cellStyle name="Normal 5 4 5 3 2 2" xfId="47559" xr:uid="{00000000-0005-0000-0000-0000B9B90000}"/>
    <cellStyle name="Normal 5 4 5 3 2 2 2" xfId="47560" xr:uid="{00000000-0005-0000-0000-0000BAB90000}"/>
    <cellStyle name="Normal 5 4 5 3 2 2 2 2" xfId="47561" xr:uid="{00000000-0005-0000-0000-0000BBB90000}"/>
    <cellStyle name="Normal 5 4 5 3 2 2 3" xfId="47562" xr:uid="{00000000-0005-0000-0000-0000BCB90000}"/>
    <cellStyle name="Normal 5 4 5 3 2 2 3 2" xfId="47563" xr:uid="{00000000-0005-0000-0000-0000BDB90000}"/>
    <cellStyle name="Normal 5 4 5 3 2 2 3 2 2" xfId="47564" xr:uid="{00000000-0005-0000-0000-0000BEB90000}"/>
    <cellStyle name="Normal 5 4 5 3 2 2 3 3" xfId="47565" xr:uid="{00000000-0005-0000-0000-0000BFB90000}"/>
    <cellStyle name="Normal 5 4 5 3 2 2 4" xfId="47566" xr:uid="{00000000-0005-0000-0000-0000C0B90000}"/>
    <cellStyle name="Normal 5 4 5 3 2 3" xfId="47567" xr:uid="{00000000-0005-0000-0000-0000C1B90000}"/>
    <cellStyle name="Normal 5 4 5 3 2 3 2" xfId="47568" xr:uid="{00000000-0005-0000-0000-0000C2B90000}"/>
    <cellStyle name="Normal 5 4 5 3 2 4" xfId="47569" xr:uid="{00000000-0005-0000-0000-0000C3B90000}"/>
    <cellStyle name="Normal 5 4 5 3 2 4 2" xfId="47570" xr:uid="{00000000-0005-0000-0000-0000C4B90000}"/>
    <cellStyle name="Normal 5 4 5 3 2 4 2 2" xfId="47571" xr:uid="{00000000-0005-0000-0000-0000C5B90000}"/>
    <cellStyle name="Normal 5 4 5 3 2 4 3" xfId="47572" xr:uid="{00000000-0005-0000-0000-0000C6B90000}"/>
    <cellStyle name="Normal 5 4 5 3 2 5" xfId="47573" xr:uid="{00000000-0005-0000-0000-0000C7B90000}"/>
    <cellStyle name="Normal 5 4 5 3 3" xfId="47574" xr:uid="{00000000-0005-0000-0000-0000C8B90000}"/>
    <cellStyle name="Normal 5 4 5 3 3 2" xfId="47575" xr:uid="{00000000-0005-0000-0000-0000C9B90000}"/>
    <cellStyle name="Normal 5 4 5 3 3 2 2" xfId="47576" xr:uid="{00000000-0005-0000-0000-0000CAB90000}"/>
    <cellStyle name="Normal 5 4 5 3 3 3" xfId="47577" xr:uid="{00000000-0005-0000-0000-0000CBB90000}"/>
    <cellStyle name="Normal 5 4 5 3 3 3 2" xfId="47578" xr:uid="{00000000-0005-0000-0000-0000CCB90000}"/>
    <cellStyle name="Normal 5 4 5 3 3 3 2 2" xfId="47579" xr:uid="{00000000-0005-0000-0000-0000CDB90000}"/>
    <cellStyle name="Normal 5 4 5 3 3 3 3" xfId="47580" xr:uid="{00000000-0005-0000-0000-0000CEB90000}"/>
    <cellStyle name="Normal 5 4 5 3 3 4" xfId="47581" xr:uid="{00000000-0005-0000-0000-0000CFB90000}"/>
    <cellStyle name="Normal 5 4 5 3 4" xfId="47582" xr:uid="{00000000-0005-0000-0000-0000D0B90000}"/>
    <cellStyle name="Normal 5 4 5 3 4 2" xfId="47583" xr:uid="{00000000-0005-0000-0000-0000D1B90000}"/>
    <cellStyle name="Normal 5 4 5 3 4 2 2" xfId="47584" xr:uid="{00000000-0005-0000-0000-0000D2B90000}"/>
    <cellStyle name="Normal 5 4 5 3 4 3" xfId="47585" xr:uid="{00000000-0005-0000-0000-0000D3B90000}"/>
    <cellStyle name="Normal 5 4 5 3 4 3 2" xfId="47586" xr:uid="{00000000-0005-0000-0000-0000D4B90000}"/>
    <cellStyle name="Normal 5 4 5 3 4 3 2 2" xfId="47587" xr:uid="{00000000-0005-0000-0000-0000D5B90000}"/>
    <cellStyle name="Normal 5 4 5 3 4 3 3" xfId="47588" xr:uid="{00000000-0005-0000-0000-0000D6B90000}"/>
    <cellStyle name="Normal 5 4 5 3 4 4" xfId="47589" xr:uid="{00000000-0005-0000-0000-0000D7B90000}"/>
    <cellStyle name="Normal 5 4 5 3 5" xfId="47590" xr:uid="{00000000-0005-0000-0000-0000D8B90000}"/>
    <cellStyle name="Normal 5 4 5 3 5 2" xfId="47591" xr:uid="{00000000-0005-0000-0000-0000D9B90000}"/>
    <cellStyle name="Normal 5 4 5 3 6" xfId="47592" xr:uid="{00000000-0005-0000-0000-0000DAB90000}"/>
    <cellStyle name="Normal 5 4 5 3 6 2" xfId="47593" xr:uid="{00000000-0005-0000-0000-0000DBB90000}"/>
    <cellStyle name="Normal 5 4 5 3 6 2 2" xfId="47594" xr:uid="{00000000-0005-0000-0000-0000DCB90000}"/>
    <cellStyle name="Normal 5 4 5 3 6 3" xfId="47595" xr:uid="{00000000-0005-0000-0000-0000DDB90000}"/>
    <cellStyle name="Normal 5 4 5 3 7" xfId="47596" xr:uid="{00000000-0005-0000-0000-0000DEB90000}"/>
    <cellStyle name="Normal 5 4 5 3 7 2" xfId="47597" xr:uid="{00000000-0005-0000-0000-0000DFB90000}"/>
    <cellStyle name="Normal 5 4 5 3 8" xfId="47598" xr:uid="{00000000-0005-0000-0000-0000E0B90000}"/>
    <cellStyle name="Normal 5 4 5 4" xfId="47599" xr:uid="{00000000-0005-0000-0000-0000E1B90000}"/>
    <cellStyle name="Normal 5 4 5 4 2" xfId="47600" xr:uid="{00000000-0005-0000-0000-0000E2B90000}"/>
    <cellStyle name="Normal 5 4 5 4 2 2" xfId="47601" xr:uid="{00000000-0005-0000-0000-0000E3B90000}"/>
    <cellStyle name="Normal 5 4 5 4 2 2 2" xfId="47602" xr:uid="{00000000-0005-0000-0000-0000E4B90000}"/>
    <cellStyle name="Normal 5 4 5 4 2 3" xfId="47603" xr:uid="{00000000-0005-0000-0000-0000E5B90000}"/>
    <cellStyle name="Normal 5 4 5 4 2 3 2" xfId="47604" xr:uid="{00000000-0005-0000-0000-0000E6B90000}"/>
    <cellStyle name="Normal 5 4 5 4 2 3 2 2" xfId="47605" xr:uid="{00000000-0005-0000-0000-0000E7B90000}"/>
    <cellStyle name="Normal 5 4 5 4 2 3 3" xfId="47606" xr:uid="{00000000-0005-0000-0000-0000E8B90000}"/>
    <cellStyle name="Normal 5 4 5 4 2 4" xfId="47607" xr:uid="{00000000-0005-0000-0000-0000E9B90000}"/>
    <cellStyle name="Normal 5 4 5 4 3" xfId="47608" xr:uid="{00000000-0005-0000-0000-0000EAB90000}"/>
    <cellStyle name="Normal 5 4 5 4 3 2" xfId="47609" xr:uid="{00000000-0005-0000-0000-0000EBB90000}"/>
    <cellStyle name="Normal 5 4 5 4 4" xfId="47610" xr:uid="{00000000-0005-0000-0000-0000ECB90000}"/>
    <cellStyle name="Normal 5 4 5 4 4 2" xfId="47611" xr:uid="{00000000-0005-0000-0000-0000EDB90000}"/>
    <cellStyle name="Normal 5 4 5 4 4 2 2" xfId="47612" xr:uid="{00000000-0005-0000-0000-0000EEB90000}"/>
    <cellStyle name="Normal 5 4 5 4 4 3" xfId="47613" xr:uid="{00000000-0005-0000-0000-0000EFB90000}"/>
    <cellStyle name="Normal 5 4 5 4 5" xfId="47614" xr:uid="{00000000-0005-0000-0000-0000F0B90000}"/>
    <cellStyle name="Normal 5 4 5 5" xfId="47615" xr:uid="{00000000-0005-0000-0000-0000F1B90000}"/>
    <cellStyle name="Normal 5 4 5 5 2" xfId="47616" xr:uid="{00000000-0005-0000-0000-0000F2B90000}"/>
    <cellStyle name="Normal 5 4 5 5 2 2" xfId="47617" xr:uid="{00000000-0005-0000-0000-0000F3B90000}"/>
    <cellStyle name="Normal 5 4 5 5 3" xfId="47618" xr:uid="{00000000-0005-0000-0000-0000F4B90000}"/>
    <cellStyle name="Normal 5 4 5 5 3 2" xfId="47619" xr:uid="{00000000-0005-0000-0000-0000F5B90000}"/>
    <cellStyle name="Normal 5 4 5 5 3 2 2" xfId="47620" xr:uid="{00000000-0005-0000-0000-0000F6B90000}"/>
    <cellStyle name="Normal 5 4 5 5 3 3" xfId="47621" xr:uid="{00000000-0005-0000-0000-0000F7B90000}"/>
    <cellStyle name="Normal 5 4 5 5 4" xfId="47622" xr:uid="{00000000-0005-0000-0000-0000F8B90000}"/>
    <cellStyle name="Normal 5 4 5 6" xfId="47623" xr:uid="{00000000-0005-0000-0000-0000F9B90000}"/>
    <cellStyle name="Normal 5 4 5 6 2" xfId="47624" xr:uid="{00000000-0005-0000-0000-0000FAB90000}"/>
    <cellStyle name="Normal 5 4 5 6 2 2" xfId="47625" xr:uid="{00000000-0005-0000-0000-0000FBB90000}"/>
    <cellStyle name="Normal 5 4 5 6 3" xfId="47626" xr:uid="{00000000-0005-0000-0000-0000FCB90000}"/>
    <cellStyle name="Normal 5 4 5 6 3 2" xfId="47627" xr:uid="{00000000-0005-0000-0000-0000FDB90000}"/>
    <cellStyle name="Normal 5 4 5 6 3 2 2" xfId="47628" xr:uid="{00000000-0005-0000-0000-0000FEB90000}"/>
    <cellStyle name="Normal 5 4 5 6 3 3" xfId="47629" xr:uid="{00000000-0005-0000-0000-0000FFB90000}"/>
    <cellStyle name="Normal 5 4 5 6 4" xfId="47630" xr:uid="{00000000-0005-0000-0000-000000BA0000}"/>
    <cellStyle name="Normal 5 4 5 7" xfId="47631" xr:uid="{00000000-0005-0000-0000-000001BA0000}"/>
    <cellStyle name="Normal 5 4 5 7 2" xfId="47632" xr:uid="{00000000-0005-0000-0000-000002BA0000}"/>
    <cellStyle name="Normal 5 4 5 8" xfId="47633" xr:uid="{00000000-0005-0000-0000-000003BA0000}"/>
    <cellStyle name="Normal 5 4 5 8 2" xfId="47634" xr:uid="{00000000-0005-0000-0000-000004BA0000}"/>
    <cellStyle name="Normal 5 4 5 8 2 2" xfId="47635" xr:uid="{00000000-0005-0000-0000-000005BA0000}"/>
    <cellStyle name="Normal 5 4 5 8 3" xfId="47636" xr:uid="{00000000-0005-0000-0000-000006BA0000}"/>
    <cellStyle name="Normal 5 4 5 9" xfId="47637" xr:uid="{00000000-0005-0000-0000-000007BA0000}"/>
    <cellStyle name="Normal 5 4 5 9 2" xfId="47638" xr:uid="{00000000-0005-0000-0000-000008BA0000}"/>
    <cellStyle name="Normal 5 4 6" xfId="47639" xr:uid="{00000000-0005-0000-0000-000009BA0000}"/>
    <cellStyle name="Normal 5 4 6 10" xfId="47640" xr:uid="{00000000-0005-0000-0000-00000ABA0000}"/>
    <cellStyle name="Normal 5 4 6 2" xfId="47641" xr:uid="{00000000-0005-0000-0000-00000BBA0000}"/>
    <cellStyle name="Normal 5 4 6 2 2" xfId="47642" xr:uid="{00000000-0005-0000-0000-00000CBA0000}"/>
    <cellStyle name="Normal 5 4 6 2 2 2" xfId="47643" xr:uid="{00000000-0005-0000-0000-00000DBA0000}"/>
    <cellStyle name="Normal 5 4 6 2 2 2 2" xfId="47644" xr:uid="{00000000-0005-0000-0000-00000EBA0000}"/>
    <cellStyle name="Normal 5 4 6 2 2 2 2 2" xfId="47645" xr:uid="{00000000-0005-0000-0000-00000FBA0000}"/>
    <cellStyle name="Normal 5 4 6 2 2 2 3" xfId="47646" xr:uid="{00000000-0005-0000-0000-000010BA0000}"/>
    <cellStyle name="Normal 5 4 6 2 2 2 3 2" xfId="47647" xr:uid="{00000000-0005-0000-0000-000011BA0000}"/>
    <cellStyle name="Normal 5 4 6 2 2 2 3 2 2" xfId="47648" xr:uid="{00000000-0005-0000-0000-000012BA0000}"/>
    <cellStyle name="Normal 5 4 6 2 2 2 3 3" xfId="47649" xr:uid="{00000000-0005-0000-0000-000013BA0000}"/>
    <cellStyle name="Normal 5 4 6 2 2 2 4" xfId="47650" xr:uid="{00000000-0005-0000-0000-000014BA0000}"/>
    <cellStyle name="Normal 5 4 6 2 2 3" xfId="47651" xr:uid="{00000000-0005-0000-0000-000015BA0000}"/>
    <cellStyle name="Normal 5 4 6 2 2 3 2" xfId="47652" xr:uid="{00000000-0005-0000-0000-000016BA0000}"/>
    <cellStyle name="Normal 5 4 6 2 2 4" xfId="47653" xr:uid="{00000000-0005-0000-0000-000017BA0000}"/>
    <cellStyle name="Normal 5 4 6 2 2 4 2" xfId="47654" xr:uid="{00000000-0005-0000-0000-000018BA0000}"/>
    <cellStyle name="Normal 5 4 6 2 2 4 2 2" xfId="47655" xr:uid="{00000000-0005-0000-0000-000019BA0000}"/>
    <cellStyle name="Normal 5 4 6 2 2 4 3" xfId="47656" xr:uid="{00000000-0005-0000-0000-00001ABA0000}"/>
    <cellStyle name="Normal 5 4 6 2 2 5" xfId="47657" xr:uid="{00000000-0005-0000-0000-00001BBA0000}"/>
    <cellStyle name="Normal 5 4 6 2 3" xfId="47658" xr:uid="{00000000-0005-0000-0000-00001CBA0000}"/>
    <cellStyle name="Normal 5 4 6 2 3 2" xfId="47659" xr:uid="{00000000-0005-0000-0000-00001DBA0000}"/>
    <cellStyle name="Normal 5 4 6 2 3 2 2" xfId="47660" xr:uid="{00000000-0005-0000-0000-00001EBA0000}"/>
    <cellStyle name="Normal 5 4 6 2 3 3" xfId="47661" xr:uid="{00000000-0005-0000-0000-00001FBA0000}"/>
    <cellStyle name="Normal 5 4 6 2 3 3 2" xfId="47662" xr:uid="{00000000-0005-0000-0000-000020BA0000}"/>
    <cellStyle name="Normal 5 4 6 2 3 3 2 2" xfId="47663" xr:uid="{00000000-0005-0000-0000-000021BA0000}"/>
    <cellStyle name="Normal 5 4 6 2 3 3 3" xfId="47664" xr:uid="{00000000-0005-0000-0000-000022BA0000}"/>
    <cellStyle name="Normal 5 4 6 2 3 4" xfId="47665" xr:uid="{00000000-0005-0000-0000-000023BA0000}"/>
    <cellStyle name="Normal 5 4 6 2 4" xfId="47666" xr:uid="{00000000-0005-0000-0000-000024BA0000}"/>
    <cellStyle name="Normal 5 4 6 2 4 2" xfId="47667" xr:uid="{00000000-0005-0000-0000-000025BA0000}"/>
    <cellStyle name="Normal 5 4 6 2 4 2 2" xfId="47668" xr:uid="{00000000-0005-0000-0000-000026BA0000}"/>
    <cellStyle name="Normal 5 4 6 2 4 3" xfId="47669" xr:uid="{00000000-0005-0000-0000-000027BA0000}"/>
    <cellStyle name="Normal 5 4 6 2 4 3 2" xfId="47670" xr:uid="{00000000-0005-0000-0000-000028BA0000}"/>
    <cellStyle name="Normal 5 4 6 2 4 3 2 2" xfId="47671" xr:uid="{00000000-0005-0000-0000-000029BA0000}"/>
    <cellStyle name="Normal 5 4 6 2 4 3 3" xfId="47672" xr:uid="{00000000-0005-0000-0000-00002ABA0000}"/>
    <cellStyle name="Normal 5 4 6 2 4 4" xfId="47673" xr:uid="{00000000-0005-0000-0000-00002BBA0000}"/>
    <cellStyle name="Normal 5 4 6 2 5" xfId="47674" xr:uid="{00000000-0005-0000-0000-00002CBA0000}"/>
    <cellStyle name="Normal 5 4 6 2 5 2" xfId="47675" xr:uid="{00000000-0005-0000-0000-00002DBA0000}"/>
    <cellStyle name="Normal 5 4 6 2 6" xfId="47676" xr:uid="{00000000-0005-0000-0000-00002EBA0000}"/>
    <cellStyle name="Normal 5 4 6 2 6 2" xfId="47677" xr:uid="{00000000-0005-0000-0000-00002FBA0000}"/>
    <cellStyle name="Normal 5 4 6 2 6 2 2" xfId="47678" xr:uid="{00000000-0005-0000-0000-000030BA0000}"/>
    <cellStyle name="Normal 5 4 6 2 6 3" xfId="47679" xr:uid="{00000000-0005-0000-0000-000031BA0000}"/>
    <cellStyle name="Normal 5 4 6 2 7" xfId="47680" xr:uid="{00000000-0005-0000-0000-000032BA0000}"/>
    <cellStyle name="Normal 5 4 6 2 7 2" xfId="47681" xr:uid="{00000000-0005-0000-0000-000033BA0000}"/>
    <cellStyle name="Normal 5 4 6 2 8" xfId="47682" xr:uid="{00000000-0005-0000-0000-000034BA0000}"/>
    <cellStyle name="Normal 5 4 6 3" xfId="47683" xr:uid="{00000000-0005-0000-0000-000035BA0000}"/>
    <cellStyle name="Normal 5 4 6 3 2" xfId="47684" xr:uid="{00000000-0005-0000-0000-000036BA0000}"/>
    <cellStyle name="Normal 5 4 6 3 2 2" xfId="47685" xr:uid="{00000000-0005-0000-0000-000037BA0000}"/>
    <cellStyle name="Normal 5 4 6 3 2 2 2" xfId="47686" xr:uid="{00000000-0005-0000-0000-000038BA0000}"/>
    <cellStyle name="Normal 5 4 6 3 2 3" xfId="47687" xr:uid="{00000000-0005-0000-0000-000039BA0000}"/>
    <cellStyle name="Normal 5 4 6 3 2 3 2" xfId="47688" xr:uid="{00000000-0005-0000-0000-00003ABA0000}"/>
    <cellStyle name="Normal 5 4 6 3 2 3 2 2" xfId="47689" xr:uid="{00000000-0005-0000-0000-00003BBA0000}"/>
    <cellStyle name="Normal 5 4 6 3 2 3 3" xfId="47690" xr:uid="{00000000-0005-0000-0000-00003CBA0000}"/>
    <cellStyle name="Normal 5 4 6 3 2 4" xfId="47691" xr:uid="{00000000-0005-0000-0000-00003DBA0000}"/>
    <cellStyle name="Normal 5 4 6 3 3" xfId="47692" xr:uid="{00000000-0005-0000-0000-00003EBA0000}"/>
    <cellStyle name="Normal 5 4 6 3 3 2" xfId="47693" xr:uid="{00000000-0005-0000-0000-00003FBA0000}"/>
    <cellStyle name="Normal 5 4 6 3 4" xfId="47694" xr:uid="{00000000-0005-0000-0000-000040BA0000}"/>
    <cellStyle name="Normal 5 4 6 3 4 2" xfId="47695" xr:uid="{00000000-0005-0000-0000-000041BA0000}"/>
    <cellStyle name="Normal 5 4 6 3 4 2 2" xfId="47696" xr:uid="{00000000-0005-0000-0000-000042BA0000}"/>
    <cellStyle name="Normal 5 4 6 3 4 3" xfId="47697" xr:uid="{00000000-0005-0000-0000-000043BA0000}"/>
    <cellStyle name="Normal 5 4 6 3 5" xfId="47698" xr:uid="{00000000-0005-0000-0000-000044BA0000}"/>
    <cellStyle name="Normal 5 4 6 4" xfId="47699" xr:uid="{00000000-0005-0000-0000-000045BA0000}"/>
    <cellStyle name="Normal 5 4 6 4 2" xfId="47700" xr:uid="{00000000-0005-0000-0000-000046BA0000}"/>
    <cellStyle name="Normal 5 4 6 4 2 2" xfId="47701" xr:uid="{00000000-0005-0000-0000-000047BA0000}"/>
    <cellStyle name="Normal 5 4 6 4 3" xfId="47702" xr:uid="{00000000-0005-0000-0000-000048BA0000}"/>
    <cellStyle name="Normal 5 4 6 4 3 2" xfId="47703" xr:uid="{00000000-0005-0000-0000-000049BA0000}"/>
    <cellStyle name="Normal 5 4 6 4 3 2 2" xfId="47704" xr:uid="{00000000-0005-0000-0000-00004ABA0000}"/>
    <cellStyle name="Normal 5 4 6 4 3 3" xfId="47705" xr:uid="{00000000-0005-0000-0000-00004BBA0000}"/>
    <cellStyle name="Normal 5 4 6 4 4" xfId="47706" xr:uid="{00000000-0005-0000-0000-00004CBA0000}"/>
    <cellStyle name="Normal 5 4 6 5" xfId="47707" xr:uid="{00000000-0005-0000-0000-00004DBA0000}"/>
    <cellStyle name="Normal 5 4 6 5 2" xfId="47708" xr:uid="{00000000-0005-0000-0000-00004EBA0000}"/>
    <cellStyle name="Normal 5 4 6 5 2 2" xfId="47709" xr:uid="{00000000-0005-0000-0000-00004FBA0000}"/>
    <cellStyle name="Normal 5 4 6 5 3" xfId="47710" xr:uid="{00000000-0005-0000-0000-000050BA0000}"/>
    <cellStyle name="Normal 5 4 6 5 3 2" xfId="47711" xr:uid="{00000000-0005-0000-0000-000051BA0000}"/>
    <cellStyle name="Normal 5 4 6 5 3 2 2" xfId="47712" xr:uid="{00000000-0005-0000-0000-000052BA0000}"/>
    <cellStyle name="Normal 5 4 6 5 3 3" xfId="47713" xr:uid="{00000000-0005-0000-0000-000053BA0000}"/>
    <cellStyle name="Normal 5 4 6 5 4" xfId="47714" xr:uid="{00000000-0005-0000-0000-000054BA0000}"/>
    <cellStyle name="Normal 5 4 6 6" xfId="47715" xr:uid="{00000000-0005-0000-0000-000055BA0000}"/>
    <cellStyle name="Normal 5 4 6 6 2" xfId="47716" xr:uid="{00000000-0005-0000-0000-000056BA0000}"/>
    <cellStyle name="Normal 5 4 6 7" xfId="47717" xr:uid="{00000000-0005-0000-0000-000057BA0000}"/>
    <cellStyle name="Normal 5 4 6 7 2" xfId="47718" xr:uid="{00000000-0005-0000-0000-000058BA0000}"/>
    <cellStyle name="Normal 5 4 6 7 2 2" xfId="47719" xr:uid="{00000000-0005-0000-0000-000059BA0000}"/>
    <cellStyle name="Normal 5 4 6 7 3" xfId="47720" xr:uid="{00000000-0005-0000-0000-00005ABA0000}"/>
    <cellStyle name="Normal 5 4 6 8" xfId="47721" xr:uid="{00000000-0005-0000-0000-00005BBA0000}"/>
    <cellStyle name="Normal 5 4 6 8 2" xfId="47722" xr:uid="{00000000-0005-0000-0000-00005CBA0000}"/>
    <cellStyle name="Normal 5 4 6 9" xfId="47723" xr:uid="{00000000-0005-0000-0000-00005DBA0000}"/>
    <cellStyle name="Normal 5 4 7" xfId="47724" xr:uid="{00000000-0005-0000-0000-00005EBA0000}"/>
    <cellStyle name="Normal 5 4 7 2" xfId="47725" xr:uid="{00000000-0005-0000-0000-00005FBA0000}"/>
    <cellStyle name="Normal 5 4 7 2 2" xfId="47726" xr:uid="{00000000-0005-0000-0000-000060BA0000}"/>
    <cellStyle name="Normal 5 4 7 2 2 2" xfId="47727" xr:uid="{00000000-0005-0000-0000-000061BA0000}"/>
    <cellStyle name="Normal 5 4 7 2 2 2 2" xfId="47728" xr:uid="{00000000-0005-0000-0000-000062BA0000}"/>
    <cellStyle name="Normal 5 4 7 2 2 3" xfId="47729" xr:uid="{00000000-0005-0000-0000-000063BA0000}"/>
    <cellStyle name="Normal 5 4 7 2 2 3 2" xfId="47730" xr:uid="{00000000-0005-0000-0000-000064BA0000}"/>
    <cellStyle name="Normal 5 4 7 2 2 3 2 2" xfId="47731" xr:uid="{00000000-0005-0000-0000-000065BA0000}"/>
    <cellStyle name="Normal 5 4 7 2 2 3 3" xfId="47732" xr:uid="{00000000-0005-0000-0000-000066BA0000}"/>
    <cellStyle name="Normal 5 4 7 2 2 4" xfId="47733" xr:uid="{00000000-0005-0000-0000-000067BA0000}"/>
    <cellStyle name="Normal 5 4 7 2 3" xfId="47734" xr:uid="{00000000-0005-0000-0000-000068BA0000}"/>
    <cellStyle name="Normal 5 4 7 2 3 2" xfId="47735" xr:uid="{00000000-0005-0000-0000-000069BA0000}"/>
    <cellStyle name="Normal 5 4 7 2 4" xfId="47736" xr:uid="{00000000-0005-0000-0000-00006ABA0000}"/>
    <cellStyle name="Normal 5 4 7 2 4 2" xfId="47737" xr:uid="{00000000-0005-0000-0000-00006BBA0000}"/>
    <cellStyle name="Normal 5 4 7 2 4 2 2" xfId="47738" xr:uid="{00000000-0005-0000-0000-00006CBA0000}"/>
    <cellStyle name="Normal 5 4 7 2 4 3" xfId="47739" xr:uid="{00000000-0005-0000-0000-00006DBA0000}"/>
    <cellStyle name="Normal 5 4 7 2 5" xfId="47740" xr:uid="{00000000-0005-0000-0000-00006EBA0000}"/>
    <cellStyle name="Normal 5 4 7 3" xfId="47741" xr:uid="{00000000-0005-0000-0000-00006FBA0000}"/>
    <cellStyle name="Normal 5 4 7 3 2" xfId="47742" xr:uid="{00000000-0005-0000-0000-000070BA0000}"/>
    <cellStyle name="Normal 5 4 7 3 2 2" xfId="47743" xr:uid="{00000000-0005-0000-0000-000071BA0000}"/>
    <cellStyle name="Normal 5 4 7 3 3" xfId="47744" xr:uid="{00000000-0005-0000-0000-000072BA0000}"/>
    <cellStyle name="Normal 5 4 7 3 3 2" xfId="47745" xr:uid="{00000000-0005-0000-0000-000073BA0000}"/>
    <cellStyle name="Normal 5 4 7 3 3 2 2" xfId="47746" xr:uid="{00000000-0005-0000-0000-000074BA0000}"/>
    <cellStyle name="Normal 5 4 7 3 3 3" xfId="47747" xr:uid="{00000000-0005-0000-0000-000075BA0000}"/>
    <cellStyle name="Normal 5 4 7 3 4" xfId="47748" xr:uid="{00000000-0005-0000-0000-000076BA0000}"/>
    <cellStyle name="Normal 5 4 7 4" xfId="47749" xr:uid="{00000000-0005-0000-0000-000077BA0000}"/>
    <cellStyle name="Normal 5 4 7 4 2" xfId="47750" xr:uid="{00000000-0005-0000-0000-000078BA0000}"/>
    <cellStyle name="Normal 5 4 7 4 2 2" xfId="47751" xr:uid="{00000000-0005-0000-0000-000079BA0000}"/>
    <cellStyle name="Normal 5 4 7 4 3" xfId="47752" xr:uid="{00000000-0005-0000-0000-00007ABA0000}"/>
    <cellStyle name="Normal 5 4 7 4 3 2" xfId="47753" xr:uid="{00000000-0005-0000-0000-00007BBA0000}"/>
    <cellStyle name="Normal 5 4 7 4 3 2 2" xfId="47754" xr:uid="{00000000-0005-0000-0000-00007CBA0000}"/>
    <cellStyle name="Normal 5 4 7 4 3 3" xfId="47755" xr:uid="{00000000-0005-0000-0000-00007DBA0000}"/>
    <cellStyle name="Normal 5 4 7 4 4" xfId="47756" xr:uid="{00000000-0005-0000-0000-00007EBA0000}"/>
    <cellStyle name="Normal 5 4 7 5" xfId="47757" xr:uid="{00000000-0005-0000-0000-00007FBA0000}"/>
    <cellStyle name="Normal 5 4 7 5 2" xfId="47758" xr:uid="{00000000-0005-0000-0000-000080BA0000}"/>
    <cellStyle name="Normal 5 4 7 6" xfId="47759" xr:uid="{00000000-0005-0000-0000-000081BA0000}"/>
    <cellStyle name="Normal 5 4 7 6 2" xfId="47760" xr:uid="{00000000-0005-0000-0000-000082BA0000}"/>
    <cellStyle name="Normal 5 4 7 6 2 2" xfId="47761" xr:uid="{00000000-0005-0000-0000-000083BA0000}"/>
    <cellStyle name="Normal 5 4 7 6 3" xfId="47762" xr:uid="{00000000-0005-0000-0000-000084BA0000}"/>
    <cellStyle name="Normal 5 4 7 7" xfId="47763" xr:uid="{00000000-0005-0000-0000-000085BA0000}"/>
    <cellStyle name="Normal 5 4 7 7 2" xfId="47764" xr:uid="{00000000-0005-0000-0000-000086BA0000}"/>
    <cellStyle name="Normal 5 4 7 8" xfId="47765" xr:uid="{00000000-0005-0000-0000-000087BA0000}"/>
    <cellStyle name="Normal 5 4 8" xfId="47766" xr:uid="{00000000-0005-0000-0000-000088BA0000}"/>
    <cellStyle name="Normal 5 4 8 2" xfId="47767" xr:uid="{00000000-0005-0000-0000-000089BA0000}"/>
    <cellStyle name="Normal 5 4 8 2 2" xfId="47768" xr:uid="{00000000-0005-0000-0000-00008ABA0000}"/>
    <cellStyle name="Normal 5 4 8 2 2 2" xfId="47769" xr:uid="{00000000-0005-0000-0000-00008BBA0000}"/>
    <cellStyle name="Normal 5 4 8 2 2 2 2" xfId="47770" xr:uid="{00000000-0005-0000-0000-00008CBA0000}"/>
    <cellStyle name="Normal 5 4 8 2 2 3" xfId="47771" xr:uid="{00000000-0005-0000-0000-00008DBA0000}"/>
    <cellStyle name="Normal 5 4 8 2 2 3 2" xfId="47772" xr:uid="{00000000-0005-0000-0000-00008EBA0000}"/>
    <cellStyle name="Normal 5 4 8 2 2 3 2 2" xfId="47773" xr:uid="{00000000-0005-0000-0000-00008FBA0000}"/>
    <cellStyle name="Normal 5 4 8 2 2 3 3" xfId="47774" xr:uid="{00000000-0005-0000-0000-000090BA0000}"/>
    <cellStyle name="Normal 5 4 8 2 2 4" xfId="47775" xr:uid="{00000000-0005-0000-0000-000091BA0000}"/>
    <cellStyle name="Normal 5 4 8 2 3" xfId="47776" xr:uid="{00000000-0005-0000-0000-000092BA0000}"/>
    <cellStyle name="Normal 5 4 8 2 3 2" xfId="47777" xr:uid="{00000000-0005-0000-0000-000093BA0000}"/>
    <cellStyle name="Normal 5 4 8 2 4" xfId="47778" xr:uid="{00000000-0005-0000-0000-000094BA0000}"/>
    <cellStyle name="Normal 5 4 8 2 4 2" xfId="47779" xr:uid="{00000000-0005-0000-0000-000095BA0000}"/>
    <cellStyle name="Normal 5 4 8 2 4 2 2" xfId="47780" xr:uid="{00000000-0005-0000-0000-000096BA0000}"/>
    <cellStyle name="Normal 5 4 8 2 4 3" xfId="47781" xr:uid="{00000000-0005-0000-0000-000097BA0000}"/>
    <cellStyle name="Normal 5 4 8 2 5" xfId="47782" xr:uid="{00000000-0005-0000-0000-000098BA0000}"/>
    <cellStyle name="Normal 5 4 8 3" xfId="47783" xr:uid="{00000000-0005-0000-0000-000099BA0000}"/>
    <cellStyle name="Normal 5 4 8 3 2" xfId="47784" xr:uid="{00000000-0005-0000-0000-00009ABA0000}"/>
    <cellStyle name="Normal 5 4 8 3 2 2" xfId="47785" xr:uid="{00000000-0005-0000-0000-00009BBA0000}"/>
    <cellStyle name="Normal 5 4 8 3 3" xfId="47786" xr:uid="{00000000-0005-0000-0000-00009CBA0000}"/>
    <cellStyle name="Normal 5 4 8 3 3 2" xfId="47787" xr:uid="{00000000-0005-0000-0000-00009DBA0000}"/>
    <cellStyle name="Normal 5 4 8 3 3 2 2" xfId="47788" xr:uid="{00000000-0005-0000-0000-00009EBA0000}"/>
    <cellStyle name="Normal 5 4 8 3 3 3" xfId="47789" xr:uid="{00000000-0005-0000-0000-00009FBA0000}"/>
    <cellStyle name="Normal 5 4 8 3 4" xfId="47790" xr:uid="{00000000-0005-0000-0000-0000A0BA0000}"/>
    <cellStyle name="Normal 5 4 8 4" xfId="47791" xr:uid="{00000000-0005-0000-0000-0000A1BA0000}"/>
    <cellStyle name="Normal 5 4 8 4 2" xfId="47792" xr:uid="{00000000-0005-0000-0000-0000A2BA0000}"/>
    <cellStyle name="Normal 5 4 8 4 2 2" xfId="47793" xr:uid="{00000000-0005-0000-0000-0000A3BA0000}"/>
    <cellStyle name="Normal 5 4 8 4 3" xfId="47794" xr:uid="{00000000-0005-0000-0000-0000A4BA0000}"/>
    <cellStyle name="Normal 5 4 8 4 3 2" xfId="47795" xr:uid="{00000000-0005-0000-0000-0000A5BA0000}"/>
    <cellStyle name="Normal 5 4 8 4 3 2 2" xfId="47796" xr:uid="{00000000-0005-0000-0000-0000A6BA0000}"/>
    <cellStyle name="Normal 5 4 8 4 3 3" xfId="47797" xr:uid="{00000000-0005-0000-0000-0000A7BA0000}"/>
    <cellStyle name="Normal 5 4 8 4 4" xfId="47798" xr:uid="{00000000-0005-0000-0000-0000A8BA0000}"/>
    <cellStyle name="Normal 5 4 8 5" xfId="47799" xr:uid="{00000000-0005-0000-0000-0000A9BA0000}"/>
    <cellStyle name="Normal 5 4 8 5 2" xfId="47800" xr:uid="{00000000-0005-0000-0000-0000AABA0000}"/>
    <cellStyle name="Normal 5 4 8 6" xfId="47801" xr:uid="{00000000-0005-0000-0000-0000ABBA0000}"/>
    <cellStyle name="Normal 5 4 8 6 2" xfId="47802" xr:uid="{00000000-0005-0000-0000-0000ACBA0000}"/>
    <cellStyle name="Normal 5 4 8 6 2 2" xfId="47803" xr:uid="{00000000-0005-0000-0000-0000ADBA0000}"/>
    <cellStyle name="Normal 5 4 8 6 3" xfId="47804" xr:uid="{00000000-0005-0000-0000-0000AEBA0000}"/>
    <cellStyle name="Normal 5 4 8 7" xfId="47805" xr:uid="{00000000-0005-0000-0000-0000AFBA0000}"/>
    <cellStyle name="Normal 5 4 8 7 2" xfId="47806" xr:uid="{00000000-0005-0000-0000-0000B0BA0000}"/>
    <cellStyle name="Normal 5 4 8 8" xfId="47807" xr:uid="{00000000-0005-0000-0000-0000B1BA0000}"/>
    <cellStyle name="Normal 5 4 9" xfId="47808" xr:uid="{00000000-0005-0000-0000-0000B2BA0000}"/>
    <cellStyle name="Normal 5 4 9 2" xfId="47809" xr:uid="{00000000-0005-0000-0000-0000B3BA0000}"/>
    <cellStyle name="Normal 5 4 9 2 2" xfId="47810" xr:uid="{00000000-0005-0000-0000-0000B4BA0000}"/>
    <cellStyle name="Normal 5 4 9 2 2 2" xfId="47811" xr:uid="{00000000-0005-0000-0000-0000B5BA0000}"/>
    <cellStyle name="Normal 5 4 9 2 2 2 2" xfId="47812" xr:uid="{00000000-0005-0000-0000-0000B6BA0000}"/>
    <cellStyle name="Normal 5 4 9 2 2 3" xfId="47813" xr:uid="{00000000-0005-0000-0000-0000B7BA0000}"/>
    <cellStyle name="Normal 5 4 9 2 2 3 2" xfId="47814" xr:uid="{00000000-0005-0000-0000-0000B8BA0000}"/>
    <cellStyle name="Normal 5 4 9 2 2 3 2 2" xfId="47815" xr:uid="{00000000-0005-0000-0000-0000B9BA0000}"/>
    <cellStyle name="Normal 5 4 9 2 2 3 3" xfId="47816" xr:uid="{00000000-0005-0000-0000-0000BABA0000}"/>
    <cellStyle name="Normal 5 4 9 2 2 4" xfId="47817" xr:uid="{00000000-0005-0000-0000-0000BBBA0000}"/>
    <cellStyle name="Normal 5 4 9 2 3" xfId="47818" xr:uid="{00000000-0005-0000-0000-0000BCBA0000}"/>
    <cellStyle name="Normal 5 4 9 2 3 2" xfId="47819" xr:uid="{00000000-0005-0000-0000-0000BDBA0000}"/>
    <cellStyle name="Normal 5 4 9 2 4" xfId="47820" xr:uid="{00000000-0005-0000-0000-0000BEBA0000}"/>
    <cellStyle name="Normal 5 4 9 2 4 2" xfId="47821" xr:uid="{00000000-0005-0000-0000-0000BFBA0000}"/>
    <cellStyle name="Normal 5 4 9 2 4 2 2" xfId="47822" xr:uid="{00000000-0005-0000-0000-0000C0BA0000}"/>
    <cellStyle name="Normal 5 4 9 2 4 3" xfId="47823" xr:uid="{00000000-0005-0000-0000-0000C1BA0000}"/>
    <cellStyle name="Normal 5 4 9 2 5" xfId="47824" xr:uid="{00000000-0005-0000-0000-0000C2BA0000}"/>
    <cellStyle name="Normal 5 4 9 3" xfId="47825" xr:uid="{00000000-0005-0000-0000-0000C3BA0000}"/>
    <cellStyle name="Normal 5 4 9 3 2" xfId="47826" xr:uid="{00000000-0005-0000-0000-0000C4BA0000}"/>
    <cellStyle name="Normal 5 4 9 3 2 2" xfId="47827" xr:uid="{00000000-0005-0000-0000-0000C5BA0000}"/>
    <cellStyle name="Normal 5 4 9 3 3" xfId="47828" xr:uid="{00000000-0005-0000-0000-0000C6BA0000}"/>
    <cellStyle name="Normal 5 4 9 3 3 2" xfId="47829" xr:uid="{00000000-0005-0000-0000-0000C7BA0000}"/>
    <cellStyle name="Normal 5 4 9 3 3 2 2" xfId="47830" xr:uid="{00000000-0005-0000-0000-0000C8BA0000}"/>
    <cellStyle name="Normal 5 4 9 3 3 3" xfId="47831" xr:uid="{00000000-0005-0000-0000-0000C9BA0000}"/>
    <cellStyle name="Normal 5 4 9 3 4" xfId="47832" xr:uid="{00000000-0005-0000-0000-0000CABA0000}"/>
    <cellStyle name="Normal 5 4 9 4" xfId="47833" xr:uid="{00000000-0005-0000-0000-0000CBBA0000}"/>
    <cellStyle name="Normal 5 4 9 4 2" xfId="47834" xr:uid="{00000000-0005-0000-0000-0000CCBA0000}"/>
    <cellStyle name="Normal 5 4 9 5" xfId="47835" xr:uid="{00000000-0005-0000-0000-0000CDBA0000}"/>
    <cellStyle name="Normal 5 4 9 5 2" xfId="47836" xr:uid="{00000000-0005-0000-0000-0000CEBA0000}"/>
    <cellStyle name="Normal 5 4 9 5 2 2" xfId="47837" xr:uid="{00000000-0005-0000-0000-0000CFBA0000}"/>
    <cellStyle name="Normal 5 4 9 5 3" xfId="47838" xr:uid="{00000000-0005-0000-0000-0000D0BA0000}"/>
    <cellStyle name="Normal 5 4 9 6" xfId="47839" xr:uid="{00000000-0005-0000-0000-0000D1BA0000}"/>
    <cellStyle name="Normal 5 4_T-straight with PEDs adjustor" xfId="47840" xr:uid="{00000000-0005-0000-0000-0000D2BA0000}"/>
    <cellStyle name="Normal 5 5" xfId="47841" xr:uid="{00000000-0005-0000-0000-0000D3BA0000}"/>
    <cellStyle name="Normal 5 5 10" xfId="47842" xr:uid="{00000000-0005-0000-0000-0000D4BA0000}"/>
    <cellStyle name="Normal 5 5 10 2" xfId="47843" xr:uid="{00000000-0005-0000-0000-0000D5BA0000}"/>
    <cellStyle name="Normal 5 5 10 2 2" xfId="47844" xr:uid="{00000000-0005-0000-0000-0000D6BA0000}"/>
    <cellStyle name="Normal 5 5 10 2 2 2" xfId="47845" xr:uid="{00000000-0005-0000-0000-0000D7BA0000}"/>
    <cellStyle name="Normal 5 5 10 2 2 2 2" xfId="47846" xr:uid="{00000000-0005-0000-0000-0000D8BA0000}"/>
    <cellStyle name="Normal 5 5 10 2 2 3" xfId="47847" xr:uid="{00000000-0005-0000-0000-0000D9BA0000}"/>
    <cellStyle name="Normal 5 5 10 2 2 3 2" xfId="47848" xr:uid="{00000000-0005-0000-0000-0000DABA0000}"/>
    <cellStyle name="Normal 5 5 10 2 2 3 2 2" xfId="47849" xr:uid="{00000000-0005-0000-0000-0000DBBA0000}"/>
    <cellStyle name="Normal 5 5 10 2 2 3 3" xfId="47850" xr:uid="{00000000-0005-0000-0000-0000DCBA0000}"/>
    <cellStyle name="Normal 5 5 10 2 2 4" xfId="47851" xr:uid="{00000000-0005-0000-0000-0000DDBA0000}"/>
    <cellStyle name="Normal 5 5 10 2 3" xfId="47852" xr:uid="{00000000-0005-0000-0000-0000DEBA0000}"/>
    <cellStyle name="Normal 5 5 10 2 3 2" xfId="47853" xr:uid="{00000000-0005-0000-0000-0000DFBA0000}"/>
    <cellStyle name="Normal 5 5 10 2 4" xfId="47854" xr:uid="{00000000-0005-0000-0000-0000E0BA0000}"/>
    <cellStyle name="Normal 5 5 10 2 4 2" xfId="47855" xr:uid="{00000000-0005-0000-0000-0000E1BA0000}"/>
    <cellStyle name="Normal 5 5 10 2 4 2 2" xfId="47856" xr:uid="{00000000-0005-0000-0000-0000E2BA0000}"/>
    <cellStyle name="Normal 5 5 10 2 4 3" xfId="47857" xr:uid="{00000000-0005-0000-0000-0000E3BA0000}"/>
    <cellStyle name="Normal 5 5 10 2 5" xfId="47858" xr:uid="{00000000-0005-0000-0000-0000E4BA0000}"/>
    <cellStyle name="Normal 5 5 10 3" xfId="47859" xr:uid="{00000000-0005-0000-0000-0000E5BA0000}"/>
    <cellStyle name="Normal 5 5 10 3 2" xfId="47860" xr:uid="{00000000-0005-0000-0000-0000E6BA0000}"/>
    <cellStyle name="Normal 5 5 10 3 2 2" xfId="47861" xr:uid="{00000000-0005-0000-0000-0000E7BA0000}"/>
    <cellStyle name="Normal 5 5 10 3 3" xfId="47862" xr:uid="{00000000-0005-0000-0000-0000E8BA0000}"/>
    <cellStyle name="Normal 5 5 10 3 3 2" xfId="47863" xr:uid="{00000000-0005-0000-0000-0000E9BA0000}"/>
    <cellStyle name="Normal 5 5 10 3 3 2 2" xfId="47864" xr:uid="{00000000-0005-0000-0000-0000EABA0000}"/>
    <cellStyle name="Normal 5 5 10 3 3 3" xfId="47865" xr:uid="{00000000-0005-0000-0000-0000EBBA0000}"/>
    <cellStyle name="Normal 5 5 10 3 4" xfId="47866" xr:uid="{00000000-0005-0000-0000-0000ECBA0000}"/>
    <cellStyle name="Normal 5 5 10 4" xfId="47867" xr:uid="{00000000-0005-0000-0000-0000EDBA0000}"/>
    <cellStyle name="Normal 5 5 10 4 2" xfId="47868" xr:uid="{00000000-0005-0000-0000-0000EEBA0000}"/>
    <cellStyle name="Normal 5 5 10 5" xfId="47869" xr:uid="{00000000-0005-0000-0000-0000EFBA0000}"/>
    <cellStyle name="Normal 5 5 10 5 2" xfId="47870" xr:uid="{00000000-0005-0000-0000-0000F0BA0000}"/>
    <cellStyle name="Normal 5 5 10 5 2 2" xfId="47871" xr:uid="{00000000-0005-0000-0000-0000F1BA0000}"/>
    <cellStyle name="Normal 5 5 10 5 3" xfId="47872" xr:uid="{00000000-0005-0000-0000-0000F2BA0000}"/>
    <cellStyle name="Normal 5 5 10 6" xfId="47873" xr:uid="{00000000-0005-0000-0000-0000F3BA0000}"/>
    <cellStyle name="Normal 5 5 11" xfId="47874" xr:uid="{00000000-0005-0000-0000-0000F4BA0000}"/>
    <cellStyle name="Normal 5 5 11 2" xfId="47875" xr:uid="{00000000-0005-0000-0000-0000F5BA0000}"/>
    <cellStyle name="Normal 5 5 11 2 2" xfId="47876" xr:uid="{00000000-0005-0000-0000-0000F6BA0000}"/>
    <cellStyle name="Normal 5 5 11 2 2 2" xfId="47877" xr:uid="{00000000-0005-0000-0000-0000F7BA0000}"/>
    <cellStyle name="Normal 5 5 11 2 3" xfId="47878" xr:uid="{00000000-0005-0000-0000-0000F8BA0000}"/>
    <cellStyle name="Normal 5 5 11 2 3 2" xfId="47879" xr:uid="{00000000-0005-0000-0000-0000F9BA0000}"/>
    <cellStyle name="Normal 5 5 11 2 3 2 2" xfId="47880" xr:uid="{00000000-0005-0000-0000-0000FABA0000}"/>
    <cellStyle name="Normal 5 5 11 2 3 3" xfId="47881" xr:uid="{00000000-0005-0000-0000-0000FBBA0000}"/>
    <cellStyle name="Normal 5 5 11 2 4" xfId="47882" xr:uid="{00000000-0005-0000-0000-0000FCBA0000}"/>
    <cellStyle name="Normal 5 5 11 3" xfId="47883" xr:uid="{00000000-0005-0000-0000-0000FDBA0000}"/>
    <cellStyle name="Normal 5 5 11 3 2" xfId="47884" xr:uid="{00000000-0005-0000-0000-0000FEBA0000}"/>
    <cellStyle name="Normal 5 5 11 4" xfId="47885" xr:uid="{00000000-0005-0000-0000-0000FFBA0000}"/>
    <cellStyle name="Normal 5 5 11 4 2" xfId="47886" xr:uid="{00000000-0005-0000-0000-000000BB0000}"/>
    <cellStyle name="Normal 5 5 11 4 2 2" xfId="47887" xr:uid="{00000000-0005-0000-0000-000001BB0000}"/>
    <cellStyle name="Normal 5 5 11 4 3" xfId="47888" xr:uid="{00000000-0005-0000-0000-000002BB0000}"/>
    <cellStyle name="Normal 5 5 11 5" xfId="47889" xr:uid="{00000000-0005-0000-0000-000003BB0000}"/>
    <cellStyle name="Normal 5 5 12" xfId="47890" xr:uid="{00000000-0005-0000-0000-000004BB0000}"/>
    <cellStyle name="Normal 5 5 12 2" xfId="47891" xr:uid="{00000000-0005-0000-0000-000005BB0000}"/>
    <cellStyle name="Normal 5 5 12 2 2" xfId="47892" xr:uid="{00000000-0005-0000-0000-000006BB0000}"/>
    <cellStyle name="Normal 5 5 12 3" xfId="47893" xr:uid="{00000000-0005-0000-0000-000007BB0000}"/>
    <cellStyle name="Normal 5 5 12 3 2" xfId="47894" xr:uid="{00000000-0005-0000-0000-000008BB0000}"/>
    <cellStyle name="Normal 5 5 12 3 2 2" xfId="47895" xr:uid="{00000000-0005-0000-0000-000009BB0000}"/>
    <cellStyle name="Normal 5 5 12 3 3" xfId="47896" xr:uid="{00000000-0005-0000-0000-00000ABB0000}"/>
    <cellStyle name="Normal 5 5 12 4" xfId="47897" xr:uid="{00000000-0005-0000-0000-00000BBB0000}"/>
    <cellStyle name="Normal 5 5 13" xfId="47898" xr:uid="{00000000-0005-0000-0000-00000CBB0000}"/>
    <cellStyle name="Normal 5 5 13 2" xfId="47899" xr:uid="{00000000-0005-0000-0000-00000DBB0000}"/>
    <cellStyle name="Normal 5 5 13 2 2" xfId="47900" xr:uid="{00000000-0005-0000-0000-00000EBB0000}"/>
    <cellStyle name="Normal 5 5 13 3" xfId="47901" xr:uid="{00000000-0005-0000-0000-00000FBB0000}"/>
    <cellStyle name="Normal 5 5 13 3 2" xfId="47902" xr:uid="{00000000-0005-0000-0000-000010BB0000}"/>
    <cellStyle name="Normal 5 5 13 3 2 2" xfId="47903" xr:uid="{00000000-0005-0000-0000-000011BB0000}"/>
    <cellStyle name="Normal 5 5 13 3 3" xfId="47904" xr:uid="{00000000-0005-0000-0000-000012BB0000}"/>
    <cellStyle name="Normal 5 5 13 4" xfId="47905" xr:uid="{00000000-0005-0000-0000-000013BB0000}"/>
    <cellStyle name="Normal 5 5 14" xfId="47906" xr:uid="{00000000-0005-0000-0000-000014BB0000}"/>
    <cellStyle name="Normal 5 5 14 2" xfId="47907" xr:uid="{00000000-0005-0000-0000-000015BB0000}"/>
    <cellStyle name="Normal 5 5 14 2 2" xfId="47908" xr:uid="{00000000-0005-0000-0000-000016BB0000}"/>
    <cellStyle name="Normal 5 5 14 3" xfId="47909" xr:uid="{00000000-0005-0000-0000-000017BB0000}"/>
    <cellStyle name="Normal 5 5 14 3 2" xfId="47910" xr:uid="{00000000-0005-0000-0000-000018BB0000}"/>
    <cellStyle name="Normal 5 5 14 3 2 2" xfId="47911" xr:uid="{00000000-0005-0000-0000-000019BB0000}"/>
    <cellStyle name="Normal 5 5 14 3 3" xfId="47912" xr:uid="{00000000-0005-0000-0000-00001ABB0000}"/>
    <cellStyle name="Normal 5 5 14 4" xfId="47913" xr:uid="{00000000-0005-0000-0000-00001BBB0000}"/>
    <cellStyle name="Normal 5 5 15" xfId="47914" xr:uid="{00000000-0005-0000-0000-00001CBB0000}"/>
    <cellStyle name="Normal 5 5 15 2" xfId="47915" xr:uid="{00000000-0005-0000-0000-00001DBB0000}"/>
    <cellStyle name="Normal 5 5 15 2 2" xfId="47916" xr:uid="{00000000-0005-0000-0000-00001EBB0000}"/>
    <cellStyle name="Normal 5 5 15 3" xfId="47917" xr:uid="{00000000-0005-0000-0000-00001FBB0000}"/>
    <cellStyle name="Normal 5 5 16" xfId="47918" xr:uid="{00000000-0005-0000-0000-000020BB0000}"/>
    <cellStyle name="Normal 5 5 16 2" xfId="47919" xr:uid="{00000000-0005-0000-0000-000021BB0000}"/>
    <cellStyle name="Normal 5 5 17" xfId="47920" xr:uid="{00000000-0005-0000-0000-000022BB0000}"/>
    <cellStyle name="Normal 5 5 17 2" xfId="47921" xr:uid="{00000000-0005-0000-0000-000023BB0000}"/>
    <cellStyle name="Normal 5 5 18" xfId="47922" xr:uid="{00000000-0005-0000-0000-000024BB0000}"/>
    <cellStyle name="Normal 5 5 19" xfId="47923" xr:uid="{00000000-0005-0000-0000-000025BB0000}"/>
    <cellStyle name="Normal 5 5 2" xfId="47924" xr:uid="{00000000-0005-0000-0000-000026BB0000}"/>
    <cellStyle name="Normal 5 5 2 10" xfId="47925" xr:uid="{00000000-0005-0000-0000-000027BB0000}"/>
    <cellStyle name="Normal 5 5 2 10 2" xfId="47926" xr:uid="{00000000-0005-0000-0000-000028BB0000}"/>
    <cellStyle name="Normal 5 5 2 11" xfId="47927" xr:uid="{00000000-0005-0000-0000-000029BB0000}"/>
    <cellStyle name="Normal 5 5 2 12" xfId="47928" xr:uid="{00000000-0005-0000-0000-00002ABB0000}"/>
    <cellStyle name="Normal 5 5 2 2" xfId="47929" xr:uid="{00000000-0005-0000-0000-00002BBB0000}"/>
    <cellStyle name="Normal 5 5 2 2 10" xfId="47930" xr:uid="{00000000-0005-0000-0000-00002CBB0000}"/>
    <cellStyle name="Normal 5 5 2 2 11" xfId="47931" xr:uid="{00000000-0005-0000-0000-00002DBB0000}"/>
    <cellStyle name="Normal 5 5 2 2 2" xfId="47932" xr:uid="{00000000-0005-0000-0000-00002EBB0000}"/>
    <cellStyle name="Normal 5 5 2 2 2 10" xfId="47933" xr:uid="{00000000-0005-0000-0000-00002FBB0000}"/>
    <cellStyle name="Normal 5 5 2 2 2 2" xfId="47934" xr:uid="{00000000-0005-0000-0000-000030BB0000}"/>
    <cellStyle name="Normal 5 5 2 2 2 2 2" xfId="47935" xr:uid="{00000000-0005-0000-0000-000031BB0000}"/>
    <cellStyle name="Normal 5 5 2 2 2 2 2 2" xfId="47936" xr:uid="{00000000-0005-0000-0000-000032BB0000}"/>
    <cellStyle name="Normal 5 5 2 2 2 2 2 2 2" xfId="47937" xr:uid="{00000000-0005-0000-0000-000033BB0000}"/>
    <cellStyle name="Normal 5 5 2 2 2 2 2 2 2 2" xfId="47938" xr:uid="{00000000-0005-0000-0000-000034BB0000}"/>
    <cellStyle name="Normal 5 5 2 2 2 2 2 2 3" xfId="47939" xr:uid="{00000000-0005-0000-0000-000035BB0000}"/>
    <cellStyle name="Normal 5 5 2 2 2 2 2 2 3 2" xfId="47940" xr:uid="{00000000-0005-0000-0000-000036BB0000}"/>
    <cellStyle name="Normal 5 5 2 2 2 2 2 2 3 2 2" xfId="47941" xr:uid="{00000000-0005-0000-0000-000037BB0000}"/>
    <cellStyle name="Normal 5 5 2 2 2 2 2 2 3 3" xfId="47942" xr:uid="{00000000-0005-0000-0000-000038BB0000}"/>
    <cellStyle name="Normal 5 5 2 2 2 2 2 2 4" xfId="47943" xr:uid="{00000000-0005-0000-0000-000039BB0000}"/>
    <cellStyle name="Normal 5 5 2 2 2 2 2 3" xfId="47944" xr:uid="{00000000-0005-0000-0000-00003ABB0000}"/>
    <cellStyle name="Normal 5 5 2 2 2 2 2 3 2" xfId="47945" xr:uid="{00000000-0005-0000-0000-00003BBB0000}"/>
    <cellStyle name="Normal 5 5 2 2 2 2 2 4" xfId="47946" xr:uid="{00000000-0005-0000-0000-00003CBB0000}"/>
    <cellStyle name="Normal 5 5 2 2 2 2 2 4 2" xfId="47947" xr:uid="{00000000-0005-0000-0000-00003DBB0000}"/>
    <cellStyle name="Normal 5 5 2 2 2 2 2 4 2 2" xfId="47948" xr:uid="{00000000-0005-0000-0000-00003EBB0000}"/>
    <cellStyle name="Normal 5 5 2 2 2 2 2 4 3" xfId="47949" xr:uid="{00000000-0005-0000-0000-00003FBB0000}"/>
    <cellStyle name="Normal 5 5 2 2 2 2 2 5" xfId="47950" xr:uid="{00000000-0005-0000-0000-000040BB0000}"/>
    <cellStyle name="Normal 5 5 2 2 2 2 3" xfId="47951" xr:uid="{00000000-0005-0000-0000-000041BB0000}"/>
    <cellStyle name="Normal 5 5 2 2 2 2 3 2" xfId="47952" xr:uid="{00000000-0005-0000-0000-000042BB0000}"/>
    <cellStyle name="Normal 5 5 2 2 2 2 3 2 2" xfId="47953" xr:uid="{00000000-0005-0000-0000-000043BB0000}"/>
    <cellStyle name="Normal 5 5 2 2 2 2 3 3" xfId="47954" xr:uid="{00000000-0005-0000-0000-000044BB0000}"/>
    <cellStyle name="Normal 5 5 2 2 2 2 3 3 2" xfId="47955" xr:uid="{00000000-0005-0000-0000-000045BB0000}"/>
    <cellStyle name="Normal 5 5 2 2 2 2 3 3 2 2" xfId="47956" xr:uid="{00000000-0005-0000-0000-000046BB0000}"/>
    <cellStyle name="Normal 5 5 2 2 2 2 3 3 3" xfId="47957" xr:uid="{00000000-0005-0000-0000-000047BB0000}"/>
    <cellStyle name="Normal 5 5 2 2 2 2 3 4" xfId="47958" xr:uid="{00000000-0005-0000-0000-000048BB0000}"/>
    <cellStyle name="Normal 5 5 2 2 2 2 4" xfId="47959" xr:uid="{00000000-0005-0000-0000-000049BB0000}"/>
    <cellStyle name="Normal 5 5 2 2 2 2 4 2" xfId="47960" xr:uid="{00000000-0005-0000-0000-00004ABB0000}"/>
    <cellStyle name="Normal 5 5 2 2 2 2 4 2 2" xfId="47961" xr:uid="{00000000-0005-0000-0000-00004BBB0000}"/>
    <cellStyle name="Normal 5 5 2 2 2 2 4 3" xfId="47962" xr:uid="{00000000-0005-0000-0000-00004CBB0000}"/>
    <cellStyle name="Normal 5 5 2 2 2 2 4 3 2" xfId="47963" xr:uid="{00000000-0005-0000-0000-00004DBB0000}"/>
    <cellStyle name="Normal 5 5 2 2 2 2 4 3 2 2" xfId="47964" xr:uid="{00000000-0005-0000-0000-00004EBB0000}"/>
    <cellStyle name="Normal 5 5 2 2 2 2 4 3 3" xfId="47965" xr:uid="{00000000-0005-0000-0000-00004FBB0000}"/>
    <cellStyle name="Normal 5 5 2 2 2 2 4 4" xfId="47966" xr:uid="{00000000-0005-0000-0000-000050BB0000}"/>
    <cellStyle name="Normal 5 5 2 2 2 2 5" xfId="47967" xr:uid="{00000000-0005-0000-0000-000051BB0000}"/>
    <cellStyle name="Normal 5 5 2 2 2 2 5 2" xfId="47968" xr:uid="{00000000-0005-0000-0000-000052BB0000}"/>
    <cellStyle name="Normal 5 5 2 2 2 2 6" xfId="47969" xr:uid="{00000000-0005-0000-0000-000053BB0000}"/>
    <cellStyle name="Normal 5 5 2 2 2 2 6 2" xfId="47970" xr:uid="{00000000-0005-0000-0000-000054BB0000}"/>
    <cellStyle name="Normal 5 5 2 2 2 2 6 2 2" xfId="47971" xr:uid="{00000000-0005-0000-0000-000055BB0000}"/>
    <cellStyle name="Normal 5 5 2 2 2 2 6 3" xfId="47972" xr:uid="{00000000-0005-0000-0000-000056BB0000}"/>
    <cellStyle name="Normal 5 5 2 2 2 2 7" xfId="47973" xr:uid="{00000000-0005-0000-0000-000057BB0000}"/>
    <cellStyle name="Normal 5 5 2 2 2 2 7 2" xfId="47974" xr:uid="{00000000-0005-0000-0000-000058BB0000}"/>
    <cellStyle name="Normal 5 5 2 2 2 2 8" xfId="47975" xr:uid="{00000000-0005-0000-0000-000059BB0000}"/>
    <cellStyle name="Normal 5 5 2 2 2 2 9" xfId="47976" xr:uid="{00000000-0005-0000-0000-00005ABB0000}"/>
    <cellStyle name="Normal 5 5 2 2 2 3" xfId="47977" xr:uid="{00000000-0005-0000-0000-00005BBB0000}"/>
    <cellStyle name="Normal 5 5 2 2 2 3 2" xfId="47978" xr:uid="{00000000-0005-0000-0000-00005CBB0000}"/>
    <cellStyle name="Normal 5 5 2 2 2 3 2 2" xfId="47979" xr:uid="{00000000-0005-0000-0000-00005DBB0000}"/>
    <cellStyle name="Normal 5 5 2 2 2 3 2 2 2" xfId="47980" xr:uid="{00000000-0005-0000-0000-00005EBB0000}"/>
    <cellStyle name="Normal 5 5 2 2 2 3 2 3" xfId="47981" xr:uid="{00000000-0005-0000-0000-00005FBB0000}"/>
    <cellStyle name="Normal 5 5 2 2 2 3 2 3 2" xfId="47982" xr:uid="{00000000-0005-0000-0000-000060BB0000}"/>
    <cellStyle name="Normal 5 5 2 2 2 3 2 3 2 2" xfId="47983" xr:uid="{00000000-0005-0000-0000-000061BB0000}"/>
    <cellStyle name="Normal 5 5 2 2 2 3 2 3 3" xfId="47984" xr:uid="{00000000-0005-0000-0000-000062BB0000}"/>
    <cellStyle name="Normal 5 5 2 2 2 3 2 4" xfId="47985" xr:uid="{00000000-0005-0000-0000-000063BB0000}"/>
    <cellStyle name="Normal 5 5 2 2 2 3 3" xfId="47986" xr:uid="{00000000-0005-0000-0000-000064BB0000}"/>
    <cellStyle name="Normal 5 5 2 2 2 3 3 2" xfId="47987" xr:uid="{00000000-0005-0000-0000-000065BB0000}"/>
    <cellStyle name="Normal 5 5 2 2 2 3 4" xfId="47988" xr:uid="{00000000-0005-0000-0000-000066BB0000}"/>
    <cellStyle name="Normal 5 5 2 2 2 3 4 2" xfId="47989" xr:uid="{00000000-0005-0000-0000-000067BB0000}"/>
    <cellStyle name="Normal 5 5 2 2 2 3 4 2 2" xfId="47990" xr:uid="{00000000-0005-0000-0000-000068BB0000}"/>
    <cellStyle name="Normal 5 5 2 2 2 3 4 3" xfId="47991" xr:uid="{00000000-0005-0000-0000-000069BB0000}"/>
    <cellStyle name="Normal 5 5 2 2 2 3 5" xfId="47992" xr:uid="{00000000-0005-0000-0000-00006ABB0000}"/>
    <cellStyle name="Normal 5 5 2 2 2 4" xfId="47993" xr:uid="{00000000-0005-0000-0000-00006BBB0000}"/>
    <cellStyle name="Normal 5 5 2 2 2 4 2" xfId="47994" xr:uid="{00000000-0005-0000-0000-00006CBB0000}"/>
    <cellStyle name="Normal 5 5 2 2 2 4 2 2" xfId="47995" xr:uid="{00000000-0005-0000-0000-00006DBB0000}"/>
    <cellStyle name="Normal 5 5 2 2 2 4 3" xfId="47996" xr:uid="{00000000-0005-0000-0000-00006EBB0000}"/>
    <cellStyle name="Normal 5 5 2 2 2 4 3 2" xfId="47997" xr:uid="{00000000-0005-0000-0000-00006FBB0000}"/>
    <cellStyle name="Normal 5 5 2 2 2 4 3 2 2" xfId="47998" xr:uid="{00000000-0005-0000-0000-000070BB0000}"/>
    <cellStyle name="Normal 5 5 2 2 2 4 3 3" xfId="47999" xr:uid="{00000000-0005-0000-0000-000071BB0000}"/>
    <cellStyle name="Normal 5 5 2 2 2 4 4" xfId="48000" xr:uid="{00000000-0005-0000-0000-000072BB0000}"/>
    <cellStyle name="Normal 5 5 2 2 2 5" xfId="48001" xr:uid="{00000000-0005-0000-0000-000073BB0000}"/>
    <cellStyle name="Normal 5 5 2 2 2 5 2" xfId="48002" xr:uid="{00000000-0005-0000-0000-000074BB0000}"/>
    <cellStyle name="Normal 5 5 2 2 2 5 2 2" xfId="48003" xr:uid="{00000000-0005-0000-0000-000075BB0000}"/>
    <cellStyle name="Normal 5 5 2 2 2 5 3" xfId="48004" xr:uid="{00000000-0005-0000-0000-000076BB0000}"/>
    <cellStyle name="Normal 5 5 2 2 2 5 3 2" xfId="48005" xr:uid="{00000000-0005-0000-0000-000077BB0000}"/>
    <cellStyle name="Normal 5 5 2 2 2 5 3 2 2" xfId="48006" xr:uid="{00000000-0005-0000-0000-000078BB0000}"/>
    <cellStyle name="Normal 5 5 2 2 2 5 3 3" xfId="48007" xr:uid="{00000000-0005-0000-0000-000079BB0000}"/>
    <cellStyle name="Normal 5 5 2 2 2 5 4" xfId="48008" xr:uid="{00000000-0005-0000-0000-00007ABB0000}"/>
    <cellStyle name="Normal 5 5 2 2 2 6" xfId="48009" xr:uid="{00000000-0005-0000-0000-00007BBB0000}"/>
    <cellStyle name="Normal 5 5 2 2 2 6 2" xfId="48010" xr:uid="{00000000-0005-0000-0000-00007CBB0000}"/>
    <cellStyle name="Normal 5 5 2 2 2 7" xfId="48011" xr:uid="{00000000-0005-0000-0000-00007DBB0000}"/>
    <cellStyle name="Normal 5 5 2 2 2 7 2" xfId="48012" xr:uid="{00000000-0005-0000-0000-00007EBB0000}"/>
    <cellStyle name="Normal 5 5 2 2 2 7 2 2" xfId="48013" xr:uid="{00000000-0005-0000-0000-00007FBB0000}"/>
    <cellStyle name="Normal 5 5 2 2 2 7 3" xfId="48014" xr:uid="{00000000-0005-0000-0000-000080BB0000}"/>
    <cellStyle name="Normal 5 5 2 2 2 8" xfId="48015" xr:uid="{00000000-0005-0000-0000-000081BB0000}"/>
    <cellStyle name="Normal 5 5 2 2 2 8 2" xfId="48016" xr:uid="{00000000-0005-0000-0000-000082BB0000}"/>
    <cellStyle name="Normal 5 5 2 2 2 9" xfId="48017" xr:uid="{00000000-0005-0000-0000-000083BB0000}"/>
    <cellStyle name="Normal 5 5 2 2 3" xfId="48018" xr:uid="{00000000-0005-0000-0000-000084BB0000}"/>
    <cellStyle name="Normal 5 5 2 2 3 2" xfId="48019" xr:uid="{00000000-0005-0000-0000-000085BB0000}"/>
    <cellStyle name="Normal 5 5 2 2 3 2 2" xfId="48020" xr:uid="{00000000-0005-0000-0000-000086BB0000}"/>
    <cellStyle name="Normal 5 5 2 2 3 2 2 2" xfId="48021" xr:uid="{00000000-0005-0000-0000-000087BB0000}"/>
    <cellStyle name="Normal 5 5 2 2 3 2 2 2 2" xfId="48022" xr:uid="{00000000-0005-0000-0000-000088BB0000}"/>
    <cellStyle name="Normal 5 5 2 2 3 2 2 3" xfId="48023" xr:uid="{00000000-0005-0000-0000-000089BB0000}"/>
    <cellStyle name="Normal 5 5 2 2 3 2 2 3 2" xfId="48024" xr:uid="{00000000-0005-0000-0000-00008ABB0000}"/>
    <cellStyle name="Normal 5 5 2 2 3 2 2 3 2 2" xfId="48025" xr:uid="{00000000-0005-0000-0000-00008BBB0000}"/>
    <cellStyle name="Normal 5 5 2 2 3 2 2 3 3" xfId="48026" xr:uid="{00000000-0005-0000-0000-00008CBB0000}"/>
    <cellStyle name="Normal 5 5 2 2 3 2 2 4" xfId="48027" xr:uid="{00000000-0005-0000-0000-00008DBB0000}"/>
    <cellStyle name="Normal 5 5 2 2 3 2 3" xfId="48028" xr:uid="{00000000-0005-0000-0000-00008EBB0000}"/>
    <cellStyle name="Normal 5 5 2 2 3 2 3 2" xfId="48029" xr:uid="{00000000-0005-0000-0000-00008FBB0000}"/>
    <cellStyle name="Normal 5 5 2 2 3 2 4" xfId="48030" xr:uid="{00000000-0005-0000-0000-000090BB0000}"/>
    <cellStyle name="Normal 5 5 2 2 3 2 4 2" xfId="48031" xr:uid="{00000000-0005-0000-0000-000091BB0000}"/>
    <cellStyle name="Normal 5 5 2 2 3 2 4 2 2" xfId="48032" xr:uid="{00000000-0005-0000-0000-000092BB0000}"/>
    <cellStyle name="Normal 5 5 2 2 3 2 4 3" xfId="48033" xr:uid="{00000000-0005-0000-0000-000093BB0000}"/>
    <cellStyle name="Normal 5 5 2 2 3 2 5" xfId="48034" xr:uid="{00000000-0005-0000-0000-000094BB0000}"/>
    <cellStyle name="Normal 5 5 2 2 3 2 6" xfId="48035" xr:uid="{00000000-0005-0000-0000-000095BB0000}"/>
    <cellStyle name="Normal 5 5 2 2 3 3" xfId="48036" xr:uid="{00000000-0005-0000-0000-000096BB0000}"/>
    <cellStyle name="Normal 5 5 2 2 3 3 2" xfId="48037" xr:uid="{00000000-0005-0000-0000-000097BB0000}"/>
    <cellStyle name="Normal 5 5 2 2 3 3 2 2" xfId="48038" xr:uid="{00000000-0005-0000-0000-000098BB0000}"/>
    <cellStyle name="Normal 5 5 2 2 3 3 3" xfId="48039" xr:uid="{00000000-0005-0000-0000-000099BB0000}"/>
    <cellStyle name="Normal 5 5 2 2 3 3 3 2" xfId="48040" xr:uid="{00000000-0005-0000-0000-00009ABB0000}"/>
    <cellStyle name="Normal 5 5 2 2 3 3 3 2 2" xfId="48041" xr:uid="{00000000-0005-0000-0000-00009BBB0000}"/>
    <cellStyle name="Normal 5 5 2 2 3 3 3 3" xfId="48042" xr:uid="{00000000-0005-0000-0000-00009CBB0000}"/>
    <cellStyle name="Normal 5 5 2 2 3 3 4" xfId="48043" xr:uid="{00000000-0005-0000-0000-00009DBB0000}"/>
    <cellStyle name="Normal 5 5 2 2 3 4" xfId="48044" xr:uid="{00000000-0005-0000-0000-00009EBB0000}"/>
    <cellStyle name="Normal 5 5 2 2 3 4 2" xfId="48045" xr:uid="{00000000-0005-0000-0000-00009FBB0000}"/>
    <cellStyle name="Normal 5 5 2 2 3 4 2 2" xfId="48046" xr:uid="{00000000-0005-0000-0000-0000A0BB0000}"/>
    <cellStyle name="Normal 5 5 2 2 3 4 3" xfId="48047" xr:uid="{00000000-0005-0000-0000-0000A1BB0000}"/>
    <cellStyle name="Normal 5 5 2 2 3 4 3 2" xfId="48048" xr:uid="{00000000-0005-0000-0000-0000A2BB0000}"/>
    <cellStyle name="Normal 5 5 2 2 3 4 3 2 2" xfId="48049" xr:uid="{00000000-0005-0000-0000-0000A3BB0000}"/>
    <cellStyle name="Normal 5 5 2 2 3 4 3 3" xfId="48050" xr:uid="{00000000-0005-0000-0000-0000A4BB0000}"/>
    <cellStyle name="Normal 5 5 2 2 3 4 4" xfId="48051" xr:uid="{00000000-0005-0000-0000-0000A5BB0000}"/>
    <cellStyle name="Normal 5 5 2 2 3 5" xfId="48052" xr:uid="{00000000-0005-0000-0000-0000A6BB0000}"/>
    <cellStyle name="Normal 5 5 2 2 3 5 2" xfId="48053" xr:uid="{00000000-0005-0000-0000-0000A7BB0000}"/>
    <cellStyle name="Normal 5 5 2 2 3 6" xfId="48054" xr:uid="{00000000-0005-0000-0000-0000A8BB0000}"/>
    <cellStyle name="Normal 5 5 2 2 3 6 2" xfId="48055" xr:uid="{00000000-0005-0000-0000-0000A9BB0000}"/>
    <cellStyle name="Normal 5 5 2 2 3 6 2 2" xfId="48056" xr:uid="{00000000-0005-0000-0000-0000AABB0000}"/>
    <cellStyle name="Normal 5 5 2 2 3 6 3" xfId="48057" xr:uid="{00000000-0005-0000-0000-0000ABBB0000}"/>
    <cellStyle name="Normal 5 5 2 2 3 7" xfId="48058" xr:uid="{00000000-0005-0000-0000-0000ACBB0000}"/>
    <cellStyle name="Normal 5 5 2 2 3 7 2" xfId="48059" xr:uid="{00000000-0005-0000-0000-0000ADBB0000}"/>
    <cellStyle name="Normal 5 5 2 2 3 8" xfId="48060" xr:uid="{00000000-0005-0000-0000-0000AEBB0000}"/>
    <cellStyle name="Normal 5 5 2 2 3 9" xfId="48061" xr:uid="{00000000-0005-0000-0000-0000AFBB0000}"/>
    <cellStyle name="Normal 5 5 2 2 4" xfId="48062" xr:uid="{00000000-0005-0000-0000-0000B0BB0000}"/>
    <cellStyle name="Normal 5 5 2 2 4 2" xfId="48063" xr:uid="{00000000-0005-0000-0000-0000B1BB0000}"/>
    <cellStyle name="Normal 5 5 2 2 4 2 2" xfId="48064" xr:uid="{00000000-0005-0000-0000-0000B2BB0000}"/>
    <cellStyle name="Normal 5 5 2 2 4 2 2 2" xfId="48065" xr:uid="{00000000-0005-0000-0000-0000B3BB0000}"/>
    <cellStyle name="Normal 5 5 2 2 4 2 3" xfId="48066" xr:uid="{00000000-0005-0000-0000-0000B4BB0000}"/>
    <cellStyle name="Normal 5 5 2 2 4 2 3 2" xfId="48067" xr:uid="{00000000-0005-0000-0000-0000B5BB0000}"/>
    <cellStyle name="Normal 5 5 2 2 4 2 3 2 2" xfId="48068" xr:uid="{00000000-0005-0000-0000-0000B6BB0000}"/>
    <cellStyle name="Normal 5 5 2 2 4 2 3 3" xfId="48069" xr:uid="{00000000-0005-0000-0000-0000B7BB0000}"/>
    <cellStyle name="Normal 5 5 2 2 4 2 4" xfId="48070" xr:uid="{00000000-0005-0000-0000-0000B8BB0000}"/>
    <cellStyle name="Normal 5 5 2 2 4 3" xfId="48071" xr:uid="{00000000-0005-0000-0000-0000B9BB0000}"/>
    <cellStyle name="Normal 5 5 2 2 4 3 2" xfId="48072" xr:uid="{00000000-0005-0000-0000-0000BABB0000}"/>
    <cellStyle name="Normal 5 5 2 2 4 4" xfId="48073" xr:uid="{00000000-0005-0000-0000-0000BBBB0000}"/>
    <cellStyle name="Normal 5 5 2 2 4 4 2" xfId="48074" xr:uid="{00000000-0005-0000-0000-0000BCBB0000}"/>
    <cellStyle name="Normal 5 5 2 2 4 4 2 2" xfId="48075" xr:uid="{00000000-0005-0000-0000-0000BDBB0000}"/>
    <cellStyle name="Normal 5 5 2 2 4 4 3" xfId="48076" xr:uid="{00000000-0005-0000-0000-0000BEBB0000}"/>
    <cellStyle name="Normal 5 5 2 2 4 5" xfId="48077" xr:uid="{00000000-0005-0000-0000-0000BFBB0000}"/>
    <cellStyle name="Normal 5 5 2 2 4 6" xfId="48078" xr:uid="{00000000-0005-0000-0000-0000C0BB0000}"/>
    <cellStyle name="Normal 5 5 2 2 5" xfId="48079" xr:uid="{00000000-0005-0000-0000-0000C1BB0000}"/>
    <cellStyle name="Normal 5 5 2 2 5 2" xfId="48080" xr:uid="{00000000-0005-0000-0000-0000C2BB0000}"/>
    <cellStyle name="Normal 5 5 2 2 5 2 2" xfId="48081" xr:uid="{00000000-0005-0000-0000-0000C3BB0000}"/>
    <cellStyle name="Normal 5 5 2 2 5 3" xfId="48082" xr:uid="{00000000-0005-0000-0000-0000C4BB0000}"/>
    <cellStyle name="Normal 5 5 2 2 5 3 2" xfId="48083" xr:uid="{00000000-0005-0000-0000-0000C5BB0000}"/>
    <cellStyle name="Normal 5 5 2 2 5 3 2 2" xfId="48084" xr:uid="{00000000-0005-0000-0000-0000C6BB0000}"/>
    <cellStyle name="Normal 5 5 2 2 5 3 3" xfId="48085" xr:uid="{00000000-0005-0000-0000-0000C7BB0000}"/>
    <cellStyle name="Normal 5 5 2 2 5 4" xfId="48086" xr:uid="{00000000-0005-0000-0000-0000C8BB0000}"/>
    <cellStyle name="Normal 5 5 2 2 6" xfId="48087" xr:uid="{00000000-0005-0000-0000-0000C9BB0000}"/>
    <cellStyle name="Normal 5 5 2 2 6 2" xfId="48088" xr:uid="{00000000-0005-0000-0000-0000CABB0000}"/>
    <cellStyle name="Normal 5 5 2 2 6 2 2" xfId="48089" xr:uid="{00000000-0005-0000-0000-0000CBBB0000}"/>
    <cellStyle name="Normal 5 5 2 2 6 3" xfId="48090" xr:uid="{00000000-0005-0000-0000-0000CCBB0000}"/>
    <cellStyle name="Normal 5 5 2 2 6 3 2" xfId="48091" xr:uid="{00000000-0005-0000-0000-0000CDBB0000}"/>
    <cellStyle name="Normal 5 5 2 2 6 3 2 2" xfId="48092" xr:uid="{00000000-0005-0000-0000-0000CEBB0000}"/>
    <cellStyle name="Normal 5 5 2 2 6 3 3" xfId="48093" xr:uid="{00000000-0005-0000-0000-0000CFBB0000}"/>
    <cellStyle name="Normal 5 5 2 2 6 4" xfId="48094" xr:uid="{00000000-0005-0000-0000-0000D0BB0000}"/>
    <cellStyle name="Normal 5 5 2 2 7" xfId="48095" xr:uid="{00000000-0005-0000-0000-0000D1BB0000}"/>
    <cellStyle name="Normal 5 5 2 2 7 2" xfId="48096" xr:uid="{00000000-0005-0000-0000-0000D2BB0000}"/>
    <cellStyle name="Normal 5 5 2 2 8" xfId="48097" xr:uid="{00000000-0005-0000-0000-0000D3BB0000}"/>
    <cellStyle name="Normal 5 5 2 2 8 2" xfId="48098" xr:uid="{00000000-0005-0000-0000-0000D4BB0000}"/>
    <cellStyle name="Normal 5 5 2 2 8 2 2" xfId="48099" xr:uid="{00000000-0005-0000-0000-0000D5BB0000}"/>
    <cellStyle name="Normal 5 5 2 2 8 3" xfId="48100" xr:uid="{00000000-0005-0000-0000-0000D6BB0000}"/>
    <cellStyle name="Normal 5 5 2 2 9" xfId="48101" xr:uid="{00000000-0005-0000-0000-0000D7BB0000}"/>
    <cellStyle name="Normal 5 5 2 2 9 2" xfId="48102" xr:uid="{00000000-0005-0000-0000-0000D8BB0000}"/>
    <cellStyle name="Normal 5 5 2 2_T-straight with PEDs adjustor" xfId="48103" xr:uid="{00000000-0005-0000-0000-0000D9BB0000}"/>
    <cellStyle name="Normal 5 5 2 3" xfId="48104" xr:uid="{00000000-0005-0000-0000-0000DABB0000}"/>
    <cellStyle name="Normal 5 5 2 3 10" xfId="48105" xr:uid="{00000000-0005-0000-0000-0000DBBB0000}"/>
    <cellStyle name="Normal 5 5 2 3 2" xfId="48106" xr:uid="{00000000-0005-0000-0000-0000DCBB0000}"/>
    <cellStyle name="Normal 5 5 2 3 2 2" xfId="48107" xr:uid="{00000000-0005-0000-0000-0000DDBB0000}"/>
    <cellStyle name="Normal 5 5 2 3 2 2 2" xfId="48108" xr:uid="{00000000-0005-0000-0000-0000DEBB0000}"/>
    <cellStyle name="Normal 5 5 2 3 2 2 2 2" xfId="48109" xr:uid="{00000000-0005-0000-0000-0000DFBB0000}"/>
    <cellStyle name="Normal 5 5 2 3 2 2 2 2 2" xfId="48110" xr:uid="{00000000-0005-0000-0000-0000E0BB0000}"/>
    <cellStyle name="Normal 5 5 2 3 2 2 2 3" xfId="48111" xr:uid="{00000000-0005-0000-0000-0000E1BB0000}"/>
    <cellStyle name="Normal 5 5 2 3 2 2 2 3 2" xfId="48112" xr:uid="{00000000-0005-0000-0000-0000E2BB0000}"/>
    <cellStyle name="Normal 5 5 2 3 2 2 2 3 2 2" xfId="48113" xr:uid="{00000000-0005-0000-0000-0000E3BB0000}"/>
    <cellStyle name="Normal 5 5 2 3 2 2 2 3 3" xfId="48114" xr:uid="{00000000-0005-0000-0000-0000E4BB0000}"/>
    <cellStyle name="Normal 5 5 2 3 2 2 2 4" xfId="48115" xr:uid="{00000000-0005-0000-0000-0000E5BB0000}"/>
    <cellStyle name="Normal 5 5 2 3 2 2 3" xfId="48116" xr:uid="{00000000-0005-0000-0000-0000E6BB0000}"/>
    <cellStyle name="Normal 5 5 2 3 2 2 3 2" xfId="48117" xr:uid="{00000000-0005-0000-0000-0000E7BB0000}"/>
    <cellStyle name="Normal 5 5 2 3 2 2 4" xfId="48118" xr:uid="{00000000-0005-0000-0000-0000E8BB0000}"/>
    <cellStyle name="Normal 5 5 2 3 2 2 4 2" xfId="48119" xr:uid="{00000000-0005-0000-0000-0000E9BB0000}"/>
    <cellStyle name="Normal 5 5 2 3 2 2 4 2 2" xfId="48120" xr:uid="{00000000-0005-0000-0000-0000EABB0000}"/>
    <cellStyle name="Normal 5 5 2 3 2 2 4 3" xfId="48121" xr:uid="{00000000-0005-0000-0000-0000EBBB0000}"/>
    <cellStyle name="Normal 5 5 2 3 2 2 5" xfId="48122" xr:uid="{00000000-0005-0000-0000-0000ECBB0000}"/>
    <cellStyle name="Normal 5 5 2 3 2 3" xfId="48123" xr:uid="{00000000-0005-0000-0000-0000EDBB0000}"/>
    <cellStyle name="Normal 5 5 2 3 2 3 2" xfId="48124" xr:uid="{00000000-0005-0000-0000-0000EEBB0000}"/>
    <cellStyle name="Normal 5 5 2 3 2 3 2 2" xfId="48125" xr:uid="{00000000-0005-0000-0000-0000EFBB0000}"/>
    <cellStyle name="Normal 5 5 2 3 2 3 3" xfId="48126" xr:uid="{00000000-0005-0000-0000-0000F0BB0000}"/>
    <cellStyle name="Normal 5 5 2 3 2 3 3 2" xfId="48127" xr:uid="{00000000-0005-0000-0000-0000F1BB0000}"/>
    <cellStyle name="Normal 5 5 2 3 2 3 3 2 2" xfId="48128" xr:uid="{00000000-0005-0000-0000-0000F2BB0000}"/>
    <cellStyle name="Normal 5 5 2 3 2 3 3 3" xfId="48129" xr:uid="{00000000-0005-0000-0000-0000F3BB0000}"/>
    <cellStyle name="Normal 5 5 2 3 2 3 4" xfId="48130" xr:uid="{00000000-0005-0000-0000-0000F4BB0000}"/>
    <cellStyle name="Normal 5 5 2 3 2 4" xfId="48131" xr:uid="{00000000-0005-0000-0000-0000F5BB0000}"/>
    <cellStyle name="Normal 5 5 2 3 2 4 2" xfId="48132" xr:uid="{00000000-0005-0000-0000-0000F6BB0000}"/>
    <cellStyle name="Normal 5 5 2 3 2 4 2 2" xfId="48133" xr:uid="{00000000-0005-0000-0000-0000F7BB0000}"/>
    <cellStyle name="Normal 5 5 2 3 2 4 3" xfId="48134" xr:uid="{00000000-0005-0000-0000-0000F8BB0000}"/>
    <cellStyle name="Normal 5 5 2 3 2 4 3 2" xfId="48135" xr:uid="{00000000-0005-0000-0000-0000F9BB0000}"/>
    <cellStyle name="Normal 5 5 2 3 2 4 3 2 2" xfId="48136" xr:uid="{00000000-0005-0000-0000-0000FABB0000}"/>
    <cellStyle name="Normal 5 5 2 3 2 4 3 3" xfId="48137" xr:uid="{00000000-0005-0000-0000-0000FBBB0000}"/>
    <cellStyle name="Normal 5 5 2 3 2 4 4" xfId="48138" xr:uid="{00000000-0005-0000-0000-0000FCBB0000}"/>
    <cellStyle name="Normal 5 5 2 3 2 5" xfId="48139" xr:uid="{00000000-0005-0000-0000-0000FDBB0000}"/>
    <cellStyle name="Normal 5 5 2 3 2 5 2" xfId="48140" xr:uid="{00000000-0005-0000-0000-0000FEBB0000}"/>
    <cellStyle name="Normal 5 5 2 3 2 6" xfId="48141" xr:uid="{00000000-0005-0000-0000-0000FFBB0000}"/>
    <cellStyle name="Normal 5 5 2 3 2 6 2" xfId="48142" xr:uid="{00000000-0005-0000-0000-000000BC0000}"/>
    <cellStyle name="Normal 5 5 2 3 2 6 2 2" xfId="48143" xr:uid="{00000000-0005-0000-0000-000001BC0000}"/>
    <cellStyle name="Normal 5 5 2 3 2 6 3" xfId="48144" xr:uid="{00000000-0005-0000-0000-000002BC0000}"/>
    <cellStyle name="Normal 5 5 2 3 2 7" xfId="48145" xr:uid="{00000000-0005-0000-0000-000003BC0000}"/>
    <cellStyle name="Normal 5 5 2 3 2 7 2" xfId="48146" xr:uid="{00000000-0005-0000-0000-000004BC0000}"/>
    <cellStyle name="Normal 5 5 2 3 2 8" xfId="48147" xr:uid="{00000000-0005-0000-0000-000005BC0000}"/>
    <cellStyle name="Normal 5 5 2 3 2 9" xfId="48148" xr:uid="{00000000-0005-0000-0000-000006BC0000}"/>
    <cellStyle name="Normal 5 5 2 3 3" xfId="48149" xr:uid="{00000000-0005-0000-0000-000007BC0000}"/>
    <cellStyle name="Normal 5 5 2 3 3 2" xfId="48150" xr:uid="{00000000-0005-0000-0000-000008BC0000}"/>
    <cellStyle name="Normal 5 5 2 3 3 2 2" xfId="48151" xr:uid="{00000000-0005-0000-0000-000009BC0000}"/>
    <cellStyle name="Normal 5 5 2 3 3 2 2 2" xfId="48152" xr:uid="{00000000-0005-0000-0000-00000ABC0000}"/>
    <cellStyle name="Normal 5 5 2 3 3 2 3" xfId="48153" xr:uid="{00000000-0005-0000-0000-00000BBC0000}"/>
    <cellStyle name="Normal 5 5 2 3 3 2 3 2" xfId="48154" xr:uid="{00000000-0005-0000-0000-00000CBC0000}"/>
    <cellStyle name="Normal 5 5 2 3 3 2 3 2 2" xfId="48155" xr:uid="{00000000-0005-0000-0000-00000DBC0000}"/>
    <cellStyle name="Normal 5 5 2 3 3 2 3 3" xfId="48156" xr:uid="{00000000-0005-0000-0000-00000EBC0000}"/>
    <cellStyle name="Normal 5 5 2 3 3 2 4" xfId="48157" xr:uid="{00000000-0005-0000-0000-00000FBC0000}"/>
    <cellStyle name="Normal 5 5 2 3 3 3" xfId="48158" xr:uid="{00000000-0005-0000-0000-000010BC0000}"/>
    <cellStyle name="Normal 5 5 2 3 3 3 2" xfId="48159" xr:uid="{00000000-0005-0000-0000-000011BC0000}"/>
    <cellStyle name="Normal 5 5 2 3 3 4" xfId="48160" xr:uid="{00000000-0005-0000-0000-000012BC0000}"/>
    <cellStyle name="Normal 5 5 2 3 3 4 2" xfId="48161" xr:uid="{00000000-0005-0000-0000-000013BC0000}"/>
    <cellStyle name="Normal 5 5 2 3 3 4 2 2" xfId="48162" xr:uid="{00000000-0005-0000-0000-000014BC0000}"/>
    <cellStyle name="Normal 5 5 2 3 3 4 3" xfId="48163" xr:uid="{00000000-0005-0000-0000-000015BC0000}"/>
    <cellStyle name="Normal 5 5 2 3 3 5" xfId="48164" xr:uid="{00000000-0005-0000-0000-000016BC0000}"/>
    <cellStyle name="Normal 5 5 2 3 4" xfId="48165" xr:uid="{00000000-0005-0000-0000-000017BC0000}"/>
    <cellStyle name="Normal 5 5 2 3 4 2" xfId="48166" xr:uid="{00000000-0005-0000-0000-000018BC0000}"/>
    <cellStyle name="Normal 5 5 2 3 4 2 2" xfId="48167" xr:uid="{00000000-0005-0000-0000-000019BC0000}"/>
    <cellStyle name="Normal 5 5 2 3 4 3" xfId="48168" xr:uid="{00000000-0005-0000-0000-00001ABC0000}"/>
    <cellStyle name="Normal 5 5 2 3 4 3 2" xfId="48169" xr:uid="{00000000-0005-0000-0000-00001BBC0000}"/>
    <cellStyle name="Normal 5 5 2 3 4 3 2 2" xfId="48170" xr:uid="{00000000-0005-0000-0000-00001CBC0000}"/>
    <cellStyle name="Normal 5 5 2 3 4 3 3" xfId="48171" xr:uid="{00000000-0005-0000-0000-00001DBC0000}"/>
    <cellStyle name="Normal 5 5 2 3 4 4" xfId="48172" xr:uid="{00000000-0005-0000-0000-00001EBC0000}"/>
    <cellStyle name="Normal 5 5 2 3 5" xfId="48173" xr:uid="{00000000-0005-0000-0000-00001FBC0000}"/>
    <cellStyle name="Normal 5 5 2 3 5 2" xfId="48174" xr:uid="{00000000-0005-0000-0000-000020BC0000}"/>
    <cellStyle name="Normal 5 5 2 3 5 2 2" xfId="48175" xr:uid="{00000000-0005-0000-0000-000021BC0000}"/>
    <cellStyle name="Normal 5 5 2 3 5 3" xfId="48176" xr:uid="{00000000-0005-0000-0000-000022BC0000}"/>
    <cellStyle name="Normal 5 5 2 3 5 3 2" xfId="48177" xr:uid="{00000000-0005-0000-0000-000023BC0000}"/>
    <cellStyle name="Normal 5 5 2 3 5 3 2 2" xfId="48178" xr:uid="{00000000-0005-0000-0000-000024BC0000}"/>
    <cellStyle name="Normal 5 5 2 3 5 3 3" xfId="48179" xr:uid="{00000000-0005-0000-0000-000025BC0000}"/>
    <cellStyle name="Normal 5 5 2 3 5 4" xfId="48180" xr:uid="{00000000-0005-0000-0000-000026BC0000}"/>
    <cellStyle name="Normal 5 5 2 3 6" xfId="48181" xr:uid="{00000000-0005-0000-0000-000027BC0000}"/>
    <cellStyle name="Normal 5 5 2 3 6 2" xfId="48182" xr:uid="{00000000-0005-0000-0000-000028BC0000}"/>
    <cellStyle name="Normal 5 5 2 3 7" xfId="48183" xr:uid="{00000000-0005-0000-0000-000029BC0000}"/>
    <cellStyle name="Normal 5 5 2 3 7 2" xfId="48184" xr:uid="{00000000-0005-0000-0000-00002ABC0000}"/>
    <cellStyle name="Normal 5 5 2 3 7 2 2" xfId="48185" xr:uid="{00000000-0005-0000-0000-00002BBC0000}"/>
    <cellStyle name="Normal 5 5 2 3 7 3" xfId="48186" xr:uid="{00000000-0005-0000-0000-00002CBC0000}"/>
    <cellStyle name="Normal 5 5 2 3 8" xfId="48187" xr:uid="{00000000-0005-0000-0000-00002DBC0000}"/>
    <cellStyle name="Normal 5 5 2 3 8 2" xfId="48188" xr:uid="{00000000-0005-0000-0000-00002EBC0000}"/>
    <cellStyle name="Normal 5 5 2 3 9" xfId="48189" xr:uid="{00000000-0005-0000-0000-00002FBC0000}"/>
    <cellStyle name="Normal 5 5 2 4" xfId="48190" xr:uid="{00000000-0005-0000-0000-000030BC0000}"/>
    <cellStyle name="Normal 5 5 2 4 2" xfId="48191" xr:uid="{00000000-0005-0000-0000-000031BC0000}"/>
    <cellStyle name="Normal 5 5 2 4 2 2" xfId="48192" xr:uid="{00000000-0005-0000-0000-000032BC0000}"/>
    <cellStyle name="Normal 5 5 2 4 2 2 2" xfId="48193" xr:uid="{00000000-0005-0000-0000-000033BC0000}"/>
    <cellStyle name="Normal 5 5 2 4 2 2 2 2" xfId="48194" xr:uid="{00000000-0005-0000-0000-000034BC0000}"/>
    <cellStyle name="Normal 5 5 2 4 2 2 3" xfId="48195" xr:uid="{00000000-0005-0000-0000-000035BC0000}"/>
    <cellStyle name="Normal 5 5 2 4 2 2 3 2" xfId="48196" xr:uid="{00000000-0005-0000-0000-000036BC0000}"/>
    <cellStyle name="Normal 5 5 2 4 2 2 3 2 2" xfId="48197" xr:uid="{00000000-0005-0000-0000-000037BC0000}"/>
    <cellStyle name="Normal 5 5 2 4 2 2 3 3" xfId="48198" xr:uid="{00000000-0005-0000-0000-000038BC0000}"/>
    <cellStyle name="Normal 5 5 2 4 2 2 4" xfId="48199" xr:uid="{00000000-0005-0000-0000-000039BC0000}"/>
    <cellStyle name="Normal 5 5 2 4 2 3" xfId="48200" xr:uid="{00000000-0005-0000-0000-00003ABC0000}"/>
    <cellStyle name="Normal 5 5 2 4 2 3 2" xfId="48201" xr:uid="{00000000-0005-0000-0000-00003BBC0000}"/>
    <cellStyle name="Normal 5 5 2 4 2 4" xfId="48202" xr:uid="{00000000-0005-0000-0000-00003CBC0000}"/>
    <cellStyle name="Normal 5 5 2 4 2 4 2" xfId="48203" xr:uid="{00000000-0005-0000-0000-00003DBC0000}"/>
    <cellStyle name="Normal 5 5 2 4 2 4 2 2" xfId="48204" xr:uid="{00000000-0005-0000-0000-00003EBC0000}"/>
    <cellStyle name="Normal 5 5 2 4 2 4 3" xfId="48205" xr:uid="{00000000-0005-0000-0000-00003FBC0000}"/>
    <cellStyle name="Normal 5 5 2 4 2 5" xfId="48206" xr:uid="{00000000-0005-0000-0000-000040BC0000}"/>
    <cellStyle name="Normal 5 5 2 4 2 6" xfId="48207" xr:uid="{00000000-0005-0000-0000-000041BC0000}"/>
    <cellStyle name="Normal 5 5 2 4 3" xfId="48208" xr:uid="{00000000-0005-0000-0000-000042BC0000}"/>
    <cellStyle name="Normal 5 5 2 4 3 2" xfId="48209" xr:uid="{00000000-0005-0000-0000-000043BC0000}"/>
    <cellStyle name="Normal 5 5 2 4 3 2 2" xfId="48210" xr:uid="{00000000-0005-0000-0000-000044BC0000}"/>
    <cellStyle name="Normal 5 5 2 4 3 3" xfId="48211" xr:uid="{00000000-0005-0000-0000-000045BC0000}"/>
    <cellStyle name="Normal 5 5 2 4 3 3 2" xfId="48212" xr:uid="{00000000-0005-0000-0000-000046BC0000}"/>
    <cellStyle name="Normal 5 5 2 4 3 3 2 2" xfId="48213" xr:uid="{00000000-0005-0000-0000-000047BC0000}"/>
    <cellStyle name="Normal 5 5 2 4 3 3 3" xfId="48214" xr:uid="{00000000-0005-0000-0000-000048BC0000}"/>
    <cellStyle name="Normal 5 5 2 4 3 4" xfId="48215" xr:uid="{00000000-0005-0000-0000-000049BC0000}"/>
    <cellStyle name="Normal 5 5 2 4 4" xfId="48216" xr:uid="{00000000-0005-0000-0000-00004ABC0000}"/>
    <cellStyle name="Normal 5 5 2 4 4 2" xfId="48217" xr:uid="{00000000-0005-0000-0000-00004BBC0000}"/>
    <cellStyle name="Normal 5 5 2 4 4 2 2" xfId="48218" xr:uid="{00000000-0005-0000-0000-00004CBC0000}"/>
    <cellStyle name="Normal 5 5 2 4 4 3" xfId="48219" xr:uid="{00000000-0005-0000-0000-00004DBC0000}"/>
    <cellStyle name="Normal 5 5 2 4 4 3 2" xfId="48220" xr:uid="{00000000-0005-0000-0000-00004EBC0000}"/>
    <cellStyle name="Normal 5 5 2 4 4 3 2 2" xfId="48221" xr:uid="{00000000-0005-0000-0000-00004FBC0000}"/>
    <cellStyle name="Normal 5 5 2 4 4 3 3" xfId="48222" xr:uid="{00000000-0005-0000-0000-000050BC0000}"/>
    <cellStyle name="Normal 5 5 2 4 4 4" xfId="48223" xr:uid="{00000000-0005-0000-0000-000051BC0000}"/>
    <cellStyle name="Normal 5 5 2 4 5" xfId="48224" xr:uid="{00000000-0005-0000-0000-000052BC0000}"/>
    <cellStyle name="Normal 5 5 2 4 5 2" xfId="48225" xr:uid="{00000000-0005-0000-0000-000053BC0000}"/>
    <cellStyle name="Normal 5 5 2 4 6" xfId="48226" xr:uid="{00000000-0005-0000-0000-000054BC0000}"/>
    <cellStyle name="Normal 5 5 2 4 6 2" xfId="48227" xr:uid="{00000000-0005-0000-0000-000055BC0000}"/>
    <cellStyle name="Normal 5 5 2 4 6 2 2" xfId="48228" xr:uid="{00000000-0005-0000-0000-000056BC0000}"/>
    <cellStyle name="Normal 5 5 2 4 6 3" xfId="48229" xr:uid="{00000000-0005-0000-0000-000057BC0000}"/>
    <cellStyle name="Normal 5 5 2 4 7" xfId="48230" xr:uid="{00000000-0005-0000-0000-000058BC0000}"/>
    <cellStyle name="Normal 5 5 2 4 7 2" xfId="48231" xr:uid="{00000000-0005-0000-0000-000059BC0000}"/>
    <cellStyle name="Normal 5 5 2 4 8" xfId="48232" xr:uid="{00000000-0005-0000-0000-00005ABC0000}"/>
    <cellStyle name="Normal 5 5 2 4 9" xfId="48233" xr:uid="{00000000-0005-0000-0000-00005BBC0000}"/>
    <cellStyle name="Normal 5 5 2 5" xfId="48234" xr:uid="{00000000-0005-0000-0000-00005CBC0000}"/>
    <cellStyle name="Normal 5 5 2 5 2" xfId="48235" xr:uid="{00000000-0005-0000-0000-00005DBC0000}"/>
    <cellStyle name="Normal 5 5 2 5 2 2" xfId="48236" xr:uid="{00000000-0005-0000-0000-00005EBC0000}"/>
    <cellStyle name="Normal 5 5 2 5 2 2 2" xfId="48237" xr:uid="{00000000-0005-0000-0000-00005FBC0000}"/>
    <cellStyle name="Normal 5 5 2 5 2 3" xfId="48238" xr:uid="{00000000-0005-0000-0000-000060BC0000}"/>
    <cellStyle name="Normal 5 5 2 5 2 3 2" xfId="48239" xr:uid="{00000000-0005-0000-0000-000061BC0000}"/>
    <cellStyle name="Normal 5 5 2 5 2 3 2 2" xfId="48240" xr:uid="{00000000-0005-0000-0000-000062BC0000}"/>
    <cellStyle name="Normal 5 5 2 5 2 3 3" xfId="48241" xr:uid="{00000000-0005-0000-0000-000063BC0000}"/>
    <cellStyle name="Normal 5 5 2 5 2 4" xfId="48242" xr:uid="{00000000-0005-0000-0000-000064BC0000}"/>
    <cellStyle name="Normal 5 5 2 5 3" xfId="48243" xr:uid="{00000000-0005-0000-0000-000065BC0000}"/>
    <cellStyle name="Normal 5 5 2 5 3 2" xfId="48244" xr:uid="{00000000-0005-0000-0000-000066BC0000}"/>
    <cellStyle name="Normal 5 5 2 5 4" xfId="48245" xr:uid="{00000000-0005-0000-0000-000067BC0000}"/>
    <cellStyle name="Normal 5 5 2 5 4 2" xfId="48246" xr:uid="{00000000-0005-0000-0000-000068BC0000}"/>
    <cellStyle name="Normal 5 5 2 5 4 2 2" xfId="48247" xr:uid="{00000000-0005-0000-0000-000069BC0000}"/>
    <cellStyle name="Normal 5 5 2 5 4 3" xfId="48248" xr:uid="{00000000-0005-0000-0000-00006ABC0000}"/>
    <cellStyle name="Normal 5 5 2 5 5" xfId="48249" xr:uid="{00000000-0005-0000-0000-00006BBC0000}"/>
    <cellStyle name="Normal 5 5 2 5 6" xfId="48250" xr:uid="{00000000-0005-0000-0000-00006CBC0000}"/>
    <cellStyle name="Normal 5 5 2 6" xfId="48251" xr:uid="{00000000-0005-0000-0000-00006DBC0000}"/>
    <cellStyle name="Normal 5 5 2 6 2" xfId="48252" xr:uid="{00000000-0005-0000-0000-00006EBC0000}"/>
    <cellStyle name="Normal 5 5 2 6 2 2" xfId="48253" xr:uid="{00000000-0005-0000-0000-00006FBC0000}"/>
    <cellStyle name="Normal 5 5 2 6 3" xfId="48254" xr:uid="{00000000-0005-0000-0000-000070BC0000}"/>
    <cellStyle name="Normal 5 5 2 6 3 2" xfId="48255" xr:uid="{00000000-0005-0000-0000-000071BC0000}"/>
    <cellStyle name="Normal 5 5 2 6 3 2 2" xfId="48256" xr:uid="{00000000-0005-0000-0000-000072BC0000}"/>
    <cellStyle name="Normal 5 5 2 6 3 3" xfId="48257" xr:uid="{00000000-0005-0000-0000-000073BC0000}"/>
    <cellStyle name="Normal 5 5 2 6 4" xfId="48258" xr:uid="{00000000-0005-0000-0000-000074BC0000}"/>
    <cellStyle name="Normal 5 5 2 7" xfId="48259" xr:uid="{00000000-0005-0000-0000-000075BC0000}"/>
    <cellStyle name="Normal 5 5 2 7 2" xfId="48260" xr:uid="{00000000-0005-0000-0000-000076BC0000}"/>
    <cellStyle name="Normal 5 5 2 7 2 2" xfId="48261" xr:uid="{00000000-0005-0000-0000-000077BC0000}"/>
    <cellStyle name="Normal 5 5 2 7 3" xfId="48262" xr:uid="{00000000-0005-0000-0000-000078BC0000}"/>
    <cellStyle name="Normal 5 5 2 7 3 2" xfId="48263" xr:uid="{00000000-0005-0000-0000-000079BC0000}"/>
    <cellStyle name="Normal 5 5 2 7 3 2 2" xfId="48264" xr:uid="{00000000-0005-0000-0000-00007ABC0000}"/>
    <cellStyle name="Normal 5 5 2 7 3 3" xfId="48265" xr:uid="{00000000-0005-0000-0000-00007BBC0000}"/>
    <cellStyle name="Normal 5 5 2 7 4" xfId="48266" xr:uid="{00000000-0005-0000-0000-00007CBC0000}"/>
    <cellStyle name="Normal 5 5 2 8" xfId="48267" xr:uid="{00000000-0005-0000-0000-00007DBC0000}"/>
    <cellStyle name="Normal 5 5 2 8 2" xfId="48268" xr:uid="{00000000-0005-0000-0000-00007EBC0000}"/>
    <cellStyle name="Normal 5 5 2 9" xfId="48269" xr:uid="{00000000-0005-0000-0000-00007FBC0000}"/>
    <cellStyle name="Normal 5 5 2 9 2" xfId="48270" xr:uid="{00000000-0005-0000-0000-000080BC0000}"/>
    <cellStyle name="Normal 5 5 2 9 2 2" xfId="48271" xr:uid="{00000000-0005-0000-0000-000081BC0000}"/>
    <cellStyle name="Normal 5 5 2 9 3" xfId="48272" xr:uid="{00000000-0005-0000-0000-000082BC0000}"/>
    <cellStyle name="Normal 5 5 2_T-straight with PEDs adjustor" xfId="48273" xr:uid="{00000000-0005-0000-0000-000083BC0000}"/>
    <cellStyle name="Normal 5 5 3" xfId="48274" xr:uid="{00000000-0005-0000-0000-000084BC0000}"/>
    <cellStyle name="Normal 5 5 3 10" xfId="48275" xr:uid="{00000000-0005-0000-0000-000085BC0000}"/>
    <cellStyle name="Normal 5 5 3 11" xfId="48276" xr:uid="{00000000-0005-0000-0000-000086BC0000}"/>
    <cellStyle name="Normal 5 5 3 2" xfId="48277" xr:uid="{00000000-0005-0000-0000-000087BC0000}"/>
    <cellStyle name="Normal 5 5 3 2 10" xfId="48278" xr:uid="{00000000-0005-0000-0000-000088BC0000}"/>
    <cellStyle name="Normal 5 5 3 2 2" xfId="48279" xr:uid="{00000000-0005-0000-0000-000089BC0000}"/>
    <cellStyle name="Normal 5 5 3 2 2 2" xfId="48280" xr:uid="{00000000-0005-0000-0000-00008ABC0000}"/>
    <cellStyle name="Normal 5 5 3 2 2 2 2" xfId="48281" xr:uid="{00000000-0005-0000-0000-00008BBC0000}"/>
    <cellStyle name="Normal 5 5 3 2 2 2 2 2" xfId="48282" xr:uid="{00000000-0005-0000-0000-00008CBC0000}"/>
    <cellStyle name="Normal 5 5 3 2 2 2 2 2 2" xfId="48283" xr:uid="{00000000-0005-0000-0000-00008DBC0000}"/>
    <cellStyle name="Normal 5 5 3 2 2 2 2 3" xfId="48284" xr:uid="{00000000-0005-0000-0000-00008EBC0000}"/>
    <cellStyle name="Normal 5 5 3 2 2 2 2 3 2" xfId="48285" xr:uid="{00000000-0005-0000-0000-00008FBC0000}"/>
    <cellStyle name="Normal 5 5 3 2 2 2 2 3 2 2" xfId="48286" xr:uid="{00000000-0005-0000-0000-000090BC0000}"/>
    <cellStyle name="Normal 5 5 3 2 2 2 2 3 3" xfId="48287" xr:uid="{00000000-0005-0000-0000-000091BC0000}"/>
    <cellStyle name="Normal 5 5 3 2 2 2 2 4" xfId="48288" xr:uid="{00000000-0005-0000-0000-000092BC0000}"/>
    <cellStyle name="Normal 5 5 3 2 2 2 3" xfId="48289" xr:uid="{00000000-0005-0000-0000-000093BC0000}"/>
    <cellStyle name="Normal 5 5 3 2 2 2 3 2" xfId="48290" xr:uid="{00000000-0005-0000-0000-000094BC0000}"/>
    <cellStyle name="Normal 5 5 3 2 2 2 4" xfId="48291" xr:uid="{00000000-0005-0000-0000-000095BC0000}"/>
    <cellStyle name="Normal 5 5 3 2 2 2 4 2" xfId="48292" xr:uid="{00000000-0005-0000-0000-000096BC0000}"/>
    <cellStyle name="Normal 5 5 3 2 2 2 4 2 2" xfId="48293" xr:uid="{00000000-0005-0000-0000-000097BC0000}"/>
    <cellStyle name="Normal 5 5 3 2 2 2 4 3" xfId="48294" xr:uid="{00000000-0005-0000-0000-000098BC0000}"/>
    <cellStyle name="Normal 5 5 3 2 2 2 5" xfId="48295" xr:uid="{00000000-0005-0000-0000-000099BC0000}"/>
    <cellStyle name="Normal 5 5 3 2 2 3" xfId="48296" xr:uid="{00000000-0005-0000-0000-00009ABC0000}"/>
    <cellStyle name="Normal 5 5 3 2 2 3 2" xfId="48297" xr:uid="{00000000-0005-0000-0000-00009BBC0000}"/>
    <cellStyle name="Normal 5 5 3 2 2 3 2 2" xfId="48298" xr:uid="{00000000-0005-0000-0000-00009CBC0000}"/>
    <cellStyle name="Normal 5 5 3 2 2 3 3" xfId="48299" xr:uid="{00000000-0005-0000-0000-00009DBC0000}"/>
    <cellStyle name="Normal 5 5 3 2 2 3 3 2" xfId="48300" xr:uid="{00000000-0005-0000-0000-00009EBC0000}"/>
    <cellStyle name="Normal 5 5 3 2 2 3 3 2 2" xfId="48301" xr:uid="{00000000-0005-0000-0000-00009FBC0000}"/>
    <cellStyle name="Normal 5 5 3 2 2 3 3 3" xfId="48302" xr:uid="{00000000-0005-0000-0000-0000A0BC0000}"/>
    <cellStyle name="Normal 5 5 3 2 2 3 4" xfId="48303" xr:uid="{00000000-0005-0000-0000-0000A1BC0000}"/>
    <cellStyle name="Normal 5 5 3 2 2 4" xfId="48304" xr:uid="{00000000-0005-0000-0000-0000A2BC0000}"/>
    <cellStyle name="Normal 5 5 3 2 2 4 2" xfId="48305" xr:uid="{00000000-0005-0000-0000-0000A3BC0000}"/>
    <cellStyle name="Normal 5 5 3 2 2 4 2 2" xfId="48306" xr:uid="{00000000-0005-0000-0000-0000A4BC0000}"/>
    <cellStyle name="Normal 5 5 3 2 2 4 3" xfId="48307" xr:uid="{00000000-0005-0000-0000-0000A5BC0000}"/>
    <cellStyle name="Normal 5 5 3 2 2 4 3 2" xfId="48308" xr:uid="{00000000-0005-0000-0000-0000A6BC0000}"/>
    <cellStyle name="Normal 5 5 3 2 2 4 3 2 2" xfId="48309" xr:uid="{00000000-0005-0000-0000-0000A7BC0000}"/>
    <cellStyle name="Normal 5 5 3 2 2 4 3 3" xfId="48310" xr:uid="{00000000-0005-0000-0000-0000A8BC0000}"/>
    <cellStyle name="Normal 5 5 3 2 2 4 4" xfId="48311" xr:uid="{00000000-0005-0000-0000-0000A9BC0000}"/>
    <cellStyle name="Normal 5 5 3 2 2 5" xfId="48312" xr:uid="{00000000-0005-0000-0000-0000AABC0000}"/>
    <cellStyle name="Normal 5 5 3 2 2 5 2" xfId="48313" xr:uid="{00000000-0005-0000-0000-0000ABBC0000}"/>
    <cellStyle name="Normal 5 5 3 2 2 6" xfId="48314" xr:uid="{00000000-0005-0000-0000-0000ACBC0000}"/>
    <cellStyle name="Normal 5 5 3 2 2 6 2" xfId="48315" xr:uid="{00000000-0005-0000-0000-0000ADBC0000}"/>
    <cellStyle name="Normal 5 5 3 2 2 6 2 2" xfId="48316" xr:uid="{00000000-0005-0000-0000-0000AEBC0000}"/>
    <cellStyle name="Normal 5 5 3 2 2 6 3" xfId="48317" xr:uid="{00000000-0005-0000-0000-0000AFBC0000}"/>
    <cellStyle name="Normal 5 5 3 2 2 7" xfId="48318" xr:uid="{00000000-0005-0000-0000-0000B0BC0000}"/>
    <cellStyle name="Normal 5 5 3 2 2 7 2" xfId="48319" xr:uid="{00000000-0005-0000-0000-0000B1BC0000}"/>
    <cellStyle name="Normal 5 5 3 2 2 8" xfId="48320" xr:uid="{00000000-0005-0000-0000-0000B2BC0000}"/>
    <cellStyle name="Normal 5 5 3 2 2 9" xfId="48321" xr:uid="{00000000-0005-0000-0000-0000B3BC0000}"/>
    <cellStyle name="Normal 5 5 3 2 3" xfId="48322" xr:uid="{00000000-0005-0000-0000-0000B4BC0000}"/>
    <cellStyle name="Normal 5 5 3 2 3 2" xfId="48323" xr:uid="{00000000-0005-0000-0000-0000B5BC0000}"/>
    <cellStyle name="Normal 5 5 3 2 3 2 2" xfId="48324" xr:uid="{00000000-0005-0000-0000-0000B6BC0000}"/>
    <cellStyle name="Normal 5 5 3 2 3 2 2 2" xfId="48325" xr:uid="{00000000-0005-0000-0000-0000B7BC0000}"/>
    <cellStyle name="Normal 5 5 3 2 3 2 3" xfId="48326" xr:uid="{00000000-0005-0000-0000-0000B8BC0000}"/>
    <cellStyle name="Normal 5 5 3 2 3 2 3 2" xfId="48327" xr:uid="{00000000-0005-0000-0000-0000B9BC0000}"/>
    <cellStyle name="Normal 5 5 3 2 3 2 3 2 2" xfId="48328" xr:uid="{00000000-0005-0000-0000-0000BABC0000}"/>
    <cellStyle name="Normal 5 5 3 2 3 2 3 3" xfId="48329" xr:uid="{00000000-0005-0000-0000-0000BBBC0000}"/>
    <cellStyle name="Normal 5 5 3 2 3 2 4" xfId="48330" xr:uid="{00000000-0005-0000-0000-0000BCBC0000}"/>
    <cellStyle name="Normal 5 5 3 2 3 3" xfId="48331" xr:uid="{00000000-0005-0000-0000-0000BDBC0000}"/>
    <cellStyle name="Normal 5 5 3 2 3 3 2" xfId="48332" xr:uid="{00000000-0005-0000-0000-0000BEBC0000}"/>
    <cellStyle name="Normal 5 5 3 2 3 4" xfId="48333" xr:uid="{00000000-0005-0000-0000-0000BFBC0000}"/>
    <cellStyle name="Normal 5 5 3 2 3 4 2" xfId="48334" xr:uid="{00000000-0005-0000-0000-0000C0BC0000}"/>
    <cellStyle name="Normal 5 5 3 2 3 4 2 2" xfId="48335" xr:uid="{00000000-0005-0000-0000-0000C1BC0000}"/>
    <cellStyle name="Normal 5 5 3 2 3 4 3" xfId="48336" xr:uid="{00000000-0005-0000-0000-0000C2BC0000}"/>
    <cellStyle name="Normal 5 5 3 2 3 5" xfId="48337" xr:uid="{00000000-0005-0000-0000-0000C3BC0000}"/>
    <cellStyle name="Normal 5 5 3 2 4" xfId="48338" xr:uid="{00000000-0005-0000-0000-0000C4BC0000}"/>
    <cellStyle name="Normal 5 5 3 2 4 2" xfId="48339" xr:uid="{00000000-0005-0000-0000-0000C5BC0000}"/>
    <cellStyle name="Normal 5 5 3 2 4 2 2" xfId="48340" xr:uid="{00000000-0005-0000-0000-0000C6BC0000}"/>
    <cellStyle name="Normal 5 5 3 2 4 3" xfId="48341" xr:uid="{00000000-0005-0000-0000-0000C7BC0000}"/>
    <cellStyle name="Normal 5 5 3 2 4 3 2" xfId="48342" xr:uid="{00000000-0005-0000-0000-0000C8BC0000}"/>
    <cellStyle name="Normal 5 5 3 2 4 3 2 2" xfId="48343" xr:uid="{00000000-0005-0000-0000-0000C9BC0000}"/>
    <cellStyle name="Normal 5 5 3 2 4 3 3" xfId="48344" xr:uid="{00000000-0005-0000-0000-0000CABC0000}"/>
    <cellStyle name="Normal 5 5 3 2 4 4" xfId="48345" xr:uid="{00000000-0005-0000-0000-0000CBBC0000}"/>
    <cellStyle name="Normal 5 5 3 2 5" xfId="48346" xr:uid="{00000000-0005-0000-0000-0000CCBC0000}"/>
    <cellStyle name="Normal 5 5 3 2 5 2" xfId="48347" xr:uid="{00000000-0005-0000-0000-0000CDBC0000}"/>
    <cellStyle name="Normal 5 5 3 2 5 2 2" xfId="48348" xr:uid="{00000000-0005-0000-0000-0000CEBC0000}"/>
    <cellStyle name="Normal 5 5 3 2 5 3" xfId="48349" xr:uid="{00000000-0005-0000-0000-0000CFBC0000}"/>
    <cellStyle name="Normal 5 5 3 2 5 3 2" xfId="48350" xr:uid="{00000000-0005-0000-0000-0000D0BC0000}"/>
    <cellStyle name="Normal 5 5 3 2 5 3 2 2" xfId="48351" xr:uid="{00000000-0005-0000-0000-0000D1BC0000}"/>
    <cellStyle name="Normal 5 5 3 2 5 3 3" xfId="48352" xr:uid="{00000000-0005-0000-0000-0000D2BC0000}"/>
    <cellStyle name="Normal 5 5 3 2 5 4" xfId="48353" xr:uid="{00000000-0005-0000-0000-0000D3BC0000}"/>
    <cellStyle name="Normal 5 5 3 2 6" xfId="48354" xr:uid="{00000000-0005-0000-0000-0000D4BC0000}"/>
    <cellStyle name="Normal 5 5 3 2 6 2" xfId="48355" xr:uid="{00000000-0005-0000-0000-0000D5BC0000}"/>
    <cellStyle name="Normal 5 5 3 2 7" xfId="48356" xr:uid="{00000000-0005-0000-0000-0000D6BC0000}"/>
    <cellStyle name="Normal 5 5 3 2 7 2" xfId="48357" xr:uid="{00000000-0005-0000-0000-0000D7BC0000}"/>
    <cellStyle name="Normal 5 5 3 2 7 2 2" xfId="48358" xr:uid="{00000000-0005-0000-0000-0000D8BC0000}"/>
    <cellStyle name="Normal 5 5 3 2 7 3" xfId="48359" xr:uid="{00000000-0005-0000-0000-0000D9BC0000}"/>
    <cellStyle name="Normal 5 5 3 2 8" xfId="48360" xr:uid="{00000000-0005-0000-0000-0000DABC0000}"/>
    <cellStyle name="Normal 5 5 3 2 8 2" xfId="48361" xr:uid="{00000000-0005-0000-0000-0000DBBC0000}"/>
    <cellStyle name="Normal 5 5 3 2 9" xfId="48362" xr:uid="{00000000-0005-0000-0000-0000DCBC0000}"/>
    <cellStyle name="Normal 5 5 3 3" xfId="48363" xr:uid="{00000000-0005-0000-0000-0000DDBC0000}"/>
    <cellStyle name="Normal 5 5 3 3 2" xfId="48364" xr:uid="{00000000-0005-0000-0000-0000DEBC0000}"/>
    <cellStyle name="Normal 5 5 3 3 2 2" xfId="48365" xr:uid="{00000000-0005-0000-0000-0000DFBC0000}"/>
    <cellStyle name="Normal 5 5 3 3 2 2 2" xfId="48366" xr:uid="{00000000-0005-0000-0000-0000E0BC0000}"/>
    <cellStyle name="Normal 5 5 3 3 2 2 2 2" xfId="48367" xr:uid="{00000000-0005-0000-0000-0000E1BC0000}"/>
    <cellStyle name="Normal 5 5 3 3 2 2 3" xfId="48368" xr:uid="{00000000-0005-0000-0000-0000E2BC0000}"/>
    <cellStyle name="Normal 5 5 3 3 2 2 3 2" xfId="48369" xr:uid="{00000000-0005-0000-0000-0000E3BC0000}"/>
    <cellStyle name="Normal 5 5 3 3 2 2 3 2 2" xfId="48370" xr:uid="{00000000-0005-0000-0000-0000E4BC0000}"/>
    <cellStyle name="Normal 5 5 3 3 2 2 3 3" xfId="48371" xr:uid="{00000000-0005-0000-0000-0000E5BC0000}"/>
    <cellStyle name="Normal 5 5 3 3 2 2 4" xfId="48372" xr:uid="{00000000-0005-0000-0000-0000E6BC0000}"/>
    <cellStyle name="Normal 5 5 3 3 2 3" xfId="48373" xr:uid="{00000000-0005-0000-0000-0000E7BC0000}"/>
    <cellStyle name="Normal 5 5 3 3 2 3 2" xfId="48374" xr:uid="{00000000-0005-0000-0000-0000E8BC0000}"/>
    <cellStyle name="Normal 5 5 3 3 2 4" xfId="48375" xr:uid="{00000000-0005-0000-0000-0000E9BC0000}"/>
    <cellStyle name="Normal 5 5 3 3 2 4 2" xfId="48376" xr:uid="{00000000-0005-0000-0000-0000EABC0000}"/>
    <cellStyle name="Normal 5 5 3 3 2 4 2 2" xfId="48377" xr:uid="{00000000-0005-0000-0000-0000EBBC0000}"/>
    <cellStyle name="Normal 5 5 3 3 2 4 3" xfId="48378" xr:uid="{00000000-0005-0000-0000-0000ECBC0000}"/>
    <cellStyle name="Normal 5 5 3 3 2 5" xfId="48379" xr:uid="{00000000-0005-0000-0000-0000EDBC0000}"/>
    <cellStyle name="Normal 5 5 3 3 2 6" xfId="48380" xr:uid="{00000000-0005-0000-0000-0000EEBC0000}"/>
    <cellStyle name="Normal 5 5 3 3 3" xfId="48381" xr:uid="{00000000-0005-0000-0000-0000EFBC0000}"/>
    <cellStyle name="Normal 5 5 3 3 3 2" xfId="48382" xr:uid="{00000000-0005-0000-0000-0000F0BC0000}"/>
    <cellStyle name="Normal 5 5 3 3 3 2 2" xfId="48383" xr:uid="{00000000-0005-0000-0000-0000F1BC0000}"/>
    <cellStyle name="Normal 5 5 3 3 3 3" xfId="48384" xr:uid="{00000000-0005-0000-0000-0000F2BC0000}"/>
    <cellStyle name="Normal 5 5 3 3 3 3 2" xfId="48385" xr:uid="{00000000-0005-0000-0000-0000F3BC0000}"/>
    <cellStyle name="Normal 5 5 3 3 3 3 2 2" xfId="48386" xr:uid="{00000000-0005-0000-0000-0000F4BC0000}"/>
    <cellStyle name="Normal 5 5 3 3 3 3 3" xfId="48387" xr:uid="{00000000-0005-0000-0000-0000F5BC0000}"/>
    <cellStyle name="Normal 5 5 3 3 3 4" xfId="48388" xr:uid="{00000000-0005-0000-0000-0000F6BC0000}"/>
    <cellStyle name="Normal 5 5 3 3 4" xfId="48389" xr:uid="{00000000-0005-0000-0000-0000F7BC0000}"/>
    <cellStyle name="Normal 5 5 3 3 4 2" xfId="48390" xr:uid="{00000000-0005-0000-0000-0000F8BC0000}"/>
    <cellStyle name="Normal 5 5 3 3 4 2 2" xfId="48391" xr:uid="{00000000-0005-0000-0000-0000F9BC0000}"/>
    <cellStyle name="Normal 5 5 3 3 4 3" xfId="48392" xr:uid="{00000000-0005-0000-0000-0000FABC0000}"/>
    <cellStyle name="Normal 5 5 3 3 4 3 2" xfId="48393" xr:uid="{00000000-0005-0000-0000-0000FBBC0000}"/>
    <cellStyle name="Normal 5 5 3 3 4 3 2 2" xfId="48394" xr:uid="{00000000-0005-0000-0000-0000FCBC0000}"/>
    <cellStyle name="Normal 5 5 3 3 4 3 3" xfId="48395" xr:uid="{00000000-0005-0000-0000-0000FDBC0000}"/>
    <cellStyle name="Normal 5 5 3 3 4 4" xfId="48396" xr:uid="{00000000-0005-0000-0000-0000FEBC0000}"/>
    <cellStyle name="Normal 5 5 3 3 5" xfId="48397" xr:uid="{00000000-0005-0000-0000-0000FFBC0000}"/>
    <cellStyle name="Normal 5 5 3 3 5 2" xfId="48398" xr:uid="{00000000-0005-0000-0000-000000BD0000}"/>
    <cellStyle name="Normal 5 5 3 3 6" xfId="48399" xr:uid="{00000000-0005-0000-0000-000001BD0000}"/>
    <cellStyle name="Normal 5 5 3 3 6 2" xfId="48400" xr:uid="{00000000-0005-0000-0000-000002BD0000}"/>
    <cellStyle name="Normal 5 5 3 3 6 2 2" xfId="48401" xr:uid="{00000000-0005-0000-0000-000003BD0000}"/>
    <cellStyle name="Normal 5 5 3 3 6 3" xfId="48402" xr:uid="{00000000-0005-0000-0000-000004BD0000}"/>
    <cellStyle name="Normal 5 5 3 3 7" xfId="48403" xr:uid="{00000000-0005-0000-0000-000005BD0000}"/>
    <cellStyle name="Normal 5 5 3 3 7 2" xfId="48404" xr:uid="{00000000-0005-0000-0000-000006BD0000}"/>
    <cellStyle name="Normal 5 5 3 3 8" xfId="48405" xr:uid="{00000000-0005-0000-0000-000007BD0000}"/>
    <cellStyle name="Normal 5 5 3 3 9" xfId="48406" xr:uid="{00000000-0005-0000-0000-000008BD0000}"/>
    <cellStyle name="Normal 5 5 3 4" xfId="48407" xr:uid="{00000000-0005-0000-0000-000009BD0000}"/>
    <cellStyle name="Normal 5 5 3 4 2" xfId="48408" xr:uid="{00000000-0005-0000-0000-00000ABD0000}"/>
    <cellStyle name="Normal 5 5 3 4 2 2" xfId="48409" xr:uid="{00000000-0005-0000-0000-00000BBD0000}"/>
    <cellStyle name="Normal 5 5 3 4 2 2 2" xfId="48410" xr:uid="{00000000-0005-0000-0000-00000CBD0000}"/>
    <cellStyle name="Normal 5 5 3 4 2 3" xfId="48411" xr:uid="{00000000-0005-0000-0000-00000DBD0000}"/>
    <cellStyle name="Normal 5 5 3 4 2 3 2" xfId="48412" xr:uid="{00000000-0005-0000-0000-00000EBD0000}"/>
    <cellStyle name="Normal 5 5 3 4 2 3 2 2" xfId="48413" xr:uid="{00000000-0005-0000-0000-00000FBD0000}"/>
    <cellStyle name="Normal 5 5 3 4 2 3 3" xfId="48414" xr:uid="{00000000-0005-0000-0000-000010BD0000}"/>
    <cellStyle name="Normal 5 5 3 4 2 4" xfId="48415" xr:uid="{00000000-0005-0000-0000-000011BD0000}"/>
    <cellStyle name="Normal 5 5 3 4 3" xfId="48416" xr:uid="{00000000-0005-0000-0000-000012BD0000}"/>
    <cellStyle name="Normal 5 5 3 4 3 2" xfId="48417" xr:uid="{00000000-0005-0000-0000-000013BD0000}"/>
    <cellStyle name="Normal 5 5 3 4 4" xfId="48418" xr:uid="{00000000-0005-0000-0000-000014BD0000}"/>
    <cellStyle name="Normal 5 5 3 4 4 2" xfId="48419" xr:uid="{00000000-0005-0000-0000-000015BD0000}"/>
    <cellStyle name="Normal 5 5 3 4 4 2 2" xfId="48420" xr:uid="{00000000-0005-0000-0000-000016BD0000}"/>
    <cellStyle name="Normal 5 5 3 4 4 3" xfId="48421" xr:uid="{00000000-0005-0000-0000-000017BD0000}"/>
    <cellStyle name="Normal 5 5 3 4 5" xfId="48422" xr:uid="{00000000-0005-0000-0000-000018BD0000}"/>
    <cellStyle name="Normal 5 5 3 4 6" xfId="48423" xr:uid="{00000000-0005-0000-0000-000019BD0000}"/>
    <cellStyle name="Normal 5 5 3 5" xfId="48424" xr:uid="{00000000-0005-0000-0000-00001ABD0000}"/>
    <cellStyle name="Normal 5 5 3 5 2" xfId="48425" xr:uid="{00000000-0005-0000-0000-00001BBD0000}"/>
    <cellStyle name="Normal 5 5 3 5 2 2" xfId="48426" xr:uid="{00000000-0005-0000-0000-00001CBD0000}"/>
    <cellStyle name="Normal 5 5 3 5 3" xfId="48427" xr:uid="{00000000-0005-0000-0000-00001DBD0000}"/>
    <cellStyle name="Normal 5 5 3 5 3 2" xfId="48428" xr:uid="{00000000-0005-0000-0000-00001EBD0000}"/>
    <cellStyle name="Normal 5 5 3 5 3 2 2" xfId="48429" xr:uid="{00000000-0005-0000-0000-00001FBD0000}"/>
    <cellStyle name="Normal 5 5 3 5 3 3" xfId="48430" xr:uid="{00000000-0005-0000-0000-000020BD0000}"/>
    <cellStyle name="Normal 5 5 3 5 4" xfId="48431" xr:uid="{00000000-0005-0000-0000-000021BD0000}"/>
    <cellStyle name="Normal 5 5 3 6" xfId="48432" xr:uid="{00000000-0005-0000-0000-000022BD0000}"/>
    <cellStyle name="Normal 5 5 3 6 2" xfId="48433" xr:uid="{00000000-0005-0000-0000-000023BD0000}"/>
    <cellStyle name="Normal 5 5 3 6 2 2" xfId="48434" xr:uid="{00000000-0005-0000-0000-000024BD0000}"/>
    <cellStyle name="Normal 5 5 3 6 3" xfId="48435" xr:uid="{00000000-0005-0000-0000-000025BD0000}"/>
    <cellStyle name="Normal 5 5 3 6 3 2" xfId="48436" xr:uid="{00000000-0005-0000-0000-000026BD0000}"/>
    <cellStyle name="Normal 5 5 3 6 3 2 2" xfId="48437" xr:uid="{00000000-0005-0000-0000-000027BD0000}"/>
    <cellStyle name="Normal 5 5 3 6 3 3" xfId="48438" xr:uid="{00000000-0005-0000-0000-000028BD0000}"/>
    <cellStyle name="Normal 5 5 3 6 4" xfId="48439" xr:uid="{00000000-0005-0000-0000-000029BD0000}"/>
    <cellStyle name="Normal 5 5 3 7" xfId="48440" xr:uid="{00000000-0005-0000-0000-00002ABD0000}"/>
    <cellStyle name="Normal 5 5 3 7 2" xfId="48441" xr:uid="{00000000-0005-0000-0000-00002BBD0000}"/>
    <cellStyle name="Normal 5 5 3 8" xfId="48442" xr:uid="{00000000-0005-0000-0000-00002CBD0000}"/>
    <cellStyle name="Normal 5 5 3 8 2" xfId="48443" xr:uid="{00000000-0005-0000-0000-00002DBD0000}"/>
    <cellStyle name="Normal 5 5 3 8 2 2" xfId="48444" xr:uid="{00000000-0005-0000-0000-00002EBD0000}"/>
    <cellStyle name="Normal 5 5 3 8 3" xfId="48445" xr:uid="{00000000-0005-0000-0000-00002FBD0000}"/>
    <cellStyle name="Normal 5 5 3 9" xfId="48446" xr:uid="{00000000-0005-0000-0000-000030BD0000}"/>
    <cellStyle name="Normal 5 5 3 9 2" xfId="48447" xr:uid="{00000000-0005-0000-0000-000031BD0000}"/>
    <cellStyle name="Normal 5 5 3_T-straight with PEDs adjustor" xfId="48448" xr:uid="{00000000-0005-0000-0000-000032BD0000}"/>
    <cellStyle name="Normal 5 5 4" xfId="48449" xr:uid="{00000000-0005-0000-0000-000033BD0000}"/>
    <cellStyle name="Normal 5 5 4 10" xfId="48450" xr:uid="{00000000-0005-0000-0000-000034BD0000}"/>
    <cellStyle name="Normal 5 5 4 11" xfId="48451" xr:uid="{00000000-0005-0000-0000-000035BD0000}"/>
    <cellStyle name="Normal 5 5 4 2" xfId="48452" xr:uid="{00000000-0005-0000-0000-000036BD0000}"/>
    <cellStyle name="Normal 5 5 4 2 10" xfId="48453" xr:uid="{00000000-0005-0000-0000-000037BD0000}"/>
    <cellStyle name="Normal 5 5 4 2 2" xfId="48454" xr:uid="{00000000-0005-0000-0000-000038BD0000}"/>
    <cellStyle name="Normal 5 5 4 2 2 2" xfId="48455" xr:uid="{00000000-0005-0000-0000-000039BD0000}"/>
    <cellStyle name="Normal 5 5 4 2 2 2 2" xfId="48456" xr:uid="{00000000-0005-0000-0000-00003ABD0000}"/>
    <cellStyle name="Normal 5 5 4 2 2 2 2 2" xfId="48457" xr:uid="{00000000-0005-0000-0000-00003BBD0000}"/>
    <cellStyle name="Normal 5 5 4 2 2 2 2 2 2" xfId="48458" xr:uid="{00000000-0005-0000-0000-00003CBD0000}"/>
    <cellStyle name="Normal 5 5 4 2 2 2 2 3" xfId="48459" xr:uid="{00000000-0005-0000-0000-00003DBD0000}"/>
    <cellStyle name="Normal 5 5 4 2 2 2 2 3 2" xfId="48460" xr:uid="{00000000-0005-0000-0000-00003EBD0000}"/>
    <cellStyle name="Normal 5 5 4 2 2 2 2 3 2 2" xfId="48461" xr:uid="{00000000-0005-0000-0000-00003FBD0000}"/>
    <cellStyle name="Normal 5 5 4 2 2 2 2 3 3" xfId="48462" xr:uid="{00000000-0005-0000-0000-000040BD0000}"/>
    <cellStyle name="Normal 5 5 4 2 2 2 2 4" xfId="48463" xr:uid="{00000000-0005-0000-0000-000041BD0000}"/>
    <cellStyle name="Normal 5 5 4 2 2 2 3" xfId="48464" xr:uid="{00000000-0005-0000-0000-000042BD0000}"/>
    <cellStyle name="Normal 5 5 4 2 2 2 3 2" xfId="48465" xr:uid="{00000000-0005-0000-0000-000043BD0000}"/>
    <cellStyle name="Normal 5 5 4 2 2 2 4" xfId="48466" xr:uid="{00000000-0005-0000-0000-000044BD0000}"/>
    <cellStyle name="Normal 5 5 4 2 2 2 4 2" xfId="48467" xr:uid="{00000000-0005-0000-0000-000045BD0000}"/>
    <cellStyle name="Normal 5 5 4 2 2 2 4 2 2" xfId="48468" xr:uid="{00000000-0005-0000-0000-000046BD0000}"/>
    <cellStyle name="Normal 5 5 4 2 2 2 4 3" xfId="48469" xr:uid="{00000000-0005-0000-0000-000047BD0000}"/>
    <cellStyle name="Normal 5 5 4 2 2 2 5" xfId="48470" xr:uid="{00000000-0005-0000-0000-000048BD0000}"/>
    <cellStyle name="Normal 5 5 4 2 2 3" xfId="48471" xr:uid="{00000000-0005-0000-0000-000049BD0000}"/>
    <cellStyle name="Normal 5 5 4 2 2 3 2" xfId="48472" xr:uid="{00000000-0005-0000-0000-00004ABD0000}"/>
    <cellStyle name="Normal 5 5 4 2 2 3 2 2" xfId="48473" xr:uid="{00000000-0005-0000-0000-00004BBD0000}"/>
    <cellStyle name="Normal 5 5 4 2 2 3 3" xfId="48474" xr:uid="{00000000-0005-0000-0000-00004CBD0000}"/>
    <cellStyle name="Normal 5 5 4 2 2 3 3 2" xfId="48475" xr:uid="{00000000-0005-0000-0000-00004DBD0000}"/>
    <cellStyle name="Normal 5 5 4 2 2 3 3 2 2" xfId="48476" xr:uid="{00000000-0005-0000-0000-00004EBD0000}"/>
    <cellStyle name="Normal 5 5 4 2 2 3 3 3" xfId="48477" xr:uid="{00000000-0005-0000-0000-00004FBD0000}"/>
    <cellStyle name="Normal 5 5 4 2 2 3 4" xfId="48478" xr:uid="{00000000-0005-0000-0000-000050BD0000}"/>
    <cellStyle name="Normal 5 5 4 2 2 4" xfId="48479" xr:uid="{00000000-0005-0000-0000-000051BD0000}"/>
    <cellStyle name="Normal 5 5 4 2 2 4 2" xfId="48480" xr:uid="{00000000-0005-0000-0000-000052BD0000}"/>
    <cellStyle name="Normal 5 5 4 2 2 4 2 2" xfId="48481" xr:uid="{00000000-0005-0000-0000-000053BD0000}"/>
    <cellStyle name="Normal 5 5 4 2 2 4 3" xfId="48482" xr:uid="{00000000-0005-0000-0000-000054BD0000}"/>
    <cellStyle name="Normal 5 5 4 2 2 4 3 2" xfId="48483" xr:uid="{00000000-0005-0000-0000-000055BD0000}"/>
    <cellStyle name="Normal 5 5 4 2 2 4 3 2 2" xfId="48484" xr:uid="{00000000-0005-0000-0000-000056BD0000}"/>
    <cellStyle name="Normal 5 5 4 2 2 4 3 3" xfId="48485" xr:uid="{00000000-0005-0000-0000-000057BD0000}"/>
    <cellStyle name="Normal 5 5 4 2 2 4 4" xfId="48486" xr:uid="{00000000-0005-0000-0000-000058BD0000}"/>
    <cellStyle name="Normal 5 5 4 2 2 5" xfId="48487" xr:uid="{00000000-0005-0000-0000-000059BD0000}"/>
    <cellStyle name="Normal 5 5 4 2 2 5 2" xfId="48488" xr:uid="{00000000-0005-0000-0000-00005ABD0000}"/>
    <cellStyle name="Normal 5 5 4 2 2 6" xfId="48489" xr:uid="{00000000-0005-0000-0000-00005BBD0000}"/>
    <cellStyle name="Normal 5 5 4 2 2 6 2" xfId="48490" xr:uid="{00000000-0005-0000-0000-00005CBD0000}"/>
    <cellStyle name="Normal 5 5 4 2 2 6 2 2" xfId="48491" xr:uid="{00000000-0005-0000-0000-00005DBD0000}"/>
    <cellStyle name="Normal 5 5 4 2 2 6 3" xfId="48492" xr:uid="{00000000-0005-0000-0000-00005EBD0000}"/>
    <cellStyle name="Normal 5 5 4 2 2 7" xfId="48493" xr:uid="{00000000-0005-0000-0000-00005FBD0000}"/>
    <cellStyle name="Normal 5 5 4 2 2 7 2" xfId="48494" xr:uid="{00000000-0005-0000-0000-000060BD0000}"/>
    <cellStyle name="Normal 5 5 4 2 2 8" xfId="48495" xr:uid="{00000000-0005-0000-0000-000061BD0000}"/>
    <cellStyle name="Normal 5 5 4 2 3" xfId="48496" xr:uid="{00000000-0005-0000-0000-000062BD0000}"/>
    <cellStyle name="Normal 5 5 4 2 3 2" xfId="48497" xr:uid="{00000000-0005-0000-0000-000063BD0000}"/>
    <cellStyle name="Normal 5 5 4 2 3 2 2" xfId="48498" xr:uid="{00000000-0005-0000-0000-000064BD0000}"/>
    <cellStyle name="Normal 5 5 4 2 3 2 2 2" xfId="48499" xr:uid="{00000000-0005-0000-0000-000065BD0000}"/>
    <cellStyle name="Normal 5 5 4 2 3 2 3" xfId="48500" xr:uid="{00000000-0005-0000-0000-000066BD0000}"/>
    <cellStyle name="Normal 5 5 4 2 3 2 3 2" xfId="48501" xr:uid="{00000000-0005-0000-0000-000067BD0000}"/>
    <cellStyle name="Normal 5 5 4 2 3 2 3 2 2" xfId="48502" xr:uid="{00000000-0005-0000-0000-000068BD0000}"/>
    <cellStyle name="Normal 5 5 4 2 3 2 3 3" xfId="48503" xr:uid="{00000000-0005-0000-0000-000069BD0000}"/>
    <cellStyle name="Normal 5 5 4 2 3 2 4" xfId="48504" xr:uid="{00000000-0005-0000-0000-00006ABD0000}"/>
    <cellStyle name="Normal 5 5 4 2 3 3" xfId="48505" xr:uid="{00000000-0005-0000-0000-00006BBD0000}"/>
    <cellStyle name="Normal 5 5 4 2 3 3 2" xfId="48506" xr:uid="{00000000-0005-0000-0000-00006CBD0000}"/>
    <cellStyle name="Normal 5 5 4 2 3 4" xfId="48507" xr:uid="{00000000-0005-0000-0000-00006DBD0000}"/>
    <cellStyle name="Normal 5 5 4 2 3 4 2" xfId="48508" xr:uid="{00000000-0005-0000-0000-00006EBD0000}"/>
    <cellStyle name="Normal 5 5 4 2 3 4 2 2" xfId="48509" xr:uid="{00000000-0005-0000-0000-00006FBD0000}"/>
    <cellStyle name="Normal 5 5 4 2 3 4 3" xfId="48510" xr:uid="{00000000-0005-0000-0000-000070BD0000}"/>
    <cellStyle name="Normal 5 5 4 2 3 5" xfId="48511" xr:uid="{00000000-0005-0000-0000-000071BD0000}"/>
    <cellStyle name="Normal 5 5 4 2 4" xfId="48512" xr:uid="{00000000-0005-0000-0000-000072BD0000}"/>
    <cellStyle name="Normal 5 5 4 2 4 2" xfId="48513" xr:uid="{00000000-0005-0000-0000-000073BD0000}"/>
    <cellStyle name="Normal 5 5 4 2 4 2 2" xfId="48514" xr:uid="{00000000-0005-0000-0000-000074BD0000}"/>
    <cellStyle name="Normal 5 5 4 2 4 3" xfId="48515" xr:uid="{00000000-0005-0000-0000-000075BD0000}"/>
    <cellStyle name="Normal 5 5 4 2 4 3 2" xfId="48516" xr:uid="{00000000-0005-0000-0000-000076BD0000}"/>
    <cellStyle name="Normal 5 5 4 2 4 3 2 2" xfId="48517" xr:uid="{00000000-0005-0000-0000-000077BD0000}"/>
    <cellStyle name="Normal 5 5 4 2 4 3 3" xfId="48518" xr:uid="{00000000-0005-0000-0000-000078BD0000}"/>
    <cellStyle name="Normal 5 5 4 2 4 4" xfId="48519" xr:uid="{00000000-0005-0000-0000-000079BD0000}"/>
    <cellStyle name="Normal 5 5 4 2 5" xfId="48520" xr:uid="{00000000-0005-0000-0000-00007ABD0000}"/>
    <cellStyle name="Normal 5 5 4 2 5 2" xfId="48521" xr:uid="{00000000-0005-0000-0000-00007BBD0000}"/>
    <cellStyle name="Normal 5 5 4 2 5 2 2" xfId="48522" xr:uid="{00000000-0005-0000-0000-00007CBD0000}"/>
    <cellStyle name="Normal 5 5 4 2 5 3" xfId="48523" xr:uid="{00000000-0005-0000-0000-00007DBD0000}"/>
    <cellStyle name="Normal 5 5 4 2 5 3 2" xfId="48524" xr:uid="{00000000-0005-0000-0000-00007EBD0000}"/>
    <cellStyle name="Normal 5 5 4 2 5 3 2 2" xfId="48525" xr:uid="{00000000-0005-0000-0000-00007FBD0000}"/>
    <cellStyle name="Normal 5 5 4 2 5 3 3" xfId="48526" xr:uid="{00000000-0005-0000-0000-000080BD0000}"/>
    <cellStyle name="Normal 5 5 4 2 5 4" xfId="48527" xr:uid="{00000000-0005-0000-0000-000081BD0000}"/>
    <cellStyle name="Normal 5 5 4 2 6" xfId="48528" xr:uid="{00000000-0005-0000-0000-000082BD0000}"/>
    <cellStyle name="Normal 5 5 4 2 6 2" xfId="48529" xr:uid="{00000000-0005-0000-0000-000083BD0000}"/>
    <cellStyle name="Normal 5 5 4 2 7" xfId="48530" xr:uid="{00000000-0005-0000-0000-000084BD0000}"/>
    <cellStyle name="Normal 5 5 4 2 7 2" xfId="48531" xr:uid="{00000000-0005-0000-0000-000085BD0000}"/>
    <cellStyle name="Normal 5 5 4 2 7 2 2" xfId="48532" xr:uid="{00000000-0005-0000-0000-000086BD0000}"/>
    <cellStyle name="Normal 5 5 4 2 7 3" xfId="48533" xr:uid="{00000000-0005-0000-0000-000087BD0000}"/>
    <cellStyle name="Normal 5 5 4 2 8" xfId="48534" xr:uid="{00000000-0005-0000-0000-000088BD0000}"/>
    <cellStyle name="Normal 5 5 4 2 8 2" xfId="48535" xr:uid="{00000000-0005-0000-0000-000089BD0000}"/>
    <cellStyle name="Normal 5 5 4 2 9" xfId="48536" xr:uid="{00000000-0005-0000-0000-00008ABD0000}"/>
    <cellStyle name="Normal 5 5 4 3" xfId="48537" xr:uid="{00000000-0005-0000-0000-00008BBD0000}"/>
    <cellStyle name="Normal 5 5 4 3 2" xfId="48538" xr:uid="{00000000-0005-0000-0000-00008CBD0000}"/>
    <cellStyle name="Normal 5 5 4 3 2 2" xfId="48539" xr:uid="{00000000-0005-0000-0000-00008DBD0000}"/>
    <cellStyle name="Normal 5 5 4 3 2 2 2" xfId="48540" xr:uid="{00000000-0005-0000-0000-00008EBD0000}"/>
    <cellStyle name="Normal 5 5 4 3 2 2 2 2" xfId="48541" xr:uid="{00000000-0005-0000-0000-00008FBD0000}"/>
    <cellStyle name="Normal 5 5 4 3 2 2 3" xfId="48542" xr:uid="{00000000-0005-0000-0000-000090BD0000}"/>
    <cellStyle name="Normal 5 5 4 3 2 2 3 2" xfId="48543" xr:uid="{00000000-0005-0000-0000-000091BD0000}"/>
    <cellStyle name="Normal 5 5 4 3 2 2 3 2 2" xfId="48544" xr:uid="{00000000-0005-0000-0000-000092BD0000}"/>
    <cellStyle name="Normal 5 5 4 3 2 2 3 3" xfId="48545" xr:uid="{00000000-0005-0000-0000-000093BD0000}"/>
    <cellStyle name="Normal 5 5 4 3 2 2 4" xfId="48546" xr:uid="{00000000-0005-0000-0000-000094BD0000}"/>
    <cellStyle name="Normal 5 5 4 3 2 3" xfId="48547" xr:uid="{00000000-0005-0000-0000-000095BD0000}"/>
    <cellStyle name="Normal 5 5 4 3 2 3 2" xfId="48548" xr:uid="{00000000-0005-0000-0000-000096BD0000}"/>
    <cellStyle name="Normal 5 5 4 3 2 4" xfId="48549" xr:uid="{00000000-0005-0000-0000-000097BD0000}"/>
    <cellStyle name="Normal 5 5 4 3 2 4 2" xfId="48550" xr:uid="{00000000-0005-0000-0000-000098BD0000}"/>
    <cellStyle name="Normal 5 5 4 3 2 4 2 2" xfId="48551" xr:uid="{00000000-0005-0000-0000-000099BD0000}"/>
    <cellStyle name="Normal 5 5 4 3 2 4 3" xfId="48552" xr:uid="{00000000-0005-0000-0000-00009ABD0000}"/>
    <cellStyle name="Normal 5 5 4 3 2 5" xfId="48553" xr:uid="{00000000-0005-0000-0000-00009BBD0000}"/>
    <cellStyle name="Normal 5 5 4 3 3" xfId="48554" xr:uid="{00000000-0005-0000-0000-00009CBD0000}"/>
    <cellStyle name="Normal 5 5 4 3 3 2" xfId="48555" xr:uid="{00000000-0005-0000-0000-00009DBD0000}"/>
    <cellStyle name="Normal 5 5 4 3 3 2 2" xfId="48556" xr:uid="{00000000-0005-0000-0000-00009EBD0000}"/>
    <cellStyle name="Normal 5 5 4 3 3 3" xfId="48557" xr:uid="{00000000-0005-0000-0000-00009FBD0000}"/>
    <cellStyle name="Normal 5 5 4 3 3 3 2" xfId="48558" xr:uid="{00000000-0005-0000-0000-0000A0BD0000}"/>
    <cellStyle name="Normal 5 5 4 3 3 3 2 2" xfId="48559" xr:uid="{00000000-0005-0000-0000-0000A1BD0000}"/>
    <cellStyle name="Normal 5 5 4 3 3 3 3" xfId="48560" xr:uid="{00000000-0005-0000-0000-0000A2BD0000}"/>
    <cellStyle name="Normal 5 5 4 3 3 4" xfId="48561" xr:uid="{00000000-0005-0000-0000-0000A3BD0000}"/>
    <cellStyle name="Normal 5 5 4 3 4" xfId="48562" xr:uid="{00000000-0005-0000-0000-0000A4BD0000}"/>
    <cellStyle name="Normal 5 5 4 3 4 2" xfId="48563" xr:uid="{00000000-0005-0000-0000-0000A5BD0000}"/>
    <cellStyle name="Normal 5 5 4 3 4 2 2" xfId="48564" xr:uid="{00000000-0005-0000-0000-0000A6BD0000}"/>
    <cellStyle name="Normal 5 5 4 3 4 3" xfId="48565" xr:uid="{00000000-0005-0000-0000-0000A7BD0000}"/>
    <cellStyle name="Normal 5 5 4 3 4 3 2" xfId="48566" xr:uid="{00000000-0005-0000-0000-0000A8BD0000}"/>
    <cellStyle name="Normal 5 5 4 3 4 3 2 2" xfId="48567" xr:uid="{00000000-0005-0000-0000-0000A9BD0000}"/>
    <cellStyle name="Normal 5 5 4 3 4 3 3" xfId="48568" xr:uid="{00000000-0005-0000-0000-0000AABD0000}"/>
    <cellStyle name="Normal 5 5 4 3 4 4" xfId="48569" xr:uid="{00000000-0005-0000-0000-0000ABBD0000}"/>
    <cellStyle name="Normal 5 5 4 3 5" xfId="48570" xr:uid="{00000000-0005-0000-0000-0000ACBD0000}"/>
    <cellStyle name="Normal 5 5 4 3 5 2" xfId="48571" xr:uid="{00000000-0005-0000-0000-0000ADBD0000}"/>
    <cellStyle name="Normal 5 5 4 3 6" xfId="48572" xr:uid="{00000000-0005-0000-0000-0000AEBD0000}"/>
    <cellStyle name="Normal 5 5 4 3 6 2" xfId="48573" xr:uid="{00000000-0005-0000-0000-0000AFBD0000}"/>
    <cellStyle name="Normal 5 5 4 3 6 2 2" xfId="48574" xr:uid="{00000000-0005-0000-0000-0000B0BD0000}"/>
    <cellStyle name="Normal 5 5 4 3 6 3" xfId="48575" xr:uid="{00000000-0005-0000-0000-0000B1BD0000}"/>
    <cellStyle name="Normal 5 5 4 3 7" xfId="48576" xr:uid="{00000000-0005-0000-0000-0000B2BD0000}"/>
    <cellStyle name="Normal 5 5 4 3 7 2" xfId="48577" xr:uid="{00000000-0005-0000-0000-0000B3BD0000}"/>
    <cellStyle name="Normal 5 5 4 3 8" xfId="48578" xr:uid="{00000000-0005-0000-0000-0000B4BD0000}"/>
    <cellStyle name="Normal 5 5 4 4" xfId="48579" xr:uid="{00000000-0005-0000-0000-0000B5BD0000}"/>
    <cellStyle name="Normal 5 5 4 4 2" xfId="48580" xr:uid="{00000000-0005-0000-0000-0000B6BD0000}"/>
    <cellStyle name="Normal 5 5 4 4 2 2" xfId="48581" xr:uid="{00000000-0005-0000-0000-0000B7BD0000}"/>
    <cellStyle name="Normal 5 5 4 4 2 2 2" xfId="48582" xr:uid="{00000000-0005-0000-0000-0000B8BD0000}"/>
    <cellStyle name="Normal 5 5 4 4 2 3" xfId="48583" xr:uid="{00000000-0005-0000-0000-0000B9BD0000}"/>
    <cellStyle name="Normal 5 5 4 4 2 3 2" xfId="48584" xr:uid="{00000000-0005-0000-0000-0000BABD0000}"/>
    <cellStyle name="Normal 5 5 4 4 2 3 2 2" xfId="48585" xr:uid="{00000000-0005-0000-0000-0000BBBD0000}"/>
    <cellStyle name="Normal 5 5 4 4 2 3 3" xfId="48586" xr:uid="{00000000-0005-0000-0000-0000BCBD0000}"/>
    <cellStyle name="Normal 5 5 4 4 2 4" xfId="48587" xr:uid="{00000000-0005-0000-0000-0000BDBD0000}"/>
    <cellStyle name="Normal 5 5 4 4 3" xfId="48588" xr:uid="{00000000-0005-0000-0000-0000BEBD0000}"/>
    <cellStyle name="Normal 5 5 4 4 3 2" xfId="48589" xr:uid="{00000000-0005-0000-0000-0000BFBD0000}"/>
    <cellStyle name="Normal 5 5 4 4 4" xfId="48590" xr:uid="{00000000-0005-0000-0000-0000C0BD0000}"/>
    <cellStyle name="Normal 5 5 4 4 4 2" xfId="48591" xr:uid="{00000000-0005-0000-0000-0000C1BD0000}"/>
    <cellStyle name="Normal 5 5 4 4 4 2 2" xfId="48592" xr:uid="{00000000-0005-0000-0000-0000C2BD0000}"/>
    <cellStyle name="Normal 5 5 4 4 4 3" xfId="48593" xr:uid="{00000000-0005-0000-0000-0000C3BD0000}"/>
    <cellStyle name="Normal 5 5 4 4 5" xfId="48594" xr:uid="{00000000-0005-0000-0000-0000C4BD0000}"/>
    <cellStyle name="Normal 5 5 4 5" xfId="48595" xr:uid="{00000000-0005-0000-0000-0000C5BD0000}"/>
    <cellStyle name="Normal 5 5 4 5 2" xfId="48596" xr:uid="{00000000-0005-0000-0000-0000C6BD0000}"/>
    <cellStyle name="Normal 5 5 4 5 2 2" xfId="48597" xr:uid="{00000000-0005-0000-0000-0000C7BD0000}"/>
    <cellStyle name="Normal 5 5 4 5 3" xfId="48598" xr:uid="{00000000-0005-0000-0000-0000C8BD0000}"/>
    <cellStyle name="Normal 5 5 4 5 3 2" xfId="48599" xr:uid="{00000000-0005-0000-0000-0000C9BD0000}"/>
    <cellStyle name="Normal 5 5 4 5 3 2 2" xfId="48600" xr:uid="{00000000-0005-0000-0000-0000CABD0000}"/>
    <cellStyle name="Normal 5 5 4 5 3 3" xfId="48601" xr:uid="{00000000-0005-0000-0000-0000CBBD0000}"/>
    <cellStyle name="Normal 5 5 4 5 4" xfId="48602" xr:uid="{00000000-0005-0000-0000-0000CCBD0000}"/>
    <cellStyle name="Normal 5 5 4 6" xfId="48603" xr:uid="{00000000-0005-0000-0000-0000CDBD0000}"/>
    <cellStyle name="Normal 5 5 4 6 2" xfId="48604" xr:uid="{00000000-0005-0000-0000-0000CEBD0000}"/>
    <cellStyle name="Normal 5 5 4 6 2 2" xfId="48605" xr:uid="{00000000-0005-0000-0000-0000CFBD0000}"/>
    <cellStyle name="Normal 5 5 4 6 3" xfId="48606" xr:uid="{00000000-0005-0000-0000-0000D0BD0000}"/>
    <cellStyle name="Normal 5 5 4 6 3 2" xfId="48607" xr:uid="{00000000-0005-0000-0000-0000D1BD0000}"/>
    <cellStyle name="Normal 5 5 4 6 3 2 2" xfId="48608" xr:uid="{00000000-0005-0000-0000-0000D2BD0000}"/>
    <cellStyle name="Normal 5 5 4 6 3 3" xfId="48609" xr:uid="{00000000-0005-0000-0000-0000D3BD0000}"/>
    <cellStyle name="Normal 5 5 4 6 4" xfId="48610" xr:uid="{00000000-0005-0000-0000-0000D4BD0000}"/>
    <cellStyle name="Normal 5 5 4 7" xfId="48611" xr:uid="{00000000-0005-0000-0000-0000D5BD0000}"/>
    <cellStyle name="Normal 5 5 4 7 2" xfId="48612" xr:uid="{00000000-0005-0000-0000-0000D6BD0000}"/>
    <cellStyle name="Normal 5 5 4 8" xfId="48613" xr:uid="{00000000-0005-0000-0000-0000D7BD0000}"/>
    <cellStyle name="Normal 5 5 4 8 2" xfId="48614" xr:uid="{00000000-0005-0000-0000-0000D8BD0000}"/>
    <cellStyle name="Normal 5 5 4 8 2 2" xfId="48615" xr:uid="{00000000-0005-0000-0000-0000D9BD0000}"/>
    <cellStyle name="Normal 5 5 4 8 3" xfId="48616" xr:uid="{00000000-0005-0000-0000-0000DABD0000}"/>
    <cellStyle name="Normal 5 5 4 9" xfId="48617" xr:uid="{00000000-0005-0000-0000-0000DBBD0000}"/>
    <cellStyle name="Normal 5 5 4 9 2" xfId="48618" xr:uid="{00000000-0005-0000-0000-0000DCBD0000}"/>
    <cellStyle name="Normal 5 5 5" xfId="48619" xr:uid="{00000000-0005-0000-0000-0000DDBD0000}"/>
    <cellStyle name="Normal 5 5 5 10" xfId="48620" xr:uid="{00000000-0005-0000-0000-0000DEBD0000}"/>
    <cellStyle name="Normal 5 5 5 11" xfId="48621" xr:uid="{00000000-0005-0000-0000-0000DFBD0000}"/>
    <cellStyle name="Normal 5 5 5 2" xfId="48622" xr:uid="{00000000-0005-0000-0000-0000E0BD0000}"/>
    <cellStyle name="Normal 5 5 5 2 10" xfId="48623" xr:uid="{00000000-0005-0000-0000-0000E1BD0000}"/>
    <cellStyle name="Normal 5 5 5 2 2" xfId="48624" xr:uid="{00000000-0005-0000-0000-0000E2BD0000}"/>
    <cellStyle name="Normal 5 5 5 2 2 2" xfId="48625" xr:uid="{00000000-0005-0000-0000-0000E3BD0000}"/>
    <cellStyle name="Normal 5 5 5 2 2 2 2" xfId="48626" xr:uid="{00000000-0005-0000-0000-0000E4BD0000}"/>
    <cellStyle name="Normal 5 5 5 2 2 2 2 2" xfId="48627" xr:uid="{00000000-0005-0000-0000-0000E5BD0000}"/>
    <cellStyle name="Normal 5 5 5 2 2 2 2 2 2" xfId="48628" xr:uid="{00000000-0005-0000-0000-0000E6BD0000}"/>
    <cellStyle name="Normal 5 5 5 2 2 2 2 3" xfId="48629" xr:uid="{00000000-0005-0000-0000-0000E7BD0000}"/>
    <cellStyle name="Normal 5 5 5 2 2 2 2 3 2" xfId="48630" xr:uid="{00000000-0005-0000-0000-0000E8BD0000}"/>
    <cellStyle name="Normal 5 5 5 2 2 2 2 3 2 2" xfId="48631" xr:uid="{00000000-0005-0000-0000-0000E9BD0000}"/>
    <cellStyle name="Normal 5 5 5 2 2 2 2 3 3" xfId="48632" xr:uid="{00000000-0005-0000-0000-0000EABD0000}"/>
    <cellStyle name="Normal 5 5 5 2 2 2 2 4" xfId="48633" xr:uid="{00000000-0005-0000-0000-0000EBBD0000}"/>
    <cellStyle name="Normal 5 5 5 2 2 2 3" xfId="48634" xr:uid="{00000000-0005-0000-0000-0000ECBD0000}"/>
    <cellStyle name="Normal 5 5 5 2 2 2 3 2" xfId="48635" xr:uid="{00000000-0005-0000-0000-0000EDBD0000}"/>
    <cellStyle name="Normal 5 5 5 2 2 2 4" xfId="48636" xr:uid="{00000000-0005-0000-0000-0000EEBD0000}"/>
    <cellStyle name="Normal 5 5 5 2 2 2 4 2" xfId="48637" xr:uid="{00000000-0005-0000-0000-0000EFBD0000}"/>
    <cellStyle name="Normal 5 5 5 2 2 2 4 2 2" xfId="48638" xr:uid="{00000000-0005-0000-0000-0000F0BD0000}"/>
    <cellStyle name="Normal 5 5 5 2 2 2 4 3" xfId="48639" xr:uid="{00000000-0005-0000-0000-0000F1BD0000}"/>
    <cellStyle name="Normal 5 5 5 2 2 2 5" xfId="48640" xr:uid="{00000000-0005-0000-0000-0000F2BD0000}"/>
    <cellStyle name="Normal 5 5 5 2 2 3" xfId="48641" xr:uid="{00000000-0005-0000-0000-0000F3BD0000}"/>
    <cellStyle name="Normal 5 5 5 2 2 3 2" xfId="48642" xr:uid="{00000000-0005-0000-0000-0000F4BD0000}"/>
    <cellStyle name="Normal 5 5 5 2 2 3 2 2" xfId="48643" xr:uid="{00000000-0005-0000-0000-0000F5BD0000}"/>
    <cellStyle name="Normal 5 5 5 2 2 3 3" xfId="48644" xr:uid="{00000000-0005-0000-0000-0000F6BD0000}"/>
    <cellStyle name="Normal 5 5 5 2 2 3 3 2" xfId="48645" xr:uid="{00000000-0005-0000-0000-0000F7BD0000}"/>
    <cellStyle name="Normal 5 5 5 2 2 3 3 2 2" xfId="48646" xr:uid="{00000000-0005-0000-0000-0000F8BD0000}"/>
    <cellStyle name="Normal 5 5 5 2 2 3 3 3" xfId="48647" xr:uid="{00000000-0005-0000-0000-0000F9BD0000}"/>
    <cellStyle name="Normal 5 5 5 2 2 3 4" xfId="48648" xr:uid="{00000000-0005-0000-0000-0000FABD0000}"/>
    <cellStyle name="Normal 5 5 5 2 2 4" xfId="48649" xr:uid="{00000000-0005-0000-0000-0000FBBD0000}"/>
    <cellStyle name="Normal 5 5 5 2 2 4 2" xfId="48650" xr:uid="{00000000-0005-0000-0000-0000FCBD0000}"/>
    <cellStyle name="Normal 5 5 5 2 2 4 2 2" xfId="48651" xr:uid="{00000000-0005-0000-0000-0000FDBD0000}"/>
    <cellStyle name="Normal 5 5 5 2 2 4 3" xfId="48652" xr:uid="{00000000-0005-0000-0000-0000FEBD0000}"/>
    <cellStyle name="Normal 5 5 5 2 2 4 3 2" xfId="48653" xr:uid="{00000000-0005-0000-0000-0000FFBD0000}"/>
    <cellStyle name="Normal 5 5 5 2 2 4 3 2 2" xfId="48654" xr:uid="{00000000-0005-0000-0000-000000BE0000}"/>
    <cellStyle name="Normal 5 5 5 2 2 4 3 3" xfId="48655" xr:uid="{00000000-0005-0000-0000-000001BE0000}"/>
    <cellStyle name="Normal 5 5 5 2 2 4 4" xfId="48656" xr:uid="{00000000-0005-0000-0000-000002BE0000}"/>
    <cellStyle name="Normal 5 5 5 2 2 5" xfId="48657" xr:uid="{00000000-0005-0000-0000-000003BE0000}"/>
    <cellStyle name="Normal 5 5 5 2 2 5 2" xfId="48658" xr:uid="{00000000-0005-0000-0000-000004BE0000}"/>
    <cellStyle name="Normal 5 5 5 2 2 6" xfId="48659" xr:uid="{00000000-0005-0000-0000-000005BE0000}"/>
    <cellStyle name="Normal 5 5 5 2 2 6 2" xfId="48660" xr:uid="{00000000-0005-0000-0000-000006BE0000}"/>
    <cellStyle name="Normal 5 5 5 2 2 6 2 2" xfId="48661" xr:uid="{00000000-0005-0000-0000-000007BE0000}"/>
    <cellStyle name="Normal 5 5 5 2 2 6 3" xfId="48662" xr:uid="{00000000-0005-0000-0000-000008BE0000}"/>
    <cellStyle name="Normal 5 5 5 2 2 7" xfId="48663" xr:uid="{00000000-0005-0000-0000-000009BE0000}"/>
    <cellStyle name="Normal 5 5 5 2 2 7 2" xfId="48664" xr:uid="{00000000-0005-0000-0000-00000ABE0000}"/>
    <cellStyle name="Normal 5 5 5 2 2 8" xfId="48665" xr:uid="{00000000-0005-0000-0000-00000BBE0000}"/>
    <cellStyle name="Normal 5 5 5 2 3" xfId="48666" xr:uid="{00000000-0005-0000-0000-00000CBE0000}"/>
    <cellStyle name="Normal 5 5 5 2 3 2" xfId="48667" xr:uid="{00000000-0005-0000-0000-00000DBE0000}"/>
    <cellStyle name="Normal 5 5 5 2 3 2 2" xfId="48668" xr:uid="{00000000-0005-0000-0000-00000EBE0000}"/>
    <cellStyle name="Normal 5 5 5 2 3 2 2 2" xfId="48669" xr:uid="{00000000-0005-0000-0000-00000FBE0000}"/>
    <cellStyle name="Normal 5 5 5 2 3 2 3" xfId="48670" xr:uid="{00000000-0005-0000-0000-000010BE0000}"/>
    <cellStyle name="Normal 5 5 5 2 3 2 3 2" xfId="48671" xr:uid="{00000000-0005-0000-0000-000011BE0000}"/>
    <cellStyle name="Normal 5 5 5 2 3 2 3 2 2" xfId="48672" xr:uid="{00000000-0005-0000-0000-000012BE0000}"/>
    <cellStyle name="Normal 5 5 5 2 3 2 3 3" xfId="48673" xr:uid="{00000000-0005-0000-0000-000013BE0000}"/>
    <cellStyle name="Normal 5 5 5 2 3 2 4" xfId="48674" xr:uid="{00000000-0005-0000-0000-000014BE0000}"/>
    <cellStyle name="Normal 5 5 5 2 3 3" xfId="48675" xr:uid="{00000000-0005-0000-0000-000015BE0000}"/>
    <cellStyle name="Normal 5 5 5 2 3 3 2" xfId="48676" xr:uid="{00000000-0005-0000-0000-000016BE0000}"/>
    <cellStyle name="Normal 5 5 5 2 3 4" xfId="48677" xr:uid="{00000000-0005-0000-0000-000017BE0000}"/>
    <cellStyle name="Normal 5 5 5 2 3 4 2" xfId="48678" xr:uid="{00000000-0005-0000-0000-000018BE0000}"/>
    <cellStyle name="Normal 5 5 5 2 3 4 2 2" xfId="48679" xr:uid="{00000000-0005-0000-0000-000019BE0000}"/>
    <cellStyle name="Normal 5 5 5 2 3 4 3" xfId="48680" xr:uid="{00000000-0005-0000-0000-00001ABE0000}"/>
    <cellStyle name="Normal 5 5 5 2 3 5" xfId="48681" xr:uid="{00000000-0005-0000-0000-00001BBE0000}"/>
    <cellStyle name="Normal 5 5 5 2 4" xfId="48682" xr:uid="{00000000-0005-0000-0000-00001CBE0000}"/>
    <cellStyle name="Normal 5 5 5 2 4 2" xfId="48683" xr:uid="{00000000-0005-0000-0000-00001DBE0000}"/>
    <cellStyle name="Normal 5 5 5 2 4 2 2" xfId="48684" xr:uid="{00000000-0005-0000-0000-00001EBE0000}"/>
    <cellStyle name="Normal 5 5 5 2 4 3" xfId="48685" xr:uid="{00000000-0005-0000-0000-00001FBE0000}"/>
    <cellStyle name="Normal 5 5 5 2 4 3 2" xfId="48686" xr:uid="{00000000-0005-0000-0000-000020BE0000}"/>
    <cellStyle name="Normal 5 5 5 2 4 3 2 2" xfId="48687" xr:uid="{00000000-0005-0000-0000-000021BE0000}"/>
    <cellStyle name="Normal 5 5 5 2 4 3 3" xfId="48688" xr:uid="{00000000-0005-0000-0000-000022BE0000}"/>
    <cellStyle name="Normal 5 5 5 2 4 4" xfId="48689" xr:uid="{00000000-0005-0000-0000-000023BE0000}"/>
    <cellStyle name="Normal 5 5 5 2 5" xfId="48690" xr:uid="{00000000-0005-0000-0000-000024BE0000}"/>
    <cellStyle name="Normal 5 5 5 2 5 2" xfId="48691" xr:uid="{00000000-0005-0000-0000-000025BE0000}"/>
    <cellStyle name="Normal 5 5 5 2 5 2 2" xfId="48692" xr:uid="{00000000-0005-0000-0000-000026BE0000}"/>
    <cellStyle name="Normal 5 5 5 2 5 3" xfId="48693" xr:uid="{00000000-0005-0000-0000-000027BE0000}"/>
    <cellStyle name="Normal 5 5 5 2 5 3 2" xfId="48694" xr:uid="{00000000-0005-0000-0000-000028BE0000}"/>
    <cellStyle name="Normal 5 5 5 2 5 3 2 2" xfId="48695" xr:uid="{00000000-0005-0000-0000-000029BE0000}"/>
    <cellStyle name="Normal 5 5 5 2 5 3 3" xfId="48696" xr:uid="{00000000-0005-0000-0000-00002ABE0000}"/>
    <cellStyle name="Normal 5 5 5 2 5 4" xfId="48697" xr:uid="{00000000-0005-0000-0000-00002BBE0000}"/>
    <cellStyle name="Normal 5 5 5 2 6" xfId="48698" xr:uid="{00000000-0005-0000-0000-00002CBE0000}"/>
    <cellStyle name="Normal 5 5 5 2 6 2" xfId="48699" xr:uid="{00000000-0005-0000-0000-00002DBE0000}"/>
    <cellStyle name="Normal 5 5 5 2 7" xfId="48700" xr:uid="{00000000-0005-0000-0000-00002EBE0000}"/>
    <cellStyle name="Normal 5 5 5 2 7 2" xfId="48701" xr:uid="{00000000-0005-0000-0000-00002FBE0000}"/>
    <cellStyle name="Normal 5 5 5 2 7 2 2" xfId="48702" xr:uid="{00000000-0005-0000-0000-000030BE0000}"/>
    <cellStyle name="Normal 5 5 5 2 7 3" xfId="48703" xr:uid="{00000000-0005-0000-0000-000031BE0000}"/>
    <cellStyle name="Normal 5 5 5 2 8" xfId="48704" xr:uid="{00000000-0005-0000-0000-000032BE0000}"/>
    <cellStyle name="Normal 5 5 5 2 8 2" xfId="48705" xr:uid="{00000000-0005-0000-0000-000033BE0000}"/>
    <cellStyle name="Normal 5 5 5 2 9" xfId="48706" xr:uid="{00000000-0005-0000-0000-000034BE0000}"/>
    <cellStyle name="Normal 5 5 5 3" xfId="48707" xr:uid="{00000000-0005-0000-0000-000035BE0000}"/>
    <cellStyle name="Normal 5 5 5 3 2" xfId="48708" xr:uid="{00000000-0005-0000-0000-000036BE0000}"/>
    <cellStyle name="Normal 5 5 5 3 2 2" xfId="48709" xr:uid="{00000000-0005-0000-0000-000037BE0000}"/>
    <cellStyle name="Normal 5 5 5 3 2 2 2" xfId="48710" xr:uid="{00000000-0005-0000-0000-000038BE0000}"/>
    <cellStyle name="Normal 5 5 5 3 2 2 2 2" xfId="48711" xr:uid="{00000000-0005-0000-0000-000039BE0000}"/>
    <cellStyle name="Normal 5 5 5 3 2 2 3" xfId="48712" xr:uid="{00000000-0005-0000-0000-00003ABE0000}"/>
    <cellStyle name="Normal 5 5 5 3 2 2 3 2" xfId="48713" xr:uid="{00000000-0005-0000-0000-00003BBE0000}"/>
    <cellStyle name="Normal 5 5 5 3 2 2 3 2 2" xfId="48714" xr:uid="{00000000-0005-0000-0000-00003CBE0000}"/>
    <cellStyle name="Normal 5 5 5 3 2 2 3 3" xfId="48715" xr:uid="{00000000-0005-0000-0000-00003DBE0000}"/>
    <cellStyle name="Normal 5 5 5 3 2 2 4" xfId="48716" xr:uid="{00000000-0005-0000-0000-00003EBE0000}"/>
    <cellStyle name="Normal 5 5 5 3 2 3" xfId="48717" xr:uid="{00000000-0005-0000-0000-00003FBE0000}"/>
    <cellStyle name="Normal 5 5 5 3 2 3 2" xfId="48718" xr:uid="{00000000-0005-0000-0000-000040BE0000}"/>
    <cellStyle name="Normal 5 5 5 3 2 4" xfId="48719" xr:uid="{00000000-0005-0000-0000-000041BE0000}"/>
    <cellStyle name="Normal 5 5 5 3 2 4 2" xfId="48720" xr:uid="{00000000-0005-0000-0000-000042BE0000}"/>
    <cellStyle name="Normal 5 5 5 3 2 4 2 2" xfId="48721" xr:uid="{00000000-0005-0000-0000-000043BE0000}"/>
    <cellStyle name="Normal 5 5 5 3 2 4 3" xfId="48722" xr:uid="{00000000-0005-0000-0000-000044BE0000}"/>
    <cellStyle name="Normal 5 5 5 3 2 5" xfId="48723" xr:uid="{00000000-0005-0000-0000-000045BE0000}"/>
    <cellStyle name="Normal 5 5 5 3 3" xfId="48724" xr:uid="{00000000-0005-0000-0000-000046BE0000}"/>
    <cellStyle name="Normal 5 5 5 3 3 2" xfId="48725" xr:uid="{00000000-0005-0000-0000-000047BE0000}"/>
    <cellStyle name="Normal 5 5 5 3 3 2 2" xfId="48726" xr:uid="{00000000-0005-0000-0000-000048BE0000}"/>
    <cellStyle name="Normal 5 5 5 3 3 3" xfId="48727" xr:uid="{00000000-0005-0000-0000-000049BE0000}"/>
    <cellStyle name="Normal 5 5 5 3 3 3 2" xfId="48728" xr:uid="{00000000-0005-0000-0000-00004ABE0000}"/>
    <cellStyle name="Normal 5 5 5 3 3 3 2 2" xfId="48729" xr:uid="{00000000-0005-0000-0000-00004BBE0000}"/>
    <cellStyle name="Normal 5 5 5 3 3 3 3" xfId="48730" xr:uid="{00000000-0005-0000-0000-00004CBE0000}"/>
    <cellStyle name="Normal 5 5 5 3 3 4" xfId="48731" xr:uid="{00000000-0005-0000-0000-00004DBE0000}"/>
    <cellStyle name="Normal 5 5 5 3 4" xfId="48732" xr:uid="{00000000-0005-0000-0000-00004EBE0000}"/>
    <cellStyle name="Normal 5 5 5 3 4 2" xfId="48733" xr:uid="{00000000-0005-0000-0000-00004FBE0000}"/>
    <cellStyle name="Normal 5 5 5 3 4 2 2" xfId="48734" xr:uid="{00000000-0005-0000-0000-000050BE0000}"/>
    <cellStyle name="Normal 5 5 5 3 4 3" xfId="48735" xr:uid="{00000000-0005-0000-0000-000051BE0000}"/>
    <cellStyle name="Normal 5 5 5 3 4 3 2" xfId="48736" xr:uid="{00000000-0005-0000-0000-000052BE0000}"/>
    <cellStyle name="Normal 5 5 5 3 4 3 2 2" xfId="48737" xr:uid="{00000000-0005-0000-0000-000053BE0000}"/>
    <cellStyle name="Normal 5 5 5 3 4 3 3" xfId="48738" xr:uid="{00000000-0005-0000-0000-000054BE0000}"/>
    <cellStyle name="Normal 5 5 5 3 4 4" xfId="48739" xr:uid="{00000000-0005-0000-0000-000055BE0000}"/>
    <cellStyle name="Normal 5 5 5 3 5" xfId="48740" xr:uid="{00000000-0005-0000-0000-000056BE0000}"/>
    <cellStyle name="Normal 5 5 5 3 5 2" xfId="48741" xr:uid="{00000000-0005-0000-0000-000057BE0000}"/>
    <cellStyle name="Normal 5 5 5 3 6" xfId="48742" xr:uid="{00000000-0005-0000-0000-000058BE0000}"/>
    <cellStyle name="Normal 5 5 5 3 6 2" xfId="48743" xr:uid="{00000000-0005-0000-0000-000059BE0000}"/>
    <cellStyle name="Normal 5 5 5 3 6 2 2" xfId="48744" xr:uid="{00000000-0005-0000-0000-00005ABE0000}"/>
    <cellStyle name="Normal 5 5 5 3 6 3" xfId="48745" xr:uid="{00000000-0005-0000-0000-00005BBE0000}"/>
    <cellStyle name="Normal 5 5 5 3 7" xfId="48746" xr:uid="{00000000-0005-0000-0000-00005CBE0000}"/>
    <cellStyle name="Normal 5 5 5 3 7 2" xfId="48747" xr:uid="{00000000-0005-0000-0000-00005DBE0000}"/>
    <cellStyle name="Normal 5 5 5 3 8" xfId="48748" xr:uid="{00000000-0005-0000-0000-00005EBE0000}"/>
    <cellStyle name="Normal 5 5 5 4" xfId="48749" xr:uid="{00000000-0005-0000-0000-00005FBE0000}"/>
    <cellStyle name="Normal 5 5 5 4 2" xfId="48750" xr:uid="{00000000-0005-0000-0000-000060BE0000}"/>
    <cellStyle name="Normal 5 5 5 4 2 2" xfId="48751" xr:uid="{00000000-0005-0000-0000-000061BE0000}"/>
    <cellStyle name="Normal 5 5 5 4 2 2 2" xfId="48752" xr:uid="{00000000-0005-0000-0000-000062BE0000}"/>
    <cellStyle name="Normal 5 5 5 4 2 3" xfId="48753" xr:uid="{00000000-0005-0000-0000-000063BE0000}"/>
    <cellStyle name="Normal 5 5 5 4 2 3 2" xfId="48754" xr:uid="{00000000-0005-0000-0000-000064BE0000}"/>
    <cellStyle name="Normal 5 5 5 4 2 3 2 2" xfId="48755" xr:uid="{00000000-0005-0000-0000-000065BE0000}"/>
    <cellStyle name="Normal 5 5 5 4 2 3 3" xfId="48756" xr:uid="{00000000-0005-0000-0000-000066BE0000}"/>
    <cellStyle name="Normal 5 5 5 4 2 4" xfId="48757" xr:uid="{00000000-0005-0000-0000-000067BE0000}"/>
    <cellStyle name="Normal 5 5 5 4 3" xfId="48758" xr:uid="{00000000-0005-0000-0000-000068BE0000}"/>
    <cellStyle name="Normal 5 5 5 4 3 2" xfId="48759" xr:uid="{00000000-0005-0000-0000-000069BE0000}"/>
    <cellStyle name="Normal 5 5 5 4 4" xfId="48760" xr:uid="{00000000-0005-0000-0000-00006ABE0000}"/>
    <cellStyle name="Normal 5 5 5 4 4 2" xfId="48761" xr:uid="{00000000-0005-0000-0000-00006BBE0000}"/>
    <cellStyle name="Normal 5 5 5 4 4 2 2" xfId="48762" xr:uid="{00000000-0005-0000-0000-00006CBE0000}"/>
    <cellStyle name="Normal 5 5 5 4 4 3" xfId="48763" xr:uid="{00000000-0005-0000-0000-00006DBE0000}"/>
    <cellStyle name="Normal 5 5 5 4 5" xfId="48764" xr:uid="{00000000-0005-0000-0000-00006EBE0000}"/>
    <cellStyle name="Normal 5 5 5 5" xfId="48765" xr:uid="{00000000-0005-0000-0000-00006FBE0000}"/>
    <cellStyle name="Normal 5 5 5 5 2" xfId="48766" xr:uid="{00000000-0005-0000-0000-000070BE0000}"/>
    <cellStyle name="Normal 5 5 5 5 2 2" xfId="48767" xr:uid="{00000000-0005-0000-0000-000071BE0000}"/>
    <cellStyle name="Normal 5 5 5 5 3" xfId="48768" xr:uid="{00000000-0005-0000-0000-000072BE0000}"/>
    <cellStyle name="Normal 5 5 5 5 3 2" xfId="48769" xr:uid="{00000000-0005-0000-0000-000073BE0000}"/>
    <cellStyle name="Normal 5 5 5 5 3 2 2" xfId="48770" xr:uid="{00000000-0005-0000-0000-000074BE0000}"/>
    <cellStyle name="Normal 5 5 5 5 3 3" xfId="48771" xr:uid="{00000000-0005-0000-0000-000075BE0000}"/>
    <cellStyle name="Normal 5 5 5 5 4" xfId="48772" xr:uid="{00000000-0005-0000-0000-000076BE0000}"/>
    <cellStyle name="Normal 5 5 5 6" xfId="48773" xr:uid="{00000000-0005-0000-0000-000077BE0000}"/>
    <cellStyle name="Normal 5 5 5 6 2" xfId="48774" xr:uid="{00000000-0005-0000-0000-000078BE0000}"/>
    <cellStyle name="Normal 5 5 5 6 2 2" xfId="48775" xr:uid="{00000000-0005-0000-0000-000079BE0000}"/>
    <cellStyle name="Normal 5 5 5 6 3" xfId="48776" xr:uid="{00000000-0005-0000-0000-00007ABE0000}"/>
    <cellStyle name="Normal 5 5 5 6 3 2" xfId="48777" xr:uid="{00000000-0005-0000-0000-00007BBE0000}"/>
    <cellStyle name="Normal 5 5 5 6 3 2 2" xfId="48778" xr:uid="{00000000-0005-0000-0000-00007CBE0000}"/>
    <cellStyle name="Normal 5 5 5 6 3 3" xfId="48779" xr:uid="{00000000-0005-0000-0000-00007DBE0000}"/>
    <cellStyle name="Normal 5 5 5 6 4" xfId="48780" xr:uid="{00000000-0005-0000-0000-00007EBE0000}"/>
    <cellStyle name="Normal 5 5 5 7" xfId="48781" xr:uid="{00000000-0005-0000-0000-00007FBE0000}"/>
    <cellStyle name="Normal 5 5 5 7 2" xfId="48782" xr:uid="{00000000-0005-0000-0000-000080BE0000}"/>
    <cellStyle name="Normal 5 5 5 8" xfId="48783" xr:uid="{00000000-0005-0000-0000-000081BE0000}"/>
    <cellStyle name="Normal 5 5 5 8 2" xfId="48784" xr:uid="{00000000-0005-0000-0000-000082BE0000}"/>
    <cellStyle name="Normal 5 5 5 8 2 2" xfId="48785" xr:uid="{00000000-0005-0000-0000-000083BE0000}"/>
    <cellStyle name="Normal 5 5 5 8 3" xfId="48786" xr:uid="{00000000-0005-0000-0000-000084BE0000}"/>
    <cellStyle name="Normal 5 5 5 9" xfId="48787" xr:uid="{00000000-0005-0000-0000-000085BE0000}"/>
    <cellStyle name="Normal 5 5 5 9 2" xfId="48788" xr:uid="{00000000-0005-0000-0000-000086BE0000}"/>
    <cellStyle name="Normal 5 5 6" xfId="48789" xr:uid="{00000000-0005-0000-0000-000087BE0000}"/>
    <cellStyle name="Normal 5 5 6 10" xfId="48790" xr:uid="{00000000-0005-0000-0000-000088BE0000}"/>
    <cellStyle name="Normal 5 5 6 2" xfId="48791" xr:uid="{00000000-0005-0000-0000-000089BE0000}"/>
    <cellStyle name="Normal 5 5 6 2 2" xfId="48792" xr:uid="{00000000-0005-0000-0000-00008ABE0000}"/>
    <cellStyle name="Normal 5 5 6 2 2 2" xfId="48793" xr:uid="{00000000-0005-0000-0000-00008BBE0000}"/>
    <cellStyle name="Normal 5 5 6 2 2 2 2" xfId="48794" xr:uid="{00000000-0005-0000-0000-00008CBE0000}"/>
    <cellStyle name="Normal 5 5 6 2 2 2 2 2" xfId="48795" xr:uid="{00000000-0005-0000-0000-00008DBE0000}"/>
    <cellStyle name="Normal 5 5 6 2 2 2 3" xfId="48796" xr:uid="{00000000-0005-0000-0000-00008EBE0000}"/>
    <cellStyle name="Normal 5 5 6 2 2 2 3 2" xfId="48797" xr:uid="{00000000-0005-0000-0000-00008FBE0000}"/>
    <cellStyle name="Normal 5 5 6 2 2 2 3 2 2" xfId="48798" xr:uid="{00000000-0005-0000-0000-000090BE0000}"/>
    <cellStyle name="Normal 5 5 6 2 2 2 3 3" xfId="48799" xr:uid="{00000000-0005-0000-0000-000091BE0000}"/>
    <cellStyle name="Normal 5 5 6 2 2 2 4" xfId="48800" xr:uid="{00000000-0005-0000-0000-000092BE0000}"/>
    <cellStyle name="Normal 5 5 6 2 2 3" xfId="48801" xr:uid="{00000000-0005-0000-0000-000093BE0000}"/>
    <cellStyle name="Normal 5 5 6 2 2 3 2" xfId="48802" xr:uid="{00000000-0005-0000-0000-000094BE0000}"/>
    <cellStyle name="Normal 5 5 6 2 2 4" xfId="48803" xr:uid="{00000000-0005-0000-0000-000095BE0000}"/>
    <cellStyle name="Normal 5 5 6 2 2 4 2" xfId="48804" xr:uid="{00000000-0005-0000-0000-000096BE0000}"/>
    <cellStyle name="Normal 5 5 6 2 2 4 2 2" xfId="48805" xr:uid="{00000000-0005-0000-0000-000097BE0000}"/>
    <cellStyle name="Normal 5 5 6 2 2 4 3" xfId="48806" xr:uid="{00000000-0005-0000-0000-000098BE0000}"/>
    <cellStyle name="Normal 5 5 6 2 2 5" xfId="48807" xr:uid="{00000000-0005-0000-0000-000099BE0000}"/>
    <cellStyle name="Normal 5 5 6 2 3" xfId="48808" xr:uid="{00000000-0005-0000-0000-00009ABE0000}"/>
    <cellStyle name="Normal 5 5 6 2 3 2" xfId="48809" xr:uid="{00000000-0005-0000-0000-00009BBE0000}"/>
    <cellStyle name="Normal 5 5 6 2 3 2 2" xfId="48810" xr:uid="{00000000-0005-0000-0000-00009CBE0000}"/>
    <cellStyle name="Normal 5 5 6 2 3 3" xfId="48811" xr:uid="{00000000-0005-0000-0000-00009DBE0000}"/>
    <cellStyle name="Normal 5 5 6 2 3 3 2" xfId="48812" xr:uid="{00000000-0005-0000-0000-00009EBE0000}"/>
    <cellStyle name="Normal 5 5 6 2 3 3 2 2" xfId="48813" xr:uid="{00000000-0005-0000-0000-00009FBE0000}"/>
    <cellStyle name="Normal 5 5 6 2 3 3 3" xfId="48814" xr:uid="{00000000-0005-0000-0000-0000A0BE0000}"/>
    <cellStyle name="Normal 5 5 6 2 3 4" xfId="48815" xr:uid="{00000000-0005-0000-0000-0000A1BE0000}"/>
    <cellStyle name="Normal 5 5 6 2 4" xfId="48816" xr:uid="{00000000-0005-0000-0000-0000A2BE0000}"/>
    <cellStyle name="Normal 5 5 6 2 4 2" xfId="48817" xr:uid="{00000000-0005-0000-0000-0000A3BE0000}"/>
    <cellStyle name="Normal 5 5 6 2 4 2 2" xfId="48818" xr:uid="{00000000-0005-0000-0000-0000A4BE0000}"/>
    <cellStyle name="Normal 5 5 6 2 4 3" xfId="48819" xr:uid="{00000000-0005-0000-0000-0000A5BE0000}"/>
    <cellStyle name="Normal 5 5 6 2 4 3 2" xfId="48820" xr:uid="{00000000-0005-0000-0000-0000A6BE0000}"/>
    <cellStyle name="Normal 5 5 6 2 4 3 2 2" xfId="48821" xr:uid="{00000000-0005-0000-0000-0000A7BE0000}"/>
    <cellStyle name="Normal 5 5 6 2 4 3 3" xfId="48822" xr:uid="{00000000-0005-0000-0000-0000A8BE0000}"/>
    <cellStyle name="Normal 5 5 6 2 4 4" xfId="48823" xr:uid="{00000000-0005-0000-0000-0000A9BE0000}"/>
    <cellStyle name="Normal 5 5 6 2 5" xfId="48824" xr:uid="{00000000-0005-0000-0000-0000AABE0000}"/>
    <cellStyle name="Normal 5 5 6 2 5 2" xfId="48825" xr:uid="{00000000-0005-0000-0000-0000ABBE0000}"/>
    <cellStyle name="Normal 5 5 6 2 6" xfId="48826" xr:uid="{00000000-0005-0000-0000-0000ACBE0000}"/>
    <cellStyle name="Normal 5 5 6 2 6 2" xfId="48827" xr:uid="{00000000-0005-0000-0000-0000ADBE0000}"/>
    <cellStyle name="Normal 5 5 6 2 6 2 2" xfId="48828" xr:uid="{00000000-0005-0000-0000-0000AEBE0000}"/>
    <cellStyle name="Normal 5 5 6 2 6 3" xfId="48829" xr:uid="{00000000-0005-0000-0000-0000AFBE0000}"/>
    <cellStyle name="Normal 5 5 6 2 7" xfId="48830" xr:uid="{00000000-0005-0000-0000-0000B0BE0000}"/>
    <cellStyle name="Normal 5 5 6 2 7 2" xfId="48831" xr:uid="{00000000-0005-0000-0000-0000B1BE0000}"/>
    <cellStyle name="Normal 5 5 6 2 8" xfId="48832" xr:uid="{00000000-0005-0000-0000-0000B2BE0000}"/>
    <cellStyle name="Normal 5 5 6 3" xfId="48833" xr:uid="{00000000-0005-0000-0000-0000B3BE0000}"/>
    <cellStyle name="Normal 5 5 6 3 2" xfId="48834" xr:uid="{00000000-0005-0000-0000-0000B4BE0000}"/>
    <cellStyle name="Normal 5 5 6 3 2 2" xfId="48835" xr:uid="{00000000-0005-0000-0000-0000B5BE0000}"/>
    <cellStyle name="Normal 5 5 6 3 2 2 2" xfId="48836" xr:uid="{00000000-0005-0000-0000-0000B6BE0000}"/>
    <cellStyle name="Normal 5 5 6 3 2 3" xfId="48837" xr:uid="{00000000-0005-0000-0000-0000B7BE0000}"/>
    <cellStyle name="Normal 5 5 6 3 2 3 2" xfId="48838" xr:uid="{00000000-0005-0000-0000-0000B8BE0000}"/>
    <cellStyle name="Normal 5 5 6 3 2 3 2 2" xfId="48839" xr:uid="{00000000-0005-0000-0000-0000B9BE0000}"/>
    <cellStyle name="Normal 5 5 6 3 2 3 3" xfId="48840" xr:uid="{00000000-0005-0000-0000-0000BABE0000}"/>
    <cellStyle name="Normal 5 5 6 3 2 4" xfId="48841" xr:uid="{00000000-0005-0000-0000-0000BBBE0000}"/>
    <cellStyle name="Normal 5 5 6 3 3" xfId="48842" xr:uid="{00000000-0005-0000-0000-0000BCBE0000}"/>
    <cellStyle name="Normal 5 5 6 3 3 2" xfId="48843" xr:uid="{00000000-0005-0000-0000-0000BDBE0000}"/>
    <cellStyle name="Normal 5 5 6 3 4" xfId="48844" xr:uid="{00000000-0005-0000-0000-0000BEBE0000}"/>
    <cellStyle name="Normal 5 5 6 3 4 2" xfId="48845" xr:uid="{00000000-0005-0000-0000-0000BFBE0000}"/>
    <cellStyle name="Normal 5 5 6 3 4 2 2" xfId="48846" xr:uid="{00000000-0005-0000-0000-0000C0BE0000}"/>
    <cellStyle name="Normal 5 5 6 3 4 3" xfId="48847" xr:uid="{00000000-0005-0000-0000-0000C1BE0000}"/>
    <cellStyle name="Normal 5 5 6 3 5" xfId="48848" xr:uid="{00000000-0005-0000-0000-0000C2BE0000}"/>
    <cellStyle name="Normal 5 5 6 4" xfId="48849" xr:uid="{00000000-0005-0000-0000-0000C3BE0000}"/>
    <cellStyle name="Normal 5 5 6 4 2" xfId="48850" xr:uid="{00000000-0005-0000-0000-0000C4BE0000}"/>
    <cellStyle name="Normal 5 5 6 4 2 2" xfId="48851" xr:uid="{00000000-0005-0000-0000-0000C5BE0000}"/>
    <cellStyle name="Normal 5 5 6 4 3" xfId="48852" xr:uid="{00000000-0005-0000-0000-0000C6BE0000}"/>
    <cellStyle name="Normal 5 5 6 4 3 2" xfId="48853" xr:uid="{00000000-0005-0000-0000-0000C7BE0000}"/>
    <cellStyle name="Normal 5 5 6 4 3 2 2" xfId="48854" xr:uid="{00000000-0005-0000-0000-0000C8BE0000}"/>
    <cellStyle name="Normal 5 5 6 4 3 3" xfId="48855" xr:uid="{00000000-0005-0000-0000-0000C9BE0000}"/>
    <cellStyle name="Normal 5 5 6 4 4" xfId="48856" xr:uid="{00000000-0005-0000-0000-0000CABE0000}"/>
    <cellStyle name="Normal 5 5 6 5" xfId="48857" xr:uid="{00000000-0005-0000-0000-0000CBBE0000}"/>
    <cellStyle name="Normal 5 5 6 5 2" xfId="48858" xr:uid="{00000000-0005-0000-0000-0000CCBE0000}"/>
    <cellStyle name="Normal 5 5 6 5 2 2" xfId="48859" xr:uid="{00000000-0005-0000-0000-0000CDBE0000}"/>
    <cellStyle name="Normal 5 5 6 5 3" xfId="48860" xr:uid="{00000000-0005-0000-0000-0000CEBE0000}"/>
    <cellStyle name="Normal 5 5 6 5 3 2" xfId="48861" xr:uid="{00000000-0005-0000-0000-0000CFBE0000}"/>
    <cellStyle name="Normal 5 5 6 5 3 2 2" xfId="48862" xr:uid="{00000000-0005-0000-0000-0000D0BE0000}"/>
    <cellStyle name="Normal 5 5 6 5 3 3" xfId="48863" xr:uid="{00000000-0005-0000-0000-0000D1BE0000}"/>
    <cellStyle name="Normal 5 5 6 5 4" xfId="48864" xr:uid="{00000000-0005-0000-0000-0000D2BE0000}"/>
    <cellStyle name="Normal 5 5 6 6" xfId="48865" xr:uid="{00000000-0005-0000-0000-0000D3BE0000}"/>
    <cellStyle name="Normal 5 5 6 6 2" xfId="48866" xr:uid="{00000000-0005-0000-0000-0000D4BE0000}"/>
    <cellStyle name="Normal 5 5 6 7" xfId="48867" xr:uid="{00000000-0005-0000-0000-0000D5BE0000}"/>
    <cellStyle name="Normal 5 5 6 7 2" xfId="48868" xr:uid="{00000000-0005-0000-0000-0000D6BE0000}"/>
    <cellStyle name="Normal 5 5 6 7 2 2" xfId="48869" xr:uid="{00000000-0005-0000-0000-0000D7BE0000}"/>
    <cellStyle name="Normal 5 5 6 7 3" xfId="48870" xr:uid="{00000000-0005-0000-0000-0000D8BE0000}"/>
    <cellStyle name="Normal 5 5 6 8" xfId="48871" xr:uid="{00000000-0005-0000-0000-0000D9BE0000}"/>
    <cellStyle name="Normal 5 5 6 8 2" xfId="48872" xr:uid="{00000000-0005-0000-0000-0000DABE0000}"/>
    <cellStyle name="Normal 5 5 6 9" xfId="48873" xr:uid="{00000000-0005-0000-0000-0000DBBE0000}"/>
    <cellStyle name="Normal 5 5 7" xfId="48874" xr:uid="{00000000-0005-0000-0000-0000DCBE0000}"/>
    <cellStyle name="Normal 5 5 7 2" xfId="48875" xr:uid="{00000000-0005-0000-0000-0000DDBE0000}"/>
    <cellStyle name="Normal 5 5 7 2 2" xfId="48876" xr:uid="{00000000-0005-0000-0000-0000DEBE0000}"/>
    <cellStyle name="Normal 5 5 7 2 2 2" xfId="48877" xr:uid="{00000000-0005-0000-0000-0000DFBE0000}"/>
    <cellStyle name="Normal 5 5 7 2 2 2 2" xfId="48878" xr:uid="{00000000-0005-0000-0000-0000E0BE0000}"/>
    <cellStyle name="Normal 5 5 7 2 2 3" xfId="48879" xr:uid="{00000000-0005-0000-0000-0000E1BE0000}"/>
    <cellStyle name="Normal 5 5 7 2 2 3 2" xfId="48880" xr:uid="{00000000-0005-0000-0000-0000E2BE0000}"/>
    <cellStyle name="Normal 5 5 7 2 2 3 2 2" xfId="48881" xr:uid="{00000000-0005-0000-0000-0000E3BE0000}"/>
    <cellStyle name="Normal 5 5 7 2 2 3 3" xfId="48882" xr:uid="{00000000-0005-0000-0000-0000E4BE0000}"/>
    <cellStyle name="Normal 5 5 7 2 2 4" xfId="48883" xr:uid="{00000000-0005-0000-0000-0000E5BE0000}"/>
    <cellStyle name="Normal 5 5 7 2 3" xfId="48884" xr:uid="{00000000-0005-0000-0000-0000E6BE0000}"/>
    <cellStyle name="Normal 5 5 7 2 3 2" xfId="48885" xr:uid="{00000000-0005-0000-0000-0000E7BE0000}"/>
    <cellStyle name="Normal 5 5 7 2 4" xfId="48886" xr:uid="{00000000-0005-0000-0000-0000E8BE0000}"/>
    <cellStyle name="Normal 5 5 7 2 4 2" xfId="48887" xr:uid="{00000000-0005-0000-0000-0000E9BE0000}"/>
    <cellStyle name="Normal 5 5 7 2 4 2 2" xfId="48888" xr:uid="{00000000-0005-0000-0000-0000EABE0000}"/>
    <cellStyle name="Normal 5 5 7 2 4 3" xfId="48889" xr:uid="{00000000-0005-0000-0000-0000EBBE0000}"/>
    <cellStyle name="Normal 5 5 7 2 5" xfId="48890" xr:uid="{00000000-0005-0000-0000-0000ECBE0000}"/>
    <cellStyle name="Normal 5 5 7 3" xfId="48891" xr:uid="{00000000-0005-0000-0000-0000EDBE0000}"/>
    <cellStyle name="Normal 5 5 7 3 2" xfId="48892" xr:uid="{00000000-0005-0000-0000-0000EEBE0000}"/>
    <cellStyle name="Normal 5 5 7 3 2 2" xfId="48893" xr:uid="{00000000-0005-0000-0000-0000EFBE0000}"/>
    <cellStyle name="Normal 5 5 7 3 3" xfId="48894" xr:uid="{00000000-0005-0000-0000-0000F0BE0000}"/>
    <cellStyle name="Normal 5 5 7 3 3 2" xfId="48895" xr:uid="{00000000-0005-0000-0000-0000F1BE0000}"/>
    <cellStyle name="Normal 5 5 7 3 3 2 2" xfId="48896" xr:uid="{00000000-0005-0000-0000-0000F2BE0000}"/>
    <cellStyle name="Normal 5 5 7 3 3 3" xfId="48897" xr:uid="{00000000-0005-0000-0000-0000F3BE0000}"/>
    <cellStyle name="Normal 5 5 7 3 4" xfId="48898" xr:uid="{00000000-0005-0000-0000-0000F4BE0000}"/>
    <cellStyle name="Normal 5 5 7 4" xfId="48899" xr:uid="{00000000-0005-0000-0000-0000F5BE0000}"/>
    <cellStyle name="Normal 5 5 7 4 2" xfId="48900" xr:uid="{00000000-0005-0000-0000-0000F6BE0000}"/>
    <cellStyle name="Normal 5 5 7 4 2 2" xfId="48901" xr:uid="{00000000-0005-0000-0000-0000F7BE0000}"/>
    <cellStyle name="Normal 5 5 7 4 3" xfId="48902" xr:uid="{00000000-0005-0000-0000-0000F8BE0000}"/>
    <cellStyle name="Normal 5 5 7 4 3 2" xfId="48903" xr:uid="{00000000-0005-0000-0000-0000F9BE0000}"/>
    <cellStyle name="Normal 5 5 7 4 3 2 2" xfId="48904" xr:uid="{00000000-0005-0000-0000-0000FABE0000}"/>
    <cellStyle name="Normal 5 5 7 4 3 3" xfId="48905" xr:uid="{00000000-0005-0000-0000-0000FBBE0000}"/>
    <cellStyle name="Normal 5 5 7 4 4" xfId="48906" xr:uid="{00000000-0005-0000-0000-0000FCBE0000}"/>
    <cellStyle name="Normal 5 5 7 5" xfId="48907" xr:uid="{00000000-0005-0000-0000-0000FDBE0000}"/>
    <cellStyle name="Normal 5 5 7 5 2" xfId="48908" xr:uid="{00000000-0005-0000-0000-0000FEBE0000}"/>
    <cellStyle name="Normal 5 5 7 6" xfId="48909" xr:uid="{00000000-0005-0000-0000-0000FFBE0000}"/>
    <cellStyle name="Normal 5 5 7 6 2" xfId="48910" xr:uid="{00000000-0005-0000-0000-000000BF0000}"/>
    <cellStyle name="Normal 5 5 7 6 2 2" xfId="48911" xr:uid="{00000000-0005-0000-0000-000001BF0000}"/>
    <cellStyle name="Normal 5 5 7 6 3" xfId="48912" xr:uid="{00000000-0005-0000-0000-000002BF0000}"/>
    <cellStyle name="Normal 5 5 7 7" xfId="48913" xr:uid="{00000000-0005-0000-0000-000003BF0000}"/>
    <cellStyle name="Normal 5 5 7 7 2" xfId="48914" xr:uid="{00000000-0005-0000-0000-000004BF0000}"/>
    <cellStyle name="Normal 5 5 7 8" xfId="48915" xr:uid="{00000000-0005-0000-0000-000005BF0000}"/>
    <cellStyle name="Normal 5 5 8" xfId="48916" xr:uid="{00000000-0005-0000-0000-000006BF0000}"/>
    <cellStyle name="Normal 5 5 8 2" xfId="48917" xr:uid="{00000000-0005-0000-0000-000007BF0000}"/>
    <cellStyle name="Normal 5 5 8 2 2" xfId="48918" xr:uid="{00000000-0005-0000-0000-000008BF0000}"/>
    <cellStyle name="Normal 5 5 8 2 2 2" xfId="48919" xr:uid="{00000000-0005-0000-0000-000009BF0000}"/>
    <cellStyle name="Normal 5 5 8 2 2 2 2" xfId="48920" xr:uid="{00000000-0005-0000-0000-00000ABF0000}"/>
    <cellStyle name="Normal 5 5 8 2 2 3" xfId="48921" xr:uid="{00000000-0005-0000-0000-00000BBF0000}"/>
    <cellStyle name="Normal 5 5 8 2 2 3 2" xfId="48922" xr:uid="{00000000-0005-0000-0000-00000CBF0000}"/>
    <cellStyle name="Normal 5 5 8 2 2 3 2 2" xfId="48923" xr:uid="{00000000-0005-0000-0000-00000DBF0000}"/>
    <cellStyle name="Normal 5 5 8 2 2 3 3" xfId="48924" xr:uid="{00000000-0005-0000-0000-00000EBF0000}"/>
    <cellStyle name="Normal 5 5 8 2 2 4" xfId="48925" xr:uid="{00000000-0005-0000-0000-00000FBF0000}"/>
    <cellStyle name="Normal 5 5 8 2 3" xfId="48926" xr:uid="{00000000-0005-0000-0000-000010BF0000}"/>
    <cellStyle name="Normal 5 5 8 2 3 2" xfId="48927" xr:uid="{00000000-0005-0000-0000-000011BF0000}"/>
    <cellStyle name="Normal 5 5 8 2 4" xfId="48928" xr:uid="{00000000-0005-0000-0000-000012BF0000}"/>
    <cellStyle name="Normal 5 5 8 2 4 2" xfId="48929" xr:uid="{00000000-0005-0000-0000-000013BF0000}"/>
    <cellStyle name="Normal 5 5 8 2 4 2 2" xfId="48930" xr:uid="{00000000-0005-0000-0000-000014BF0000}"/>
    <cellStyle name="Normal 5 5 8 2 4 3" xfId="48931" xr:uid="{00000000-0005-0000-0000-000015BF0000}"/>
    <cellStyle name="Normal 5 5 8 2 5" xfId="48932" xr:uid="{00000000-0005-0000-0000-000016BF0000}"/>
    <cellStyle name="Normal 5 5 8 3" xfId="48933" xr:uid="{00000000-0005-0000-0000-000017BF0000}"/>
    <cellStyle name="Normal 5 5 8 3 2" xfId="48934" xr:uid="{00000000-0005-0000-0000-000018BF0000}"/>
    <cellStyle name="Normal 5 5 8 3 2 2" xfId="48935" xr:uid="{00000000-0005-0000-0000-000019BF0000}"/>
    <cellStyle name="Normal 5 5 8 3 3" xfId="48936" xr:uid="{00000000-0005-0000-0000-00001ABF0000}"/>
    <cellStyle name="Normal 5 5 8 3 3 2" xfId="48937" xr:uid="{00000000-0005-0000-0000-00001BBF0000}"/>
    <cellStyle name="Normal 5 5 8 3 3 2 2" xfId="48938" xr:uid="{00000000-0005-0000-0000-00001CBF0000}"/>
    <cellStyle name="Normal 5 5 8 3 3 3" xfId="48939" xr:uid="{00000000-0005-0000-0000-00001DBF0000}"/>
    <cellStyle name="Normal 5 5 8 3 4" xfId="48940" xr:uid="{00000000-0005-0000-0000-00001EBF0000}"/>
    <cellStyle name="Normal 5 5 8 4" xfId="48941" xr:uid="{00000000-0005-0000-0000-00001FBF0000}"/>
    <cellStyle name="Normal 5 5 8 4 2" xfId="48942" xr:uid="{00000000-0005-0000-0000-000020BF0000}"/>
    <cellStyle name="Normal 5 5 8 4 2 2" xfId="48943" xr:uid="{00000000-0005-0000-0000-000021BF0000}"/>
    <cellStyle name="Normal 5 5 8 4 3" xfId="48944" xr:uid="{00000000-0005-0000-0000-000022BF0000}"/>
    <cellStyle name="Normal 5 5 8 4 3 2" xfId="48945" xr:uid="{00000000-0005-0000-0000-000023BF0000}"/>
    <cellStyle name="Normal 5 5 8 4 3 2 2" xfId="48946" xr:uid="{00000000-0005-0000-0000-000024BF0000}"/>
    <cellStyle name="Normal 5 5 8 4 3 3" xfId="48947" xr:uid="{00000000-0005-0000-0000-000025BF0000}"/>
    <cellStyle name="Normal 5 5 8 4 4" xfId="48948" xr:uid="{00000000-0005-0000-0000-000026BF0000}"/>
    <cellStyle name="Normal 5 5 8 5" xfId="48949" xr:uid="{00000000-0005-0000-0000-000027BF0000}"/>
    <cellStyle name="Normal 5 5 8 5 2" xfId="48950" xr:uid="{00000000-0005-0000-0000-000028BF0000}"/>
    <cellStyle name="Normal 5 5 8 6" xfId="48951" xr:uid="{00000000-0005-0000-0000-000029BF0000}"/>
    <cellStyle name="Normal 5 5 8 6 2" xfId="48952" xr:uid="{00000000-0005-0000-0000-00002ABF0000}"/>
    <cellStyle name="Normal 5 5 8 6 2 2" xfId="48953" xr:uid="{00000000-0005-0000-0000-00002BBF0000}"/>
    <cellStyle name="Normal 5 5 8 6 3" xfId="48954" xr:uid="{00000000-0005-0000-0000-00002CBF0000}"/>
    <cellStyle name="Normal 5 5 8 7" xfId="48955" xr:uid="{00000000-0005-0000-0000-00002DBF0000}"/>
    <cellStyle name="Normal 5 5 8 7 2" xfId="48956" xr:uid="{00000000-0005-0000-0000-00002EBF0000}"/>
    <cellStyle name="Normal 5 5 8 8" xfId="48957" xr:uid="{00000000-0005-0000-0000-00002FBF0000}"/>
    <cellStyle name="Normal 5 5 9" xfId="48958" xr:uid="{00000000-0005-0000-0000-000030BF0000}"/>
    <cellStyle name="Normal 5 5 9 2" xfId="48959" xr:uid="{00000000-0005-0000-0000-000031BF0000}"/>
    <cellStyle name="Normal 5 5 9 2 2" xfId="48960" xr:uid="{00000000-0005-0000-0000-000032BF0000}"/>
    <cellStyle name="Normal 5 5 9 2 2 2" xfId="48961" xr:uid="{00000000-0005-0000-0000-000033BF0000}"/>
    <cellStyle name="Normal 5 5 9 2 2 2 2" xfId="48962" xr:uid="{00000000-0005-0000-0000-000034BF0000}"/>
    <cellStyle name="Normal 5 5 9 2 2 3" xfId="48963" xr:uid="{00000000-0005-0000-0000-000035BF0000}"/>
    <cellStyle name="Normal 5 5 9 2 2 3 2" xfId="48964" xr:uid="{00000000-0005-0000-0000-000036BF0000}"/>
    <cellStyle name="Normal 5 5 9 2 2 3 2 2" xfId="48965" xr:uid="{00000000-0005-0000-0000-000037BF0000}"/>
    <cellStyle name="Normal 5 5 9 2 2 3 3" xfId="48966" xr:uid="{00000000-0005-0000-0000-000038BF0000}"/>
    <cellStyle name="Normal 5 5 9 2 2 4" xfId="48967" xr:uid="{00000000-0005-0000-0000-000039BF0000}"/>
    <cellStyle name="Normal 5 5 9 2 3" xfId="48968" xr:uid="{00000000-0005-0000-0000-00003ABF0000}"/>
    <cellStyle name="Normal 5 5 9 2 3 2" xfId="48969" xr:uid="{00000000-0005-0000-0000-00003BBF0000}"/>
    <cellStyle name="Normal 5 5 9 2 4" xfId="48970" xr:uid="{00000000-0005-0000-0000-00003CBF0000}"/>
    <cellStyle name="Normal 5 5 9 2 4 2" xfId="48971" xr:uid="{00000000-0005-0000-0000-00003DBF0000}"/>
    <cellStyle name="Normal 5 5 9 2 4 2 2" xfId="48972" xr:uid="{00000000-0005-0000-0000-00003EBF0000}"/>
    <cellStyle name="Normal 5 5 9 2 4 3" xfId="48973" xr:uid="{00000000-0005-0000-0000-00003FBF0000}"/>
    <cellStyle name="Normal 5 5 9 2 5" xfId="48974" xr:uid="{00000000-0005-0000-0000-000040BF0000}"/>
    <cellStyle name="Normal 5 5 9 3" xfId="48975" xr:uid="{00000000-0005-0000-0000-000041BF0000}"/>
    <cellStyle name="Normal 5 5 9 3 2" xfId="48976" xr:uid="{00000000-0005-0000-0000-000042BF0000}"/>
    <cellStyle name="Normal 5 5 9 3 2 2" xfId="48977" xr:uid="{00000000-0005-0000-0000-000043BF0000}"/>
    <cellStyle name="Normal 5 5 9 3 3" xfId="48978" xr:uid="{00000000-0005-0000-0000-000044BF0000}"/>
    <cellStyle name="Normal 5 5 9 3 3 2" xfId="48979" xr:uid="{00000000-0005-0000-0000-000045BF0000}"/>
    <cellStyle name="Normal 5 5 9 3 3 2 2" xfId="48980" xr:uid="{00000000-0005-0000-0000-000046BF0000}"/>
    <cellStyle name="Normal 5 5 9 3 3 3" xfId="48981" xr:uid="{00000000-0005-0000-0000-000047BF0000}"/>
    <cellStyle name="Normal 5 5 9 3 4" xfId="48982" xr:uid="{00000000-0005-0000-0000-000048BF0000}"/>
    <cellStyle name="Normal 5 5 9 4" xfId="48983" xr:uid="{00000000-0005-0000-0000-000049BF0000}"/>
    <cellStyle name="Normal 5 5 9 4 2" xfId="48984" xr:uid="{00000000-0005-0000-0000-00004ABF0000}"/>
    <cellStyle name="Normal 5 5 9 5" xfId="48985" xr:uid="{00000000-0005-0000-0000-00004BBF0000}"/>
    <cellStyle name="Normal 5 5 9 5 2" xfId="48986" xr:uid="{00000000-0005-0000-0000-00004CBF0000}"/>
    <cellStyle name="Normal 5 5 9 5 2 2" xfId="48987" xr:uid="{00000000-0005-0000-0000-00004DBF0000}"/>
    <cellStyle name="Normal 5 5 9 5 3" xfId="48988" xr:uid="{00000000-0005-0000-0000-00004EBF0000}"/>
    <cellStyle name="Normal 5 5 9 6" xfId="48989" xr:uid="{00000000-0005-0000-0000-00004FBF0000}"/>
    <cellStyle name="Normal 5 5_T-straight with PEDs adjustor" xfId="48990" xr:uid="{00000000-0005-0000-0000-000050BF0000}"/>
    <cellStyle name="Normal 5 6" xfId="48991" xr:uid="{00000000-0005-0000-0000-000051BF0000}"/>
    <cellStyle name="Normal 5 6 10" xfId="48992" xr:uid="{00000000-0005-0000-0000-000052BF0000}"/>
    <cellStyle name="Normal 5 6 11" xfId="48993" xr:uid="{00000000-0005-0000-0000-000053BF0000}"/>
    <cellStyle name="Normal 5 6 2" xfId="48994" xr:uid="{00000000-0005-0000-0000-000054BF0000}"/>
    <cellStyle name="Normal 5 6 2 10" xfId="48995" xr:uid="{00000000-0005-0000-0000-000055BF0000}"/>
    <cellStyle name="Normal 5 6 2 2" xfId="48996" xr:uid="{00000000-0005-0000-0000-000056BF0000}"/>
    <cellStyle name="Normal 5 6 2 2 2" xfId="48997" xr:uid="{00000000-0005-0000-0000-000057BF0000}"/>
    <cellStyle name="Normal 5 6 2 2 2 2" xfId="48998" xr:uid="{00000000-0005-0000-0000-000058BF0000}"/>
    <cellStyle name="Normal 5 6 2 2 2 2 2" xfId="48999" xr:uid="{00000000-0005-0000-0000-000059BF0000}"/>
    <cellStyle name="Normal 5 6 2 2 2 2 2 2" xfId="49000" xr:uid="{00000000-0005-0000-0000-00005ABF0000}"/>
    <cellStyle name="Normal 5 6 2 2 2 2 3" xfId="49001" xr:uid="{00000000-0005-0000-0000-00005BBF0000}"/>
    <cellStyle name="Normal 5 6 2 2 2 2 3 2" xfId="49002" xr:uid="{00000000-0005-0000-0000-00005CBF0000}"/>
    <cellStyle name="Normal 5 6 2 2 2 2 3 2 2" xfId="49003" xr:uid="{00000000-0005-0000-0000-00005DBF0000}"/>
    <cellStyle name="Normal 5 6 2 2 2 2 3 3" xfId="49004" xr:uid="{00000000-0005-0000-0000-00005EBF0000}"/>
    <cellStyle name="Normal 5 6 2 2 2 2 4" xfId="49005" xr:uid="{00000000-0005-0000-0000-00005FBF0000}"/>
    <cellStyle name="Normal 5 6 2 2 2 3" xfId="49006" xr:uid="{00000000-0005-0000-0000-000060BF0000}"/>
    <cellStyle name="Normal 5 6 2 2 2 3 2" xfId="49007" xr:uid="{00000000-0005-0000-0000-000061BF0000}"/>
    <cellStyle name="Normal 5 6 2 2 2 4" xfId="49008" xr:uid="{00000000-0005-0000-0000-000062BF0000}"/>
    <cellStyle name="Normal 5 6 2 2 2 4 2" xfId="49009" xr:uid="{00000000-0005-0000-0000-000063BF0000}"/>
    <cellStyle name="Normal 5 6 2 2 2 4 2 2" xfId="49010" xr:uid="{00000000-0005-0000-0000-000064BF0000}"/>
    <cellStyle name="Normal 5 6 2 2 2 4 3" xfId="49011" xr:uid="{00000000-0005-0000-0000-000065BF0000}"/>
    <cellStyle name="Normal 5 6 2 2 2 5" xfId="49012" xr:uid="{00000000-0005-0000-0000-000066BF0000}"/>
    <cellStyle name="Normal 5 6 2 2 2 6" xfId="49013" xr:uid="{00000000-0005-0000-0000-000067BF0000}"/>
    <cellStyle name="Normal 5 6 2 2 3" xfId="49014" xr:uid="{00000000-0005-0000-0000-000068BF0000}"/>
    <cellStyle name="Normal 5 6 2 2 3 2" xfId="49015" xr:uid="{00000000-0005-0000-0000-000069BF0000}"/>
    <cellStyle name="Normal 5 6 2 2 3 2 2" xfId="49016" xr:uid="{00000000-0005-0000-0000-00006ABF0000}"/>
    <cellStyle name="Normal 5 6 2 2 3 3" xfId="49017" xr:uid="{00000000-0005-0000-0000-00006BBF0000}"/>
    <cellStyle name="Normal 5 6 2 2 3 3 2" xfId="49018" xr:uid="{00000000-0005-0000-0000-00006CBF0000}"/>
    <cellStyle name="Normal 5 6 2 2 3 3 2 2" xfId="49019" xr:uid="{00000000-0005-0000-0000-00006DBF0000}"/>
    <cellStyle name="Normal 5 6 2 2 3 3 3" xfId="49020" xr:uid="{00000000-0005-0000-0000-00006EBF0000}"/>
    <cellStyle name="Normal 5 6 2 2 3 4" xfId="49021" xr:uid="{00000000-0005-0000-0000-00006FBF0000}"/>
    <cellStyle name="Normal 5 6 2 2 4" xfId="49022" xr:uid="{00000000-0005-0000-0000-000070BF0000}"/>
    <cellStyle name="Normal 5 6 2 2 4 2" xfId="49023" xr:uid="{00000000-0005-0000-0000-000071BF0000}"/>
    <cellStyle name="Normal 5 6 2 2 4 2 2" xfId="49024" xr:uid="{00000000-0005-0000-0000-000072BF0000}"/>
    <cellStyle name="Normal 5 6 2 2 4 3" xfId="49025" xr:uid="{00000000-0005-0000-0000-000073BF0000}"/>
    <cellStyle name="Normal 5 6 2 2 4 3 2" xfId="49026" xr:uid="{00000000-0005-0000-0000-000074BF0000}"/>
    <cellStyle name="Normal 5 6 2 2 4 3 2 2" xfId="49027" xr:uid="{00000000-0005-0000-0000-000075BF0000}"/>
    <cellStyle name="Normal 5 6 2 2 4 3 3" xfId="49028" xr:uid="{00000000-0005-0000-0000-000076BF0000}"/>
    <cellStyle name="Normal 5 6 2 2 4 4" xfId="49029" xr:uid="{00000000-0005-0000-0000-000077BF0000}"/>
    <cellStyle name="Normal 5 6 2 2 5" xfId="49030" xr:uid="{00000000-0005-0000-0000-000078BF0000}"/>
    <cellStyle name="Normal 5 6 2 2 5 2" xfId="49031" xr:uid="{00000000-0005-0000-0000-000079BF0000}"/>
    <cellStyle name="Normal 5 6 2 2 6" xfId="49032" xr:uid="{00000000-0005-0000-0000-00007ABF0000}"/>
    <cellStyle name="Normal 5 6 2 2 6 2" xfId="49033" xr:uid="{00000000-0005-0000-0000-00007BBF0000}"/>
    <cellStyle name="Normal 5 6 2 2 6 2 2" xfId="49034" xr:uid="{00000000-0005-0000-0000-00007CBF0000}"/>
    <cellStyle name="Normal 5 6 2 2 6 3" xfId="49035" xr:uid="{00000000-0005-0000-0000-00007DBF0000}"/>
    <cellStyle name="Normal 5 6 2 2 7" xfId="49036" xr:uid="{00000000-0005-0000-0000-00007EBF0000}"/>
    <cellStyle name="Normal 5 6 2 2 7 2" xfId="49037" xr:uid="{00000000-0005-0000-0000-00007FBF0000}"/>
    <cellStyle name="Normal 5 6 2 2 8" xfId="49038" xr:uid="{00000000-0005-0000-0000-000080BF0000}"/>
    <cellStyle name="Normal 5 6 2 2 9" xfId="49039" xr:uid="{00000000-0005-0000-0000-000081BF0000}"/>
    <cellStyle name="Normal 5 6 2 3" xfId="49040" xr:uid="{00000000-0005-0000-0000-000082BF0000}"/>
    <cellStyle name="Normal 5 6 2 3 2" xfId="49041" xr:uid="{00000000-0005-0000-0000-000083BF0000}"/>
    <cellStyle name="Normal 5 6 2 3 2 2" xfId="49042" xr:uid="{00000000-0005-0000-0000-000084BF0000}"/>
    <cellStyle name="Normal 5 6 2 3 2 2 2" xfId="49043" xr:uid="{00000000-0005-0000-0000-000085BF0000}"/>
    <cellStyle name="Normal 5 6 2 3 2 3" xfId="49044" xr:uid="{00000000-0005-0000-0000-000086BF0000}"/>
    <cellStyle name="Normal 5 6 2 3 2 3 2" xfId="49045" xr:uid="{00000000-0005-0000-0000-000087BF0000}"/>
    <cellStyle name="Normal 5 6 2 3 2 3 2 2" xfId="49046" xr:uid="{00000000-0005-0000-0000-000088BF0000}"/>
    <cellStyle name="Normal 5 6 2 3 2 3 3" xfId="49047" xr:uid="{00000000-0005-0000-0000-000089BF0000}"/>
    <cellStyle name="Normal 5 6 2 3 2 4" xfId="49048" xr:uid="{00000000-0005-0000-0000-00008ABF0000}"/>
    <cellStyle name="Normal 5 6 2 3 2 5" xfId="49049" xr:uid="{00000000-0005-0000-0000-00008BBF0000}"/>
    <cellStyle name="Normal 5 6 2 3 3" xfId="49050" xr:uid="{00000000-0005-0000-0000-00008CBF0000}"/>
    <cellStyle name="Normal 5 6 2 3 3 2" xfId="49051" xr:uid="{00000000-0005-0000-0000-00008DBF0000}"/>
    <cellStyle name="Normal 5 6 2 3 4" xfId="49052" xr:uid="{00000000-0005-0000-0000-00008EBF0000}"/>
    <cellStyle name="Normal 5 6 2 3 4 2" xfId="49053" xr:uid="{00000000-0005-0000-0000-00008FBF0000}"/>
    <cellStyle name="Normal 5 6 2 3 4 2 2" xfId="49054" xr:uid="{00000000-0005-0000-0000-000090BF0000}"/>
    <cellStyle name="Normal 5 6 2 3 4 3" xfId="49055" xr:uid="{00000000-0005-0000-0000-000091BF0000}"/>
    <cellStyle name="Normal 5 6 2 3 5" xfId="49056" xr:uid="{00000000-0005-0000-0000-000092BF0000}"/>
    <cellStyle name="Normal 5 6 2 3 6" xfId="49057" xr:uid="{00000000-0005-0000-0000-000093BF0000}"/>
    <cellStyle name="Normal 5 6 2 4" xfId="49058" xr:uid="{00000000-0005-0000-0000-000094BF0000}"/>
    <cellStyle name="Normal 5 6 2 4 2" xfId="49059" xr:uid="{00000000-0005-0000-0000-000095BF0000}"/>
    <cellStyle name="Normal 5 6 2 4 2 2" xfId="49060" xr:uid="{00000000-0005-0000-0000-000096BF0000}"/>
    <cellStyle name="Normal 5 6 2 4 3" xfId="49061" xr:uid="{00000000-0005-0000-0000-000097BF0000}"/>
    <cellStyle name="Normal 5 6 2 4 3 2" xfId="49062" xr:uid="{00000000-0005-0000-0000-000098BF0000}"/>
    <cellStyle name="Normal 5 6 2 4 3 2 2" xfId="49063" xr:uid="{00000000-0005-0000-0000-000099BF0000}"/>
    <cellStyle name="Normal 5 6 2 4 3 3" xfId="49064" xr:uid="{00000000-0005-0000-0000-00009ABF0000}"/>
    <cellStyle name="Normal 5 6 2 4 4" xfId="49065" xr:uid="{00000000-0005-0000-0000-00009BBF0000}"/>
    <cellStyle name="Normal 5 6 2 4 5" xfId="49066" xr:uid="{00000000-0005-0000-0000-00009CBF0000}"/>
    <cellStyle name="Normal 5 6 2 5" xfId="49067" xr:uid="{00000000-0005-0000-0000-00009DBF0000}"/>
    <cellStyle name="Normal 5 6 2 5 2" xfId="49068" xr:uid="{00000000-0005-0000-0000-00009EBF0000}"/>
    <cellStyle name="Normal 5 6 2 5 2 2" xfId="49069" xr:uid="{00000000-0005-0000-0000-00009FBF0000}"/>
    <cellStyle name="Normal 5 6 2 5 3" xfId="49070" xr:uid="{00000000-0005-0000-0000-0000A0BF0000}"/>
    <cellStyle name="Normal 5 6 2 5 3 2" xfId="49071" xr:uid="{00000000-0005-0000-0000-0000A1BF0000}"/>
    <cellStyle name="Normal 5 6 2 5 3 2 2" xfId="49072" xr:uid="{00000000-0005-0000-0000-0000A2BF0000}"/>
    <cellStyle name="Normal 5 6 2 5 3 3" xfId="49073" xr:uid="{00000000-0005-0000-0000-0000A3BF0000}"/>
    <cellStyle name="Normal 5 6 2 5 4" xfId="49074" xr:uid="{00000000-0005-0000-0000-0000A4BF0000}"/>
    <cellStyle name="Normal 5 6 2 6" xfId="49075" xr:uid="{00000000-0005-0000-0000-0000A5BF0000}"/>
    <cellStyle name="Normal 5 6 2 6 2" xfId="49076" xr:uid="{00000000-0005-0000-0000-0000A6BF0000}"/>
    <cellStyle name="Normal 5 6 2 7" xfId="49077" xr:uid="{00000000-0005-0000-0000-0000A7BF0000}"/>
    <cellStyle name="Normal 5 6 2 7 2" xfId="49078" xr:uid="{00000000-0005-0000-0000-0000A8BF0000}"/>
    <cellStyle name="Normal 5 6 2 7 2 2" xfId="49079" xr:uid="{00000000-0005-0000-0000-0000A9BF0000}"/>
    <cellStyle name="Normal 5 6 2 7 3" xfId="49080" xr:uid="{00000000-0005-0000-0000-0000AABF0000}"/>
    <cellStyle name="Normal 5 6 2 8" xfId="49081" xr:uid="{00000000-0005-0000-0000-0000ABBF0000}"/>
    <cellStyle name="Normal 5 6 2 8 2" xfId="49082" xr:uid="{00000000-0005-0000-0000-0000ACBF0000}"/>
    <cellStyle name="Normal 5 6 2 9" xfId="49083" xr:uid="{00000000-0005-0000-0000-0000ADBF0000}"/>
    <cellStyle name="Normal 5 6 2_T-straight with PEDs adjustor" xfId="49084" xr:uid="{00000000-0005-0000-0000-0000AEBF0000}"/>
    <cellStyle name="Normal 5 6 3" xfId="49085" xr:uid="{00000000-0005-0000-0000-0000AFBF0000}"/>
    <cellStyle name="Normal 5 6 3 2" xfId="49086" xr:uid="{00000000-0005-0000-0000-0000B0BF0000}"/>
    <cellStyle name="Normal 5 6 3 2 2" xfId="49087" xr:uid="{00000000-0005-0000-0000-0000B1BF0000}"/>
    <cellStyle name="Normal 5 6 3 2 2 2" xfId="49088" xr:uid="{00000000-0005-0000-0000-0000B2BF0000}"/>
    <cellStyle name="Normal 5 6 3 2 2 2 2" xfId="49089" xr:uid="{00000000-0005-0000-0000-0000B3BF0000}"/>
    <cellStyle name="Normal 5 6 3 2 2 3" xfId="49090" xr:uid="{00000000-0005-0000-0000-0000B4BF0000}"/>
    <cellStyle name="Normal 5 6 3 2 2 3 2" xfId="49091" xr:uid="{00000000-0005-0000-0000-0000B5BF0000}"/>
    <cellStyle name="Normal 5 6 3 2 2 3 2 2" xfId="49092" xr:uid="{00000000-0005-0000-0000-0000B6BF0000}"/>
    <cellStyle name="Normal 5 6 3 2 2 3 3" xfId="49093" xr:uid="{00000000-0005-0000-0000-0000B7BF0000}"/>
    <cellStyle name="Normal 5 6 3 2 2 4" xfId="49094" xr:uid="{00000000-0005-0000-0000-0000B8BF0000}"/>
    <cellStyle name="Normal 5 6 3 2 3" xfId="49095" xr:uid="{00000000-0005-0000-0000-0000B9BF0000}"/>
    <cellStyle name="Normal 5 6 3 2 3 2" xfId="49096" xr:uid="{00000000-0005-0000-0000-0000BABF0000}"/>
    <cellStyle name="Normal 5 6 3 2 4" xfId="49097" xr:uid="{00000000-0005-0000-0000-0000BBBF0000}"/>
    <cellStyle name="Normal 5 6 3 2 4 2" xfId="49098" xr:uid="{00000000-0005-0000-0000-0000BCBF0000}"/>
    <cellStyle name="Normal 5 6 3 2 4 2 2" xfId="49099" xr:uid="{00000000-0005-0000-0000-0000BDBF0000}"/>
    <cellStyle name="Normal 5 6 3 2 4 3" xfId="49100" xr:uid="{00000000-0005-0000-0000-0000BEBF0000}"/>
    <cellStyle name="Normal 5 6 3 2 5" xfId="49101" xr:uid="{00000000-0005-0000-0000-0000BFBF0000}"/>
    <cellStyle name="Normal 5 6 3 2 6" xfId="49102" xr:uid="{00000000-0005-0000-0000-0000C0BF0000}"/>
    <cellStyle name="Normal 5 6 3 3" xfId="49103" xr:uid="{00000000-0005-0000-0000-0000C1BF0000}"/>
    <cellStyle name="Normal 5 6 3 3 2" xfId="49104" xr:uid="{00000000-0005-0000-0000-0000C2BF0000}"/>
    <cellStyle name="Normal 5 6 3 3 2 2" xfId="49105" xr:uid="{00000000-0005-0000-0000-0000C3BF0000}"/>
    <cellStyle name="Normal 5 6 3 3 3" xfId="49106" xr:uid="{00000000-0005-0000-0000-0000C4BF0000}"/>
    <cellStyle name="Normal 5 6 3 3 3 2" xfId="49107" xr:uid="{00000000-0005-0000-0000-0000C5BF0000}"/>
    <cellStyle name="Normal 5 6 3 3 3 2 2" xfId="49108" xr:uid="{00000000-0005-0000-0000-0000C6BF0000}"/>
    <cellStyle name="Normal 5 6 3 3 3 3" xfId="49109" xr:uid="{00000000-0005-0000-0000-0000C7BF0000}"/>
    <cellStyle name="Normal 5 6 3 3 4" xfId="49110" xr:uid="{00000000-0005-0000-0000-0000C8BF0000}"/>
    <cellStyle name="Normal 5 6 3 4" xfId="49111" xr:uid="{00000000-0005-0000-0000-0000C9BF0000}"/>
    <cellStyle name="Normal 5 6 3 4 2" xfId="49112" xr:uid="{00000000-0005-0000-0000-0000CABF0000}"/>
    <cellStyle name="Normal 5 6 3 4 2 2" xfId="49113" xr:uid="{00000000-0005-0000-0000-0000CBBF0000}"/>
    <cellStyle name="Normal 5 6 3 4 3" xfId="49114" xr:uid="{00000000-0005-0000-0000-0000CCBF0000}"/>
    <cellStyle name="Normal 5 6 3 4 3 2" xfId="49115" xr:uid="{00000000-0005-0000-0000-0000CDBF0000}"/>
    <cellStyle name="Normal 5 6 3 4 3 2 2" xfId="49116" xr:uid="{00000000-0005-0000-0000-0000CEBF0000}"/>
    <cellStyle name="Normal 5 6 3 4 3 3" xfId="49117" xr:uid="{00000000-0005-0000-0000-0000CFBF0000}"/>
    <cellStyle name="Normal 5 6 3 4 4" xfId="49118" xr:uid="{00000000-0005-0000-0000-0000D0BF0000}"/>
    <cellStyle name="Normal 5 6 3 5" xfId="49119" xr:uid="{00000000-0005-0000-0000-0000D1BF0000}"/>
    <cellStyle name="Normal 5 6 3 5 2" xfId="49120" xr:uid="{00000000-0005-0000-0000-0000D2BF0000}"/>
    <cellStyle name="Normal 5 6 3 6" xfId="49121" xr:uid="{00000000-0005-0000-0000-0000D3BF0000}"/>
    <cellStyle name="Normal 5 6 3 6 2" xfId="49122" xr:uid="{00000000-0005-0000-0000-0000D4BF0000}"/>
    <cellStyle name="Normal 5 6 3 6 2 2" xfId="49123" xr:uid="{00000000-0005-0000-0000-0000D5BF0000}"/>
    <cellStyle name="Normal 5 6 3 6 3" xfId="49124" xr:uid="{00000000-0005-0000-0000-0000D6BF0000}"/>
    <cellStyle name="Normal 5 6 3 7" xfId="49125" xr:uid="{00000000-0005-0000-0000-0000D7BF0000}"/>
    <cellStyle name="Normal 5 6 3 7 2" xfId="49126" xr:uid="{00000000-0005-0000-0000-0000D8BF0000}"/>
    <cellStyle name="Normal 5 6 3 8" xfId="49127" xr:uid="{00000000-0005-0000-0000-0000D9BF0000}"/>
    <cellStyle name="Normal 5 6 3 9" xfId="49128" xr:uid="{00000000-0005-0000-0000-0000DABF0000}"/>
    <cellStyle name="Normal 5 6 4" xfId="49129" xr:uid="{00000000-0005-0000-0000-0000DBBF0000}"/>
    <cellStyle name="Normal 5 6 4 2" xfId="49130" xr:uid="{00000000-0005-0000-0000-0000DCBF0000}"/>
    <cellStyle name="Normal 5 6 4 2 2" xfId="49131" xr:uid="{00000000-0005-0000-0000-0000DDBF0000}"/>
    <cellStyle name="Normal 5 6 4 2 2 2" xfId="49132" xr:uid="{00000000-0005-0000-0000-0000DEBF0000}"/>
    <cellStyle name="Normal 5 6 4 2 3" xfId="49133" xr:uid="{00000000-0005-0000-0000-0000DFBF0000}"/>
    <cellStyle name="Normal 5 6 4 2 3 2" xfId="49134" xr:uid="{00000000-0005-0000-0000-0000E0BF0000}"/>
    <cellStyle name="Normal 5 6 4 2 3 2 2" xfId="49135" xr:uid="{00000000-0005-0000-0000-0000E1BF0000}"/>
    <cellStyle name="Normal 5 6 4 2 3 3" xfId="49136" xr:uid="{00000000-0005-0000-0000-0000E2BF0000}"/>
    <cellStyle name="Normal 5 6 4 2 4" xfId="49137" xr:uid="{00000000-0005-0000-0000-0000E3BF0000}"/>
    <cellStyle name="Normal 5 6 4 2 5" xfId="49138" xr:uid="{00000000-0005-0000-0000-0000E4BF0000}"/>
    <cellStyle name="Normal 5 6 4 3" xfId="49139" xr:uid="{00000000-0005-0000-0000-0000E5BF0000}"/>
    <cellStyle name="Normal 5 6 4 3 2" xfId="49140" xr:uid="{00000000-0005-0000-0000-0000E6BF0000}"/>
    <cellStyle name="Normal 5 6 4 4" xfId="49141" xr:uid="{00000000-0005-0000-0000-0000E7BF0000}"/>
    <cellStyle name="Normal 5 6 4 4 2" xfId="49142" xr:uid="{00000000-0005-0000-0000-0000E8BF0000}"/>
    <cellStyle name="Normal 5 6 4 4 2 2" xfId="49143" xr:uid="{00000000-0005-0000-0000-0000E9BF0000}"/>
    <cellStyle name="Normal 5 6 4 4 3" xfId="49144" xr:uid="{00000000-0005-0000-0000-0000EABF0000}"/>
    <cellStyle name="Normal 5 6 4 5" xfId="49145" xr:uid="{00000000-0005-0000-0000-0000EBBF0000}"/>
    <cellStyle name="Normal 5 6 4 6" xfId="49146" xr:uid="{00000000-0005-0000-0000-0000ECBF0000}"/>
    <cellStyle name="Normal 5 6 5" xfId="49147" xr:uid="{00000000-0005-0000-0000-0000EDBF0000}"/>
    <cellStyle name="Normal 5 6 5 2" xfId="49148" xr:uid="{00000000-0005-0000-0000-0000EEBF0000}"/>
    <cellStyle name="Normal 5 6 5 2 2" xfId="49149" xr:uid="{00000000-0005-0000-0000-0000EFBF0000}"/>
    <cellStyle name="Normal 5 6 5 3" xfId="49150" xr:uid="{00000000-0005-0000-0000-0000F0BF0000}"/>
    <cellStyle name="Normal 5 6 5 3 2" xfId="49151" xr:uid="{00000000-0005-0000-0000-0000F1BF0000}"/>
    <cellStyle name="Normal 5 6 5 3 2 2" xfId="49152" xr:uid="{00000000-0005-0000-0000-0000F2BF0000}"/>
    <cellStyle name="Normal 5 6 5 3 3" xfId="49153" xr:uid="{00000000-0005-0000-0000-0000F3BF0000}"/>
    <cellStyle name="Normal 5 6 5 4" xfId="49154" xr:uid="{00000000-0005-0000-0000-0000F4BF0000}"/>
    <cellStyle name="Normal 5 6 5 5" xfId="49155" xr:uid="{00000000-0005-0000-0000-0000F5BF0000}"/>
    <cellStyle name="Normal 5 6 6" xfId="49156" xr:uid="{00000000-0005-0000-0000-0000F6BF0000}"/>
    <cellStyle name="Normal 5 6 6 2" xfId="49157" xr:uid="{00000000-0005-0000-0000-0000F7BF0000}"/>
    <cellStyle name="Normal 5 6 6 2 2" xfId="49158" xr:uid="{00000000-0005-0000-0000-0000F8BF0000}"/>
    <cellStyle name="Normal 5 6 6 3" xfId="49159" xr:uid="{00000000-0005-0000-0000-0000F9BF0000}"/>
    <cellStyle name="Normal 5 6 6 3 2" xfId="49160" xr:uid="{00000000-0005-0000-0000-0000FABF0000}"/>
    <cellStyle name="Normal 5 6 6 3 2 2" xfId="49161" xr:uid="{00000000-0005-0000-0000-0000FBBF0000}"/>
    <cellStyle name="Normal 5 6 6 3 3" xfId="49162" xr:uid="{00000000-0005-0000-0000-0000FCBF0000}"/>
    <cellStyle name="Normal 5 6 6 4" xfId="49163" xr:uid="{00000000-0005-0000-0000-0000FDBF0000}"/>
    <cellStyle name="Normal 5 6 7" xfId="49164" xr:uid="{00000000-0005-0000-0000-0000FEBF0000}"/>
    <cellStyle name="Normal 5 6 7 2" xfId="49165" xr:uid="{00000000-0005-0000-0000-0000FFBF0000}"/>
    <cellStyle name="Normal 5 6 8" xfId="49166" xr:uid="{00000000-0005-0000-0000-000000C00000}"/>
    <cellStyle name="Normal 5 6 8 2" xfId="49167" xr:uid="{00000000-0005-0000-0000-000001C00000}"/>
    <cellStyle name="Normal 5 6 8 2 2" xfId="49168" xr:uid="{00000000-0005-0000-0000-000002C00000}"/>
    <cellStyle name="Normal 5 6 8 3" xfId="49169" xr:uid="{00000000-0005-0000-0000-000003C00000}"/>
    <cellStyle name="Normal 5 6 9" xfId="49170" xr:uid="{00000000-0005-0000-0000-000004C00000}"/>
    <cellStyle name="Normal 5 6 9 2" xfId="49171" xr:uid="{00000000-0005-0000-0000-000005C00000}"/>
    <cellStyle name="Normal 5 6_WKG 1-17-13 OFFICIAL DRG Hospital Provider Master File (NPI)" xfId="49172" xr:uid="{00000000-0005-0000-0000-000006C00000}"/>
    <cellStyle name="Normal 5 7" xfId="49173" xr:uid="{00000000-0005-0000-0000-000007C00000}"/>
    <cellStyle name="Normal 5 7 10" xfId="49174" xr:uid="{00000000-0005-0000-0000-000008C00000}"/>
    <cellStyle name="Normal 5 7 11" xfId="49175" xr:uid="{00000000-0005-0000-0000-000009C00000}"/>
    <cellStyle name="Normal 5 7 2" xfId="49176" xr:uid="{00000000-0005-0000-0000-00000AC00000}"/>
    <cellStyle name="Normal 5 7 2 10" xfId="49177" xr:uid="{00000000-0005-0000-0000-00000BC00000}"/>
    <cellStyle name="Normal 5 7 2 2" xfId="49178" xr:uid="{00000000-0005-0000-0000-00000CC00000}"/>
    <cellStyle name="Normal 5 7 2 2 2" xfId="49179" xr:uid="{00000000-0005-0000-0000-00000DC00000}"/>
    <cellStyle name="Normal 5 7 2 2 2 2" xfId="49180" xr:uid="{00000000-0005-0000-0000-00000EC00000}"/>
    <cellStyle name="Normal 5 7 2 2 2 2 2" xfId="49181" xr:uid="{00000000-0005-0000-0000-00000FC00000}"/>
    <cellStyle name="Normal 5 7 2 2 2 2 2 2" xfId="49182" xr:uid="{00000000-0005-0000-0000-000010C00000}"/>
    <cellStyle name="Normal 5 7 2 2 2 2 3" xfId="49183" xr:uid="{00000000-0005-0000-0000-000011C00000}"/>
    <cellStyle name="Normal 5 7 2 2 2 2 3 2" xfId="49184" xr:uid="{00000000-0005-0000-0000-000012C00000}"/>
    <cellStyle name="Normal 5 7 2 2 2 2 3 2 2" xfId="49185" xr:uid="{00000000-0005-0000-0000-000013C00000}"/>
    <cellStyle name="Normal 5 7 2 2 2 2 3 3" xfId="49186" xr:uid="{00000000-0005-0000-0000-000014C00000}"/>
    <cellStyle name="Normal 5 7 2 2 2 2 4" xfId="49187" xr:uid="{00000000-0005-0000-0000-000015C00000}"/>
    <cellStyle name="Normal 5 7 2 2 2 3" xfId="49188" xr:uid="{00000000-0005-0000-0000-000016C00000}"/>
    <cellStyle name="Normal 5 7 2 2 2 3 2" xfId="49189" xr:uid="{00000000-0005-0000-0000-000017C00000}"/>
    <cellStyle name="Normal 5 7 2 2 2 4" xfId="49190" xr:uid="{00000000-0005-0000-0000-000018C00000}"/>
    <cellStyle name="Normal 5 7 2 2 2 4 2" xfId="49191" xr:uid="{00000000-0005-0000-0000-000019C00000}"/>
    <cellStyle name="Normal 5 7 2 2 2 4 2 2" xfId="49192" xr:uid="{00000000-0005-0000-0000-00001AC00000}"/>
    <cellStyle name="Normal 5 7 2 2 2 4 3" xfId="49193" xr:uid="{00000000-0005-0000-0000-00001BC00000}"/>
    <cellStyle name="Normal 5 7 2 2 2 5" xfId="49194" xr:uid="{00000000-0005-0000-0000-00001CC00000}"/>
    <cellStyle name="Normal 5 7 2 2 3" xfId="49195" xr:uid="{00000000-0005-0000-0000-00001DC00000}"/>
    <cellStyle name="Normal 5 7 2 2 3 2" xfId="49196" xr:uid="{00000000-0005-0000-0000-00001EC00000}"/>
    <cellStyle name="Normal 5 7 2 2 3 2 2" xfId="49197" xr:uid="{00000000-0005-0000-0000-00001FC00000}"/>
    <cellStyle name="Normal 5 7 2 2 3 3" xfId="49198" xr:uid="{00000000-0005-0000-0000-000020C00000}"/>
    <cellStyle name="Normal 5 7 2 2 3 3 2" xfId="49199" xr:uid="{00000000-0005-0000-0000-000021C00000}"/>
    <cellStyle name="Normal 5 7 2 2 3 3 2 2" xfId="49200" xr:uid="{00000000-0005-0000-0000-000022C00000}"/>
    <cellStyle name="Normal 5 7 2 2 3 3 3" xfId="49201" xr:uid="{00000000-0005-0000-0000-000023C00000}"/>
    <cellStyle name="Normal 5 7 2 2 3 4" xfId="49202" xr:uid="{00000000-0005-0000-0000-000024C00000}"/>
    <cellStyle name="Normal 5 7 2 2 4" xfId="49203" xr:uid="{00000000-0005-0000-0000-000025C00000}"/>
    <cellStyle name="Normal 5 7 2 2 4 2" xfId="49204" xr:uid="{00000000-0005-0000-0000-000026C00000}"/>
    <cellStyle name="Normal 5 7 2 2 4 2 2" xfId="49205" xr:uid="{00000000-0005-0000-0000-000027C00000}"/>
    <cellStyle name="Normal 5 7 2 2 4 3" xfId="49206" xr:uid="{00000000-0005-0000-0000-000028C00000}"/>
    <cellStyle name="Normal 5 7 2 2 4 3 2" xfId="49207" xr:uid="{00000000-0005-0000-0000-000029C00000}"/>
    <cellStyle name="Normal 5 7 2 2 4 3 2 2" xfId="49208" xr:uid="{00000000-0005-0000-0000-00002AC00000}"/>
    <cellStyle name="Normal 5 7 2 2 4 3 3" xfId="49209" xr:uid="{00000000-0005-0000-0000-00002BC00000}"/>
    <cellStyle name="Normal 5 7 2 2 4 4" xfId="49210" xr:uid="{00000000-0005-0000-0000-00002CC00000}"/>
    <cellStyle name="Normal 5 7 2 2 5" xfId="49211" xr:uid="{00000000-0005-0000-0000-00002DC00000}"/>
    <cellStyle name="Normal 5 7 2 2 5 2" xfId="49212" xr:uid="{00000000-0005-0000-0000-00002EC00000}"/>
    <cellStyle name="Normal 5 7 2 2 6" xfId="49213" xr:uid="{00000000-0005-0000-0000-00002FC00000}"/>
    <cellStyle name="Normal 5 7 2 2 6 2" xfId="49214" xr:uid="{00000000-0005-0000-0000-000030C00000}"/>
    <cellStyle name="Normal 5 7 2 2 6 2 2" xfId="49215" xr:uid="{00000000-0005-0000-0000-000031C00000}"/>
    <cellStyle name="Normal 5 7 2 2 6 3" xfId="49216" xr:uid="{00000000-0005-0000-0000-000032C00000}"/>
    <cellStyle name="Normal 5 7 2 2 7" xfId="49217" xr:uid="{00000000-0005-0000-0000-000033C00000}"/>
    <cellStyle name="Normal 5 7 2 2 7 2" xfId="49218" xr:uid="{00000000-0005-0000-0000-000034C00000}"/>
    <cellStyle name="Normal 5 7 2 2 8" xfId="49219" xr:uid="{00000000-0005-0000-0000-000035C00000}"/>
    <cellStyle name="Normal 5 7 2 2 9" xfId="49220" xr:uid="{00000000-0005-0000-0000-000036C00000}"/>
    <cellStyle name="Normal 5 7 2 3" xfId="49221" xr:uid="{00000000-0005-0000-0000-000037C00000}"/>
    <cellStyle name="Normal 5 7 2 3 2" xfId="49222" xr:uid="{00000000-0005-0000-0000-000038C00000}"/>
    <cellStyle name="Normal 5 7 2 3 2 2" xfId="49223" xr:uid="{00000000-0005-0000-0000-000039C00000}"/>
    <cellStyle name="Normal 5 7 2 3 2 2 2" xfId="49224" xr:uid="{00000000-0005-0000-0000-00003AC00000}"/>
    <cellStyle name="Normal 5 7 2 3 2 3" xfId="49225" xr:uid="{00000000-0005-0000-0000-00003BC00000}"/>
    <cellStyle name="Normal 5 7 2 3 2 3 2" xfId="49226" xr:uid="{00000000-0005-0000-0000-00003CC00000}"/>
    <cellStyle name="Normal 5 7 2 3 2 3 2 2" xfId="49227" xr:uid="{00000000-0005-0000-0000-00003DC00000}"/>
    <cellStyle name="Normal 5 7 2 3 2 3 3" xfId="49228" xr:uid="{00000000-0005-0000-0000-00003EC00000}"/>
    <cellStyle name="Normal 5 7 2 3 2 4" xfId="49229" xr:uid="{00000000-0005-0000-0000-00003FC00000}"/>
    <cellStyle name="Normal 5 7 2 3 3" xfId="49230" xr:uid="{00000000-0005-0000-0000-000040C00000}"/>
    <cellStyle name="Normal 5 7 2 3 3 2" xfId="49231" xr:uid="{00000000-0005-0000-0000-000041C00000}"/>
    <cellStyle name="Normal 5 7 2 3 4" xfId="49232" xr:uid="{00000000-0005-0000-0000-000042C00000}"/>
    <cellStyle name="Normal 5 7 2 3 4 2" xfId="49233" xr:uid="{00000000-0005-0000-0000-000043C00000}"/>
    <cellStyle name="Normal 5 7 2 3 4 2 2" xfId="49234" xr:uid="{00000000-0005-0000-0000-000044C00000}"/>
    <cellStyle name="Normal 5 7 2 3 4 3" xfId="49235" xr:uid="{00000000-0005-0000-0000-000045C00000}"/>
    <cellStyle name="Normal 5 7 2 3 5" xfId="49236" xr:uid="{00000000-0005-0000-0000-000046C00000}"/>
    <cellStyle name="Normal 5 7 2 4" xfId="49237" xr:uid="{00000000-0005-0000-0000-000047C00000}"/>
    <cellStyle name="Normal 5 7 2 4 2" xfId="49238" xr:uid="{00000000-0005-0000-0000-000048C00000}"/>
    <cellStyle name="Normal 5 7 2 4 2 2" xfId="49239" xr:uid="{00000000-0005-0000-0000-000049C00000}"/>
    <cellStyle name="Normal 5 7 2 4 3" xfId="49240" xr:uid="{00000000-0005-0000-0000-00004AC00000}"/>
    <cellStyle name="Normal 5 7 2 4 3 2" xfId="49241" xr:uid="{00000000-0005-0000-0000-00004BC00000}"/>
    <cellStyle name="Normal 5 7 2 4 3 2 2" xfId="49242" xr:uid="{00000000-0005-0000-0000-00004CC00000}"/>
    <cellStyle name="Normal 5 7 2 4 3 3" xfId="49243" xr:uid="{00000000-0005-0000-0000-00004DC00000}"/>
    <cellStyle name="Normal 5 7 2 4 4" xfId="49244" xr:uid="{00000000-0005-0000-0000-00004EC00000}"/>
    <cellStyle name="Normal 5 7 2 5" xfId="49245" xr:uid="{00000000-0005-0000-0000-00004FC00000}"/>
    <cellStyle name="Normal 5 7 2 5 2" xfId="49246" xr:uid="{00000000-0005-0000-0000-000050C00000}"/>
    <cellStyle name="Normal 5 7 2 5 2 2" xfId="49247" xr:uid="{00000000-0005-0000-0000-000051C00000}"/>
    <cellStyle name="Normal 5 7 2 5 3" xfId="49248" xr:uid="{00000000-0005-0000-0000-000052C00000}"/>
    <cellStyle name="Normal 5 7 2 5 3 2" xfId="49249" xr:uid="{00000000-0005-0000-0000-000053C00000}"/>
    <cellStyle name="Normal 5 7 2 5 3 2 2" xfId="49250" xr:uid="{00000000-0005-0000-0000-000054C00000}"/>
    <cellStyle name="Normal 5 7 2 5 3 3" xfId="49251" xr:uid="{00000000-0005-0000-0000-000055C00000}"/>
    <cellStyle name="Normal 5 7 2 5 4" xfId="49252" xr:uid="{00000000-0005-0000-0000-000056C00000}"/>
    <cellStyle name="Normal 5 7 2 6" xfId="49253" xr:uid="{00000000-0005-0000-0000-000057C00000}"/>
    <cellStyle name="Normal 5 7 2 6 2" xfId="49254" xr:uid="{00000000-0005-0000-0000-000058C00000}"/>
    <cellStyle name="Normal 5 7 2 7" xfId="49255" xr:uid="{00000000-0005-0000-0000-000059C00000}"/>
    <cellStyle name="Normal 5 7 2 7 2" xfId="49256" xr:uid="{00000000-0005-0000-0000-00005AC00000}"/>
    <cellStyle name="Normal 5 7 2 7 2 2" xfId="49257" xr:uid="{00000000-0005-0000-0000-00005BC00000}"/>
    <cellStyle name="Normal 5 7 2 7 3" xfId="49258" xr:uid="{00000000-0005-0000-0000-00005CC00000}"/>
    <cellStyle name="Normal 5 7 2 8" xfId="49259" xr:uid="{00000000-0005-0000-0000-00005DC00000}"/>
    <cellStyle name="Normal 5 7 2 8 2" xfId="49260" xr:uid="{00000000-0005-0000-0000-00005EC00000}"/>
    <cellStyle name="Normal 5 7 2 9" xfId="49261" xr:uid="{00000000-0005-0000-0000-00005FC00000}"/>
    <cellStyle name="Normal 5 7 3" xfId="49262" xr:uid="{00000000-0005-0000-0000-000060C00000}"/>
    <cellStyle name="Normal 5 7 3 2" xfId="49263" xr:uid="{00000000-0005-0000-0000-000061C00000}"/>
    <cellStyle name="Normal 5 7 3 2 2" xfId="49264" xr:uid="{00000000-0005-0000-0000-000062C00000}"/>
    <cellStyle name="Normal 5 7 3 2 2 2" xfId="49265" xr:uid="{00000000-0005-0000-0000-000063C00000}"/>
    <cellStyle name="Normal 5 7 3 2 2 2 2" xfId="49266" xr:uid="{00000000-0005-0000-0000-000064C00000}"/>
    <cellStyle name="Normal 5 7 3 2 2 3" xfId="49267" xr:uid="{00000000-0005-0000-0000-000065C00000}"/>
    <cellStyle name="Normal 5 7 3 2 2 3 2" xfId="49268" xr:uid="{00000000-0005-0000-0000-000066C00000}"/>
    <cellStyle name="Normal 5 7 3 2 2 3 2 2" xfId="49269" xr:uid="{00000000-0005-0000-0000-000067C00000}"/>
    <cellStyle name="Normal 5 7 3 2 2 3 3" xfId="49270" xr:uid="{00000000-0005-0000-0000-000068C00000}"/>
    <cellStyle name="Normal 5 7 3 2 2 4" xfId="49271" xr:uid="{00000000-0005-0000-0000-000069C00000}"/>
    <cellStyle name="Normal 5 7 3 2 3" xfId="49272" xr:uid="{00000000-0005-0000-0000-00006AC00000}"/>
    <cellStyle name="Normal 5 7 3 2 3 2" xfId="49273" xr:uid="{00000000-0005-0000-0000-00006BC00000}"/>
    <cellStyle name="Normal 5 7 3 2 4" xfId="49274" xr:uid="{00000000-0005-0000-0000-00006CC00000}"/>
    <cellStyle name="Normal 5 7 3 2 4 2" xfId="49275" xr:uid="{00000000-0005-0000-0000-00006DC00000}"/>
    <cellStyle name="Normal 5 7 3 2 4 2 2" xfId="49276" xr:uid="{00000000-0005-0000-0000-00006EC00000}"/>
    <cellStyle name="Normal 5 7 3 2 4 3" xfId="49277" xr:uid="{00000000-0005-0000-0000-00006FC00000}"/>
    <cellStyle name="Normal 5 7 3 2 5" xfId="49278" xr:uid="{00000000-0005-0000-0000-000070C00000}"/>
    <cellStyle name="Normal 5 7 3 2 6" xfId="49279" xr:uid="{00000000-0005-0000-0000-000071C00000}"/>
    <cellStyle name="Normal 5 7 3 3" xfId="49280" xr:uid="{00000000-0005-0000-0000-000072C00000}"/>
    <cellStyle name="Normal 5 7 3 3 2" xfId="49281" xr:uid="{00000000-0005-0000-0000-000073C00000}"/>
    <cellStyle name="Normal 5 7 3 3 2 2" xfId="49282" xr:uid="{00000000-0005-0000-0000-000074C00000}"/>
    <cellStyle name="Normal 5 7 3 3 3" xfId="49283" xr:uid="{00000000-0005-0000-0000-000075C00000}"/>
    <cellStyle name="Normal 5 7 3 3 3 2" xfId="49284" xr:uid="{00000000-0005-0000-0000-000076C00000}"/>
    <cellStyle name="Normal 5 7 3 3 3 2 2" xfId="49285" xr:uid="{00000000-0005-0000-0000-000077C00000}"/>
    <cellStyle name="Normal 5 7 3 3 3 3" xfId="49286" xr:uid="{00000000-0005-0000-0000-000078C00000}"/>
    <cellStyle name="Normal 5 7 3 3 4" xfId="49287" xr:uid="{00000000-0005-0000-0000-000079C00000}"/>
    <cellStyle name="Normal 5 7 3 4" xfId="49288" xr:uid="{00000000-0005-0000-0000-00007AC00000}"/>
    <cellStyle name="Normal 5 7 3 4 2" xfId="49289" xr:uid="{00000000-0005-0000-0000-00007BC00000}"/>
    <cellStyle name="Normal 5 7 3 4 2 2" xfId="49290" xr:uid="{00000000-0005-0000-0000-00007CC00000}"/>
    <cellStyle name="Normal 5 7 3 4 3" xfId="49291" xr:uid="{00000000-0005-0000-0000-00007DC00000}"/>
    <cellStyle name="Normal 5 7 3 4 3 2" xfId="49292" xr:uid="{00000000-0005-0000-0000-00007EC00000}"/>
    <cellStyle name="Normal 5 7 3 4 3 2 2" xfId="49293" xr:uid="{00000000-0005-0000-0000-00007FC00000}"/>
    <cellStyle name="Normal 5 7 3 4 3 3" xfId="49294" xr:uid="{00000000-0005-0000-0000-000080C00000}"/>
    <cellStyle name="Normal 5 7 3 4 4" xfId="49295" xr:uid="{00000000-0005-0000-0000-000081C00000}"/>
    <cellStyle name="Normal 5 7 3 5" xfId="49296" xr:uid="{00000000-0005-0000-0000-000082C00000}"/>
    <cellStyle name="Normal 5 7 3 5 2" xfId="49297" xr:uid="{00000000-0005-0000-0000-000083C00000}"/>
    <cellStyle name="Normal 5 7 3 6" xfId="49298" xr:uid="{00000000-0005-0000-0000-000084C00000}"/>
    <cellStyle name="Normal 5 7 3 6 2" xfId="49299" xr:uid="{00000000-0005-0000-0000-000085C00000}"/>
    <cellStyle name="Normal 5 7 3 6 2 2" xfId="49300" xr:uid="{00000000-0005-0000-0000-000086C00000}"/>
    <cellStyle name="Normal 5 7 3 6 3" xfId="49301" xr:uid="{00000000-0005-0000-0000-000087C00000}"/>
    <cellStyle name="Normal 5 7 3 7" xfId="49302" xr:uid="{00000000-0005-0000-0000-000088C00000}"/>
    <cellStyle name="Normal 5 7 3 7 2" xfId="49303" xr:uid="{00000000-0005-0000-0000-000089C00000}"/>
    <cellStyle name="Normal 5 7 3 8" xfId="49304" xr:uid="{00000000-0005-0000-0000-00008AC00000}"/>
    <cellStyle name="Normal 5 7 3 9" xfId="49305" xr:uid="{00000000-0005-0000-0000-00008BC00000}"/>
    <cellStyle name="Normal 5 7 4" xfId="49306" xr:uid="{00000000-0005-0000-0000-00008CC00000}"/>
    <cellStyle name="Normal 5 7 4 2" xfId="49307" xr:uid="{00000000-0005-0000-0000-00008DC00000}"/>
    <cellStyle name="Normal 5 7 4 2 2" xfId="49308" xr:uid="{00000000-0005-0000-0000-00008EC00000}"/>
    <cellStyle name="Normal 5 7 4 2 2 2" xfId="49309" xr:uid="{00000000-0005-0000-0000-00008FC00000}"/>
    <cellStyle name="Normal 5 7 4 2 3" xfId="49310" xr:uid="{00000000-0005-0000-0000-000090C00000}"/>
    <cellStyle name="Normal 5 7 4 2 3 2" xfId="49311" xr:uid="{00000000-0005-0000-0000-000091C00000}"/>
    <cellStyle name="Normal 5 7 4 2 3 2 2" xfId="49312" xr:uid="{00000000-0005-0000-0000-000092C00000}"/>
    <cellStyle name="Normal 5 7 4 2 3 3" xfId="49313" xr:uid="{00000000-0005-0000-0000-000093C00000}"/>
    <cellStyle name="Normal 5 7 4 2 4" xfId="49314" xr:uid="{00000000-0005-0000-0000-000094C00000}"/>
    <cellStyle name="Normal 5 7 4 3" xfId="49315" xr:uid="{00000000-0005-0000-0000-000095C00000}"/>
    <cellStyle name="Normal 5 7 4 3 2" xfId="49316" xr:uid="{00000000-0005-0000-0000-000096C00000}"/>
    <cellStyle name="Normal 5 7 4 4" xfId="49317" xr:uid="{00000000-0005-0000-0000-000097C00000}"/>
    <cellStyle name="Normal 5 7 4 4 2" xfId="49318" xr:uid="{00000000-0005-0000-0000-000098C00000}"/>
    <cellStyle name="Normal 5 7 4 4 2 2" xfId="49319" xr:uid="{00000000-0005-0000-0000-000099C00000}"/>
    <cellStyle name="Normal 5 7 4 4 3" xfId="49320" xr:uid="{00000000-0005-0000-0000-00009AC00000}"/>
    <cellStyle name="Normal 5 7 4 5" xfId="49321" xr:uid="{00000000-0005-0000-0000-00009BC00000}"/>
    <cellStyle name="Normal 5 7 4 6" xfId="49322" xr:uid="{00000000-0005-0000-0000-00009CC00000}"/>
    <cellStyle name="Normal 5 7 5" xfId="49323" xr:uid="{00000000-0005-0000-0000-00009DC00000}"/>
    <cellStyle name="Normal 5 7 5 2" xfId="49324" xr:uid="{00000000-0005-0000-0000-00009EC00000}"/>
    <cellStyle name="Normal 5 7 5 2 2" xfId="49325" xr:uid="{00000000-0005-0000-0000-00009FC00000}"/>
    <cellStyle name="Normal 5 7 5 3" xfId="49326" xr:uid="{00000000-0005-0000-0000-0000A0C00000}"/>
    <cellStyle name="Normal 5 7 5 3 2" xfId="49327" xr:uid="{00000000-0005-0000-0000-0000A1C00000}"/>
    <cellStyle name="Normal 5 7 5 3 2 2" xfId="49328" xr:uid="{00000000-0005-0000-0000-0000A2C00000}"/>
    <cellStyle name="Normal 5 7 5 3 3" xfId="49329" xr:uid="{00000000-0005-0000-0000-0000A3C00000}"/>
    <cellStyle name="Normal 5 7 5 4" xfId="49330" xr:uid="{00000000-0005-0000-0000-0000A4C00000}"/>
    <cellStyle name="Normal 5 7 6" xfId="49331" xr:uid="{00000000-0005-0000-0000-0000A5C00000}"/>
    <cellStyle name="Normal 5 7 6 2" xfId="49332" xr:uid="{00000000-0005-0000-0000-0000A6C00000}"/>
    <cellStyle name="Normal 5 7 6 2 2" xfId="49333" xr:uid="{00000000-0005-0000-0000-0000A7C00000}"/>
    <cellStyle name="Normal 5 7 6 3" xfId="49334" xr:uid="{00000000-0005-0000-0000-0000A8C00000}"/>
    <cellStyle name="Normal 5 7 6 3 2" xfId="49335" xr:uid="{00000000-0005-0000-0000-0000A9C00000}"/>
    <cellStyle name="Normal 5 7 6 3 2 2" xfId="49336" xr:uid="{00000000-0005-0000-0000-0000AAC00000}"/>
    <cellStyle name="Normal 5 7 6 3 3" xfId="49337" xr:uid="{00000000-0005-0000-0000-0000ABC00000}"/>
    <cellStyle name="Normal 5 7 6 4" xfId="49338" xr:uid="{00000000-0005-0000-0000-0000ACC00000}"/>
    <cellStyle name="Normal 5 7 7" xfId="49339" xr:uid="{00000000-0005-0000-0000-0000ADC00000}"/>
    <cellStyle name="Normal 5 7 7 2" xfId="49340" xr:uid="{00000000-0005-0000-0000-0000AEC00000}"/>
    <cellStyle name="Normal 5 7 8" xfId="49341" xr:uid="{00000000-0005-0000-0000-0000AFC00000}"/>
    <cellStyle name="Normal 5 7 8 2" xfId="49342" xr:uid="{00000000-0005-0000-0000-0000B0C00000}"/>
    <cellStyle name="Normal 5 7 8 2 2" xfId="49343" xr:uid="{00000000-0005-0000-0000-0000B1C00000}"/>
    <cellStyle name="Normal 5 7 8 3" xfId="49344" xr:uid="{00000000-0005-0000-0000-0000B2C00000}"/>
    <cellStyle name="Normal 5 7 9" xfId="49345" xr:uid="{00000000-0005-0000-0000-0000B3C00000}"/>
    <cellStyle name="Normal 5 7 9 2" xfId="49346" xr:uid="{00000000-0005-0000-0000-0000B4C00000}"/>
    <cellStyle name="Normal 5 7_T-straight with PEDs adjustor" xfId="49347" xr:uid="{00000000-0005-0000-0000-0000B5C00000}"/>
    <cellStyle name="Normal 5 8" xfId="49348" xr:uid="{00000000-0005-0000-0000-0000B6C00000}"/>
    <cellStyle name="Normal 5 8 2" xfId="49349" xr:uid="{00000000-0005-0000-0000-0000B7C00000}"/>
    <cellStyle name="Normal 5 8 2 2" xfId="49350" xr:uid="{00000000-0005-0000-0000-0000B8C00000}"/>
    <cellStyle name="Normal 5 8 2 2 2" xfId="49351" xr:uid="{00000000-0005-0000-0000-0000B9C00000}"/>
    <cellStyle name="Normal 5 8 2 2 2 2" xfId="49352" xr:uid="{00000000-0005-0000-0000-0000BAC00000}"/>
    <cellStyle name="Normal 5 8 2 2 2 2 2" xfId="49353" xr:uid="{00000000-0005-0000-0000-0000BBC00000}"/>
    <cellStyle name="Normal 5 8 2 2 2 3" xfId="49354" xr:uid="{00000000-0005-0000-0000-0000BCC00000}"/>
    <cellStyle name="Normal 5 8 2 2 2 3 2" xfId="49355" xr:uid="{00000000-0005-0000-0000-0000BDC00000}"/>
    <cellStyle name="Normal 5 8 2 2 2 3 2 2" xfId="49356" xr:uid="{00000000-0005-0000-0000-0000BEC00000}"/>
    <cellStyle name="Normal 5 8 2 2 2 3 3" xfId="49357" xr:uid="{00000000-0005-0000-0000-0000BFC00000}"/>
    <cellStyle name="Normal 5 8 2 2 2 4" xfId="49358" xr:uid="{00000000-0005-0000-0000-0000C0C00000}"/>
    <cellStyle name="Normal 5 8 2 2 3" xfId="49359" xr:uid="{00000000-0005-0000-0000-0000C1C00000}"/>
    <cellStyle name="Normal 5 8 2 2 3 2" xfId="49360" xr:uid="{00000000-0005-0000-0000-0000C2C00000}"/>
    <cellStyle name="Normal 5 8 2 2 4" xfId="49361" xr:uid="{00000000-0005-0000-0000-0000C3C00000}"/>
    <cellStyle name="Normal 5 8 2 2 4 2" xfId="49362" xr:uid="{00000000-0005-0000-0000-0000C4C00000}"/>
    <cellStyle name="Normal 5 8 2 2 4 2 2" xfId="49363" xr:uid="{00000000-0005-0000-0000-0000C5C00000}"/>
    <cellStyle name="Normal 5 8 2 2 4 3" xfId="49364" xr:uid="{00000000-0005-0000-0000-0000C6C00000}"/>
    <cellStyle name="Normal 5 8 2 2 5" xfId="49365" xr:uid="{00000000-0005-0000-0000-0000C7C00000}"/>
    <cellStyle name="Normal 5 8 2 3" xfId="49366" xr:uid="{00000000-0005-0000-0000-0000C8C00000}"/>
    <cellStyle name="Normal 5 8 2 3 2" xfId="49367" xr:uid="{00000000-0005-0000-0000-0000C9C00000}"/>
    <cellStyle name="Normal 5 8 2 3 2 2" xfId="49368" xr:uid="{00000000-0005-0000-0000-0000CAC00000}"/>
    <cellStyle name="Normal 5 8 2 3 3" xfId="49369" xr:uid="{00000000-0005-0000-0000-0000CBC00000}"/>
    <cellStyle name="Normal 5 8 2 3 3 2" xfId="49370" xr:uid="{00000000-0005-0000-0000-0000CCC00000}"/>
    <cellStyle name="Normal 5 8 2 3 3 2 2" xfId="49371" xr:uid="{00000000-0005-0000-0000-0000CDC00000}"/>
    <cellStyle name="Normal 5 8 2 3 3 3" xfId="49372" xr:uid="{00000000-0005-0000-0000-0000CEC00000}"/>
    <cellStyle name="Normal 5 8 2 3 4" xfId="49373" xr:uid="{00000000-0005-0000-0000-0000CFC00000}"/>
    <cellStyle name="Normal 5 8 2 4" xfId="49374" xr:uid="{00000000-0005-0000-0000-0000D0C00000}"/>
    <cellStyle name="Normal 5 8 2 4 2" xfId="49375" xr:uid="{00000000-0005-0000-0000-0000D1C00000}"/>
    <cellStyle name="Normal 5 8 2 4 2 2" xfId="49376" xr:uid="{00000000-0005-0000-0000-0000D2C00000}"/>
    <cellStyle name="Normal 5 8 2 4 3" xfId="49377" xr:uid="{00000000-0005-0000-0000-0000D3C00000}"/>
    <cellStyle name="Normal 5 8 2 4 3 2" xfId="49378" xr:uid="{00000000-0005-0000-0000-0000D4C00000}"/>
    <cellStyle name="Normal 5 8 2 4 3 2 2" xfId="49379" xr:uid="{00000000-0005-0000-0000-0000D5C00000}"/>
    <cellStyle name="Normal 5 8 2 4 3 3" xfId="49380" xr:uid="{00000000-0005-0000-0000-0000D6C00000}"/>
    <cellStyle name="Normal 5 8 2 4 4" xfId="49381" xr:uid="{00000000-0005-0000-0000-0000D7C00000}"/>
    <cellStyle name="Normal 5 8 2 5" xfId="49382" xr:uid="{00000000-0005-0000-0000-0000D8C00000}"/>
    <cellStyle name="Normal 5 8 2 5 2" xfId="49383" xr:uid="{00000000-0005-0000-0000-0000D9C00000}"/>
    <cellStyle name="Normal 5 8 2 6" xfId="49384" xr:uid="{00000000-0005-0000-0000-0000DAC00000}"/>
    <cellStyle name="Normal 5 8 2 6 2" xfId="49385" xr:uid="{00000000-0005-0000-0000-0000DBC00000}"/>
    <cellStyle name="Normal 5 8 2 6 2 2" xfId="49386" xr:uid="{00000000-0005-0000-0000-0000DCC00000}"/>
    <cellStyle name="Normal 5 8 2 6 3" xfId="49387" xr:uid="{00000000-0005-0000-0000-0000DDC00000}"/>
    <cellStyle name="Normal 5 8 2 7" xfId="49388" xr:uid="{00000000-0005-0000-0000-0000DEC00000}"/>
    <cellStyle name="Normal 5 8 2 7 2" xfId="49389" xr:uid="{00000000-0005-0000-0000-0000DFC00000}"/>
    <cellStyle name="Normal 5 8 2 8" xfId="49390" xr:uid="{00000000-0005-0000-0000-0000E0C00000}"/>
    <cellStyle name="Normal 5 8 3" xfId="49391" xr:uid="{00000000-0005-0000-0000-0000E1C00000}"/>
    <cellStyle name="Normal 5 8 3 2" xfId="49392" xr:uid="{00000000-0005-0000-0000-0000E2C00000}"/>
    <cellStyle name="Normal 5 8 3 2 2" xfId="49393" xr:uid="{00000000-0005-0000-0000-0000E3C00000}"/>
    <cellStyle name="Normal 5 8 3 2 2 2" xfId="49394" xr:uid="{00000000-0005-0000-0000-0000E4C00000}"/>
    <cellStyle name="Normal 5 8 3 2 3" xfId="49395" xr:uid="{00000000-0005-0000-0000-0000E5C00000}"/>
    <cellStyle name="Normal 5 8 3 2 3 2" xfId="49396" xr:uid="{00000000-0005-0000-0000-0000E6C00000}"/>
    <cellStyle name="Normal 5 8 3 2 3 2 2" xfId="49397" xr:uid="{00000000-0005-0000-0000-0000E7C00000}"/>
    <cellStyle name="Normal 5 8 3 2 3 3" xfId="49398" xr:uid="{00000000-0005-0000-0000-0000E8C00000}"/>
    <cellStyle name="Normal 5 8 3 2 4" xfId="49399" xr:uid="{00000000-0005-0000-0000-0000E9C00000}"/>
    <cellStyle name="Normal 5 8 3 3" xfId="49400" xr:uid="{00000000-0005-0000-0000-0000EAC00000}"/>
    <cellStyle name="Normal 5 8 3 3 2" xfId="49401" xr:uid="{00000000-0005-0000-0000-0000EBC00000}"/>
    <cellStyle name="Normal 5 8 3 4" xfId="49402" xr:uid="{00000000-0005-0000-0000-0000ECC00000}"/>
    <cellStyle name="Normal 5 8 3 4 2" xfId="49403" xr:uid="{00000000-0005-0000-0000-0000EDC00000}"/>
    <cellStyle name="Normal 5 8 3 4 2 2" xfId="49404" xr:uid="{00000000-0005-0000-0000-0000EEC00000}"/>
    <cellStyle name="Normal 5 8 3 4 3" xfId="49405" xr:uid="{00000000-0005-0000-0000-0000EFC00000}"/>
    <cellStyle name="Normal 5 8 3 5" xfId="49406" xr:uid="{00000000-0005-0000-0000-0000F0C00000}"/>
    <cellStyle name="Normal 5 8 4" xfId="49407" xr:uid="{00000000-0005-0000-0000-0000F1C00000}"/>
    <cellStyle name="Normal 5 8 4 2" xfId="49408" xr:uid="{00000000-0005-0000-0000-0000F2C00000}"/>
    <cellStyle name="Normal 5 8 4 2 2" xfId="49409" xr:uid="{00000000-0005-0000-0000-0000F3C00000}"/>
    <cellStyle name="Normal 5 8 4 3" xfId="49410" xr:uid="{00000000-0005-0000-0000-0000F4C00000}"/>
    <cellStyle name="Normal 5 8 4 3 2" xfId="49411" xr:uid="{00000000-0005-0000-0000-0000F5C00000}"/>
    <cellStyle name="Normal 5 8 4 3 2 2" xfId="49412" xr:uid="{00000000-0005-0000-0000-0000F6C00000}"/>
    <cellStyle name="Normal 5 8 4 3 3" xfId="49413" xr:uid="{00000000-0005-0000-0000-0000F7C00000}"/>
    <cellStyle name="Normal 5 8 4 4" xfId="49414" xr:uid="{00000000-0005-0000-0000-0000F8C00000}"/>
    <cellStyle name="Normal 5 8 5" xfId="49415" xr:uid="{00000000-0005-0000-0000-0000F9C00000}"/>
    <cellStyle name="Normal 5 8 5 2" xfId="49416" xr:uid="{00000000-0005-0000-0000-0000FAC00000}"/>
    <cellStyle name="Normal 5 8 5 2 2" xfId="49417" xr:uid="{00000000-0005-0000-0000-0000FBC00000}"/>
    <cellStyle name="Normal 5 8 5 3" xfId="49418" xr:uid="{00000000-0005-0000-0000-0000FCC00000}"/>
    <cellStyle name="Normal 5 8 5 3 2" xfId="49419" xr:uid="{00000000-0005-0000-0000-0000FDC00000}"/>
    <cellStyle name="Normal 5 8 5 3 2 2" xfId="49420" xr:uid="{00000000-0005-0000-0000-0000FEC00000}"/>
    <cellStyle name="Normal 5 8 5 3 3" xfId="49421" xr:uid="{00000000-0005-0000-0000-0000FFC00000}"/>
    <cellStyle name="Normal 5 8 5 4" xfId="49422" xr:uid="{00000000-0005-0000-0000-000000C10000}"/>
    <cellStyle name="Normal 5 8 6" xfId="49423" xr:uid="{00000000-0005-0000-0000-000001C10000}"/>
    <cellStyle name="Normal 5 8 6 2" xfId="49424" xr:uid="{00000000-0005-0000-0000-000002C10000}"/>
    <cellStyle name="Normal 5 8 7" xfId="49425" xr:uid="{00000000-0005-0000-0000-000003C10000}"/>
    <cellStyle name="Normal 5 8 7 2" xfId="49426" xr:uid="{00000000-0005-0000-0000-000004C10000}"/>
    <cellStyle name="Normal 5 8 7 2 2" xfId="49427" xr:uid="{00000000-0005-0000-0000-000005C10000}"/>
    <cellStyle name="Normal 5 8 7 3" xfId="49428" xr:uid="{00000000-0005-0000-0000-000006C10000}"/>
    <cellStyle name="Normal 5 8 8" xfId="49429" xr:uid="{00000000-0005-0000-0000-000007C10000}"/>
    <cellStyle name="Normal 5 8 8 2" xfId="49430" xr:uid="{00000000-0005-0000-0000-000008C10000}"/>
    <cellStyle name="Normal 5 8 9" xfId="49431" xr:uid="{00000000-0005-0000-0000-000009C10000}"/>
    <cellStyle name="Normal 5 9" xfId="49432" xr:uid="{00000000-0005-0000-0000-00000AC10000}"/>
    <cellStyle name="Normal 5 9 2" xfId="49433" xr:uid="{00000000-0005-0000-0000-00000BC10000}"/>
    <cellStyle name="Normal 5 9 2 2" xfId="49434" xr:uid="{00000000-0005-0000-0000-00000CC10000}"/>
    <cellStyle name="Normal 5 9 2 2 2" xfId="49435" xr:uid="{00000000-0005-0000-0000-00000DC10000}"/>
    <cellStyle name="Normal 5 9 2 2 2 2" xfId="49436" xr:uid="{00000000-0005-0000-0000-00000EC10000}"/>
    <cellStyle name="Normal 5 9 2 2 3" xfId="49437" xr:uid="{00000000-0005-0000-0000-00000FC10000}"/>
    <cellStyle name="Normal 5 9 2 2 3 2" xfId="49438" xr:uid="{00000000-0005-0000-0000-000010C10000}"/>
    <cellStyle name="Normal 5 9 2 2 3 2 2" xfId="49439" xr:uid="{00000000-0005-0000-0000-000011C10000}"/>
    <cellStyle name="Normal 5 9 2 2 3 3" xfId="49440" xr:uid="{00000000-0005-0000-0000-000012C10000}"/>
    <cellStyle name="Normal 5 9 2 2 4" xfId="49441" xr:uid="{00000000-0005-0000-0000-000013C10000}"/>
    <cellStyle name="Normal 5 9 2 3" xfId="49442" xr:uid="{00000000-0005-0000-0000-000014C10000}"/>
    <cellStyle name="Normal 5 9 2 3 2" xfId="49443" xr:uid="{00000000-0005-0000-0000-000015C10000}"/>
    <cellStyle name="Normal 5 9 2 4" xfId="49444" xr:uid="{00000000-0005-0000-0000-000016C10000}"/>
    <cellStyle name="Normal 5 9 2 4 2" xfId="49445" xr:uid="{00000000-0005-0000-0000-000017C10000}"/>
    <cellStyle name="Normal 5 9 2 4 2 2" xfId="49446" xr:uid="{00000000-0005-0000-0000-000018C10000}"/>
    <cellStyle name="Normal 5 9 2 4 3" xfId="49447" xr:uid="{00000000-0005-0000-0000-000019C10000}"/>
    <cellStyle name="Normal 5 9 2 5" xfId="49448" xr:uid="{00000000-0005-0000-0000-00001AC10000}"/>
    <cellStyle name="Normal 5 9 3" xfId="49449" xr:uid="{00000000-0005-0000-0000-00001BC10000}"/>
    <cellStyle name="Normal 5 9 3 2" xfId="49450" xr:uid="{00000000-0005-0000-0000-00001CC10000}"/>
    <cellStyle name="Normal 5 9 3 2 2" xfId="49451" xr:uid="{00000000-0005-0000-0000-00001DC10000}"/>
    <cellStyle name="Normal 5 9 3 3" xfId="49452" xr:uid="{00000000-0005-0000-0000-00001EC10000}"/>
    <cellStyle name="Normal 5 9 3 3 2" xfId="49453" xr:uid="{00000000-0005-0000-0000-00001FC10000}"/>
    <cellStyle name="Normal 5 9 3 3 2 2" xfId="49454" xr:uid="{00000000-0005-0000-0000-000020C10000}"/>
    <cellStyle name="Normal 5 9 3 3 3" xfId="49455" xr:uid="{00000000-0005-0000-0000-000021C10000}"/>
    <cellStyle name="Normal 5 9 3 4" xfId="49456" xr:uid="{00000000-0005-0000-0000-000022C10000}"/>
    <cellStyle name="Normal 5 9 4" xfId="49457" xr:uid="{00000000-0005-0000-0000-000023C10000}"/>
    <cellStyle name="Normal 5 9 4 2" xfId="49458" xr:uid="{00000000-0005-0000-0000-000024C10000}"/>
    <cellStyle name="Normal 5 9 5" xfId="49459" xr:uid="{00000000-0005-0000-0000-000025C10000}"/>
    <cellStyle name="Normal 5 9 5 2" xfId="49460" xr:uid="{00000000-0005-0000-0000-000026C10000}"/>
    <cellStyle name="Normal 5 9 5 2 2" xfId="49461" xr:uid="{00000000-0005-0000-0000-000027C10000}"/>
    <cellStyle name="Normal 5 9 5 3" xfId="49462" xr:uid="{00000000-0005-0000-0000-000028C10000}"/>
    <cellStyle name="Normal 5 9 6" xfId="49463" xr:uid="{00000000-0005-0000-0000-000029C10000}"/>
    <cellStyle name="Normal 5 9_T-straight with PEDs adjustor" xfId="49464" xr:uid="{00000000-0005-0000-0000-00002AC10000}"/>
    <cellStyle name="Normal 5_Sheet1" xfId="49465" xr:uid="{00000000-0005-0000-0000-00002BC10000}"/>
    <cellStyle name="Normal 50" xfId="49466" xr:uid="{00000000-0005-0000-0000-00002CC10000}"/>
    <cellStyle name="Normal 50 2" xfId="49467" xr:uid="{00000000-0005-0000-0000-00002DC10000}"/>
    <cellStyle name="Normal 50 3" xfId="49468" xr:uid="{00000000-0005-0000-0000-00002EC10000}"/>
    <cellStyle name="Normal 51" xfId="49469" xr:uid="{00000000-0005-0000-0000-00002FC10000}"/>
    <cellStyle name="Normal 51 2" xfId="49470" xr:uid="{00000000-0005-0000-0000-000030C10000}"/>
    <cellStyle name="Normal 51 2 2" xfId="49471" xr:uid="{00000000-0005-0000-0000-000031C10000}"/>
    <cellStyle name="Normal 51 2 3" xfId="49472" xr:uid="{00000000-0005-0000-0000-000032C10000}"/>
    <cellStyle name="Normal 51 2 4" xfId="49473" xr:uid="{00000000-0005-0000-0000-000033C10000}"/>
    <cellStyle name="Normal 51 3" xfId="49474" xr:uid="{00000000-0005-0000-0000-000034C10000}"/>
    <cellStyle name="Normal 52" xfId="49475" xr:uid="{00000000-0005-0000-0000-000035C10000}"/>
    <cellStyle name="Normal 52 2" xfId="49476" xr:uid="{00000000-0005-0000-0000-000036C10000}"/>
    <cellStyle name="Normal 53" xfId="49477" xr:uid="{00000000-0005-0000-0000-000037C10000}"/>
    <cellStyle name="Normal 53 2" xfId="49478" xr:uid="{00000000-0005-0000-0000-000038C10000}"/>
    <cellStyle name="Normal 54" xfId="49479" xr:uid="{00000000-0005-0000-0000-000039C10000}"/>
    <cellStyle name="Normal 54 2" xfId="49480" xr:uid="{00000000-0005-0000-0000-00003AC10000}"/>
    <cellStyle name="Normal 55" xfId="49481" xr:uid="{00000000-0005-0000-0000-00003BC10000}"/>
    <cellStyle name="Normal 55 2" xfId="49482" xr:uid="{00000000-0005-0000-0000-00003CC10000}"/>
    <cellStyle name="Normal 55 3" xfId="49483" xr:uid="{00000000-0005-0000-0000-00003DC10000}"/>
    <cellStyle name="Normal 55 4" xfId="49484" xr:uid="{00000000-0005-0000-0000-00003EC10000}"/>
    <cellStyle name="Normal 56" xfId="49485" xr:uid="{00000000-0005-0000-0000-00003FC10000}"/>
    <cellStyle name="Normal 57" xfId="49486" xr:uid="{00000000-0005-0000-0000-000040C10000}"/>
    <cellStyle name="Normal 58" xfId="49487" xr:uid="{00000000-0005-0000-0000-000041C10000}"/>
    <cellStyle name="Normal 58 2" xfId="49488" xr:uid="{00000000-0005-0000-0000-000042C10000}"/>
    <cellStyle name="Normal 58 3" xfId="49489" xr:uid="{00000000-0005-0000-0000-000043C10000}"/>
    <cellStyle name="Normal 59" xfId="49490" xr:uid="{00000000-0005-0000-0000-000044C10000}"/>
    <cellStyle name="Normal 6" xfId="25" xr:uid="{00000000-0005-0000-0000-000045C10000}"/>
    <cellStyle name="Normal 6 10" xfId="49491" xr:uid="{00000000-0005-0000-0000-000046C10000}"/>
    <cellStyle name="Normal 6 10 2" xfId="49492" xr:uid="{00000000-0005-0000-0000-000047C10000}"/>
    <cellStyle name="Normal 6 11" xfId="49493" xr:uid="{00000000-0005-0000-0000-000048C10000}"/>
    <cellStyle name="Normal 6 12" xfId="49494" xr:uid="{00000000-0005-0000-0000-000049C10000}"/>
    <cellStyle name="Normal 6 13" xfId="49495" xr:uid="{00000000-0005-0000-0000-00004AC10000}"/>
    <cellStyle name="Normal 6 2" xfId="60" xr:uid="{00000000-0005-0000-0000-00004BC10000}"/>
    <cellStyle name="Normal 6 2 10" xfId="49496" xr:uid="{00000000-0005-0000-0000-00004CC10000}"/>
    <cellStyle name="Normal 6 2 11" xfId="49497" xr:uid="{00000000-0005-0000-0000-00004DC10000}"/>
    <cellStyle name="Normal 6 2 12" xfId="49498" xr:uid="{00000000-0005-0000-0000-00004EC10000}"/>
    <cellStyle name="Normal 6 2 2" xfId="49499" xr:uid="{00000000-0005-0000-0000-00004FC10000}"/>
    <cellStyle name="Normal 6 2 2 10" xfId="49500" xr:uid="{00000000-0005-0000-0000-000050C10000}"/>
    <cellStyle name="Normal 6 2 2 2" xfId="49501" xr:uid="{00000000-0005-0000-0000-000051C10000}"/>
    <cellStyle name="Normal 6 2 2 2 2" xfId="49502" xr:uid="{00000000-0005-0000-0000-000052C10000}"/>
    <cellStyle name="Normal 6 2 2 2 2 2" xfId="49503" xr:uid="{00000000-0005-0000-0000-000053C10000}"/>
    <cellStyle name="Normal 6 2 2 2 2 2 2" xfId="49504" xr:uid="{00000000-0005-0000-0000-000054C10000}"/>
    <cellStyle name="Normal 6 2 2 2 2 2 2 2" xfId="49505" xr:uid="{00000000-0005-0000-0000-000055C10000}"/>
    <cellStyle name="Normal 6 2 2 2 2 2 3" xfId="49506" xr:uid="{00000000-0005-0000-0000-000056C10000}"/>
    <cellStyle name="Normal 6 2 2 2 2 3" xfId="49507" xr:uid="{00000000-0005-0000-0000-000057C10000}"/>
    <cellStyle name="Normal 6 2 2 2 2 3 2" xfId="49508" xr:uid="{00000000-0005-0000-0000-000058C10000}"/>
    <cellStyle name="Normal 6 2 2 2 2 3 2 2" xfId="49509" xr:uid="{00000000-0005-0000-0000-000059C10000}"/>
    <cellStyle name="Normal 6 2 2 2 2 3 3" xfId="49510" xr:uid="{00000000-0005-0000-0000-00005AC10000}"/>
    <cellStyle name="Normal 6 2 2 2 2 4" xfId="49511" xr:uid="{00000000-0005-0000-0000-00005BC10000}"/>
    <cellStyle name="Normal 6 2 2 2 2 4 2" xfId="49512" xr:uid="{00000000-0005-0000-0000-00005CC10000}"/>
    <cellStyle name="Normal 6 2 2 2 2 5" xfId="49513" xr:uid="{00000000-0005-0000-0000-00005DC10000}"/>
    <cellStyle name="Normal 6 2 2 2 2_T-straight with PEDs adjustor" xfId="49514" xr:uid="{00000000-0005-0000-0000-00005EC10000}"/>
    <cellStyle name="Normal 6 2 2 2 3" xfId="49515" xr:uid="{00000000-0005-0000-0000-00005FC10000}"/>
    <cellStyle name="Normal 6 2 2 2 3 2" xfId="49516" xr:uid="{00000000-0005-0000-0000-000060C10000}"/>
    <cellStyle name="Normal 6 2 2 2 3 2 2" xfId="49517" xr:uid="{00000000-0005-0000-0000-000061C10000}"/>
    <cellStyle name="Normal 6 2 2 2 3 3" xfId="49518" xr:uid="{00000000-0005-0000-0000-000062C10000}"/>
    <cellStyle name="Normal 6 2 2 2 4" xfId="49519" xr:uid="{00000000-0005-0000-0000-000063C10000}"/>
    <cellStyle name="Normal 6 2 2 2 4 2" xfId="49520" xr:uid="{00000000-0005-0000-0000-000064C10000}"/>
    <cellStyle name="Normal 6 2 2 2 4 2 2" xfId="49521" xr:uid="{00000000-0005-0000-0000-000065C10000}"/>
    <cellStyle name="Normal 6 2 2 2 4 3" xfId="49522" xr:uid="{00000000-0005-0000-0000-000066C10000}"/>
    <cellStyle name="Normal 6 2 2 2 5" xfId="49523" xr:uid="{00000000-0005-0000-0000-000067C10000}"/>
    <cellStyle name="Normal 6 2 2 2 5 2" xfId="49524" xr:uid="{00000000-0005-0000-0000-000068C10000}"/>
    <cellStyle name="Normal 6 2 2 2 6" xfId="49525" xr:uid="{00000000-0005-0000-0000-000069C10000}"/>
    <cellStyle name="Normal 6 2 2 2_T-straight with PEDs adjustor" xfId="49526" xr:uid="{00000000-0005-0000-0000-00006AC10000}"/>
    <cellStyle name="Normal 6 2 2 3" xfId="49527" xr:uid="{00000000-0005-0000-0000-00006BC10000}"/>
    <cellStyle name="Normal 6 2 2 3 2" xfId="49528" xr:uid="{00000000-0005-0000-0000-00006CC10000}"/>
    <cellStyle name="Normal 6 2 2 3 2 2" xfId="49529" xr:uid="{00000000-0005-0000-0000-00006DC10000}"/>
    <cellStyle name="Normal 6 2 2 3 2 2 2" xfId="49530" xr:uid="{00000000-0005-0000-0000-00006EC10000}"/>
    <cellStyle name="Normal 6 2 2 3 2 3" xfId="49531" xr:uid="{00000000-0005-0000-0000-00006FC10000}"/>
    <cellStyle name="Normal 6 2 2 3 3" xfId="49532" xr:uid="{00000000-0005-0000-0000-000070C10000}"/>
    <cellStyle name="Normal 6 2 2 3 3 2" xfId="49533" xr:uid="{00000000-0005-0000-0000-000071C10000}"/>
    <cellStyle name="Normal 6 2 2 3 3 2 2" xfId="49534" xr:uid="{00000000-0005-0000-0000-000072C10000}"/>
    <cellStyle name="Normal 6 2 2 3 3 3" xfId="49535" xr:uid="{00000000-0005-0000-0000-000073C10000}"/>
    <cellStyle name="Normal 6 2 2 3 4" xfId="49536" xr:uid="{00000000-0005-0000-0000-000074C10000}"/>
    <cellStyle name="Normal 6 2 2 3 4 2" xfId="49537" xr:uid="{00000000-0005-0000-0000-000075C10000}"/>
    <cellStyle name="Normal 6 2 2 3 5" xfId="49538" xr:uid="{00000000-0005-0000-0000-000076C10000}"/>
    <cellStyle name="Normal 6 2 2 3_T-straight with PEDs adjustor" xfId="49539" xr:uid="{00000000-0005-0000-0000-000077C10000}"/>
    <cellStyle name="Normal 6 2 2 4" xfId="49540" xr:uid="{00000000-0005-0000-0000-000078C10000}"/>
    <cellStyle name="Normal 6 2 2 4 2" xfId="49541" xr:uid="{00000000-0005-0000-0000-000079C10000}"/>
    <cellStyle name="Normal 6 2 2 4 2 2" xfId="49542" xr:uid="{00000000-0005-0000-0000-00007AC10000}"/>
    <cellStyle name="Normal 6 2 2 4 3" xfId="49543" xr:uid="{00000000-0005-0000-0000-00007BC10000}"/>
    <cellStyle name="Normal 6 2 2 5" xfId="49544" xr:uid="{00000000-0005-0000-0000-00007CC10000}"/>
    <cellStyle name="Normal 6 2 2 5 2" xfId="49545" xr:uid="{00000000-0005-0000-0000-00007DC10000}"/>
    <cellStyle name="Normal 6 2 2 5 2 2" xfId="49546" xr:uid="{00000000-0005-0000-0000-00007EC10000}"/>
    <cellStyle name="Normal 6 2 2 5 3" xfId="49547" xr:uid="{00000000-0005-0000-0000-00007FC10000}"/>
    <cellStyle name="Normal 6 2 2 6" xfId="49548" xr:uid="{00000000-0005-0000-0000-000080C10000}"/>
    <cellStyle name="Normal 6 2 2 6 2" xfId="49549" xr:uid="{00000000-0005-0000-0000-000081C10000}"/>
    <cellStyle name="Normal 6 2 2 7" xfId="49550" xr:uid="{00000000-0005-0000-0000-000082C10000}"/>
    <cellStyle name="Normal 6 2 2 8" xfId="49551" xr:uid="{00000000-0005-0000-0000-000083C10000}"/>
    <cellStyle name="Normal 6 2 2 9" xfId="49552" xr:uid="{00000000-0005-0000-0000-000084C10000}"/>
    <cellStyle name="Normal 6 2 2_T-straight with PEDs adjustor" xfId="49553" xr:uid="{00000000-0005-0000-0000-000085C10000}"/>
    <cellStyle name="Normal 6 2 3" xfId="49554" xr:uid="{00000000-0005-0000-0000-000086C10000}"/>
    <cellStyle name="Normal 6 2 3 2" xfId="49555" xr:uid="{00000000-0005-0000-0000-000087C10000}"/>
    <cellStyle name="Normal 6 2 3 2 2" xfId="49556" xr:uid="{00000000-0005-0000-0000-000088C10000}"/>
    <cellStyle name="Normal 6 2 3 2 2 2" xfId="49557" xr:uid="{00000000-0005-0000-0000-000089C10000}"/>
    <cellStyle name="Normal 6 2 3 2 2 2 2" xfId="49558" xr:uid="{00000000-0005-0000-0000-00008AC10000}"/>
    <cellStyle name="Normal 6 2 3 2 2 3" xfId="49559" xr:uid="{00000000-0005-0000-0000-00008BC10000}"/>
    <cellStyle name="Normal 6 2 3 2 3" xfId="49560" xr:uid="{00000000-0005-0000-0000-00008CC10000}"/>
    <cellStyle name="Normal 6 2 3 2 3 2" xfId="49561" xr:uid="{00000000-0005-0000-0000-00008DC10000}"/>
    <cellStyle name="Normal 6 2 3 2 3 2 2" xfId="49562" xr:uid="{00000000-0005-0000-0000-00008EC10000}"/>
    <cellStyle name="Normal 6 2 3 2 3 3" xfId="49563" xr:uid="{00000000-0005-0000-0000-00008FC10000}"/>
    <cellStyle name="Normal 6 2 3 2 4" xfId="49564" xr:uid="{00000000-0005-0000-0000-000090C10000}"/>
    <cellStyle name="Normal 6 2 3 2 4 2" xfId="49565" xr:uid="{00000000-0005-0000-0000-000091C10000}"/>
    <cellStyle name="Normal 6 2 3 2 5" xfId="49566" xr:uid="{00000000-0005-0000-0000-000092C10000}"/>
    <cellStyle name="Normal 6 2 3 2_T-straight with PEDs adjustor" xfId="49567" xr:uid="{00000000-0005-0000-0000-000093C10000}"/>
    <cellStyle name="Normal 6 2 3 3" xfId="49568" xr:uid="{00000000-0005-0000-0000-000094C10000}"/>
    <cellStyle name="Normal 6 2 3 3 2" xfId="49569" xr:uid="{00000000-0005-0000-0000-000095C10000}"/>
    <cellStyle name="Normal 6 2 3 3 2 2" xfId="49570" xr:uid="{00000000-0005-0000-0000-000096C10000}"/>
    <cellStyle name="Normal 6 2 3 3 3" xfId="49571" xr:uid="{00000000-0005-0000-0000-000097C10000}"/>
    <cellStyle name="Normal 6 2 3 4" xfId="49572" xr:uid="{00000000-0005-0000-0000-000098C10000}"/>
    <cellStyle name="Normal 6 2 3 4 2" xfId="49573" xr:uid="{00000000-0005-0000-0000-000099C10000}"/>
    <cellStyle name="Normal 6 2 3 4 2 2" xfId="49574" xr:uid="{00000000-0005-0000-0000-00009AC10000}"/>
    <cellStyle name="Normal 6 2 3 4 3" xfId="49575" xr:uid="{00000000-0005-0000-0000-00009BC10000}"/>
    <cellStyle name="Normal 6 2 3 5" xfId="49576" xr:uid="{00000000-0005-0000-0000-00009CC10000}"/>
    <cellStyle name="Normal 6 2 3 5 2" xfId="49577" xr:uid="{00000000-0005-0000-0000-00009DC10000}"/>
    <cellStyle name="Normal 6 2 3 6" xfId="49578" xr:uid="{00000000-0005-0000-0000-00009EC10000}"/>
    <cellStyle name="Normal 6 2 3_T-straight with PEDs adjustor" xfId="49579" xr:uid="{00000000-0005-0000-0000-00009FC10000}"/>
    <cellStyle name="Normal 6 2 4" xfId="49580" xr:uid="{00000000-0005-0000-0000-0000A0C10000}"/>
    <cellStyle name="Normal 6 2 4 2" xfId="49581" xr:uid="{00000000-0005-0000-0000-0000A1C10000}"/>
    <cellStyle name="Normal 6 2 4 2 2" xfId="49582" xr:uid="{00000000-0005-0000-0000-0000A2C10000}"/>
    <cellStyle name="Normal 6 2 4 2 2 2" xfId="49583" xr:uid="{00000000-0005-0000-0000-0000A3C10000}"/>
    <cellStyle name="Normal 6 2 4 2 3" xfId="49584" xr:uid="{00000000-0005-0000-0000-0000A4C10000}"/>
    <cellStyle name="Normal 6 2 4 3" xfId="49585" xr:uid="{00000000-0005-0000-0000-0000A5C10000}"/>
    <cellStyle name="Normal 6 2 4 3 2" xfId="49586" xr:uid="{00000000-0005-0000-0000-0000A6C10000}"/>
    <cellStyle name="Normal 6 2 4 3 2 2" xfId="49587" xr:uid="{00000000-0005-0000-0000-0000A7C10000}"/>
    <cellStyle name="Normal 6 2 4 3 3" xfId="49588" xr:uid="{00000000-0005-0000-0000-0000A8C10000}"/>
    <cellStyle name="Normal 6 2 4 4" xfId="49589" xr:uid="{00000000-0005-0000-0000-0000A9C10000}"/>
    <cellStyle name="Normal 6 2 4 4 2" xfId="49590" xr:uid="{00000000-0005-0000-0000-0000AAC10000}"/>
    <cellStyle name="Normal 6 2 4 5" xfId="49591" xr:uid="{00000000-0005-0000-0000-0000ABC10000}"/>
    <cellStyle name="Normal 6 2 4_T-straight with PEDs adjustor" xfId="49592" xr:uid="{00000000-0005-0000-0000-0000ACC10000}"/>
    <cellStyle name="Normal 6 2 5" xfId="49593" xr:uid="{00000000-0005-0000-0000-0000ADC10000}"/>
    <cellStyle name="Normal 6 2 5 2" xfId="49594" xr:uid="{00000000-0005-0000-0000-0000AEC10000}"/>
    <cellStyle name="Normal 6 2 5 2 2" xfId="49595" xr:uid="{00000000-0005-0000-0000-0000AFC10000}"/>
    <cellStyle name="Normal 6 2 5 3" xfId="49596" xr:uid="{00000000-0005-0000-0000-0000B0C10000}"/>
    <cellStyle name="Normal 6 2 6" xfId="49597" xr:uid="{00000000-0005-0000-0000-0000B1C10000}"/>
    <cellStyle name="Normal 6 2 6 2" xfId="49598" xr:uid="{00000000-0005-0000-0000-0000B2C10000}"/>
    <cellStyle name="Normal 6 2 6 2 2" xfId="49599" xr:uid="{00000000-0005-0000-0000-0000B3C10000}"/>
    <cellStyle name="Normal 6 2 6 3" xfId="49600" xr:uid="{00000000-0005-0000-0000-0000B4C10000}"/>
    <cellStyle name="Normal 6 2 7" xfId="49601" xr:uid="{00000000-0005-0000-0000-0000B5C10000}"/>
    <cellStyle name="Normal 6 2 7 2" xfId="49602" xr:uid="{00000000-0005-0000-0000-0000B6C10000}"/>
    <cellStyle name="Normal 6 2 8" xfId="49603" xr:uid="{00000000-0005-0000-0000-0000B7C10000}"/>
    <cellStyle name="Normal 6 2 9" xfId="49604" xr:uid="{00000000-0005-0000-0000-0000B8C10000}"/>
    <cellStyle name="Normal 6 2_T-straight with PEDs adjustor" xfId="49605" xr:uid="{00000000-0005-0000-0000-0000B9C10000}"/>
    <cellStyle name="Normal 6 3" xfId="61" xr:uid="{00000000-0005-0000-0000-0000BAC10000}"/>
    <cellStyle name="Normal 6 3 10" xfId="49606" xr:uid="{00000000-0005-0000-0000-0000BBC10000}"/>
    <cellStyle name="Normal 6 3 11" xfId="49607" xr:uid="{00000000-0005-0000-0000-0000BCC10000}"/>
    <cellStyle name="Normal 6 3 2" xfId="49608" xr:uid="{00000000-0005-0000-0000-0000BDC10000}"/>
    <cellStyle name="Normal 6 3 2 2" xfId="49609" xr:uid="{00000000-0005-0000-0000-0000BEC10000}"/>
    <cellStyle name="Normal 6 3 2 2 2" xfId="49610" xr:uid="{00000000-0005-0000-0000-0000BFC10000}"/>
    <cellStyle name="Normal 6 3 2 2 2 2" xfId="49611" xr:uid="{00000000-0005-0000-0000-0000C0C10000}"/>
    <cellStyle name="Normal 6 3 2 2 2 2 2" xfId="49612" xr:uid="{00000000-0005-0000-0000-0000C1C10000}"/>
    <cellStyle name="Normal 6 3 2 2 2 3" xfId="49613" xr:uid="{00000000-0005-0000-0000-0000C2C10000}"/>
    <cellStyle name="Normal 6 3 2 2 3" xfId="49614" xr:uid="{00000000-0005-0000-0000-0000C3C10000}"/>
    <cellStyle name="Normal 6 3 2 2 3 2" xfId="49615" xr:uid="{00000000-0005-0000-0000-0000C4C10000}"/>
    <cellStyle name="Normal 6 3 2 2 3 2 2" xfId="49616" xr:uid="{00000000-0005-0000-0000-0000C5C10000}"/>
    <cellStyle name="Normal 6 3 2 2 3 3" xfId="49617" xr:uid="{00000000-0005-0000-0000-0000C6C10000}"/>
    <cellStyle name="Normal 6 3 2 2 4" xfId="49618" xr:uid="{00000000-0005-0000-0000-0000C7C10000}"/>
    <cellStyle name="Normal 6 3 2 2 4 2" xfId="49619" xr:uid="{00000000-0005-0000-0000-0000C8C10000}"/>
    <cellStyle name="Normal 6 3 2 2 5" xfId="49620" xr:uid="{00000000-0005-0000-0000-0000C9C10000}"/>
    <cellStyle name="Normal 6 3 2 2_T-straight with PEDs adjustor" xfId="49621" xr:uid="{00000000-0005-0000-0000-0000CAC10000}"/>
    <cellStyle name="Normal 6 3 2 3" xfId="49622" xr:uid="{00000000-0005-0000-0000-0000CBC10000}"/>
    <cellStyle name="Normal 6 3 2 3 2" xfId="49623" xr:uid="{00000000-0005-0000-0000-0000CCC10000}"/>
    <cellStyle name="Normal 6 3 2 3 2 2" xfId="49624" xr:uid="{00000000-0005-0000-0000-0000CDC10000}"/>
    <cellStyle name="Normal 6 3 2 3 3" xfId="49625" xr:uid="{00000000-0005-0000-0000-0000CEC10000}"/>
    <cellStyle name="Normal 6 3 2 4" xfId="49626" xr:uid="{00000000-0005-0000-0000-0000CFC10000}"/>
    <cellStyle name="Normal 6 3 2 4 2" xfId="49627" xr:uid="{00000000-0005-0000-0000-0000D0C10000}"/>
    <cellStyle name="Normal 6 3 2 4 2 2" xfId="49628" xr:uid="{00000000-0005-0000-0000-0000D1C10000}"/>
    <cellStyle name="Normal 6 3 2 4 3" xfId="49629" xr:uid="{00000000-0005-0000-0000-0000D2C10000}"/>
    <cellStyle name="Normal 6 3 2 5" xfId="49630" xr:uid="{00000000-0005-0000-0000-0000D3C10000}"/>
    <cellStyle name="Normal 6 3 2 5 2" xfId="49631" xr:uid="{00000000-0005-0000-0000-0000D4C10000}"/>
    <cellStyle name="Normal 6 3 2 6" xfId="49632" xr:uid="{00000000-0005-0000-0000-0000D5C10000}"/>
    <cellStyle name="Normal 6 3 2_T-straight with PEDs adjustor" xfId="49633" xr:uid="{00000000-0005-0000-0000-0000D6C10000}"/>
    <cellStyle name="Normal 6 3 3" xfId="49634" xr:uid="{00000000-0005-0000-0000-0000D7C10000}"/>
    <cellStyle name="Normal 6 3 3 2" xfId="49635" xr:uid="{00000000-0005-0000-0000-0000D8C10000}"/>
    <cellStyle name="Normal 6 3 3 2 2" xfId="49636" xr:uid="{00000000-0005-0000-0000-0000D9C10000}"/>
    <cellStyle name="Normal 6 3 3 2 2 2" xfId="49637" xr:uid="{00000000-0005-0000-0000-0000DAC10000}"/>
    <cellStyle name="Normal 6 3 3 2 3" xfId="49638" xr:uid="{00000000-0005-0000-0000-0000DBC10000}"/>
    <cellStyle name="Normal 6 3 3 3" xfId="49639" xr:uid="{00000000-0005-0000-0000-0000DCC10000}"/>
    <cellStyle name="Normal 6 3 3 3 2" xfId="49640" xr:uid="{00000000-0005-0000-0000-0000DDC10000}"/>
    <cellStyle name="Normal 6 3 3 3 2 2" xfId="49641" xr:uid="{00000000-0005-0000-0000-0000DEC10000}"/>
    <cellStyle name="Normal 6 3 3 3 3" xfId="49642" xr:uid="{00000000-0005-0000-0000-0000DFC10000}"/>
    <cellStyle name="Normal 6 3 3 4" xfId="49643" xr:uid="{00000000-0005-0000-0000-0000E0C10000}"/>
    <cellStyle name="Normal 6 3 3 4 2" xfId="49644" xr:uid="{00000000-0005-0000-0000-0000E1C10000}"/>
    <cellStyle name="Normal 6 3 3 5" xfId="49645" xr:uid="{00000000-0005-0000-0000-0000E2C10000}"/>
    <cellStyle name="Normal 6 3 3_T-straight with PEDs adjustor" xfId="49646" xr:uid="{00000000-0005-0000-0000-0000E3C10000}"/>
    <cellStyle name="Normal 6 3 4" xfId="49647" xr:uid="{00000000-0005-0000-0000-0000E4C10000}"/>
    <cellStyle name="Normal 6 3 4 2" xfId="49648" xr:uid="{00000000-0005-0000-0000-0000E5C10000}"/>
    <cellStyle name="Normal 6 3 4 2 2" xfId="49649" xr:uid="{00000000-0005-0000-0000-0000E6C10000}"/>
    <cellStyle name="Normal 6 3 4 3" xfId="49650" xr:uid="{00000000-0005-0000-0000-0000E7C10000}"/>
    <cellStyle name="Normal 6 3 5" xfId="49651" xr:uid="{00000000-0005-0000-0000-0000E8C10000}"/>
    <cellStyle name="Normal 6 3 5 2" xfId="49652" xr:uid="{00000000-0005-0000-0000-0000E9C10000}"/>
    <cellStyle name="Normal 6 3 5 2 2" xfId="49653" xr:uid="{00000000-0005-0000-0000-0000EAC10000}"/>
    <cellStyle name="Normal 6 3 5 3" xfId="49654" xr:uid="{00000000-0005-0000-0000-0000EBC10000}"/>
    <cellStyle name="Normal 6 3 6" xfId="49655" xr:uid="{00000000-0005-0000-0000-0000ECC10000}"/>
    <cellStyle name="Normal 6 3 6 2" xfId="49656" xr:uid="{00000000-0005-0000-0000-0000EDC10000}"/>
    <cellStyle name="Normal 6 3 7" xfId="49657" xr:uid="{00000000-0005-0000-0000-0000EEC10000}"/>
    <cellStyle name="Normal 6 3 8" xfId="49658" xr:uid="{00000000-0005-0000-0000-0000EFC10000}"/>
    <cellStyle name="Normal 6 3 9" xfId="49659" xr:uid="{00000000-0005-0000-0000-0000F0C10000}"/>
    <cellStyle name="Normal 6 3_T-straight with PEDs adjustor" xfId="49660" xr:uid="{00000000-0005-0000-0000-0000F1C10000}"/>
    <cellStyle name="Normal 6 4" xfId="49661" xr:uid="{00000000-0005-0000-0000-0000F2C10000}"/>
    <cellStyle name="Normal 6 4 2" xfId="49662" xr:uid="{00000000-0005-0000-0000-0000F3C10000}"/>
    <cellStyle name="Normal 6 4 2 2" xfId="49663" xr:uid="{00000000-0005-0000-0000-0000F4C10000}"/>
    <cellStyle name="Normal 6 4 2 2 2" xfId="49664" xr:uid="{00000000-0005-0000-0000-0000F5C10000}"/>
    <cellStyle name="Normal 6 4 2 2 2 2" xfId="49665" xr:uid="{00000000-0005-0000-0000-0000F6C10000}"/>
    <cellStyle name="Normal 6 4 2 2 2 2 2" xfId="49666" xr:uid="{00000000-0005-0000-0000-0000F7C10000}"/>
    <cellStyle name="Normal 6 4 2 2 2 3" xfId="49667" xr:uid="{00000000-0005-0000-0000-0000F8C10000}"/>
    <cellStyle name="Normal 6 4 2 2 3" xfId="49668" xr:uid="{00000000-0005-0000-0000-0000F9C10000}"/>
    <cellStyle name="Normal 6 4 2 2 3 2" xfId="49669" xr:uid="{00000000-0005-0000-0000-0000FAC10000}"/>
    <cellStyle name="Normal 6 4 2 2 3 2 2" xfId="49670" xr:uid="{00000000-0005-0000-0000-0000FBC10000}"/>
    <cellStyle name="Normal 6 4 2 2 3 3" xfId="49671" xr:uid="{00000000-0005-0000-0000-0000FCC10000}"/>
    <cellStyle name="Normal 6 4 2 2 4" xfId="49672" xr:uid="{00000000-0005-0000-0000-0000FDC10000}"/>
    <cellStyle name="Normal 6 4 2 2 4 2" xfId="49673" xr:uid="{00000000-0005-0000-0000-0000FEC10000}"/>
    <cellStyle name="Normal 6 4 2 2 5" xfId="49674" xr:uid="{00000000-0005-0000-0000-0000FFC10000}"/>
    <cellStyle name="Normal 6 4 2 2_T-straight with PEDs adjustor" xfId="49675" xr:uid="{00000000-0005-0000-0000-000000C20000}"/>
    <cellStyle name="Normal 6 4 2 3" xfId="49676" xr:uid="{00000000-0005-0000-0000-000001C20000}"/>
    <cellStyle name="Normal 6 4 2 3 2" xfId="49677" xr:uid="{00000000-0005-0000-0000-000002C20000}"/>
    <cellStyle name="Normal 6 4 2 3 2 2" xfId="49678" xr:uid="{00000000-0005-0000-0000-000003C20000}"/>
    <cellStyle name="Normal 6 4 2 3 3" xfId="49679" xr:uid="{00000000-0005-0000-0000-000004C20000}"/>
    <cellStyle name="Normal 6 4 2 4" xfId="49680" xr:uid="{00000000-0005-0000-0000-000005C20000}"/>
    <cellStyle name="Normal 6 4 2 4 2" xfId="49681" xr:uid="{00000000-0005-0000-0000-000006C20000}"/>
    <cellStyle name="Normal 6 4 2 4 2 2" xfId="49682" xr:uid="{00000000-0005-0000-0000-000007C20000}"/>
    <cellStyle name="Normal 6 4 2 4 3" xfId="49683" xr:uid="{00000000-0005-0000-0000-000008C20000}"/>
    <cellStyle name="Normal 6 4 2 5" xfId="49684" xr:uid="{00000000-0005-0000-0000-000009C20000}"/>
    <cellStyle name="Normal 6 4 2 5 2" xfId="49685" xr:uid="{00000000-0005-0000-0000-00000AC20000}"/>
    <cellStyle name="Normal 6 4 2 6" xfId="49686" xr:uid="{00000000-0005-0000-0000-00000BC20000}"/>
    <cellStyle name="Normal 6 4 2_T-straight with PEDs adjustor" xfId="49687" xr:uid="{00000000-0005-0000-0000-00000CC20000}"/>
    <cellStyle name="Normal 6 4 3" xfId="49688" xr:uid="{00000000-0005-0000-0000-00000DC20000}"/>
    <cellStyle name="Normal 6 4 3 2" xfId="49689" xr:uid="{00000000-0005-0000-0000-00000EC20000}"/>
    <cellStyle name="Normal 6 4 3 2 2" xfId="49690" xr:uid="{00000000-0005-0000-0000-00000FC20000}"/>
    <cellStyle name="Normal 6 4 3 2 2 2" xfId="49691" xr:uid="{00000000-0005-0000-0000-000010C20000}"/>
    <cellStyle name="Normal 6 4 3 2 3" xfId="49692" xr:uid="{00000000-0005-0000-0000-000011C20000}"/>
    <cellStyle name="Normal 6 4 3 3" xfId="49693" xr:uid="{00000000-0005-0000-0000-000012C20000}"/>
    <cellStyle name="Normal 6 4 3 3 2" xfId="49694" xr:uid="{00000000-0005-0000-0000-000013C20000}"/>
    <cellStyle name="Normal 6 4 3 3 2 2" xfId="49695" xr:uid="{00000000-0005-0000-0000-000014C20000}"/>
    <cellStyle name="Normal 6 4 3 3 3" xfId="49696" xr:uid="{00000000-0005-0000-0000-000015C20000}"/>
    <cellStyle name="Normal 6 4 3 4" xfId="49697" xr:uid="{00000000-0005-0000-0000-000016C20000}"/>
    <cellStyle name="Normal 6 4 3 4 2" xfId="49698" xr:uid="{00000000-0005-0000-0000-000017C20000}"/>
    <cellStyle name="Normal 6 4 3 5" xfId="49699" xr:uid="{00000000-0005-0000-0000-000018C20000}"/>
    <cellStyle name="Normal 6 4 3_T-straight with PEDs adjustor" xfId="49700" xr:uid="{00000000-0005-0000-0000-000019C20000}"/>
    <cellStyle name="Normal 6 4 4" xfId="49701" xr:uid="{00000000-0005-0000-0000-00001AC20000}"/>
    <cellStyle name="Normal 6 4 4 2" xfId="49702" xr:uid="{00000000-0005-0000-0000-00001BC20000}"/>
    <cellStyle name="Normal 6 4 4 2 2" xfId="49703" xr:uid="{00000000-0005-0000-0000-00001CC20000}"/>
    <cellStyle name="Normal 6 4 4 3" xfId="49704" xr:uid="{00000000-0005-0000-0000-00001DC20000}"/>
    <cellStyle name="Normal 6 4 5" xfId="49705" xr:uid="{00000000-0005-0000-0000-00001EC20000}"/>
    <cellStyle name="Normal 6 4 5 2" xfId="49706" xr:uid="{00000000-0005-0000-0000-00001FC20000}"/>
    <cellStyle name="Normal 6 4 5 2 2" xfId="49707" xr:uid="{00000000-0005-0000-0000-000020C20000}"/>
    <cellStyle name="Normal 6 4 5 3" xfId="49708" xr:uid="{00000000-0005-0000-0000-000021C20000}"/>
    <cellStyle name="Normal 6 4 6" xfId="49709" xr:uid="{00000000-0005-0000-0000-000022C20000}"/>
    <cellStyle name="Normal 6 4 6 2" xfId="49710" xr:uid="{00000000-0005-0000-0000-000023C20000}"/>
    <cellStyle name="Normal 6 4 7" xfId="49711" xr:uid="{00000000-0005-0000-0000-000024C20000}"/>
    <cellStyle name="Normal 6 4_T-straight with PEDs adjustor" xfId="49712" xr:uid="{00000000-0005-0000-0000-000025C20000}"/>
    <cellStyle name="Normal 6 5" xfId="49713" xr:uid="{00000000-0005-0000-0000-000026C20000}"/>
    <cellStyle name="Normal 6 5 2" xfId="49714" xr:uid="{00000000-0005-0000-0000-000027C20000}"/>
    <cellStyle name="Normal 6 5 2 2" xfId="49715" xr:uid="{00000000-0005-0000-0000-000028C20000}"/>
    <cellStyle name="Normal 6 5 2 2 2" xfId="49716" xr:uid="{00000000-0005-0000-0000-000029C20000}"/>
    <cellStyle name="Normal 6 5 2 2 2 2" xfId="49717" xr:uid="{00000000-0005-0000-0000-00002AC20000}"/>
    <cellStyle name="Normal 6 5 2 2 2 2 2" xfId="49718" xr:uid="{00000000-0005-0000-0000-00002BC20000}"/>
    <cellStyle name="Normal 6 5 2 2 2 3" xfId="49719" xr:uid="{00000000-0005-0000-0000-00002CC20000}"/>
    <cellStyle name="Normal 6 5 2 2 3" xfId="49720" xr:uid="{00000000-0005-0000-0000-00002DC20000}"/>
    <cellStyle name="Normal 6 5 2 2 3 2" xfId="49721" xr:uid="{00000000-0005-0000-0000-00002EC20000}"/>
    <cellStyle name="Normal 6 5 2 2 3 2 2" xfId="49722" xr:uid="{00000000-0005-0000-0000-00002FC20000}"/>
    <cellStyle name="Normal 6 5 2 2 3 3" xfId="49723" xr:uid="{00000000-0005-0000-0000-000030C20000}"/>
    <cellStyle name="Normal 6 5 2 2 4" xfId="49724" xr:uid="{00000000-0005-0000-0000-000031C20000}"/>
    <cellStyle name="Normal 6 5 2 2 4 2" xfId="49725" xr:uid="{00000000-0005-0000-0000-000032C20000}"/>
    <cellStyle name="Normal 6 5 2 2 5" xfId="49726" xr:uid="{00000000-0005-0000-0000-000033C20000}"/>
    <cellStyle name="Normal 6 5 2 2_T-straight with PEDs adjustor" xfId="49727" xr:uid="{00000000-0005-0000-0000-000034C20000}"/>
    <cellStyle name="Normal 6 5 2 3" xfId="49728" xr:uid="{00000000-0005-0000-0000-000035C20000}"/>
    <cellStyle name="Normal 6 5 2 3 2" xfId="49729" xr:uid="{00000000-0005-0000-0000-000036C20000}"/>
    <cellStyle name="Normal 6 5 2 3 2 2" xfId="49730" xr:uid="{00000000-0005-0000-0000-000037C20000}"/>
    <cellStyle name="Normal 6 5 2 3 3" xfId="49731" xr:uid="{00000000-0005-0000-0000-000038C20000}"/>
    <cellStyle name="Normal 6 5 2 4" xfId="49732" xr:uid="{00000000-0005-0000-0000-000039C20000}"/>
    <cellStyle name="Normal 6 5 2 4 2" xfId="49733" xr:uid="{00000000-0005-0000-0000-00003AC20000}"/>
    <cellStyle name="Normal 6 5 2 4 2 2" xfId="49734" xr:uid="{00000000-0005-0000-0000-00003BC20000}"/>
    <cellStyle name="Normal 6 5 2 4 3" xfId="49735" xr:uid="{00000000-0005-0000-0000-00003CC20000}"/>
    <cellStyle name="Normal 6 5 2 5" xfId="49736" xr:uid="{00000000-0005-0000-0000-00003DC20000}"/>
    <cellStyle name="Normal 6 5 2 5 2" xfId="49737" xr:uid="{00000000-0005-0000-0000-00003EC20000}"/>
    <cellStyle name="Normal 6 5 2 6" xfId="49738" xr:uid="{00000000-0005-0000-0000-00003FC20000}"/>
    <cellStyle name="Normal 6 5 2_T-straight with PEDs adjustor" xfId="49739" xr:uid="{00000000-0005-0000-0000-000040C20000}"/>
    <cellStyle name="Normal 6 5 3" xfId="49740" xr:uid="{00000000-0005-0000-0000-000041C20000}"/>
    <cellStyle name="Normal 6 5 3 2" xfId="49741" xr:uid="{00000000-0005-0000-0000-000042C20000}"/>
    <cellStyle name="Normal 6 5 3 2 2" xfId="49742" xr:uid="{00000000-0005-0000-0000-000043C20000}"/>
    <cellStyle name="Normal 6 5 3 2 2 2" xfId="49743" xr:uid="{00000000-0005-0000-0000-000044C20000}"/>
    <cellStyle name="Normal 6 5 3 2 3" xfId="49744" xr:uid="{00000000-0005-0000-0000-000045C20000}"/>
    <cellStyle name="Normal 6 5 3 3" xfId="49745" xr:uid="{00000000-0005-0000-0000-000046C20000}"/>
    <cellStyle name="Normal 6 5 3 3 2" xfId="49746" xr:uid="{00000000-0005-0000-0000-000047C20000}"/>
    <cellStyle name="Normal 6 5 3 3 2 2" xfId="49747" xr:uid="{00000000-0005-0000-0000-000048C20000}"/>
    <cellStyle name="Normal 6 5 3 3 3" xfId="49748" xr:uid="{00000000-0005-0000-0000-000049C20000}"/>
    <cellStyle name="Normal 6 5 3 4" xfId="49749" xr:uid="{00000000-0005-0000-0000-00004AC20000}"/>
    <cellStyle name="Normal 6 5 3 4 2" xfId="49750" xr:uid="{00000000-0005-0000-0000-00004BC20000}"/>
    <cellStyle name="Normal 6 5 3 5" xfId="49751" xr:uid="{00000000-0005-0000-0000-00004CC20000}"/>
    <cellStyle name="Normal 6 5 3_T-straight with PEDs adjustor" xfId="49752" xr:uid="{00000000-0005-0000-0000-00004DC20000}"/>
    <cellStyle name="Normal 6 5 4" xfId="49753" xr:uid="{00000000-0005-0000-0000-00004EC20000}"/>
    <cellStyle name="Normal 6 5 4 2" xfId="49754" xr:uid="{00000000-0005-0000-0000-00004FC20000}"/>
    <cellStyle name="Normal 6 5 4 2 2" xfId="49755" xr:uid="{00000000-0005-0000-0000-000050C20000}"/>
    <cellStyle name="Normal 6 5 4 3" xfId="49756" xr:uid="{00000000-0005-0000-0000-000051C20000}"/>
    <cellStyle name="Normal 6 5 5" xfId="49757" xr:uid="{00000000-0005-0000-0000-000052C20000}"/>
    <cellStyle name="Normal 6 5 5 2" xfId="49758" xr:uid="{00000000-0005-0000-0000-000053C20000}"/>
    <cellStyle name="Normal 6 5 5 2 2" xfId="49759" xr:uid="{00000000-0005-0000-0000-000054C20000}"/>
    <cellStyle name="Normal 6 5 5 3" xfId="49760" xr:uid="{00000000-0005-0000-0000-000055C20000}"/>
    <cellStyle name="Normal 6 5 6" xfId="49761" xr:uid="{00000000-0005-0000-0000-000056C20000}"/>
    <cellStyle name="Normal 6 5 6 2" xfId="49762" xr:uid="{00000000-0005-0000-0000-000057C20000}"/>
    <cellStyle name="Normal 6 5 7" xfId="49763" xr:uid="{00000000-0005-0000-0000-000058C20000}"/>
    <cellStyle name="Normal 6 5_T-straight with PEDs adjustor" xfId="49764" xr:uid="{00000000-0005-0000-0000-000059C20000}"/>
    <cellStyle name="Normal 6 6" xfId="49765" xr:uid="{00000000-0005-0000-0000-00005AC20000}"/>
    <cellStyle name="Normal 6 6 2" xfId="49766" xr:uid="{00000000-0005-0000-0000-00005BC20000}"/>
    <cellStyle name="Normal 6 6 2 2" xfId="49767" xr:uid="{00000000-0005-0000-0000-00005CC20000}"/>
    <cellStyle name="Normal 6 6 2 2 2" xfId="49768" xr:uid="{00000000-0005-0000-0000-00005DC20000}"/>
    <cellStyle name="Normal 6 6 2 2 2 2" xfId="49769" xr:uid="{00000000-0005-0000-0000-00005EC20000}"/>
    <cellStyle name="Normal 6 6 2 2 3" xfId="49770" xr:uid="{00000000-0005-0000-0000-00005FC20000}"/>
    <cellStyle name="Normal 6 6 2 3" xfId="49771" xr:uid="{00000000-0005-0000-0000-000060C20000}"/>
    <cellStyle name="Normal 6 6 2 3 2" xfId="49772" xr:uid="{00000000-0005-0000-0000-000061C20000}"/>
    <cellStyle name="Normal 6 6 2 3 2 2" xfId="49773" xr:uid="{00000000-0005-0000-0000-000062C20000}"/>
    <cellStyle name="Normal 6 6 2 3 3" xfId="49774" xr:uid="{00000000-0005-0000-0000-000063C20000}"/>
    <cellStyle name="Normal 6 6 2 4" xfId="49775" xr:uid="{00000000-0005-0000-0000-000064C20000}"/>
    <cellStyle name="Normal 6 6 2 4 2" xfId="49776" xr:uid="{00000000-0005-0000-0000-000065C20000}"/>
    <cellStyle name="Normal 6 6 2 5" xfId="49777" xr:uid="{00000000-0005-0000-0000-000066C20000}"/>
    <cellStyle name="Normal 6 6 2_T-straight with PEDs adjustor" xfId="49778" xr:uid="{00000000-0005-0000-0000-000067C20000}"/>
    <cellStyle name="Normal 6 6 3" xfId="49779" xr:uid="{00000000-0005-0000-0000-000068C20000}"/>
    <cellStyle name="Normal 6 6 3 2" xfId="49780" xr:uid="{00000000-0005-0000-0000-000069C20000}"/>
    <cellStyle name="Normal 6 6 3 2 2" xfId="49781" xr:uid="{00000000-0005-0000-0000-00006AC20000}"/>
    <cellStyle name="Normal 6 6 3 3" xfId="49782" xr:uid="{00000000-0005-0000-0000-00006BC20000}"/>
    <cellStyle name="Normal 6 6 4" xfId="49783" xr:uid="{00000000-0005-0000-0000-00006CC20000}"/>
    <cellStyle name="Normal 6 6 4 2" xfId="49784" xr:uid="{00000000-0005-0000-0000-00006DC20000}"/>
    <cellStyle name="Normal 6 6 4 2 2" xfId="49785" xr:uid="{00000000-0005-0000-0000-00006EC20000}"/>
    <cellStyle name="Normal 6 6 4 3" xfId="49786" xr:uid="{00000000-0005-0000-0000-00006FC20000}"/>
    <cellStyle name="Normal 6 6 5" xfId="49787" xr:uid="{00000000-0005-0000-0000-000070C20000}"/>
    <cellStyle name="Normal 6 6 5 2" xfId="49788" xr:uid="{00000000-0005-0000-0000-000071C20000}"/>
    <cellStyle name="Normal 6 6 6" xfId="49789" xr:uid="{00000000-0005-0000-0000-000072C20000}"/>
    <cellStyle name="Normal 6 6_T-straight with PEDs adjustor" xfId="49790" xr:uid="{00000000-0005-0000-0000-000073C20000}"/>
    <cellStyle name="Normal 6 7" xfId="49791" xr:uid="{00000000-0005-0000-0000-000074C20000}"/>
    <cellStyle name="Normal 6 7 2" xfId="49792" xr:uid="{00000000-0005-0000-0000-000075C20000}"/>
    <cellStyle name="Normal 6 7 2 2" xfId="49793" xr:uid="{00000000-0005-0000-0000-000076C20000}"/>
    <cellStyle name="Normal 6 7 2 2 2" xfId="49794" xr:uid="{00000000-0005-0000-0000-000077C20000}"/>
    <cellStyle name="Normal 6 7 2 3" xfId="49795" xr:uid="{00000000-0005-0000-0000-000078C20000}"/>
    <cellStyle name="Normal 6 7 3" xfId="49796" xr:uid="{00000000-0005-0000-0000-000079C20000}"/>
    <cellStyle name="Normal 6 7 3 2" xfId="49797" xr:uid="{00000000-0005-0000-0000-00007AC20000}"/>
    <cellStyle name="Normal 6 7 3 2 2" xfId="49798" xr:uid="{00000000-0005-0000-0000-00007BC20000}"/>
    <cellStyle name="Normal 6 7 3 3" xfId="49799" xr:uid="{00000000-0005-0000-0000-00007CC20000}"/>
    <cellStyle name="Normal 6 7 4" xfId="49800" xr:uid="{00000000-0005-0000-0000-00007DC20000}"/>
    <cellStyle name="Normal 6 7 4 2" xfId="49801" xr:uid="{00000000-0005-0000-0000-00007EC20000}"/>
    <cellStyle name="Normal 6 7 5" xfId="49802" xr:uid="{00000000-0005-0000-0000-00007FC20000}"/>
    <cellStyle name="Normal 6 7_T-straight with PEDs adjustor" xfId="49803" xr:uid="{00000000-0005-0000-0000-000080C20000}"/>
    <cellStyle name="Normal 6 8" xfId="49804" xr:uid="{00000000-0005-0000-0000-000081C20000}"/>
    <cellStyle name="Normal 6 8 2" xfId="49805" xr:uid="{00000000-0005-0000-0000-000082C20000}"/>
    <cellStyle name="Normal 6 8 2 2" xfId="49806" xr:uid="{00000000-0005-0000-0000-000083C20000}"/>
    <cellStyle name="Normal 6 8 3" xfId="49807" xr:uid="{00000000-0005-0000-0000-000084C20000}"/>
    <cellStyle name="Normal 6 9" xfId="49808" xr:uid="{00000000-0005-0000-0000-000085C20000}"/>
    <cellStyle name="Normal 6 9 2" xfId="49809" xr:uid="{00000000-0005-0000-0000-000086C20000}"/>
    <cellStyle name="Normal 6 9 2 2" xfId="49810" xr:uid="{00000000-0005-0000-0000-000087C20000}"/>
    <cellStyle name="Normal 6 9 3" xfId="49811" xr:uid="{00000000-0005-0000-0000-000088C20000}"/>
    <cellStyle name="Normal 6_T-straight with PEDs adjustor" xfId="49812" xr:uid="{00000000-0005-0000-0000-000089C20000}"/>
    <cellStyle name="Normal 60" xfId="49813" xr:uid="{00000000-0005-0000-0000-00008AC20000}"/>
    <cellStyle name="Normal 60 2" xfId="49814" xr:uid="{00000000-0005-0000-0000-00008BC20000}"/>
    <cellStyle name="Normal 60 3" xfId="49815" xr:uid="{00000000-0005-0000-0000-00008CC20000}"/>
    <cellStyle name="Normal 61" xfId="49816" xr:uid="{00000000-0005-0000-0000-00008DC20000}"/>
    <cellStyle name="Normal 62" xfId="49817" xr:uid="{00000000-0005-0000-0000-00008EC20000}"/>
    <cellStyle name="Normal 63" xfId="49818" xr:uid="{00000000-0005-0000-0000-00008FC20000}"/>
    <cellStyle name="Normal 64" xfId="49819" xr:uid="{00000000-0005-0000-0000-000090C20000}"/>
    <cellStyle name="Normal 65" xfId="49820" xr:uid="{00000000-0005-0000-0000-000091C20000}"/>
    <cellStyle name="Normal 65 2" xfId="49821" xr:uid="{00000000-0005-0000-0000-000092C20000}"/>
    <cellStyle name="Normal 65 3" xfId="49822" xr:uid="{00000000-0005-0000-0000-000093C20000}"/>
    <cellStyle name="Normal 66" xfId="49823" xr:uid="{00000000-0005-0000-0000-000094C20000}"/>
    <cellStyle name="Normal 67" xfId="49824" xr:uid="{00000000-0005-0000-0000-000095C20000}"/>
    <cellStyle name="Normal 68" xfId="49825" xr:uid="{00000000-0005-0000-0000-000096C20000}"/>
    <cellStyle name="Normal 69" xfId="49826" xr:uid="{00000000-0005-0000-0000-000097C20000}"/>
    <cellStyle name="Normal 69 2" xfId="49827" xr:uid="{00000000-0005-0000-0000-000098C20000}"/>
    <cellStyle name="Normal 7" xfId="44" xr:uid="{00000000-0005-0000-0000-000099C20000}"/>
    <cellStyle name="Normal 7 10" xfId="49828" xr:uid="{00000000-0005-0000-0000-00009AC20000}"/>
    <cellStyle name="Normal 7 10 2" xfId="49829" xr:uid="{00000000-0005-0000-0000-00009BC20000}"/>
    <cellStyle name="Normal 7 11" xfId="49830" xr:uid="{00000000-0005-0000-0000-00009CC20000}"/>
    <cellStyle name="Normal 7 12" xfId="49831" xr:uid="{00000000-0005-0000-0000-00009DC20000}"/>
    <cellStyle name="Normal 7 2" xfId="49832" xr:uid="{00000000-0005-0000-0000-00009EC20000}"/>
    <cellStyle name="Normal 7 2 10" xfId="49833" xr:uid="{00000000-0005-0000-0000-00009FC20000}"/>
    <cellStyle name="Normal 7 2 11" xfId="49834" xr:uid="{00000000-0005-0000-0000-0000A0C20000}"/>
    <cellStyle name="Normal 7 2 2" xfId="49835" xr:uid="{00000000-0005-0000-0000-0000A1C20000}"/>
    <cellStyle name="Normal 7 2 2 10" xfId="49836" xr:uid="{00000000-0005-0000-0000-0000A2C20000}"/>
    <cellStyle name="Normal 7 2 2 2" xfId="49837" xr:uid="{00000000-0005-0000-0000-0000A3C20000}"/>
    <cellStyle name="Normal 7 2 2 2 2" xfId="49838" xr:uid="{00000000-0005-0000-0000-0000A4C20000}"/>
    <cellStyle name="Normal 7 2 2 2 2 2" xfId="49839" xr:uid="{00000000-0005-0000-0000-0000A5C20000}"/>
    <cellStyle name="Normal 7 2 2 2 2 2 2" xfId="49840" xr:uid="{00000000-0005-0000-0000-0000A6C20000}"/>
    <cellStyle name="Normal 7 2 2 2 2 2 2 2" xfId="49841" xr:uid="{00000000-0005-0000-0000-0000A7C20000}"/>
    <cellStyle name="Normal 7 2 2 2 2 2 3" xfId="49842" xr:uid="{00000000-0005-0000-0000-0000A8C20000}"/>
    <cellStyle name="Normal 7 2 2 2 2 3" xfId="49843" xr:uid="{00000000-0005-0000-0000-0000A9C20000}"/>
    <cellStyle name="Normal 7 2 2 2 2 3 2" xfId="49844" xr:uid="{00000000-0005-0000-0000-0000AAC20000}"/>
    <cellStyle name="Normal 7 2 2 2 2 3 2 2" xfId="49845" xr:uid="{00000000-0005-0000-0000-0000ABC20000}"/>
    <cellStyle name="Normal 7 2 2 2 2 3 3" xfId="49846" xr:uid="{00000000-0005-0000-0000-0000ACC20000}"/>
    <cellStyle name="Normal 7 2 2 2 2 4" xfId="49847" xr:uid="{00000000-0005-0000-0000-0000ADC20000}"/>
    <cellStyle name="Normal 7 2 2 2 2 4 2" xfId="49848" xr:uid="{00000000-0005-0000-0000-0000AEC20000}"/>
    <cellStyle name="Normal 7 2 2 2 2 5" xfId="49849" xr:uid="{00000000-0005-0000-0000-0000AFC20000}"/>
    <cellStyle name="Normal 7 2 2 2 2_T-straight with PEDs adjustor" xfId="49850" xr:uid="{00000000-0005-0000-0000-0000B0C20000}"/>
    <cellStyle name="Normal 7 2 2 2 3" xfId="49851" xr:uid="{00000000-0005-0000-0000-0000B1C20000}"/>
    <cellStyle name="Normal 7 2 2 2 3 2" xfId="49852" xr:uid="{00000000-0005-0000-0000-0000B2C20000}"/>
    <cellStyle name="Normal 7 2 2 2 3 2 2" xfId="49853" xr:uid="{00000000-0005-0000-0000-0000B3C20000}"/>
    <cellStyle name="Normal 7 2 2 2 3 3" xfId="49854" xr:uid="{00000000-0005-0000-0000-0000B4C20000}"/>
    <cellStyle name="Normal 7 2 2 2 4" xfId="49855" xr:uid="{00000000-0005-0000-0000-0000B5C20000}"/>
    <cellStyle name="Normal 7 2 2 2 4 2" xfId="49856" xr:uid="{00000000-0005-0000-0000-0000B6C20000}"/>
    <cellStyle name="Normal 7 2 2 2 4 2 2" xfId="49857" xr:uid="{00000000-0005-0000-0000-0000B7C20000}"/>
    <cellStyle name="Normal 7 2 2 2 4 3" xfId="49858" xr:uid="{00000000-0005-0000-0000-0000B8C20000}"/>
    <cellStyle name="Normal 7 2 2 2 5" xfId="49859" xr:uid="{00000000-0005-0000-0000-0000B9C20000}"/>
    <cellStyle name="Normal 7 2 2 2 5 2" xfId="49860" xr:uid="{00000000-0005-0000-0000-0000BAC20000}"/>
    <cellStyle name="Normal 7 2 2 2 6" xfId="49861" xr:uid="{00000000-0005-0000-0000-0000BBC20000}"/>
    <cellStyle name="Normal 7 2 2 2_T-straight with PEDs adjustor" xfId="49862" xr:uid="{00000000-0005-0000-0000-0000BCC20000}"/>
    <cellStyle name="Normal 7 2 2 3" xfId="49863" xr:uid="{00000000-0005-0000-0000-0000BDC20000}"/>
    <cellStyle name="Normal 7 2 2 3 2" xfId="49864" xr:uid="{00000000-0005-0000-0000-0000BEC20000}"/>
    <cellStyle name="Normal 7 2 2 3 2 2" xfId="49865" xr:uid="{00000000-0005-0000-0000-0000BFC20000}"/>
    <cellStyle name="Normal 7 2 2 3 2 2 2" xfId="49866" xr:uid="{00000000-0005-0000-0000-0000C0C20000}"/>
    <cellStyle name="Normal 7 2 2 3 2 3" xfId="49867" xr:uid="{00000000-0005-0000-0000-0000C1C20000}"/>
    <cellStyle name="Normal 7 2 2 3 3" xfId="49868" xr:uid="{00000000-0005-0000-0000-0000C2C20000}"/>
    <cellStyle name="Normal 7 2 2 3 3 2" xfId="49869" xr:uid="{00000000-0005-0000-0000-0000C3C20000}"/>
    <cellStyle name="Normal 7 2 2 3 3 2 2" xfId="49870" xr:uid="{00000000-0005-0000-0000-0000C4C20000}"/>
    <cellStyle name="Normal 7 2 2 3 3 3" xfId="49871" xr:uid="{00000000-0005-0000-0000-0000C5C20000}"/>
    <cellStyle name="Normal 7 2 2 3 4" xfId="49872" xr:uid="{00000000-0005-0000-0000-0000C6C20000}"/>
    <cellStyle name="Normal 7 2 2 3 4 2" xfId="49873" xr:uid="{00000000-0005-0000-0000-0000C7C20000}"/>
    <cellStyle name="Normal 7 2 2 3 5" xfId="49874" xr:uid="{00000000-0005-0000-0000-0000C8C20000}"/>
    <cellStyle name="Normal 7 2 2 3_T-straight with PEDs adjustor" xfId="49875" xr:uid="{00000000-0005-0000-0000-0000C9C20000}"/>
    <cellStyle name="Normal 7 2 2 4" xfId="49876" xr:uid="{00000000-0005-0000-0000-0000CAC20000}"/>
    <cellStyle name="Normal 7 2 2 4 2" xfId="49877" xr:uid="{00000000-0005-0000-0000-0000CBC20000}"/>
    <cellStyle name="Normal 7 2 2 4 2 2" xfId="49878" xr:uid="{00000000-0005-0000-0000-0000CCC20000}"/>
    <cellStyle name="Normal 7 2 2 4 3" xfId="49879" xr:uid="{00000000-0005-0000-0000-0000CDC20000}"/>
    <cellStyle name="Normal 7 2 2 5" xfId="49880" xr:uid="{00000000-0005-0000-0000-0000CEC20000}"/>
    <cellStyle name="Normal 7 2 2 5 2" xfId="49881" xr:uid="{00000000-0005-0000-0000-0000CFC20000}"/>
    <cellStyle name="Normal 7 2 2 5 2 2" xfId="49882" xr:uid="{00000000-0005-0000-0000-0000D0C20000}"/>
    <cellStyle name="Normal 7 2 2 5 3" xfId="49883" xr:uid="{00000000-0005-0000-0000-0000D1C20000}"/>
    <cellStyle name="Normal 7 2 2 6" xfId="49884" xr:uid="{00000000-0005-0000-0000-0000D2C20000}"/>
    <cellStyle name="Normal 7 2 2 6 2" xfId="49885" xr:uid="{00000000-0005-0000-0000-0000D3C20000}"/>
    <cellStyle name="Normal 7 2 2 7" xfId="49886" xr:uid="{00000000-0005-0000-0000-0000D4C20000}"/>
    <cellStyle name="Normal 7 2 2 8" xfId="49887" xr:uid="{00000000-0005-0000-0000-0000D5C20000}"/>
    <cellStyle name="Normal 7 2 2 9" xfId="49888" xr:uid="{00000000-0005-0000-0000-0000D6C20000}"/>
    <cellStyle name="Normal 7 2 2_T-straight with PEDs adjustor" xfId="49889" xr:uid="{00000000-0005-0000-0000-0000D7C20000}"/>
    <cellStyle name="Normal 7 2 3" xfId="49890" xr:uid="{00000000-0005-0000-0000-0000D8C20000}"/>
    <cellStyle name="Normal 7 2 3 2" xfId="49891" xr:uid="{00000000-0005-0000-0000-0000D9C20000}"/>
    <cellStyle name="Normal 7 2 3 2 2" xfId="49892" xr:uid="{00000000-0005-0000-0000-0000DAC20000}"/>
    <cellStyle name="Normal 7 2 3 2 2 2" xfId="49893" xr:uid="{00000000-0005-0000-0000-0000DBC20000}"/>
    <cellStyle name="Normal 7 2 3 2 2 2 2" xfId="49894" xr:uid="{00000000-0005-0000-0000-0000DCC20000}"/>
    <cellStyle name="Normal 7 2 3 2 2 3" xfId="49895" xr:uid="{00000000-0005-0000-0000-0000DDC20000}"/>
    <cellStyle name="Normal 7 2 3 2 3" xfId="49896" xr:uid="{00000000-0005-0000-0000-0000DEC20000}"/>
    <cellStyle name="Normal 7 2 3 2 3 2" xfId="49897" xr:uid="{00000000-0005-0000-0000-0000DFC20000}"/>
    <cellStyle name="Normal 7 2 3 2 3 2 2" xfId="49898" xr:uid="{00000000-0005-0000-0000-0000E0C20000}"/>
    <cellStyle name="Normal 7 2 3 2 3 3" xfId="49899" xr:uid="{00000000-0005-0000-0000-0000E1C20000}"/>
    <cellStyle name="Normal 7 2 3 2 4" xfId="49900" xr:uid="{00000000-0005-0000-0000-0000E2C20000}"/>
    <cellStyle name="Normal 7 2 3 2 4 2" xfId="49901" xr:uid="{00000000-0005-0000-0000-0000E3C20000}"/>
    <cellStyle name="Normal 7 2 3 2 5" xfId="49902" xr:uid="{00000000-0005-0000-0000-0000E4C20000}"/>
    <cellStyle name="Normal 7 2 3 2_T-straight with PEDs adjustor" xfId="49903" xr:uid="{00000000-0005-0000-0000-0000E5C20000}"/>
    <cellStyle name="Normal 7 2 3 3" xfId="49904" xr:uid="{00000000-0005-0000-0000-0000E6C20000}"/>
    <cellStyle name="Normal 7 2 3 3 2" xfId="49905" xr:uid="{00000000-0005-0000-0000-0000E7C20000}"/>
    <cellStyle name="Normal 7 2 3 3 2 2" xfId="49906" xr:uid="{00000000-0005-0000-0000-0000E8C20000}"/>
    <cellStyle name="Normal 7 2 3 3 3" xfId="49907" xr:uid="{00000000-0005-0000-0000-0000E9C20000}"/>
    <cellStyle name="Normal 7 2 3 4" xfId="49908" xr:uid="{00000000-0005-0000-0000-0000EAC20000}"/>
    <cellStyle name="Normal 7 2 3 4 2" xfId="49909" xr:uid="{00000000-0005-0000-0000-0000EBC20000}"/>
    <cellStyle name="Normal 7 2 3 4 2 2" xfId="49910" xr:uid="{00000000-0005-0000-0000-0000ECC20000}"/>
    <cellStyle name="Normal 7 2 3 4 3" xfId="49911" xr:uid="{00000000-0005-0000-0000-0000EDC20000}"/>
    <cellStyle name="Normal 7 2 3 5" xfId="49912" xr:uid="{00000000-0005-0000-0000-0000EEC20000}"/>
    <cellStyle name="Normal 7 2 3 5 2" xfId="49913" xr:uid="{00000000-0005-0000-0000-0000EFC20000}"/>
    <cellStyle name="Normal 7 2 3 6" xfId="49914" xr:uid="{00000000-0005-0000-0000-0000F0C20000}"/>
    <cellStyle name="Normal 7 2 3_T-straight with PEDs adjustor" xfId="49915" xr:uid="{00000000-0005-0000-0000-0000F1C20000}"/>
    <cellStyle name="Normal 7 2 4" xfId="49916" xr:uid="{00000000-0005-0000-0000-0000F2C20000}"/>
    <cellStyle name="Normal 7 2 4 2" xfId="49917" xr:uid="{00000000-0005-0000-0000-0000F3C20000}"/>
    <cellStyle name="Normal 7 2 4 2 2" xfId="49918" xr:uid="{00000000-0005-0000-0000-0000F4C20000}"/>
    <cellStyle name="Normal 7 2 4 2 2 2" xfId="49919" xr:uid="{00000000-0005-0000-0000-0000F5C20000}"/>
    <cellStyle name="Normal 7 2 4 2 3" xfId="49920" xr:uid="{00000000-0005-0000-0000-0000F6C20000}"/>
    <cellStyle name="Normal 7 2 4 3" xfId="49921" xr:uid="{00000000-0005-0000-0000-0000F7C20000}"/>
    <cellStyle name="Normal 7 2 4 3 2" xfId="49922" xr:uid="{00000000-0005-0000-0000-0000F8C20000}"/>
    <cellStyle name="Normal 7 2 4 3 2 2" xfId="49923" xr:uid="{00000000-0005-0000-0000-0000F9C20000}"/>
    <cellStyle name="Normal 7 2 4 3 3" xfId="49924" xr:uid="{00000000-0005-0000-0000-0000FAC20000}"/>
    <cellStyle name="Normal 7 2 4 4" xfId="49925" xr:uid="{00000000-0005-0000-0000-0000FBC20000}"/>
    <cellStyle name="Normal 7 2 4 4 2" xfId="49926" xr:uid="{00000000-0005-0000-0000-0000FCC20000}"/>
    <cellStyle name="Normal 7 2 4 5" xfId="49927" xr:uid="{00000000-0005-0000-0000-0000FDC20000}"/>
    <cellStyle name="Normal 7 2 4_T-straight with PEDs adjustor" xfId="49928" xr:uid="{00000000-0005-0000-0000-0000FEC20000}"/>
    <cellStyle name="Normal 7 2 5" xfId="49929" xr:uid="{00000000-0005-0000-0000-0000FFC20000}"/>
    <cellStyle name="Normal 7 2 5 2" xfId="49930" xr:uid="{00000000-0005-0000-0000-000000C30000}"/>
    <cellStyle name="Normal 7 2 5 2 2" xfId="49931" xr:uid="{00000000-0005-0000-0000-000001C30000}"/>
    <cellStyle name="Normal 7 2 5 3" xfId="49932" xr:uid="{00000000-0005-0000-0000-000002C30000}"/>
    <cellStyle name="Normal 7 2 6" xfId="49933" xr:uid="{00000000-0005-0000-0000-000003C30000}"/>
    <cellStyle name="Normal 7 2 6 2" xfId="49934" xr:uid="{00000000-0005-0000-0000-000004C30000}"/>
    <cellStyle name="Normal 7 2 6 2 2" xfId="49935" xr:uid="{00000000-0005-0000-0000-000005C30000}"/>
    <cellStyle name="Normal 7 2 6 3" xfId="49936" xr:uid="{00000000-0005-0000-0000-000006C30000}"/>
    <cellStyle name="Normal 7 2 7" xfId="49937" xr:uid="{00000000-0005-0000-0000-000007C30000}"/>
    <cellStyle name="Normal 7 2 7 2" xfId="49938" xr:uid="{00000000-0005-0000-0000-000008C30000}"/>
    <cellStyle name="Normal 7 2 8" xfId="49939" xr:uid="{00000000-0005-0000-0000-000009C30000}"/>
    <cellStyle name="Normal 7 2 9" xfId="49940" xr:uid="{00000000-0005-0000-0000-00000AC30000}"/>
    <cellStyle name="Normal 7 2_T-straight with PEDs adjustor" xfId="49941" xr:uid="{00000000-0005-0000-0000-00000BC30000}"/>
    <cellStyle name="Normal 7 3" xfId="49942" xr:uid="{00000000-0005-0000-0000-00000CC30000}"/>
    <cellStyle name="Normal 7 3 10" xfId="49943" xr:uid="{00000000-0005-0000-0000-00000DC30000}"/>
    <cellStyle name="Normal 7 3 2" xfId="49944" xr:uid="{00000000-0005-0000-0000-00000EC30000}"/>
    <cellStyle name="Normal 7 3 2 2" xfId="49945" xr:uid="{00000000-0005-0000-0000-00000FC30000}"/>
    <cellStyle name="Normal 7 3 2 2 2" xfId="49946" xr:uid="{00000000-0005-0000-0000-000010C30000}"/>
    <cellStyle name="Normal 7 3 2 2 2 2" xfId="49947" xr:uid="{00000000-0005-0000-0000-000011C30000}"/>
    <cellStyle name="Normal 7 3 2 2 2 2 2" xfId="49948" xr:uid="{00000000-0005-0000-0000-000012C30000}"/>
    <cellStyle name="Normal 7 3 2 2 2 3" xfId="49949" xr:uid="{00000000-0005-0000-0000-000013C30000}"/>
    <cellStyle name="Normal 7 3 2 2 3" xfId="49950" xr:uid="{00000000-0005-0000-0000-000014C30000}"/>
    <cellStyle name="Normal 7 3 2 2 3 2" xfId="49951" xr:uid="{00000000-0005-0000-0000-000015C30000}"/>
    <cellStyle name="Normal 7 3 2 2 3 2 2" xfId="49952" xr:uid="{00000000-0005-0000-0000-000016C30000}"/>
    <cellStyle name="Normal 7 3 2 2 3 3" xfId="49953" xr:uid="{00000000-0005-0000-0000-000017C30000}"/>
    <cellStyle name="Normal 7 3 2 2 4" xfId="49954" xr:uid="{00000000-0005-0000-0000-000018C30000}"/>
    <cellStyle name="Normal 7 3 2 2 4 2" xfId="49955" xr:uid="{00000000-0005-0000-0000-000019C30000}"/>
    <cellStyle name="Normal 7 3 2 2 5" xfId="49956" xr:uid="{00000000-0005-0000-0000-00001AC30000}"/>
    <cellStyle name="Normal 7 3 2 2_T-straight with PEDs adjustor" xfId="49957" xr:uid="{00000000-0005-0000-0000-00001BC30000}"/>
    <cellStyle name="Normal 7 3 2 3" xfId="49958" xr:uid="{00000000-0005-0000-0000-00001CC30000}"/>
    <cellStyle name="Normal 7 3 2 3 2" xfId="49959" xr:uid="{00000000-0005-0000-0000-00001DC30000}"/>
    <cellStyle name="Normal 7 3 2 3 2 2" xfId="49960" xr:uid="{00000000-0005-0000-0000-00001EC30000}"/>
    <cellStyle name="Normal 7 3 2 3 3" xfId="49961" xr:uid="{00000000-0005-0000-0000-00001FC30000}"/>
    <cellStyle name="Normal 7 3 2 4" xfId="49962" xr:uid="{00000000-0005-0000-0000-000020C30000}"/>
    <cellStyle name="Normal 7 3 2 4 2" xfId="49963" xr:uid="{00000000-0005-0000-0000-000021C30000}"/>
    <cellStyle name="Normal 7 3 2 4 2 2" xfId="49964" xr:uid="{00000000-0005-0000-0000-000022C30000}"/>
    <cellStyle name="Normal 7 3 2 4 3" xfId="49965" xr:uid="{00000000-0005-0000-0000-000023C30000}"/>
    <cellStyle name="Normal 7 3 2 5" xfId="49966" xr:uid="{00000000-0005-0000-0000-000024C30000}"/>
    <cellStyle name="Normal 7 3 2 5 2" xfId="49967" xr:uid="{00000000-0005-0000-0000-000025C30000}"/>
    <cellStyle name="Normal 7 3 2 6" xfId="49968" xr:uid="{00000000-0005-0000-0000-000026C30000}"/>
    <cellStyle name="Normal 7 3 2_T-straight with PEDs adjustor" xfId="49969" xr:uid="{00000000-0005-0000-0000-000027C30000}"/>
    <cellStyle name="Normal 7 3 3" xfId="49970" xr:uid="{00000000-0005-0000-0000-000028C30000}"/>
    <cellStyle name="Normal 7 3 3 2" xfId="49971" xr:uid="{00000000-0005-0000-0000-000029C30000}"/>
    <cellStyle name="Normal 7 3 3 2 2" xfId="49972" xr:uid="{00000000-0005-0000-0000-00002AC30000}"/>
    <cellStyle name="Normal 7 3 3 2 2 2" xfId="49973" xr:uid="{00000000-0005-0000-0000-00002BC30000}"/>
    <cellStyle name="Normal 7 3 3 2 3" xfId="49974" xr:uid="{00000000-0005-0000-0000-00002CC30000}"/>
    <cellStyle name="Normal 7 3 3 3" xfId="49975" xr:uid="{00000000-0005-0000-0000-00002DC30000}"/>
    <cellStyle name="Normal 7 3 3 3 2" xfId="49976" xr:uid="{00000000-0005-0000-0000-00002EC30000}"/>
    <cellStyle name="Normal 7 3 3 3 2 2" xfId="49977" xr:uid="{00000000-0005-0000-0000-00002FC30000}"/>
    <cellStyle name="Normal 7 3 3 3 3" xfId="49978" xr:uid="{00000000-0005-0000-0000-000030C30000}"/>
    <cellStyle name="Normal 7 3 3 4" xfId="49979" xr:uid="{00000000-0005-0000-0000-000031C30000}"/>
    <cellStyle name="Normal 7 3 3 4 2" xfId="49980" xr:uid="{00000000-0005-0000-0000-000032C30000}"/>
    <cellStyle name="Normal 7 3 3 5" xfId="49981" xr:uid="{00000000-0005-0000-0000-000033C30000}"/>
    <cellStyle name="Normal 7 3 3_T-straight with PEDs adjustor" xfId="49982" xr:uid="{00000000-0005-0000-0000-000034C30000}"/>
    <cellStyle name="Normal 7 3 4" xfId="49983" xr:uid="{00000000-0005-0000-0000-000035C30000}"/>
    <cellStyle name="Normal 7 3 4 2" xfId="49984" xr:uid="{00000000-0005-0000-0000-000036C30000}"/>
    <cellStyle name="Normal 7 3 4 2 2" xfId="49985" xr:uid="{00000000-0005-0000-0000-000037C30000}"/>
    <cellStyle name="Normal 7 3 4 3" xfId="49986" xr:uid="{00000000-0005-0000-0000-000038C30000}"/>
    <cellStyle name="Normal 7 3 5" xfId="49987" xr:uid="{00000000-0005-0000-0000-000039C30000}"/>
    <cellStyle name="Normal 7 3 5 2" xfId="49988" xr:uid="{00000000-0005-0000-0000-00003AC30000}"/>
    <cellStyle name="Normal 7 3 5 2 2" xfId="49989" xr:uid="{00000000-0005-0000-0000-00003BC30000}"/>
    <cellStyle name="Normal 7 3 5 3" xfId="49990" xr:uid="{00000000-0005-0000-0000-00003CC30000}"/>
    <cellStyle name="Normal 7 3 6" xfId="49991" xr:uid="{00000000-0005-0000-0000-00003DC30000}"/>
    <cellStyle name="Normal 7 3 6 2" xfId="49992" xr:uid="{00000000-0005-0000-0000-00003EC30000}"/>
    <cellStyle name="Normal 7 3 7" xfId="49993" xr:uid="{00000000-0005-0000-0000-00003FC30000}"/>
    <cellStyle name="Normal 7 3 8" xfId="49994" xr:uid="{00000000-0005-0000-0000-000040C30000}"/>
    <cellStyle name="Normal 7 3 9" xfId="49995" xr:uid="{00000000-0005-0000-0000-000041C30000}"/>
    <cellStyle name="Normal 7 3_T-straight with PEDs adjustor" xfId="49996" xr:uid="{00000000-0005-0000-0000-000042C30000}"/>
    <cellStyle name="Normal 7 4" xfId="49997" xr:uid="{00000000-0005-0000-0000-000043C30000}"/>
    <cellStyle name="Normal 7 4 2" xfId="49998" xr:uid="{00000000-0005-0000-0000-000044C30000}"/>
    <cellStyle name="Normal 7 4 2 2" xfId="49999" xr:uid="{00000000-0005-0000-0000-000045C30000}"/>
    <cellStyle name="Normal 7 4 2 2 2" xfId="50000" xr:uid="{00000000-0005-0000-0000-000046C30000}"/>
    <cellStyle name="Normal 7 4 2 2 2 2" xfId="50001" xr:uid="{00000000-0005-0000-0000-000047C30000}"/>
    <cellStyle name="Normal 7 4 2 2 2 2 2" xfId="50002" xr:uid="{00000000-0005-0000-0000-000048C30000}"/>
    <cellStyle name="Normal 7 4 2 2 2 3" xfId="50003" xr:uid="{00000000-0005-0000-0000-000049C30000}"/>
    <cellStyle name="Normal 7 4 2 2 3" xfId="50004" xr:uid="{00000000-0005-0000-0000-00004AC30000}"/>
    <cellStyle name="Normal 7 4 2 2 3 2" xfId="50005" xr:uid="{00000000-0005-0000-0000-00004BC30000}"/>
    <cellStyle name="Normal 7 4 2 2 3 2 2" xfId="50006" xr:uid="{00000000-0005-0000-0000-00004CC30000}"/>
    <cellStyle name="Normal 7 4 2 2 3 3" xfId="50007" xr:uid="{00000000-0005-0000-0000-00004DC30000}"/>
    <cellStyle name="Normal 7 4 2 2 4" xfId="50008" xr:uid="{00000000-0005-0000-0000-00004EC30000}"/>
    <cellStyle name="Normal 7 4 2 2 4 2" xfId="50009" xr:uid="{00000000-0005-0000-0000-00004FC30000}"/>
    <cellStyle name="Normal 7 4 2 2 5" xfId="50010" xr:uid="{00000000-0005-0000-0000-000050C30000}"/>
    <cellStyle name="Normal 7 4 2 2_T-straight with PEDs adjustor" xfId="50011" xr:uid="{00000000-0005-0000-0000-000051C30000}"/>
    <cellStyle name="Normal 7 4 2 3" xfId="50012" xr:uid="{00000000-0005-0000-0000-000052C30000}"/>
    <cellStyle name="Normal 7 4 2 3 2" xfId="50013" xr:uid="{00000000-0005-0000-0000-000053C30000}"/>
    <cellStyle name="Normal 7 4 2 3 2 2" xfId="50014" xr:uid="{00000000-0005-0000-0000-000054C30000}"/>
    <cellStyle name="Normal 7 4 2 3 3" xfId="50015" xr:uid="{00000000-0005-0000-0000-000055C30000}"/>
    <cellStyle name="Normal 7 4 2 4" xfId="50016" xr:uid="{00000000-0005-0000-0000-000056C30000}"/>
    <cellStyle name="Normal 7 4 2 4 2" xfId="50017" xr:uid="{00000000-0005-0000-0000-000057C30000}"/>
    <cellStyle name="Normal 7 4 2 4 2 2" xfId="50018" xr:uid="{00000000-0005-0000-0000-000058C30000}"/>
    <cellStyle name="Normal 7 4 2 4 3" xfId="50019" xr:uid="{00000000-0005-0000-0000-000059C30000}"/>
    <cellStyle name="Normal 7 4 2 5" xfId="50020" xr:uid="{00000000-0005-0000-0000-00005AC30000}"/>
    <cellStyle name="Normal 7 4 2 5 2" xfId="50021" xr:uid="{00000000-0005-0000-0000-00005BC30000}"/>
    <cellStyle name="Normal 7 4 2 6" xfId="50022" xr:uid="{00000000-0005-0000-0000-00005CC30000}"/>
    <cellStyle name="Normal 7 4 2_T-straight with PEDs adjustor" xfId="50023" xr:uid="{00000000-0005-0000-0000-00005DC30000}"/>
    <cellStyle name="Normal 7 4 3" xfId="50024" xr:uid="{00000000-0005-0000-0000-00005EC30000}"/>
    <cellStyle name="Normal 7 4 3 2" xfId="50025" xr:uid="{00000000-0005-0000-0000-00005FC30000}"/>
    <cellStyle name="Normal 7 4 3 2 2" xfId="50026" xr:uid="{00000000-0005-0000-0000-000060C30000}"/>
    <cellStyle name="Normal 7 4 3 2 2 2" xfId="50027" xr:uid="{00000000-0005-0000-0000-000061C30000}"/>
    <cellStyle name="Normal 7 4 3 2 3" xfId="50028" xr:uid="{00000000-0005-0000-0000-000062C30000}"/>
    <cellStyle name="Normal 7 4 3 3" xfId="50029" xr:uid="{00000000-0005-0000-0000-000063C30000}"/>
    <cellStyle name="Normal 7 4 3 3 2" xfId="50030" xr:uid="{00000000-0005-0000-0000-000064C30000}"/>
    <cellStyle name="Normal 7 4 3 3 2 2" xfId="50031" xr:uid="{00000000-0005-0000-0000-000065C30000}"/>
    <cellStyle name="Normal 7 4 3 3 3" xfId="50032" xr:uid="{00000000-0005-0000-0000-000066C30000}"/>
    <cellStyle name="Normal 7 4 3 4" xfId="50033" xr:uid="{00000000-0005-0000-0000-000067C30000}"/>
    <cellStyle name="Normal 7 4 3 4 2" xfId="50034" xr:uid="{00000000-0005-0000-0000-000068C30000}"/>
    <cellStyle name="Normal 7 4 3 5" xfId="50035" xr:uid="{00000000-0005-0000-0000-000069C30000}"/>
    <cellStyle name="Normal 7 4 3_T-straight with PEDs adjustor" xfId="50036" xr:uid="{00000000-0005-0000-0000-00006AC30000}"/>
    <cellStyle name="Normal 7 4 4" xfId="50037" xr:uid="{00000000-0005-0000-0000-00006BC30000}"/>
    <cellStyle name="Normal 7 4 4 2" xfId="50038" xr:uid="{00000000-0005-0000-0000-00006CC30000}"/>
    <cellStyle name="Normal 7 4 4 2 2" xfId="50039" xr:uid="{00000000-0005-0000-0000-00006DC30000}"/>
    <cellStyle name="Normal 7 4 4 3" xfId="50040" xr:uid="{00000000-0005-0000-0000-00006EC30000}"/>
    <cellStyle name="Normal 7 4 5" xfId="50041" xr:uid="{00000000-0005-0000-0000-00006FC30000}"/>
    <cellStyle name="Normal 7 4 5 2" xfId="50042" xr:uid="{00000000-0005-0000-0000-000070C30000}"/>
    <cellStyle name="Normal 7 4 5 2 2" xfId="50043" xr:uid="{00000000-0005-0000-0000-000071C30000}"/>
    <cellStyle name="Normal 7 4 5 3" xfId="50044" xr:uid="{00000000-0005-0000-0000-000072C30000}"/>
    <cellStyle name="Normal 7 4 6" xfId="50045" xr:uid="{00000000-0005-0000-0000-000073C30000}"/>
    <cellStyle name="Normal 7 4 6 2" xfId="50046" xr:uid="{00000000-0005-0000-0000-000074C30000}"/>
    <cellStyle name="Normal 7 4 7" xfId="50047" xr:uid="{00000000-0005-0000-0000-000075C30000}"/>
    <cellStyle name="Normal 7 4_T-straight with PEDs adjustor" xfId="50048" xr:uid="{00000000-0005-0000-0000-000076C30000}"/>
    <cellStyle name="Normal 7 5" xfId="50049" xr:uid="{00000000-0005-0000-0000-000077C30000}"/>
    <cellStyle name="Normal 7 5 2" xfId="50050" xr:uid="{00000000-0005-0000-0000-000078C30000}"/>
    <cellStyle name="Normal 7 5 2 2" xfId="50051" xr:uid="{00000000-0005-0000-0000-000079C30000}"/>
    <cellStyle name="Normal 7 5 2 2 2" xfId="50052" xr:uid="{00000000-0005-0000-0000-00007AC30000}"/>
    <cellStyle name="Normal 7 5 2 2 2 2" xfId="50053" xr:uid="{00000000-0005-0000-0000-00007BC30000}"/>
    <cellStyle name="Normal 7 5 2 2 2 2 2" xfId="50054" xr:uid="{00000000-0005-0000-0000-00007CC30000}"/>
    <cellStyle name="Normal 7 5 2 2 2 3" xfId="50055" xr:uid="{00000000-0005-0000-0000-00007DC30000}"/>
    <cellStyle name="Normal 7 5 2 2 3" xfId="50056" xr:uid="{00000000-0005-0000-0000-00007EC30000}"/>
    <cellStyle name="Normal 7 5 2 2 3 2" xfId="50057" xr:uid="{00000000-0005-0000-0000-00007FC30000}"/>
    <cellStyle name="Normal 7 5 2 2 3 2 2" xfId="50058" xr:uid="{00000000-0005-0000-0000-000080C30000}"/>
    <cellStyle name="Normal 7 5 2 2 3 3" xfId="50059" xr:uid="{00000000-0005-0000-0000-000081C30000}"/>
    <cellStyle name="Normal 7 5 2 2 4" xfId="50060" xr:uid="{00000000-0005-0000-0000-000082C30000}"/>
    <cellStyle name="Normal 7 5 2 2 4 2" xfId="50061" xr:uid="{00000000-0005-0000-0000-000083C30000}"/>
    <cellStyle name="Normal 7 5 2 2 5" xfId="50062" xr:uid="{00000000-0005-0000-0000-000084C30000}"/>
    <cellStyle name="Normal 7 5 2 2_T-straight with PEDs adjustor" xfId="50063" xr:uid="{00000000-0005-0000-0000-000085C30000}"/>
    <cellStyle name="Normal 7 5 2 3" xfId="50064" xr:uid="{00000000-0005-0000-0000-000086C30000}"/>
    <cellStyle name="Normal 7 5 2 3 2" xfId="50065" xr:uid="{00000000-0005-0000-0000-000087C30000}"/>
    <cellStyle name="Normal 7 5 2 3 2 2" xfId="50066" xr:uid="{00000000-0005-0000-0000-000088C30000}"/>
    <cellStyle name="Normal 7 5 2 3 3" xfId="50067" xr:uid="{00000000-0005-0000-0000-000089C30000}"/>
    <cellStyle name="Normal 7 5 2 4" xfId="50068" xr:uid="{00000000-0005-0000-0000-00008AC30000}"/>
    <cellStyle name="Normal 7 5 2 4 2" xfId="50069" xr:uid="{00000000-0005-0000-0000-00008BC30000}"/>
    <cellStyle name="Normal 7 5 2 4 2 2" xfId="50070" xr:uid="{00000000-0005-0000-0000-00008CC30000}"/>
    <cellStyle name="Normal 7 5 2 4 3" xfId="50071" xr:uid="{00000000-0005-0000-0000-00008DC30000}"/>
    <cellStyle name="Normal 7 5 2 5" xfId="50072" xr:uid="{00000000-0005-0000-0000-00008EC30000}"/>
    <cellStyle name="Normal 7 5 2 5 2" xfId="50073" xr:uid="{00000000-0005-0000-0000-00008FC30000}"/>
    <cellStyle name="Normal 7 5 2 6" xfId="50074" xr:uid="{00000000-0005-0000-0000-000090C30000}"/>
    <cellStyle name="Normal 7 5 2_T-straight with PEDs adjustor" xfId="50075" xr:uid="{00000000-0005-0000-0000-000091C30000}"/>
    <cellStyle name="Normal 7 5 3" xfId="50076" xr:uid="{00000000-0005-0000-0000-000092C30000}"/>
    <cellStyle name="Normal 7 5 3 2" xfId="50077" xr:uid="{00000000-0005-0000-0000-000093C30000}"/>
    <cellStyle name="Normal 7 5 3 2 2" xfId="50078" xr:uid="{00000000-0005-0000-0000-000094C30000}"/>
    <cellStyle name="Normal 7 5 3 2 2 2" xfId="50079" xr:uid="{00000000-0005-0000-0000-000095C30000}"/>
    <cellStyle name="Normal 7 5 3 2 3" xfId="50080" xr:uid="{00000000-0005-0000-0000-000096C30000}"/>
    <cellStyle name="Normal 7 5 3 3" xfId="50081" xr:uid="{00000000-0005-0000-0000-000097C30000}"/>
    <cellStyle name="Normal 7 5 3 3 2" xfId="50082" xr:uid="{00000000-0005-0000-0000-000098C30000}"/>
    <cellStyle name="Normal 7 5 3 3 2 2" xfId="50083" xr:uid="{00000000-0005-0000-0000-000099C30000}"/>
    <cellStyle name="Normal 7 5 3 3 3" xfId="50084" xr:uid="{00000000-0005-0000-0000-00009AC30000}"/>
    <cellStyle name="Normal 7 5 3 4" xfId="50085" xr:uid="{00000000-0005-0000-0000-00009BC30000}"/>
    <cellStyle name="Normal 7 5 3 4 2" xfId="50086" xr:uid="{00000000-0005-0000-0000-00009CC30000}"/>
    <cellStyle name="Normal 7 5 3 5" xfId="50087" xr:uid="{00000000-0005-0000-0000-00009DC30000}"/>
    <cellStyle name="Normal 7 5 3_T-straight with PEDs adjustor" xfId="50088" xr:uid="{00000000-0005-0000-0000-00009EC30000}"/>
    <cellStyle name="Normal 7 5 4" xfId="50089" xr:uid="{00000000-0005-0000-0000-00009FC30000}"/>
    <cellStyle name="Normal 7 5 4 2" xfId="50090" xr:uid="{00000000-0005-0000-0000-0000A0C30000}"/>
    <cellStyle name="Normal 7 5 4 2 2" xfId="50091" xr:uid="{00000000-0005-0000-0000-0000A1C30000}"/>
    <cellStyle name="Normal 7 5 4 3" xfId="50092" xr:uid="{00000000-0005-0000-0000-0000A2C30000}"/>
    <cellStyle name="Normal 7 5 5" xfId="50093" xr:uid="{00000000-0005-0000-0000-0000A3C30000}"/>
    <cellStyle name="Normal 7 5 5 2" xfId="50094" xr:uid="{00000000-0005-0000-0000-0000A4C30000}"/>
    <cellStyle name="Normal 7 5 5 2 2" xfId="50095" xr:uid="{00000000-0005-0000-0000-0000A5C30000}"/>
    <cellStyle name="Normal 7 5 5 3" xfId="50096" xr:uid="{00000000-0005-0000-0000-0000A6C30000}"/>
    <cellStyle name="Normal 7 5 6" xfId="50097" xr:uid="{00000000-0005-0000-0000-0000A7C30000}"/>
    <cellStyle name="Normal 7 5 6 2" xfId="50098" xr:uid="{00000000-0005-0000-0000-0000A8C30000}"/>
    <cellStyle name="Normal 7 5 7" xfId="50099" xr:uid="{00000000-0005-0000-0000-0000A9C30000}"/>
    <cellStyle name="Normal 7 5_T-straight with PEDs adjustor" xfId="50100" xr:uid="{00000000-0005-0000-0000-0000AAC30000}"/>
    <cellStyle name="Normal 7 6" xfId="50101" xr:uid="{00000000-0005-0000-0000-0000ABC30000}"/>
    <cellStyle name="Normal 7 6 2" xfId="50102" xr:uid="{00000000-0005-0000-0000-0000ACC30000}"/>
    <cellStyle name="Normal 7 6 2 2" xfId="50103" xr:uid="{00000000-0005-0000-0000-0000ADC30000}"/>
    <cellStyle name="Normal 7 6 2 2 2" xfId="50104" xr:uid="{00000000-0005-0000-0000-0000AEC30000}"/>
    <cellStyle name="Normal 7 6 2 2 2 2" xfId="50105" xr:uid="{00000000-0005-0000-0000-0000AFC30000}"/>
    <cellStyle name="Normal 7 6 2 2 3" xfId="50106" xr:uid="{00000000-0005-0000-0000-0000B0C30000}"/>
    <cellStyle name="Normal 7 6 2 3" xfId="50107" xr:uid="{00000000-0005-0000-0000-0000B1C30000}"/>
    <cellStyle name="Normal 7 6 2 3 2" xfId="50108" xr:uid="{00000000-0005-0000-0000-0000B2C30000}"/>
    <cellStyle name="Normal 7 6 2 3 2 2" xfId="50109" xr:uid="{00000000-0005-0000-0000-0000B3C30000}"/>
    <cellStyle name="Normal 7 6 2 3 3" xfId="50110" xr:uid="{00000000-0005-0000-0000-0000B4C30000}"/>
    <cellStyle name="Normal 7 6 2 4" xfId="50111" xr:uid="{00000000-0005-0000-0000-0000B5C30000}"/>
    <cellStyle name="Normal 7 6 2 4 2" xfId="50112" xr:uid="{00000000-0005-0000-0000-0000B6C30000}"/>
    <cellStyle name="Normal 7 6 2 5" xfId="50113" xr:uid="{00000000-0005-0000-0000-0000B7C30000}"/>
    <cellStyle name="Normal 7 6 2_T-straight with PEDs adjustor" xfId="50114" xr:uid="{00000000-0005-0000-0000-0000B8C30000}"/>
    <cellStyle name="Normal 7 6 3" xfId="50115" xr:uid="{00000000-0005-0000-0000-0000B9C30000}"/>
    <cellStyle name="Normal 7 6 3 2" xfId="50116" xr:uid="{00000000-0005-0000-0000-0000BAC30000}"/>
    <cellStyle name="Normal 7 6 3 2 2" xfId="50117" xr:uid="{00000000-0005-0000-0000-0000BBC30000}"/>
    <cellStyle name="Normal 7 6 3 3" xfId="50118" xr:uid="{00000000-0005-0000-0000-0000BCC30000}"/>
    <cellStyle name="Normal 7 6 4" xfId="50119" xr:uid="{00000000-0005-0000-0000-0000BDC30000}"/>
    <cellStyle name="Normal 7 6 4 2" xfId="50120" xr:uid="{00000000-0005-0000-0000-0000BEC30000}"/>
    <cellStyle name="Normal 7 6 4 2 2" xfId="50121" xr:uid="{00000000-0005-0000-0000-0000BFC30000}"/>
    <cellStyle name="Normal 7 6 4 3" xfId="50122" xr:uid="{00000000-0005-0000-0000-0000C0C30000}"/>
    <cellStyle name="Normal 7 6 5" xfId="50123" xr:uid="{00000000-0005-0000-0000-0000C1C30000}"/>
    <cellStyle name="Normal 7 6 5 2" xfId="50124" xr:uid="{00000000-0005-0000-0000-0000C2C30000}"/>
    <cellStyle name="Normal 7 6 6" xfId="50125" xr:uid="{00000000-0005-0000-0000-0000C3C30000}"/>
    <cellStyle name="Normal 7 6_T-straight with PEDs adjustor" xfId="50126" xr:uid="{00000000-0005-0000-0000-0000C4C30000}"/>
    <cellStyle name="Normal 7 7" xfId="50127" xr:uid="{00000000-0005-0000-0000-0000C5C30000}"/>
    <cellStyle name="Normal 7 7 2" xfId="50128" xr:uid="{00000000-0005-0000-0000-0000C6C30000}"/>
    <cellStyle name="Normal 7 7 2 2" xfId="50129" xr:uid="{00000000-0005-0000-0000-0000C7C30000}"/>
    <cellStyle name="Normal 7 7 2 2 2" xfId="50130" xr:uid="{00000000-0005-0000-0000-0000C8C30000}"/>
    <cellStyle name="Normal 7 7 2 3" xfId="50131" xr:uid="{00000000-0005-0000-0000-0000C9C30000}"/>
    <cellStyle name="Normal 7 7 3" xfId="50132" xr:uid="{00000000-0005-0000-0000-0000CAC30000}"/>
    <cellStyle name="Normal 7 7 3 2" xfId="50133" xr:uid="{00000000-0005-0000-0000-0000CBC30000}"/>
    <cellStyle name="Normal 7 7 3 2 2" xfId="50134" xr:uid="{00000000-0005-0000-0000-0000CCC30000}"/>
    <cellStyle name="Normal 7 7 3 3" xfId="50135" xr:uid="{00000000-0005-0000-0000-0000CDC30000}"/>
    <cellStyle name="Normal 7 7 4" xfId="50136" xr:uid="{00000000-0005-0000-0000-0000CEC30000}"/>
    <cellStyle name="Normal 7 7 4 2" xfId="50137" xr:uid="{00000000-0005-0000-0000-0000CFC30000}"/>
    <cellStyle name="Normal 7 7 5" xfId="50138" xr:uid="{00000000-0005-0000-0000-0000D0C30000}"/>
    <cellStyle name="Normal 7 7_T-straight with PEDs adjustor" xfId="50139" xr:uid="{00000000-0005-0000-0000-0000D1C30000}"/>
    <cellStyle name="Normal 7 8" xfId="50140" xr:uid="{00000000-0005-0000-0000-0000D2C30000}"/>
    <cellStyle name="Normal 7 8 2" xfId="50141" xr:uid="{00000000-0005-0000-0000-0000D3C30000}"/>
    <cellStyle name="Normal 7 8 2 2" xfId="50142" xr:uid="{00000000-0005-0000-0000-0000D4C30000}"/>
    <cellStyle name="Normal 7 8 3" xfId="50143" xr:uid="{00000000-0005-0000-0000-0000D5C30000}"/>
    <cellStyle name="Normal 7 9" xfId="50144" xr:uid="{00000000-0005-0000-0000-0000D6C30000}"/>
    <cellStyle name="Normal 7 9 2" xfId="50145" xr:uid="{00000000-0005-0000-0000-0000D7C30000}"/>
    <cellStyle name="Normal 7 9 2 2" xfId="50146" xr:uid="{00000000-0005-0000-0000-0000D8C30000}"/>
    <cellStyle name="Normal 7 9 3" xfId="50147" xr:uid="{00000000-0005-0000-0000-0000D9C30000}"/>
    <cellStyle name="Normal 7_T-straight with PEDs adjustor" xfId="50148" xr:uid="{00000000-0005-0000-0000-0000DAC30000}"/>
    <cellStyle name="Normal 70" xfId="50149" xr:uid="{00000000-0005-0000-0000-0000DBC30000}"/>
    <cellStyle name="Normal 71" xfId="50150" xr:uid="{00000000-0005-0000-0000-0000DCC30000}"/>
    <cellStyle name="Normal 72" xfId="50151" xr:uid="{00000000-0005-0000-0000-0000DDC30000}"/>
    <cellStyle name="Normal 73" xfId="50152" xr:uid="{00000000-0005-0000-0000-0000DEC30000}"/>
    <cellStyle name="Normal 74" xfId="50153" xr:uid="{00000000-0005-0000-0000-0000DFC30000}"/>
    <cellStyle name="Normal 75" xfId="50154" xr:uid="{00000000-0005-0000-0000-0000E0C30000}"/>
    <cellStyle name="Normal 76" xfId="50155" xr:uid="{00000000-0005-0000-0000-0000E1C30000}"/>
    <cellStyle name="Normal 77" xfId="50156" xr:uid="{00000000-0005-0000-0000-0000E2C30000}"/>
    <cellStyle name="Normal 78" xfId="64459" xr:uid="{00000000-0005-0000-0000-0000E3C30000}"/>
    <cellStyle name="Normal 79" xfId="64463" xr:uid="{00000000-0005-0000-0000-0000E4C30000}"/>
    <cellStyle name="Normal 8" xfId="43" xr:uid="{00000000-0005-0000-0000-0000E5C30000}"/>
    <cellStyle name="Normal 8 10" xfId="50157" xr:uid="{00000000-0005-0000-0000-0000E6C30000}"/>
    <cellStyle name="Normal 8 10 2" xfId="50158" xr:uid="{00000000-0005-0000-0000-0000E7C30000}"/>
    <cellStyle name="Normal 8 10 2 2" xfId="50159" xr:uid="{00000000-0005-0000-0000-0000E8C30000}"/>
    <cellStyle name="Normal 8 10 2 2 2" xfId="50160" xr:uid="{00000000-0005-0000-0000-0000E9C30000}"/>
    <cellStyle name="Normal 8 10 2 2 2 2" xfId="50161" xr:uid="{00000000-0005-0000-0000-0000EAC30000}"/>
    <cellStyle name="Normal 8 10 2 2 3" xfId="50162" xr:uid="{00000000-0005-0000-0000-0000EBC30000}"/>
    <cellStyle name="Normal 8 10 2 2 3 2" xfId="50163" xr:uid="{00000000-0005-0000-0000-0000ECC30000}"/>
    <cellStyle name="Normal 8 10 2 2 3 2 2" xfId="50164" xr:uid="{00000000-0005-0000-0000-0000EDC30000}"/>
    <cellStyle name="Normal 8 10 2 2 3 3" xfId="50165" xr:uid="{00000000-0005-0000-0000-0000EEC30000}"/>
    <cellStyle name="Normal 8 10 2 2 4" xfId="50166" xr:uid="{00000000-0005-0000-0000-0000EFC30000}"/>
    <cellStyle name="Normal 8 10 2 3" xfId="50167" xr:uid="{00000000-0005-0000-0000-0000F0C30000}"/>
    <cellStyle name="Normal 8 10 2 3 2" xfId="50168" xr:uid="{00000000-0005-0000-0000-0000F1C30000}"/>
    <cellStyle name="Normal 8 10 2 4" xfId="50169" xr:uid="{00000000-0005-0000-0000-0000F2C30000}"/>
    <cellStyle name="Normal 8 10 2 4 2" xfId="50170" xr:uid="{00000000-0005-0000-0000-0000F3C30000}"/>
    <cellStyle name="Normal 8 10 2 4 2 2" xfId="50171" xr:uid="{00000000-0005-0000-0000-0000F4C30000}"/>
    <cellStyle name="Normal 8 10 2 4 3" xfId="50172" xr:uid="{00000000-0005-0000-0000-0000F5C30000}"/>
    <cellStyle name="Normal 8 10 2 5" xfId="50173" xr:uid="{00000000-0005-0000-0000-0000F6C30000}"/>
    <cellStyle name="Normal 8 10 3" xfId="50174" xr:uid="{00000000-0005-0000-0000-0000F7C30000}"/>
    <cellStyle name="Normal 8 10 3 2" xfId="50175" xr:uid="{00000000-0005-0000-0000-0000F8C30000}"/>
    <cellStyle name="Normal 8 10 3 2 2" xfId="50176" xr:uid="{00000000-0005-0000-0000-0000F9C30000}"/>
    <cellStyle name="Normal 8 10 3 3" xfId="50177" xr:uid="{00000000-0005-0000-0000-0000FAC30000}"/>
    <cellStyle name="Normal 8 10 3 3 2" xfId="50178" xr:uid="{00000000-0005-0000-0000-0000FBC30000}"/>
    <cellStyle name="Normal 8 10 3 3 2 2" xfId="50179" xr:uid="{00000000-0005-0000-0000-0000FCC30000}"/>
    <cellStyle name="Normal 8 10 3 3 3" xfId="50180" xr:uid="{00000000-0005-0000-0000-0000FDC30000}"/>
    <cellStyle name="Normal 8 10 3 4" xfId="50181" xr:uid="{00000000-0005-0000-0000-0000FEC30000}"/>
    <cellStyle name="Normal 8 10 4" xfId="50182" xr:uid="{00000000-0005-0000-0000-0000FFC30000}"/>
    <cellStyle name="Normal 8 10 4 2" xfId="50183" xr:uid="{00000000-0005-0000-0000-000000C40000}"/>
    <cellStyle name="Normal 8 10 5" xfId="50184" xr:uid="{00000000-0005-0000-0000-000001C40000}"/>
    <cellStyle name="Normal 8 10 5 2" xfId="50185" xr:uid="{00000000-0005-0000-0000-000002C40000}"/>
    <cellStyle name="Normal 8 10 5 2 2" xfId="50186" xr:uid="{00000000-0005-0000-0000-000003C40000}"/>
    <cellStyle name="Normal 8 10 5 3" xfId="50187" xr:uid="{00000000-0005-0000-0000-000004C40000}"/>
    <cellStyle name="Normal 8 10 6" xfId="50188" xr:uid="{00000000-0005-0000-0000-000005C40000}"/>
    <cellStyle name="Normal 8 10 7" xfId="50189" xr:uid="{00000000-0005-0000-0000-000006C40000}"/>
    <cellStyle name="Normal 8 11" xfId="50190" xr:uid="{00000000-0005-0000-0000-000007C40000}"/>
    <cellStyle name="Normal 8 11 2" xfId="50191" xr:uid="{00000000-0005-0000-0000-000008C40000}"/>
    <cellStyle name="Normal 8 11 2 2" xfId="50192" xr:uid="{00000000-0005-0000-0000-000009C40000}"/>
    <cellStyle name="Normal 8 11 2 2 2" xfId="50193" xr:uid="{00000000-0005-0000-0000-00000AC40000}"/>
    <cellStyle name="Normal 8 11 2 2 2 2" xfId="50194" xr:uid="{00000000-0005-0000-0000-00000BC40000}"/>
    <cellStyle name="Normal 8 11 2 2 3" xfId="50195" xr:uid="{00000000-0005-0000-0000-00000CC40000}"/>
    <cellStyle name="Normal 8 11 2 2 3 2" xfId="50196" xr:uid="{00000000-0005-0000-0000-00000DC40000}"/>
    <cellStyle name="Normal 8 11 2 2 3 2 2" xfId="50197" xr:uid="{00000000-0005-0000-0000-00000EC40000}"/>
    <cellStyle name="Normal 8 11 2 2 3 3" xfId="50198" xr:uid="{00000000-0005-0000-0000-00000FC40000}"/>
    <cellStyle name="Normal 8 11 2 2 4" xfId="50199" xr:uid="{00000000-0005-0000-0000-000010C40000}"/>
    <cellStyle name="Normal 8 11 2 3" xfId="50200" xr:uid="{00000000-0005-0000-0000-000011C40000}"/>
    <cellStyle name="Normal 8 11 2 3 2" xfId="50201" xr:uid="{00000000-0005-0000-0000-000012C40000}"/>
    <cellStyle name="Normal 8 11 2 4" xfId="50202" xr:uid="{00000000-0005-0000-0000-000013C40000}"/>
    <cellStyle name="Normal 8 11 2 4 2" xfId="50203" xr:uid="{00000000-0005-0000-0000-000014C40000}"/>
    <cellStyle name="Normal 8 11 2 4 2 2" xfId="50204" xr:uid="{00000000-0005-0000-0000-000015C40000}"/>
    <cellStyle name="Normal 8 11 2 4 3" xfId="50205" xr:uid="{00000000-0005-0000-0000-000016C40000}"/>
    <cellStyle name="Normal 8 11 2 5" xfId="50206" xr:uid="{00000000-0005-0000-0000-000017C40000}"/>
    <cellStyle name="Normal 8 11 3" xfId="50207" xr:uid="{00000000-0005-0000-0000-000018C40000}"/>
    <cellStyle name="Normal 8 11 3 2" xfId="50208" xr:uid="{00000000-0005-0000-0000-000019C40000}"/>
    <cellStyle name="Normal 8 11 3 2 2" xfId="50209" xr:uid="{00000000-0005-0000-0000-00001AC40000}"/>
    <cellStyle name="Normal 8 11 3 3" xfId="50210" xr:uid="{00000000-0005-0000-0000-00001BC40000}"/>
    <cellStyle name="Normal 8 11 3 3 2" xfId="50211" xr:uid="{00000000-0005-0000-0000-00001CC40000}"/>
    <cellStyle name="Normal 8 11 3 3 2 2" xfId="50212" xr:uid="{00000000-0005-0000-0000-00001DC40000}"/>
    <cellStyle name="Normal 8 11 3 3 3" xfId="50213" xr:uid="{00000000-0005-0000-0000-00001EC40000}"/>
    <cellStyle name="Normal 8 11 3 4" xfId="50214" xr:uid="{00000000-0005-0000-0000-00001FC40000}"/>
    <cellStyle name="Normal 8 11 4" xfId="50215" xr:uid="{00000000-0005-0000-0000-000020C40000}"/>
    <cellStyle name="Normal 8 11 4 2" xfId="50216" xr:uid="{00000000-0005-0000-0000-000021C40000}"/>
    <cellStyle name="Normal 8 11 5" xfId="50217" xr:uid="{00000000-0005-0000-0000-000022C40000}"/>
    <cellStyle name="Normal 8 11 5 2" xfId="50218" xr:uid="{00000000-0005-0000-0000-000023C40000}"/>
    <cellStyle name="Normal 8 11 5 2 2" xfId="50219" xr:uid="{00000000-0005-0000-0000-000024C40000}"/>
    <cellStyle name="Normal 8 11 5 3" xfId="50220" xr:uid="{00000000-0005-0000-0000-000025C40000}"/>
    <cellStyle name="Normal 8 11 6" xfId="50221" xr:uid="{00000000-0005-0000-0000-000026C40000}"/>
    <cellStyle name="Normal 8 12" xfId="50222" xr:uid="{00000000-0005-0000-0000-000027C40000}"/>
    <cellStyle name="Normal 8 12 2" xfId="50223" xr:uid="{00000000-0005-0000-0000-000028C40000}"/>
    <cellStyle name="Normal 8 12 2 2" xfId="50224" xr:uid="{00000000-0005-0000-0000-000029C40000}"/>
    <cellStyle name="Normal 8 12 2 2 2" xfId="50225" xr:uid="{00000000-0005-0000-0000-00002AC40000}"/>
    <cellStyle name="Normal 8 12 2 3" xfId="50226" xr:uid="{00000000-0005-0000-0000-00002BC40000}"/>
    <cellStyle name="Normal 8 12 2 3 2" xfId="50227" xr:uid="{00000000-0005-0000-0000-00002CC40000}"/>
    <cellStyle name="Normal 8 12 2 3 2 2" xfId="50228" xr:uid="{00000000-0005-0000-0000-00002DC40000}"/>
    <cellStyle name="Normal 8 12 2 3 3" xfId="50229" xr:uid="{00000000-0005-0000-0000-00002EC40000}"/>
    <cellStyle name="Normal 8 12 2 4" xfId="50230" xr:uid="{00000000-0005-0000-0000-00002FC40000}"/>
    <cellStyle name="Normal 8 12 3" xfId="50231" xr:uid="{00000000-0005-0000-0000-000030C40000}"/>
    <cellStyle name="Normal 8 12 3 2" xfId="50232" xr:uid="{00000000-0005-0000-0000-000031C40000}"/>
    <cellStyle name="Normal 8 12 4" xfId="50233" xr:uid="{00000000-0005-0000-0000-000032C40000}"/>
    <cellStyle name="Normal 8 12 4 2" xfId="50234" xr:uid="{00000000-0005-0000-0000-000033C40000}"/>
    <cellStyle name="Normal 8 12 4 2 2" xfId="50235" xr:uid="{00000000-0005-0000-0000-000034C40000}"/>
    <cellStyle name="Normal 8 12 4 3" xfId="50236" xr:uid="{00000000-0005-0000-0000-000035C40000}"/>
    <cellStyle name="Normal 8 12 5" xfId="50237" xr:uid="{00000000-0005-0000-0000-000036C40000}"/>
    <cellStyle name="Normal 8 13" xfId="50238" xr:uid="{00000000-0005-0000-0000-000037C40000}"/>
    <cellStyle name="Normal 8 13 2" xfId="50239" xr:uid="{00000000-0005-0000-0000-000038C40000}"/>
    <cellStyle name="Normal 8 13 2 2" xfId="50240" xr:uid="{00000000-0005-0000-0000-000039C40000}"/>
    <cellStyle name="Normal 8 13 3" xfId="50241" xr:uid="{00000000-0005-0000-0000-00003AC40000}"/>
    <cellStyle name="Normal 8 13 3 2" xfId="50242" xr:uid="{00000000-0005-0000-0000-00003BC40000}"/>
    <cellStyle name="Normal 8 13 3 2 2" xfId="50243" xr:uid="{00000000-0005-0000-0000-00003CC40000}"/>
    <cellStyle name="Normal 8 13 3 3" xfId="50244" xr:uid="{00000000-0005-0000-0000-00003DC40000}"/>
    <cellStyle name="Normal 8 13 4" xfId="50245" xr:uid="{00000000-0005-0000-0000-00003EC40000}"/>
    <cellStyle name="Normal 8 14" xfId="50246" xr:uid="{00000000-0005-0000-0000-00003FC40000}"/>
    <cellStyle name="Normal 8 14 2" xfId="50247" xr:uid="{00000000-0005-0000-0000-000040C40000}"/>
    <cellStyle name="Normal 8 14 2 2" xfId="50248" xr:uid="{00000000-0005-0000-0000-000041C40000}"/>
    <cellStyle name="Normal 8 14 3" xfId="50249" xr:uid="{00000000-0005-0000-0000-000042C40000}"/>
    <cellStyle name="Normal 8 14 3 2" xfId="50250" xr:uid="{00000000-0005-0000-0000-000043C40000}"/>
    <cellStyle name="Normal 8 14 3 2 2" xfId="50251" xr:uid="{00000000-0005-0000-0000-000044C40000}"/>
    <cellStyle name="Normal 8 14 3 3" xfId="50252" xr:uid="{00000000-0005-0000-0000-000045C40000}"/>
    <cellStyle name="Normal 8 14 4" xfId="50253" xr:uid="{00000000-0005-0000-0000-000046C40000}"/>
    <cellStyle name="Normal 8 15" xfId="50254" xr:uid="{00000000-0005-0000-0000-000047C40000}"/>
    <cellStyle name="Normal 8 15 2" xfId="50255" xr:uid="{00000000-0005-0000-0000-000048C40000}"/>
    <cellStyle name="Normal 8 15 2 2" xfId="50256" xr:uid="{00000000-0005-0000-0000-000049C40000}"/>
    <cellStyle name="Normal 8 15 3" xfId="50257" xr:uid="{00000000-0005-0000-0000-00004AC40000}"/>
    <cellStyle name="Normal 8 15 3 2" xfId="50258" xr:uid="{00000000-0005-0000-0000-00004BC40000}"/>
    <cellStyle name="Normal 8 15 3 2 2" xfId="50259" xr:uid="{00000000-0005-0000-0000-00004CC40000}"/>
    <cellStyle name="Normal 8 15 3 3" xfId="50260" xr:uid="{00000000-0005-0000-0000-00004DC40000}"/>
    <cellStyle name="Normal 8 15 4" xfId="50261" xr:uid="{00000000-0005-0000-0000-00004EC40000}"/>
    <cellStyle name="Normal 8 16" xfId="50262" xr:uid="{00000000-0005-0000-0000-00004FC40000}"/>
    <cellStyle name="Normal 8 16 2" xfId="50263" xr:uid="{00000000-0005-0000-0000-000050C40000}"/>
    <cellStyle name="Normal 8 16 2 2" xfId="50264" xr:uid="{00000000-0005-0000-0000-000051C40000}"/>
    <cellStyle name="Normal 8 16 3" xfId="50265" xr:uid="{00000000-0005-0000-0000-000052C40000}"/>
    <cellStyle name="Normal 8 17" xfId="50266" xr:uid="{00000000-0005-0000-0000-000053C40000}"/>
    <cellStyle name="Normal 8 17 2" xfId="50267" xr:uid="{00000000-0005-0000-0000-000054C40000}"/>
    <cellStyle name="Normal 8 18" xfId="50268" xr:uid="{00000000-0005-0000-0000-000055C40000}"/>
    <cellStyle name="Normal 8 18 2" xfId="50269" xr:uid="{00000000-0005-0000-0000-000056C40000}"/>
    <cellStyle name="Normal 8 19" xfId="50270" xr:uid="{00000000-0005-0000-0000-000057C40000}"/>
    <cellStyle name="Normal 8 2" xfId="50271" xr:uid="{00000000-0005-0000-0000-000058C40000}"/>
    <cellStyle name="Normal 8 2 10" xfId="50272" xr:uid="{00000000-0005-0000-0000-000059C40000}"/>
    <cellStyle name="Normal 8 2 10 2" xfId="50273" xr:uid="{00000000-0005-0000-0000-00005AC40000}"/>
    <cellStyle name="Normal 8 2 10 2 2" xfId="50274" xr:uid="{00000000-0005-0000-0000-00005BC40000}"/>
    <cellStyle name="Normal 8 2 10 2 2 2" xfId="50275" xr:uid="{00000000-0005-0000-0000-00005CC40000}"/>
    <cellStyle name="Normal 8 2 10 2 2 2 2" xfId="50276" xr:uid="{00000000-0005-0000-0000-00005DC40000}"/>
    <cellStyle name="Normal 8 2 10 2 2 3" xfId="50277" xr:uid="{00000000-0005-0000-0000-00005EC40000}"/>
    <cellStyle name="Normal 8 2 10 2 2 3 2" xfId="50278" xr:uid="{00000000-0005-0000-0000-00005FC40000}"/>
    <cellStyle name="Normal 8 2 10 2 2 3 2 2" xfId="50279" xr:uid="{00000000-0005-0000-0000-000060C40000}"/>
    <cellStyle name="Normal 8 2 10 2 2 3 3" xfId="50280" xr:uid="{00000000-0005-0000-0000-000061C40000}"/>
    <cellStyle name="Normal 8 2 10 2 2 4" xfId="50281" xr:uid="{00000000-0005-0000-0000-000062C40000}"/>
    <cellStyle name="Normal 8 2 10 2 3" xfId="50282" xr:uid="{00000000-0005-0000-0000-000063C40000}"/>
    <cellStyle name="Normal 8 2 10 2 3 2" xfId="50283" xr:uid="{00000000-0005-0000-0000-000064C40000}"/>
    <cellStyle name="Normal 8 2 10 2 4" xfId="50284" xr:uid="{00000000-0005-0000-0000-000065C40000}"/>
    <cellStyle name="Normal 8 2 10 2 4 2" xfId="50285" xr:uid="{00000000-0005-0000-0000-000066C40000}"/>
    <cellStyle name="Normal 8 2 10 2 4 2 2" xfId="50286" xr:uid="{00000000-0005-0000-0000-000067C40000}"/>
    <cellStyle name="Normal 8 2 10 2 4 3" xfId="50287" xr:uid="{00000000-0005-0000-0000-000068C40000}"/>
    <cellStyle name="Normal 8 2 10 2 5" xfId="50288" xr:uid="{00000000-0005-0000-0000-000069C40000}"/>
    <cellStyle name="Normal 8 2 10 3" xfId="50289" xr:uid="{00000000-0005-0000-0000-00006AC40000}"/>
    <cellStyle name="Normal 8 2 10 3 2" xfId="50290" xr:uid="{00000000-0005-0000-0000-00006BC40000}"/>
    <cellStyle name="Normal 8 2 10 3 2 2" xfId="50291" xr:uid="{00000000-0005-0000-0000-00006CC40000}"/>
    <cellStyle name="Normal 8 2 10 3 3" xfId="50292" xr:uid="{00000000-0005-0000-0000-00006DC40000}"/>
    <cellStyle name="Normal 8 2 10 3 3 2" xfId="50293" xr:uid="{00000000-0005-0000-0000-00006EC40000}"/>
    <cellStyle name="Normal 8 2 10 3 3 2 2" xfId="50294" xr:uid="{00000000-0005-0000-0000-00006FC40000}"/>
    <cellStyle name="Normal 8 2 10 3 3 3" xfId="50295" xr:uid="{00000000-0005-0000-0000-000070C40000}"/>
    <cellStyle name="Normal 8 2 10 3 4" xfId="50296" xr:uid="{00000000-0005-0000-0000-000071C40000}"/>
    <cellStyle name="Normal 8 2 10 4" xfId="50297" xr:uid="{00000000-0005-0000-0000-000072C40000}"/>
    <cellStyle name="Normal 8 2 10 4 2" xfId="50298" xr:uid="{00000000-0005-0000-0000-000073C40000}"/>
    <cellStyle name="Normal 8 2 10 5" xfId="50299" xr:uid="{00000000-0005-0000-0000-000074C40000}"/>
    <cellStyle name="Normal 8 2 10 5 2" xfId="50300" xr:uid="{00000000-0005-0000-0000-000075C40000}"/>
    <cellStyle name="Normal 8 2 10 5 2 2" xfId="50301" xr:uid="{00000000-0005-0000-0000-000076C40000}"/>
    <cellStyle name="Normal 8 2 10 5 3" xfId="50302" xr:uid="{00000000-0005-0000-0000-000077C40000}"/>
    <cellStyle name="Normal 8 2 10 6" xfId="50303" xr:uid="{00000000-0005-0000-0000-000078C40000}"/>
    <cellStyle name="Normal 8 2 11" xfId="50304" xr:uid="{00000000-0005-0000-0000-000079C40000}"/>
    <cellStyle name="Normal 8 2 11 2" xfId="50305" xr:uid="{00000000-0005-0000-0000-00007AC40000}"/>
    <cellStyle name="Normal 8 2 11 2 2" xfId="50306" xr:uid="{00000000-0005-0000-0000-00007BC40000}"/>
    <cellStyle name="Normal 8 2 11 2 2 2" xfId="50307" xr:uid="{00000000-0005-0000-0000-00007CC40000}"/>
    <cellStyle name="Normal 8 2 11 2 3" xfId="50308" xr:uid="{00000000-0005-0000-0000-00007DC40000}"/>
    <cellStyle name="Normal 8 2 11 2 3 2" xfId="50309" xr:uid="{00000000-0005-0000-0000-00007EC40000}"/>
    <cellStyle name="Normal 8 2 11 2 3 2 2" xfId="50310" xr:uid="{00000000-0005-0000-0000-00007FC40000}"/>
    <cellStyle name="Normal 8 2 11 2 3 3" xfId="50311" xr:uid="{00000000-0005-0000-0000-000080C40000}"/>
    <cellStyle name="Normal 8 2 11 2 4" xfId="50312" xr:uid="{00000000-0005-0000-0000-000081C40000}"/>
    <cellStyle name="Normal 8 2 11 3" xfId="50313" xr:uid="{00000000-0005-0000-0000-000082C40000}"/>
    <cellStyle name="Normal 8 2 11 3 2" xfId="50314" xr:uid="{00000000-0005-0000-0000-000083C40000}"/>
    <cellStyle name="Normal 8 2 11 4" xfId="50315" xr:uid="{00000000-0005-0000-0000-000084C40000}"/>
    <cellStyle name="Normal 8 2 11 4 2" xfId="50316" xr:uid="{00000000-0005-0000-0000-000085C40000}"/>
    <cellStyle name="Normal 8 2 11 4 2 2" xfId="50317" xr:uid="{00000000-0005-0000-0000-000086C40000}"/>
    <cellStyle name="Normal 8 2 11 4 3" xfId="50318" xr:uid="{00000000-0005-0000-0000-000087C40000}"/>
    <cellStyle name="Normal 8 2 11 5" xfId="50319" xr:uid="{00000000-0005-0000-0000-000088C40000}"/>
    <cellStyle name="Normal 8 2 12" xfId="50320" xr:uid="{00000000-0005-0000-0000-000089C40000}"/>
    <cellStyle name="Normal 8 2 12 2" xfId="50321" xr:uid="{00000000-0005-0000-0000-00008AC40000}"/>
    <cellStyle name="Normal 8 2 12 2 2" xfId="50322" xr:uid="{00000000-0005-0000-0000-00008BC40000}"/>
    <cellStyle name="Normal 8 2 12 3" xfId="50323" xr:uid="{00000000-0005-0000-0000-00008CC40000}"/>
    <cellStyle name="Normal 8 2 12 3 2" xfId="50324" xr:uid="{00000000-0005-0000-0000-00008DC40000}"/>
    <cellStyle name="Normal 8 2 12 3 2 2" xfId="50325" xr:uid="{00000000-0005-0000-0000-00008EC40000}"/>
    <cellStyle name="Normal 8 2 12 3 3" xfId="50326" xr:uid="{00000000-0005-0000-0000-00008FC40000}"/>
    <cellStyle name="Normal 8 2 12 4" xfId="50327" xr:uid="{00000000-0005-0000-0000-000090C40000}"/>
    <cellStyle name="Normal 8 2 13" xfId="50328" xr:uid="{00000000-0005-0000-0000-000091C40000}"/>
    <cellStyle name="Normal 8 2 13 2" xfId="50329" xr:uid="{00000000-0005-0000-0000-000092C40000}"/>
    <cellStyle name="Normal 8 2 13 2 2" xfId="50330" xr:uid="{00000000-0005-0000-0000-000093C40000}"/>
    <cellStyle name="Normal 8 2 13 3" xfId="50331" xr:uid="{00000000-0005-0000-0000-000094C40000}"/>
    <cellStyle name="Normal 8 2 13 3 2" xfId="50332" xr:uid="{00000000-0005-0000-0000-000095C40000}"/>
    <cellStyle name="Normal 8 2 13 3 2 2" xfId="50333" xr:uid="{00000000-0005-0000-0000-000096C40000}"/>
    <cellStyle name="Normal 8 2 13 3 3" xfId="50334" xr:uid="{00000000-0005-0000-0000-000097C40000}"/>
    <cellStyle name="Normal 8 2 13 4" xfId="50335" xr:uid="{00000000-0005-0000-0000-000098C40000}"/>
    <cellStyle name="Normal 8 2 14" xfId="50336" xr:uid="{00000000-0005-0000-0000-000099C40000}"/>
    <cellStyle name="Normal 8 2 14 2" xfId="50337" xr:uid="{00000000-0005-0000-0000-00009AC40000}"/>
    <cellStyle name="Normal 8 2 14 2 2" xfId="50338" xr:uid="{00000000-0005-0000-0000-00009BC40000}"/>
    <cellStyle name="Normal 8 2 14 3" xfId="50339" xr:uid="{00000000-0005-0000-0000-00009CC40000}"/>
    <cellStyle name="Normal 8 2 14 3 2" xfId="50340" xr:uid="{00000000-0005-0000-0000-00009DC40000}"/>
    <cellStyle name="Normal 8 2 14 3 2 2" xfId="50341" xr:uid="{00000000-0005-0000-0000-00009EC40000}"/>
    <cellStyle name="Normal 8 2 14 3 3" xfId="50342" xr:uid="{00000000-0005-0000-0000-00009FC40000}"/>
    <cellStyle name="Normal 8 2 14 4" xfId="50343" xr:uid="{00000000-0005-0000-0000-0000A0C40000}"/>
    <cellStyle name="Normal 8 2 15" xfId="50344" xr:uid="{00000000-0005-0000-0000-0000A1C40000}"/>
    <cellStyle name="Normal 8 2 15 2" xfId="50345" xr:uid="{00000000-0005-0000-0000-0000A2C40000}"/>
    <cellStyle name="Normal 8 2 15 2 2" xfId="50346" xr:uid="{00000000-0005-0000-0000-0000A3C40000}"/>
    <cellStyle name="Normal 8 2 15 3" xfId="50347" xr:uid="{00000000-0005-0000-0000-0000A4C40000}"/>
    <cellStyle name="Normal 8 2 16" xfId="50348" xr:uid="{00000000-0005-0000-0000-0000A5C40000}"/>
    <cellStyle name="Normal 8 2 16 2" xfId="50349" xr:uid="{00000000-0005-0000-0000-0000A6C40000}"/>
    <cellStyle name="Normal 8 2 17" xfId="50350" xr:uid="{00000000-0005-0000-0000-0000A7C40000}"/>
    <cellStyle name="Normal 8 2 17 2" xfId="50351" xr:uid="{00000000-0005-0000-0000-0000A8C40000}"/>
    <cellStyle name="Normal 8 2 18" xfId="50352" xr:uid="{00000000-0005-0000-0000-0000A9C40000}"/>
    <cellStyle name="Normal 8 2 19" xfId="50353" xr:uid="{00000000-0005-0000-0000-0000AAC40000}"/>
    <cellStyle name="Normal 8 2 2" xfId="50354" xr:uid="{00000000-0005-0000-0000-0000ABC40000}"/>
    <cellStyle name="Normal 8 2 2 10" xfId="50355" xr:uid="{00000000-0005-0000-0000-0000ACC40000}"/>
    <cellStyle name="Normal 8 2 2 10 2" xfId="50356" xr:uid="{00000000-0005-0000-0000-0000ADC40000}"/>
    <cellStyle name="Normal 8 2 2 10 2 2" xfId="50357" xr:uid="{00000000-0005-0000-0000-0000AEC40000}"/>
    <cellStyle name="Normal 8 2 2 10 3" xfId="50358" xr:uid="{00000000-0005-0000-0000-0000AFC40000}"/>
    <cellStyle name="Normal 8 2 2 10 3 2" xfId="50359" xr:uid="{00000000-0005-0000-0000-0000B0C40000}"/>
    <cellStyle name="Normal 8 2 2 10 3 2 2" xfId="50360" xr:uid="{00000000-0005-0000-0000-0000B1C40000}"/>
    <cellStyle name="Normal 8 2 2 10 3 3" xfId="50361" xr:uid="{00000000-0005-0000-0000-0000B2C40000}"/>
    <cellStyle name="Normal 8 2 2 10 4" xfId="50362" xr:uid="{00000000-0005-0000-0000-0000B3C40000}"/>
    <cellStyle name="Normal 8 2 2 11" xfId="50363" xr:uid="{00000000-0005-0000-0000-0000B4C40000}"/>
    <cellStyle name="Normal 8 2 2 11 2" xfId="50364" xr:uid="{00000000-0005-0000-0000-0000B5C40000}"/>
    <cellStyle name="Normal 8 2 2 11 2 2" xfId="50365" xr:uid="{00000000-0005-0000-0000-0000B6C40000}"/>
    <cellStyle name="Normal 8 2 2 11 3" xfId="50366" xr:uid="{00000000-0005-0000-0000-0000B7C40000}"/>
    <cellStyle name="Normal 8 2 2 11 3 2" xfId="50367" xr:uid="{00000000-0005-0000-0000-0000B8C40000}"/>
    <cellStyle name="Normal 8 2 2 11 3 2 2" xfId="50368" xr:uid="{00000000-0005-0000-0000-0000B9C40000}"/>
    <cellStyle name="Normal 8 2 2 11 3 3" xfId="50369" xr:uid="{00000000-0005-0000-0000-0000BAC40000}"/>
    <cellStyle name="Normal 8 2 2 11 4" xfId="50370" xr:uid="{00000000-0005-0000-0000-0000BBC40000}"/>
    <cellStyle name="Normal 8 2 2 12" xfId="50371" xr:uid="{00000000-0005-0000-0000-0000BCC40000}"/>
    <cellStyle name="Normal 8 2 2 12 2" xfId="50372" xr:uid="{00000000-0005-0000-0000-0000BDC40000}"/>
    <cellStyle name="Normal 8 2 2 12 2 2" xfId="50373" xr:uid="{00000000-0005-0000-0000-0000BEC40000}"/>
    <cellStyle name="Normal 8 2 2 12 3" xfId="50374" xr:uid="{00000000-0005-0000-0000-0000BFC40000}"/>
    <cellStyle name="Normal 8 2 2 12 3 2" xfId="50375" xr:uid="{00000000-0005-0000-0000-0000C0C40000}"/>
    <cellStyle name="Normal 8 2 2 12 3 2 2" xfId="50376" xr:uid="{00000000-0005-0000-0000-0000C1C40000}"/>
    <cellStyle name="Normal 8 2 2 12 3 3" xfId="50377" xr:uid="{00000000-0005-0000-0000-0000C2C40000}"/>
    <cellStyle name="Normal 8 2 2 12 4" xfId="50378" xr:uid="{00000000-0005-0000-0000-0000C3C40000}"/>
    <cellStyle name="Normal 8 2 2 13" xfId="50379" xr:uid="{00000000-0005-0000-0000-0000C4C40000}"/>
    <cellStyle name="Normal 8 2 2 13 2" xfId="50380" xr:uid="{00000000-0005-0000-0000-0000C5C40000}"/>
    <cellStyle name="Normal 8 2 2 13 2 2" xfId="50381" xr:uid="{00000000-0005-0000-0000-0000C6C40000}"/>
    <cellStyle name="Normal 8 2 2 13 3" xfId="50382" xr:uid="{00000000-0005-0000-0000-0000C7C40000}"/>
    <cellStyle name="Normal 8 2 2 14" xfId="50383" xr:uid="{00000000-0005-0000-0000-0000C8C40000}"/>
    <cellStyle name="Normal 8 2 2 14 2" xfId="50384" xr:uid="{00000000-0005-0000-0000-0000C9C40000}"/>
    <cellStyle name="Normal 8 2 2 15" xfId="50385" xr:uid="{00000000-0005-0000-0000-0000CAC40000}"/>
    <cellStyle name="Normal 8 2 2 15 2" xfId="50386" xr:uid="{00000000-0005-0000-0000-0000CBC40000}"/>
    <cellStyle name="Normal 8 2 2 16" xfId="50387" xr:uid="{00000000-0005-0000-0000-0000CCC40000}"/>
    <cellStyle name="Normal 8 2 2 17" xfId="50388" xr:uid="{00000000-0005-0000-0000-0000CDC40000}"/>
    <cellStyle name="Normal 8 2 2 2" xfId="50389" xr:uid="{00000000-0005-0000-0000-0000CEC40000}"/>
    <cellStyle name="Normal 8 2 2 2 10" xfId="50390" xr:uid="{00000000-0005-0000-0000-0000CFC40000}"/>
    <cellStyle name="Normal 8 2 2 2 11" xfId="50391" xr:uid="{00000000-0005-0000-0000-0000D0C40000}"/>
    <cellStyle name="Normal 8 2 2 2 2" xfId="50392" xr:uid="{00000000-0005-0000-0000-0000D1C40000}"/>
    <cellStyle name="Normal 8 2 2 2 2 10" xfId="50393" xr:uid="{00000000-0005-0000-0000-0000D2C40000}"/>
    <cellStyle name="Normal 8 2 2 2 2 2" xfId="50394" xr:uid="{00000000-0005-0000-0000-0000D3C40000}"/>
    <cellStyle name="Normal 8 2 2 2 2 2 2" xfId="50395" xr:uid="{00000000-0005-0000-0000-0000D4C40000}"/>
    <cellStyle name="Normal 8 2 2 2 2 2 2 2" xfId="50396" xr:uid="{00000000-0005-0000-0000-0000D5C40000}"/>
    <cellStyle name="Normal 8 2 2 2 2 2 2 2 2" xfId="50397" xr:uid="{00000000-0005-0000-0000-0000D6C40000}"/>
    <cellStyle name="Normal 8 2 2 2 2 2 2 2 2 2" xfId="50398" xr:uid="{00000000-0005-0000-0000-0000D7C40000}"/>
    <cellStyle name="Normal 8 2 2 2 2 2 2 2 3" xfId="50399" xr:uid="{00000000-0005-0000-0000-0000D8C40000}"/>
    <cellStyle name="Normal 8 2 2 2 2 2 2 2 3 2" xfId="50400" xr:uid="{00000000-0005-0000-0000-0000D9C40000}"/>
    <cellStyle name="Normal 8 2 2 2 2 2 2 2 3 2 2" xfId="50401" xr:uid="{00000000-0005-0000-0000-0000DAC40000}"/>
    <cellStyle name="Normal 8 2 2 2 2 2 2 2 3 3" xfId="50402" xr:uid="{00000000-0005-0000-0000-0000DBC40000}"/>
    <cellStyle name="Normal 8 2 2 2 2 2 2 2 4" xfId="50403" xr:uid="{00000000-0005-0000-0000-0000DCC40000}"/>
    <cellStyle name="Normal 8 2 2 2 2 2 2 3" xfId="50404" xr:uid="{00000000-0005-0000-0000-0000DDC40000}"/>
    <cellStyle name="Normal 8 2 2 2 2 2 2 3 2" xfId="50405" xr:uid="{00000000-0005-0000-0000-0000DEC40000}"/>
    <cellStyle name="Normal 8 2 2 2 2 2 2 4" xfId="50406" xr:uid="{00000000-0005-0000-0000-0000DFC40000}"/>
    <cellStyle name="Normal 8 2 2 2 2 2 2 4 2" xfId="50407" xr:uid="{00000000-0005-0000-0000-0000E0C40000}"/>
    <cellStyle name="Normal 8 2 2 2 2 2 2 4 2 2" xfId="50408" xr:uid="{00000000-0005-0000-0000-0000E1C40000}"/>
    <cellStyle name="Normal 8 2 2 2 2 2 2 4 3" xfId="50409" xr:uid="{00000000-0005-0000-0000-0000E2C40000}"/>
    <cellStyle name="Normal 8 2 2 2 2 2 2 5" xfId="50410" xr:uid="{00000000-0005-0000-0000-0000E3C40000}"/>
    <cellStyle name="Normal 8 2 2 2 2 2 2 6" xfId="50411" xr:uid="{00000000-0005-0000-0000-0000E4C40000}"/>
    <cellStyle name="Normal 8 2 2 2 2 2 3" xfId="50412" xr:uid="{00000000-0005-0000-0000-0000E5C40000}"/>
    <cellStyle name="Normal 8 2 2 2 2 2 3 2" xfId="50413" xr:uid="{00000000-0005-0000-0000-0000E6C40000}"/>
    <cellStyle name="Normal 8 2 2 2 2 2 3 2 2" xfId="50414" xr:uid="{00000000-0005-0000-0000-0000E7C40000}"/>
    <cellStyle name="Normal 8 2 2 2 2 2 3 3" xfId="50415" xr:uid="{00000000-0005-0000-0000-0000E8C40000}"/>
    <cellStyle name="Normal 8 2 2 2 2 2 3 3 2" xfId="50416" xr:uid="{00000000-0005-0000-0000-0000E9C40000}"/>
    <cellStyle name="Normal 8 2 2 2 2 2 3 3 2 2" xfId="50417" xr:uid="{00000000-0005-0000-0000-0000EAC40000}"/>
    <cellStyle name="Normal 8 2 2 2 2 2 3 3 3" xfId="50418" xr:uid="{00000000-0005-0000-0000-0000EBC40000}"/>
    <cellStyle name="Normal 8 2 2 2 2 2 3 4" xfId="50419" xr:uid="{00000000-0005-0000-0000-0000ECC40000}"/>
    <cellStyle name="Normal 8 2 2 2 2 2 4" xfId="50420" xr:uid="{00000000-0005-0000-0000-0000EDC40000}"/>
    <cellStyle name="Normal 8 2 2 2 2 2 4 2" xfId="50421" xr:uid="{00000000-0005-0000-0000-0000EEC40000}"/>
    <cellStyle name="Normal 8 2 2 2 2 2 4 2 2" xfId="50422" xr:uid="{00000000-0005-0000-0000-0000EFC40000}"/>
    <cellStyle name="Normal 8 2 2 2 2 2 4 3" xfId="50423" xr:uid="{00000000-0005-0000-0000-0000F0C40000}"/>
    <cellStyle name="Normal 8 2 2 2 2 2 4 3 2" xfId="50424" xr:uid="{00000000-0005-0000-0000-0000F1C40000}"/>
    <cellStyle name="Normal 8 2 2 2 2 2 4 3 2 2" xfId="50425" xr:uid="{00000000-0005-0000-0000-0000F2C40000}"/>
    <cellStyle name="Normal 8 2 2 2 2 2 4 3 3" xfId="50426" xr:uid="{00000000-0005-0000-0000-0000F3C40000}"/>
    <cellStyle name="Normal 8 2 2 2 2 2 4 4" xfId="50427" xr:uid="{00000000-0005-0000-0000-0000F4C40000}"/>
    <cellStyle name="Normal 8 2 2 2 2 2 5" xfId="50428" xr:uid="{00000000-0005-0000-0000-0000F5C40000}"/>
    <cellStyle name="Normal 8 2 2 2 2 2 5 2" xfId="50429" xr:uid="{00000000-0005-0000-0000-0000F6C40000}"/>
    <cellStyle name="Normal 8 2 2 2 2 2 6" xfId="50430" xr:uid="{00000000-0005-0000-0000-0000F7C40000}"/>
    <cellStyle name="Normal 8 2 2 2 2 2 6 2" xfId="50431" xr:uid="{00000000-0005-0000-0000-0000F8C40000}"/>
    <cellStyle name="Normal 8 2 2 2 2 2 6 2 2" xfId="50432" xr:uid="{00000000-0005-0000-0000-0000F9C40000}"/>
    <cellStyle name="Normal 8 2 2 2 2 2 6 3" xfId="50433" xr:uid="{00000000-0005-0000-0000-0000FAC40000}"/>
    <cellStyle name="Normal 8 2 2 2 2 2 7" xfId="50434" xr:uid="{00000000-0005-0000-0000-0000FBC40000}"/>
    <cellStyle name="Normal 8 2 2 2 2 2 7 2" xfId="50435" xr:uid="{00000000-0005-0000-0000-0000FCC40000}"/>
    <cellStyle name="Normal 8 2 2 2 2 2 8" xfId="50436" xr:uid="{00000000-0005-0000-0000-0000FDC40000}"/>
    <cellStyle name="Normal 8 2 2 2 2 2 9" xfId="50437" xr:uid="{00000000-0005-0000-0000-0000FEC40000}"/>
    <cellStyle name="Normal 8 2 2 2 2 3" xfId="50438" xr:uid="{00000000-0005-0000-0000-0000FFC40000}"/>
    <cellStyle name="Normal 8 2 2 2 2 3 2" xfId="50439" xr:uid="{00000000-0005-0000-0000-000000C50000}"/>
    <cellStyle name="Normal 8 2 2 2 2 3 2 2" xfId="50440" xr:uid="{00000000-0005-0000-0000-000001C50000}"/>
    <cellStyle name="Normal 8 2 2 2 2 3 2 2 2" xfId="50441" xr:uid="{00000000-0005-0000-0000-000002C50000}"/>
    <cellStyle name="Normal 8 2 2 2 2 3 2 3" xfId="50442" xr:uid="{00000000-0005-0000-0000-000003C50000}"/>
    <cellStyle name="Normal 8 2 2 2 2 3 2 3 2" xfId="50443" xr:uid="{00000000-0005-0000-0000-000004C50000}"/>
    <cellStyle name="Normal 8 2 2 2 2 3 2 3 2 2" xfId="50444" xr:uid="{00000000-0005-0000-0000-000005C50000}"/>
    <cellStyle name="Normal 8 2 2 2 2 3 2 3 3" xfId="50445" xr:uid="{00000000-0005-0000-0000-000006C50000}"/>
    <cellStyle name="Normal 8 2 2 2 2 3 2 4" xfId="50446" xr:uid="{00000000-0005-0000-0000-000007C50000}"/>
    <cellStyle name="Normal 8 2 2 2 2 3 2 5" xfId="50447" xr:uid="{00000000-0005-0000-0000-000008C50000}"/>
    <cellStyle name="Normal 8 2 2 2 2 3 3" xfId="50448" xr:uid="{00000000-0005-0000-0000-000009C50000}"/>
    <cellStyle name="Normal 8 2 2 2 2 3 3 2" xfId="50449" xr:uid="{00000000-0005-0000-0000-00000AC50000}"/>
    <cellStyle name="Normal 8 2 2 2 2 3 4" xfId="50450" xr:uid="{00000000-0005-0000-0000-00000BC50000}"/>
    <cellStyle name="Normal 8 2 2 2 2 3 4 2" xfId="50451" xr:uid="{00000000-0005-0000-0000-00000CC50000}"/>
    <cellStyle name="Normal 8 2 2 2 2 3 4 2 2" xfId="50452" xr:uid="{00000000-0005-0000-0000-00000DC50000}"/>
    <cellStyle name="Normal 8 2 2 2 2 3 4 3" xfId="50453" xr:uid="{00000000-0005-0000-0000-00000EC50000}"/>
    <cellStyle name="Normal 8 2 2 2 2 3 5" xfId="50454" xr:uid="{00000000-0005-0000-0000-00000FC50000}"/>
    <cellStyle name="Normal 8 2 2 2 2 3 6" xfId="50455" xr:uid="{00000000-0005-0000-0000-000010C50000}"/>
    <cellStyle name="Normal 8 2 2 2 2 4" xfId="50456" xr:uid="{00000000-0005-0000-0000-000011C50000}"/>
    <cellStyle name="Normal 8 2 2 2 2 4 2" xfId="50457" xr:uid="{00000000-0005-0000-0000-000012C50000}"/>
    <cellStyle name="Normal 8 2 2 2 2 4 2 2" xfId="50458" xr:uid="{00000000-0005-0000-0000-000013C50000}"/>
    <cellStyle name="Normal 8 2 2 2 2 4 3" xfId="50459" xr:uid="{00000000-0005-0000-0000-000014C50000}"/>
    <cellStyle name="Normal 8 2 2 2 2 4 3 2" xfId="50460" xr:uid="{00000000-0005-0000-0000-000015C50000}"/>
    <cellStyle name="Normal 8 2 2 2 2 4 3 2 2" xfId="50461" xr:uid="{00000000-0005-0000-0000-000016C50000}"/>
    <cellStyle name="Normal 8 2 2 2 2 4 3 3" xfId="50462" xr:uid="{00000000-0005-0000-0000-000017C50000}"/>
    <cellStyle name="Normal 8 2 2 2 2 4 4" xfId="50463" xr:uid="{00000000-0005-0000-0000-000018C50000}"/>
    <cellStyle name="Normal 8 2 2 2 2 4 5" xfId="50464" xr:uid="{00000000-0005-0000-0000-000019C50000}"/>
    <cellStyle name="Normal 8 2 2 2 2 5" xfId="50465" xr:uid="{00000000-0005-0000-0000-00001AC50000}"/>
    <cellStyle name="Normal 8 2 2 2 2 5 2" xfId="50466" xr:uid="{00000000-0005-0000-0000-00001BC50000}"/>
    <cellStyle name="Normal 8 2 2 2 2 5 2 2" xfId="50467" xr:uid="{00000000-0005-0000-0000-00001CC50000}"/>
    <cellStyle name="Normal 8 2 2 2 2 5 3" xfId="50468" xr:uid="{00000000-0005-0000-0000-00001DC50000}"/>
    <cellStyle name="Normal 8 2 2 2 2 5 3 2" xfId="50469" xr:uid="{00000000-0005-0000-0000-00001EC50000}"/>
    <cellStyle name="Normal 8 2 2 2 2 5 3 2 2" xfId="50470" xr:uid="{00000000-0005-0000-0000-00001FC50000}"/>
    <cellStyle name="Normal 8 2 2 2 2 5 3 3" xfId="50471" xr:uid="{00000000-0005-0000-0000-000020C50000}"/>
    <cellStyle name="Normal 8 2 2 2 2 5 4" xfId="50472" xr:uid="{00000000-0005-0000-0000-000021C50000}"/>
    <cellStyle name="Normal 8 2 2 2 2 6" xfId="50473" xr:uid="{00000000-0005-0000-0000-000022C50000}"/>
    <cellStyle name="Normal 8 2 2 2 2 6 2" xfId="50474" xr:uid="{00000000-0005-0000-0000-000023C50000}"/>
    <cellStyle name="Normal 8 2 2 2 2 7" xfId="50475" xr:uid="{00000000-0005-0000-0000-000024C50000}"/>
    <cellStyle name="Normal 8 2 2 2 2 7 2" xfId="50476" xr:uid="{00000000-0005-0000-0000-000025C50000}"/>
    <cellStyle name="Normal 8 2 2 2 2 7 2 2" xfId="50477" xr:uid="{00000000-0005-0000-0000-000026C50000}"/>
    <cellStyle name="Normal 8 2 2 2 2 7 3" xfId="50478" xr:uid="{00000000-0005-0000-0000-000027C50000}"/>
    <cellStyle name="Normal 8 2 2 2 2 8" xfId="50479" xr:uid="{00000000-0005-0000-0000-000028C50000}"/>
    <cellStyle name="Normal 8 2 2 2 2 8 2" xfId="50480" xr:uid="{00000000-0005-0000-0000-000029C50000}"/>
    <cellStyle name="Normal 8 2 2 2 2 9" xfId="50481" xr:uid="{00000000-0005-0000-0000-00002AC50000}"/>
    <cellStyle name="Normal 8 2 2 2 2_T-straight with PEDs adjustor" xfId="50482" xr:uid="{00000000-0005-0000-0000-00002BC50000}"/>
    <cellStyle name="Normal 8 2 2 2 3" xfId="50483" xr:uid="{00000000-0005-0000-0000-00002CC50000}"/>
    <cellStyle name="Normal 8 2 2 2 3 2" xfId="50484" xr:uid="{00000000-0005-0000-0000-00002DC50000}"/>
    <cellStyle name="Normal 8 2 2 2 3 2 2" xfId="50485" xr:uid="{00000000-0005-0000-0000-00002EC50000}"/>
    <cellStyle name="Normal 8 2 2 2 3 2 2 2" xfId="50486" xr:uid="{00000000-0005-0000-0000-00002FC50000}"/>
    <cellStyle name="Normal 8 2 2 2 3 2 2 2 2" xfId="50487" xr:uid="{00000000-0005-0000-0000-000030C50000}"/>
    <cellStyle name="Normal 8 2 2 2 3 2 2 3" xfId="50488" xr:uid="{00000000-0005-0000-0000-000031C50000}"/>
    <cellStyle name="Normal 8 2 2 2 3 2 2 3 2" xfId="50489" xr:uid="{00000000-0005-0000-0000-000032C50000}"/>
    <cellStyle name="Normal 8 2 2 2 3 2 2 3 2 2" xfId="50490" xr:uid="{00000000-0005-0000-0000-000033C50000}"/>
    <cellStyle name="Normal 8 2 2 2 3 2 2 3 3" xfId="50491" xr:uid="{00000000-0005-0000-0000-000034C50000}"/>
    <cellStyle name="Normal 8 2 2 2 3 2 2 4" xfId="50492" xr:uid="{00000000-0005-0000-0000-000035C50000}"/>
    <cellStyle name="Normal 8 2 2 2 3 2 3" xfId="50493" xr:uid="{00000000-0005-0000-0000-000036C50000}"/>
    <cellStyle name="Normal 8 2 2 2 3 2 3 2" xfId="50494" xr:uid="{00000000-0005-0000-0000-000037C50000}"/>
    <cellStyle name="Normal 8 2 2 2 3 2 4" xfId="50495" xr:uid="{00000000-0005-0000-0000-000038C50000}"/>
    <cellStyle name="Normal 8 2 2 2 3 2 4 2" xfId="50496" xr:uid="{00000000-0005-0000-0000-000039C50000}"/>
    <cellStyle name="Normal 8 2 2 2 3 2 4 2 2" xfId="50497" xr:uid="{00000000-0005-0000-0000-00003AC50000}"/>
    <cellStyle name="Normal 8 2 2 2 3 2 4 3" xfId="50498" xr:uid="{00000000-0005-0000-0000-00003BC50000}"/>
    <cellStyle name="Normal 8 2 2 2 3 2 5" xfId="50499" xr:uid="{00000000-0005-0000-0000-00003CC50000}"/>
    <cellStyle name="Normal 8 2 2 2 3 2 6" xfId="50500" xr:uid="{00000000-0005-0000-0000-00003DC50000}"/>
    <cellStyle name="Normal 8 2 2 2 3 3" xfId="50501" xr:uid="{00000000-0005-0000-0000-00003EC50000}"/>
    <cellStyle name="Normal 8 2 2 2 3 3 2" xfId="50502" xr:uid="{00000000-0005-0000-0000-00003FC50000}"/>
    <cellStyle name="Normal 8 2 2 2 3 3 2 2" xfId="50503" xr:uid="{00000000-0005-0000-0000-000040C50000}"/>
    <cellStyle name="Normal 8 2 2 2 3 3 3" xfId="50504" xr:uid="{00000000-0005-0000-0000-000041C50000}"/>
    <cellStyle name="Normal 8 2 2 2 3 3 3 2" xfId="50505" xr:uid="{00000000-0005-0000-0000-000042C50000}"/>
    <cellStyle name="Normal 8 2 2 2 3 3 3 2 2" xfId="50506" xr:uid="{00000000-0005-0000-0000-000043C50000}"/>
    <cellStyle name="Normal 8 2 2 2 3 3 3 3" xfId="50507" xr:uid="{00000000-0005-0000-0000-000044C50000}"/>
    <cellStyle name="Normal 8 2 2 2 3 3 4" xfId="50508" xr:uid="{00000000-0005-0000-0000-000045C50000}"/>
    <cellStyle name="Normal 8 2 2 2 3 4" xfId="50509" xr:uid="{00000000-0005-0000-0000-000046C50000}"/>
    <cellStyle name="Normal 8 2 2 2 3 4 2" xfId="50510" xr:uid="{00000000-0005-0000-0000-000047C50000}"/>
    <cellStyle name="Normal 8 2 2 2 3 4 2 2" xfId="50511" xr:uid="{00000000-0005-0000-0000-000048C50000}"/>
    <cellStyle name="Normal 8 2 2 2 3 4 3" xfId="50512" xr:uid="{00000000-0005-0000-0000-000049C50000}"/>
    <cellStyle name="Normal 8 2 2 2 3 4 3 2" xfId="50513" xr:uid="{00000000-0005-0000-0000-00004AC50000}"/>
    <cellStyle name="Normal 8 2 2 2 3 4 3 2 2" xfId="50514" xr:uid="{00000000-0005-0000-0000-00004BC50000}"/>
    <cellStyle name="Normal 8 2 2 2 3 4 3 3" xfId="50515" xr:uid="{00000000-0005-0000-0000-00004CC50000}"/>
    <cellStyle name="Normal 8 2 2 2 3 4 4" xfId="50516" xr:uid="{00000000-0005-0000-0000-00004DC50000}"/>
    <cellStyle name="Normal 8 2 2 2 3 5" xfId="50517" xr:uid="{00000000-0005-0000-0000-00004EC50000}"/>
    <cellStyle name="Normal 8 2 2 2 3 5 2" xfId="50518" xr:uid="{00000000-0005-0000-0000-00004FC50000}"/>
    <cellStyle name="Normal 8 2 2 2 3 6" xfId="50519" xr:uid="{00000000-0005-0000-0000-000050C50000}"/>
    <cellStyle name="Normal 8 2 2 2 3 6 2" xfId="50520" xr:uid="{00000000-0005-0000-0000-000051C50000}"/>
    <cellStyle name="Normal 8 2 2 2 3 6 2 2" xfId="50521" xr:uid="{00000000-0005-0000-0000-000052C50000}"/>
    <cellStyle name="Normal 8 2 2 2 3 6 3" xfId="50522" xr:uid="{00000000-0005-0000-0000-000053C50000}"/>
    <cellStyle name="Normal 8 2 2 2 3 7" xfId="50523" xr:uid="{00000000-0005-0000-0000-000054C50000}"/>
    <cellStyle name="Normal 8 2 2 2 3 7 2" xfId="50524" xr:uid="{00000000-0005-0000-0000-000055C50000}"/>
    <cellStyle name="Normal 8 2 2 2 3 8" xfId="50525" xr:uid="{00000000-0005-0000-0000-000056C50000}"/>
    <cellStyle name="Normal 8 2 2 2 3 9" xfId="50526" xr:uid="{00000000-0005-0000-0000-000057C50000}"/>
    <cellStyle name="Normal 8 2 2 2 4" xfId="50527" xr:uid="{00000000-0005-0000-0000-000058C50000}"/>
    <cellStyle name="Normal 8 2 2 2 4 2" xfId="50528" xr:uid="{00000000-0005-0000-0000-000059C50000}"/>
    <cellStyle name="Normal 8 2 2 2 4 2 2" xfId="50529" xr:uid="{00000000-0005-0000-0000-00005AC50000}"/>
    <cellStyle name="Normal 8 2 2 2 4 2 2 2" xfId="50530" xr:uid="{00000000-0005-0000-0000-00005BC50000}"/>
    <cellStyle name="Normal 8 2 2 2 4 2 3" xfId="50531" xr:uid="{00000000-0005-0000-0000-00005CC50000}"/>
    <cellStyle name="Normal 8 2 2 2 4 2 3 2" xfId="50532" xr:uid="{00000000-0005-0000-0000-00005DC50000}"/>
    <cellStyle name="Normal 8 2 2 2 4 2 3 2 2" xfId="50533" xr:uid="{00000000-0005-0000-0000-00005EC50000}"/>
    <cellStyle name="Normal 8 2 2 2 4 2 3 3" xfId="50534" xr:uid="{00000000-0005-0000-0000-00005FC50000}"/>
    <cellStyle name="Normal 8 2 2 2 4 2 4" xfId="50535" xr:uid="{00000000-0005-0000-0000-000060C50000}"/>
    <cellStyle name="Normal 8 2 2 2 4 2 5" xfId="50536" xr:uid="{00000000-0005-0000-0000-000061C50000}"/>
    <cellStyle name="Normal 8 2 2 2 4 3" xfId="50537" xr:uid="{00000000-0005-0000-0000-000062C50000}"/>
    <cellStyle name="Normal 8 2 2 2 4 3 2" xfId="50538" xr:uid="{00000000-0005-0000-0000-000063C50000}"/>
    <cellStyle name="Normal 8 2 2 2 4 4" xfId="50539" xr:uid="{00000000-0005-0000-0000-000064C50000}"/>
    <cellStyle name="Normal 8 2 2 2 4 4 2" xfId="50540" xr:uid="{00000000-0005-0000-0000-000065C50000}"/>
    <cellStyle name="Normal 8 2 2 2 4 4 2 2" xfId="50541" xr:uid="{00000000-0005-0000-0000-000066C50000}"/>
    <cellStyle name="Normal 8 2 2 2 4 4 3" xfId="50542" xr:uid="{00000000-0005-0000-0000-000067C50000}"/>
    <cellStyle name="Normal 8 2 2 2 4 5" xfId="50543" xr:uid="{00000000-0005-0000-0000-000068C50000}"/>
    <cellStyle name="Normal 8 2 2 2 4 6" xfId="50544" xr:uid="{00000000-0005-0000-0000-000069C50000}"/>
    <cellStyle name="Normal 8 2 2 2 5" xfId="50545" xr:uid="{00000000-0005-0000-0000-00006AC50000}"/>
    <cellStyle name="Normal 8 2 2 2 5 2" xfId="50546" xr:uid="{00000000-0005-0000-0000-00006BC50000}"/>
    <cellStyle name="Normal 8 2 2 2 5 2 2" xfId="50547" xr:uid="{00000000-0005-0000-0000-00006CC50000}"/>
    <cellStyle name="Normal 8 2 2 2 5 3" xfId="50548" xr:uid="{00000000-0005-0000-0000-00006DC50000}"/>
    <cellStyle name="Normal 8 2 2 2 5 3 2" xfId="50549" xr:uid="{00000000-0005-0000-0000-00006EC50000}"/>
    <cellStyle name="Normal 8 2 2 2 5 3 2 2" xfId="50550" xr:uid="{00000000-0005-0000-0000-00006FC50000}"/>
    <cellStyle name="Normal 8 2 2 2 5 3 3" xfId="50551" xr:uid="{00000000-0005-0000-0000-000070C50000}"/>
    <cellStyle name="Normal 8 2 2 2 5 4" xfId="50552" xr:uid="{00000000-0005-0000-0000-000071C50000}"/>
    <cellStyle name="Normal 8 2 2 2 5 5" xfId="50553" xr:uid="{00000000-0005-0000-0000-000072C50000}"/>
    <cellStyle name="Normal 8 2 2 2 6" xfId="50554" xr:uid="{00000000-0005-0000-0000-000073C50000}"/>
    <cellStyle name="Normal 8 2 2 2 6 2" xfId="50555" xr:uid="{00000000-0005-0000-0000-000074C50000}"/>
    <cellStyle name="Normal 8 2 2 2 6 2 2" xfId="50556" xr:uid="{00000000-0005-0000-0000-000075C50000}"/>
    <cellStyle name="Normal 8 2 2 2 6 3" xfId="50557" xr:uid="{00000000-0005-0000-0000-000076C50000}"/>
    <cellStyle name="Normal 8 2 2 2 6 3 2" xfId="50558" xr:uid="{00000000-0005-0000-0000-000077C50000}"/>
    <cellStyle name="Normal 8 2 2 2 6 3 2 2" xfId="50559" xr:uid="{00000000-0005-0000-0000-000078C50000}"/>
    <cellStyle name="Normal 8 2 2 2 6 3 3" xfId="50560" xr:uid="{00000000-0005-0000-0000-000079C50000}"/>
    <cellStyle name="Normal 8 2 2 2 6 4" xfId="50561" xr:uid="{00000000-0005-0000-0000-00007AC50000}"/>
    <cellStyle name="Normal 8 2 2 2 7" xfId="50562" xr:uid="{00000000-0005-0000-0000-00007BC50000}"/>
    <cellStyle name="Normal 8 2 2 2 7 2" xfId="50563" xr:uid="{00000000-0005-0000-0000-00007CC50000}"/>
    <cellStyle name="Normal 8 2 2 2 8" xfId="50564" xr:uid="{00000000-0005-0000-0000-00007DC50000}"/>
    <cellStyle name="Normal 8 2 2 2 8 2" xfId="50565" xr:uid="{00000000-0005-0000-0000-00007EC50000}"/>
    <cellStyle name="Normal 8 2 2 2 8 2 2" xfId="50566" xr:uid="{00000000-0005-0000-0000-00007FC50000}"/>
    <cellStyle name="Normal 8 2 2 2 8 3" xfId="50567" xr:uid="{00000000-0005-0000-0000-000080C50000}"/>
    <cellStyle name="Normal 8 2 2 2 9" xfId="50568" xr:uid="{00000000-0005-0000-0000-000081C50000}"/>
    <cellStyle name="Normal 8 2 2 2 9 2" xfId="50569" xr:uid="{00000000-0005-0000-0000-000082C50000}"/>
    <cellStyle name="Normal 8 2 2 2_T-straight with PEDs adjustor" xfId="50570" xr:uid="{00000000-0005-0000-0000-000083C50000}"/>
    <cellStyle name="Normal 8 2 2 3" xfId="50571" xr:uid="{00000000-0005-0000-0000-000084C50000}"/>
    <cellStyle name="Normal 8 2 2 3 10" xfId="50572" xr:uid="{00000000-0005-0000-0000-000085C50000}"/>
    <cellStyle name="Normal 8 2 2 3 11" xfId="50573" xr:uid="{00000000-0005-0000-0000-000086C50000}"/>
    <cellStyle name="Normal 8 2 2 3 2" xfId="50574" xr:uid="{00000000-0005-0000-0000-000087C50000}"/>
    <cellStyle name="Normal 8 2 2 3 2 10" xfId="50575" xr:uid="{00000000-0005-0000-0000-000088C50000}"/>
    <cellStyle name="Normal 8 2 2 3 2 2" xfId="50576" xr:uid="{00000000-0005-0000-0000-000089C50000}"/>
    <cellStyle name="Normal 8 2 2 3 2 2 2" xfId="50577" xr:uid="{00000000-0005-0000-0000-00008AC50000}"/>
    <cellStyle name="Normal 8 2 2 3 2 2 2 2" xfId="50578" xr:uid="{00000000-0005-0000-0000-00008BC50000}"/>
    <cellStyle name="Normal 8 2 2 3 2 2 2 2 2" xfId="50579" xr:uid="{00000000-0005-0000-0000-00008CC50000}"/>
    <cellStyle name="Normal 8 2 2 3 2 2 2 2 2 2" xfId="50580" xr:uid="{00000000-0005-0000-0000-00008DC50000}"/>
    <cellStyle name="Normal 8 2 2 3 2 2 2 2 3" xfId="50581" xr:uid="{00000000-0005-0000-0000-00008EC50000}"/>
    <cellStyle name="Normal 8 2 2 3 2 2 2 2 3 2" xfId="50582" xr:uid="{00000000-0005-0000-0000-00008FC50000}"/>
    <cellStyle name="Normal 8 2 2 3 2 2 2 2 3 2 2" xfId="50583" xr:uid="{00000000-0005-0000-0000-000090C50000}"/>
    <cellStyle name="Normal 8 2 2 3 2 2 2 2 3 3" xfId="50584" xr:uid="{00000000-0005-0000-0000-000091C50000}"/>
    <cellStyle name="Normal 8 2 2 3 2 2 2 2 4" xfId="50585" xr:uid="{00000000-0005-0000-0000-000092C50000}"/>
    <cellStyle name="Normal 8 2 2 3 2 2 2 3" xfId="50586" xr:uid="{00000000-0005-0000-0000-000093C50000}"/>
    <cellStyle name="Normal 8 2 2 3 2 2 2 3 2" xfId="50587" xr:uid="{00000000-0005-0000-0000-000094C50000}"/>
    <cellStyle name="Normal 8 2 2 3 2 2 2 4" xfId="50588" xr:uid="{00000000-0005-0000-0000-000095C50000}"/>
    <cellStyle name="Normal 8 2 2 3 2 2 2 4 2" xfId="50589" xr:uid="{00000000-0005-0000-0000-000096C50000}"/>
    <cellStyle name="Normal 8 2 2 3 2 2 2 4 2 2" xfId="50590" xr:uid="{00000000-0005-0000-0000-000097C50000}"/>
    <cellStyle name="Normal 8 2 2 3 2 2 2 4 3" xfId="50591" xr:uid="{00000000-0005-0000-0000-000098C50000}"/>
    <cellStyle name="Normal 8 2 2 3 2 2 2 5" xfId="50592" xr:uid="{00000000-0005-0000-0000-000099C50000}"/>
    <cellStyle name="Normal 8 2 2 3 2 2 3" xfId="50593" xr:uid="{00000000-0005-0000-0000-00009AC50000}"/>
    <cellStyle name="Normal 8 2 2 3 2 2 3 2" xfId="50594" xr:uid="{00000000-0005-0000-0000-00009BC50000}"/>
    <cellStyle name="Normal 8 2 2 3 2 2 3 2 2" xfId="50595" xr:uid="{00000000-0005-0000-0000-00009CC50000}"/>
    <cellStyle name="Normal 8 2 2 3 2 2 3 3" xfId="50596" xr:uid="{00000000-0005-0000-0000-00009DC50000}"/>
    <cellStyle name="Normal 8 2 2 3 2 2 3 3 2" xfId="50597" xr:uid="{00000000-0005-0000-0000-00009EC50000}"/>
    <cellStyle name="Normal 8 2 2 3 2 2 3 3 2 2" xfId="50598" xr:uid="{00000000-0005-0000-0000-00009FC50000}"/>
    <cellStyle name="Normal 8 2 2 3 2 2 3 3 3" xfId="50599" xr:uid="{00000000-0005-0000-0000-0000A0C50000}"/>
    <cellStyle name="Normal 8 2 2 3 2 2 3 4" xfId="50600" xr:uid="{00000000-0005-0000-0000-0000A1C50000}"/>
    <cellStyle name="Normal 8 2 2 3 2 2 4" xfId="50601" xr:uid="{00000000-0005-0000-0000-0000A2C50000}"/>
    <cellStyle name="Normal 8 2 2 3 2 2 4 2" xfId="50602" xr:uid="{00000000-0005-0000-0000-0000A3C50000}"/>
    <cellStyle name="Normal 8 2 2 3 2 2 4 2 2" xfId="50603" xr:uid="{00000000-0005-0000-0000-0000A4C50000}"/>
    <cellStyle name="Normal 8 2 2 3 2 2 4 3" xfId="50604" xr:uid="{00000000-0005-0000-0000-0000A5C50000}"/>
    <cellStyle name="Normal 8 2 2 3 2 2 4 3 2" xfId="50605" xr:uid="{00000000-0005-0000-0000-0000A6C50000}"/>
    <cellStyle name="Normal 8 2 2 3 2 2 4 3 2 2" xfId="50606" xr:uid="{00000000-0005-0000-0000-0000A7C50000}"/>
    <cellStyle name="Normal 8 2 2 3 2 2 4 3 3" xfId="50607" xr:uid="{00000000-0005-0000-0000-0000A8C50000}"/>
    <cellStyle name="Normal 8 2 2 3 2 2 4 4" xfId="50608" xr:uid="{00000000-0005-0000-0000-0000A9C50000}"/>
    <cellStyle name="Normal 8 2 2 3 2 2 5" xfId="50609" xr:uid="{00000000-0005-0000-0000-0000AAC50000}"/>
    <cellStyle name="Normal 8 2 2 3 2 2 5 2" xfId="50610" xr:uid="{00000000-0005-0000-0000-0000ABC50000}"/>
    <cellStyle name="Normal 8 2 2 3 2 2 6" xfId="50611" xr:uid="{00000000-0005-0000-0000-0000ACC50000}"/>
    <cellStyle name="Normal 8 2 2 3 2 2 6 2" xfId="50612" xr:uid="{00000000-0005-0000-0000-0000ADC50000}"/>
    <cellStyle name="Normal 8 2 2 3 2 2 6 2 2" xfId="50613" xr:uid="{00000000-0005-0000-0000-0000AEC50000}"/>
    <cellStyle name="Normal 8 2 2 3 2 2 6 3" xfId="50614" xr:uid="{00000000-0005-0000-0000-0000AFC50000}"/>
    <cellStyle name="Normal 8 2 2 3 2 2 7" xfId="50615" xr:uid="{00000000-0005-0000-0000-0000B0C50000}"/>
    <cellStyle name="Normal 8 2 2 3 2 2 7 2" xfId="50616" xr:uid="{00000000-0005-0000-0000-0000B1C50000}"/>
    <cellStyle name="Normal 8 2 2 3 2 2 8" xfId="50617" xr:uid="{00000000-0005-0000-0000-0000B2C50000}"/>
    <cellStyle name="Normal 8 2 2 3 2 2 9" xfId="50618" xr:uid="{00000000-0005-0000-0000-0000B3C50000}"/>
    <cellStyle name="Normal 8 2 2 3 2 3" xfId="50619" xr:uid="{00000000-0005-0000-0000-0000B4C50000}"/>
    <cellStyle name="Normal 8 2 2 3 2 3 2" xfId="50620" xr:uid="{00000000-0005-0000-0000-0000B5C50000}"/>
    <cellStyle name="Normal 8 2 2 3 2 3 2 2" xfId="50621" xr:uid="{00000000-0005-0000-0000-0000B6C50000}"/>
    <cellStyle name="Normal 8 2 2 3 2 3 2 2 2" xfId="50622" xr:uid="{00000000-0005-0000-0000-0000B7C50000}"/>
    <cellStyle name="Normal 8 2 2 3 2 3 2 3" xfId="50623" xr:uid="{00000000-0005-0000-0000-0000B8C50000}"/>
    <cellStyle name="Normal 8 2 2 3 2 3 2 3 2" xfId="50624" xr:uid="{00000000-0005-0000-0000-0000B9C50000}"/>
    <cellStyle name="Normal 8 2 2 3 2 3 2 3 2 2" xfId="50625" xr:uid="{00000000-0005-0000-0000-0000BAC50000}"/>
    <cellStyle name="Normal 8 2 2 3 2 3 2 3 3" xfId="50626" xr:uid="{00000000-0005-0000-0000-0000BBC50000}"/>
    <cellStyle name="Normal 8 2 2 3 2 3 2 4" xfId="50627" xr:uid="{00000000-0005-0000-0000-0000BCC50000}"/>
    <cellStyle name="Normal 8 2 2 3 2 3 3" xfId="50628" xr:uid="{00000000-0005-0000-0000-0000BDC50000}"/>
    <cellStyle name="Normal 8 2 2 3 2 3 3 2" xfId="50629" xr:uid="{00000000-0005-0000-0000-0000BEC50000}"/>
    <cellStyle name="Normal 8 2 2 3 2 3 4" xfId="50630" xr:uid="{00000000-0005-0000-0000-0000BFC50000}"/>
    <cellStyle name="Normal 8 2 2 3 2 3 4 2" xfId="50631" xr:uid="{00000000-0005-0000-0000-0000C0C50000}"/>
    <cellStyle name="Normal 8 2 2 3 2 3 4 2 2" xfId="50632" xr:uid="{00000000-0005-0000-0000-0000C1C50000}"/>
    <cellStyle name="Normal 8 2 2 3 2 3 4 3" xfId="50633" xr:uid="{00000000-0005-0000-0000-0000C2C50000}"/>
    <cellStyle name="Normal 8 2 2 3 2 3 5" xfId="50634" xr:uid="{00000000-0005-0000-0000-0000C3C50000}"/>
    <cellStyle name="Normal 8 2 2 3 2 4" xfId="50635" xr:uid="{00000000-0005-0000-0000-0000C4C50000}"/>
    <cellStyle name="Normal 8 2 2 3 2 4 2" xfId="50636" xr:uid="{00000000-0005-0000-0000-0000C5C50000}"/>
    <cellStyle name="Normal 8 2 2 3 2 4 2 2" xfId="50637" xr:uid="{00000000-0005-0000-0000-0000C6C50000}"/>
    <cellStyle name="Normal 8 2 2 3 2 4 3" xfId="50638" xr:uid="{00000000-0005-0000-0000-0000C7C50000}"/>
    <cellStyle name="Normal 8 2 2 3 2 4 3 2" xfId="50639" xr:uid="{00000000-0005-0000-0000-0000C8C50000}"/>
    <cellStyle name="Normal 8 2 2 3 2 4 3 2 2" xfId="50640" xr:uid="{00000000-0005-0000-0000-0000C9C50000}"/>
    <cellStyle name="Normal 8 2 2 3 2 4 3 3" xfId="50641" xr:uid="{00000000-0005-0000-0000-0000CAC50000}"/>
    <cellStyle name="Normal 8 2 2 3 2 4 4" xfId="50642" xr:uid="{00000000-0005-0000-0000-0000CBC50000}"/>
    <cellStyle name="Normal 8 2 2 3 2 5" xfId="50643" xr:uid="{00000000-0005-0000-0000-0000CCC50000}"/>
    <cellStyle name="Normal 8 2 2 3 2 5 2" xfId="50644" xr:uid="{00000000-0005-0000-0000-0000CDC50000}"/>
    <cellStyle name="Normal 8 2 2 3 2 5 2 2" xfId="50645" xr:uid="{00000000-0005-0000-0000-0000CEC50000}"/>
    <cellStyle name="Normal 8 2 2 3 2 5 3" xfId="50646" xr:uid="{00000000-0005-0000-0000-0000CFC50000}"/>
    <cellStyle name="Normal 8 2 2 3 2 5 3 2" xfId="50647" xr:uid="{00000000-0005-0000-0000-0000D0C50000}"/>
    <cellStyle name="Normal 8 2 2 3 2 5 3 2 2" xfId="50648" xr:uid="{00000000-0005-0000-0000-0000D1C50000}"/>
    <cellStyle name="Normal 8 2 2 3 2 5 3 3" xfId="50649" xr:uid="{00000000-0005-0000-0000-0000D2C50000}"/>
    <cellStyle name="Normal 8 2 2 3 2 5 4" xfId="50650" xr:uid="{00000000-0005-0000-0000-0000D3C50000}"/>
    <cellStyle name="Normal 8 2 2 3 2 6" xfId="50651" xr:uid="{00000000-0005-0000-0000-0000D4C50000}"/>
    <cellStyle name="Normal 8 2 2 3 2 6 2" xfId="50652" xr:uid="{00000000-0005-0000-0000-0000D5C50000}"/>
    <cellStyle name="Normal 8 2 2 3 2 7" xfId="50653" xr:uid="{00000000-0005-0000-0000-0000D6C50000}"/>
    <cellStyle name="Normal 8 2 2 3 2 7 2" xfId="50654" xr:uid="{00000000-0005-0000-0000-0000D7C50000}"/>
    <cellStyle name="Normal 8 2 2 3 2 7 2 2" xfId="50655" xr:uid="{00000000-0005-0000-0000-0000D8C50000}"/>
    <cellStyle name="Normal 8 2 2 3 2 7 3" xfId="50656" xr:uid="{00000000-0005-0000-0000-0000D9C50000}"/>
    <cellStyle name="Normal 8 2 2 3 2 8" xfId="50657" xr:uid="{00000000-0005-0000-0000-0000DAC50000}"/>
    <cellStyle name="Normal 8 2 2 3 2 8 2" xfId="50658" xr:uid="{00000000-0005-0000-0000-0000DBC50000}"/>
    <cellStyle name="Normal 8 2 2 3 2 9" xfId="50659" xr:uid="{00000000-0005-0000-0000-0000DCC50000}"/>
    <cellStyle name="Normal 8 2 2 3 3" xfId="50660" xr:uid="{00000000-0005-0000-0000-0000DDC50000}"/>
    <cellStyle name="Normal 8 2 2 3 3 2" xfId="50661" xr:uid="{00000000-0005-0000-0000-0000DEC50000}"/>
    <cellStyle name="Normal 8 2 2 3 3 2 2" xfId="50662" xr:uid="{00000000-0005-0000-0000-0000DFC50000}"/>
    <cellStyle name="Normal 8 2 2 3 3 2 2 2" xfId="50663" xr:uid="{00000000-0005-0000-0000-0000E0C50000}"/>
    <cellStyle name="Normal 8 2 2 3 3 2 2 2 2" xfId="50664" xr:uid="{00000000-0005-0000-0000-0000E1C50000}"/>
    <cellStyle name="Normal 8 2 2 3 3 2 2 3" xfId="50665" xr:uid="{00000000-0005-0000-0000-0000E2C50000}"/>
    <cellStyle name="Normal 8 2 2 3 3 2 2 3 2" xfId="50666" xr:uid="{00000000-0005-0000-0000-0000E3C50000}"/>
    <cellStyle name="Normal 8 2 2 3 3 2 2 3 2 2" xfId="50667" xr:uid="{00000000-0005-0000-0000-0000E4C50000}"/>
    <cellStyle name="Normal 8 2 2 3 3 2 2 3 3" xfId="50668" xr:uid="{00000000-0005-0000-0000-0000E5C50000}"/>
    <cellStyle name="Normal 8 2 2 3 3 2 2 4" xfId="50669" xr:uid="{00000000-0005-0000-0000-0000E6C50000}"/>
    <cellStyle name="Normal 8 2 2 3 3 2 3" xfId="50670" xr:uid="{00000000-0005-0000-0000-0000E7C50000}"/>
    <cellStyle name="Normal 8 2 2 3 3 2 3 2" xfId="50671" xr:uid="{00000000-0005-0000-0000-0000E8C50000}"/>
    <cellStyle name="Normal 8 2 2 3 3 2 4" xfId="50672" xr:uid="{00000000-0005-0000-0000-0000E9C50000}"/>
    <cellStyle name="Normal 8 2 2 3 3 2 4 2" xfId="50673" xr:uid="{00000000-0005-0000-0000-0000EAC50000}"/>
    <cellStyle name="Normal 8 2 2 3 3 2 4 2 2" xfId="50674" xr:uid="{00000000-0005-0000-0000-0000EBC50000}"/>
    <cellStyle name="Normal 8 2 2 3 3 2 4 3" xfId="50675" xr:uid="{00000000-0005-0000-0000-0000ECC50000}"/>
    <cellStyle name="Normal 8 2 2 3 3 2 5" xfId="50676" xr:uid="{00000000-0005-0000-0000-0000EDC50000}"/>
    <cellStyle name="Normal 8 2 2 3 3 2 6" xfId="50677" xr:uid="{00000000-0005-0000-0000-0000EEC50000}"/>
    <cellStyle name="Normal 8 2 2 3 3 3" xfId="50678" xr:uid="{00000000-0005-0000-0000-0000EFC50000}"/>
    <cellStyle name="Normal 8 2 2 3 3 3 2" xfId="50679" xr:uid="{00000000-0005-0000-0000-0000F0C50000}"/>
    <cellStyle name="Normal 8 2 2 3 3 3 2 2" xfId="50680" xr:uid="{00000000-0005-0000-0000-0000F1C50000}"/>
    <cellStyle name="Normal 8 2 2 3 3 3 3" xfId="50681" xr:uid="{00000000-0005-0000-0000-0000F2C50000}"/>
    <cellStyle name="Normal 8 2 2 3 3 3 3 2" xfId="50682" xr:uid="{00000000-0005-0000-0000-0000F3C50000}"/>
    <cellStyle name="Normal 8 2 2 3 3 3 3 2 2" xfId="50683" xr:uid="{00000000-0005-0000-0000-0000F4C50000}"/>
    <cellStyle name="Normal 8 2 2 3 3 3 3 3" xfId="50684" xr:uid="{00000000-0005-0000-0000-0000F5C50000}"/>
    <cellStyle name="Normal 8 2 2 3 3 3 4" xfId="50685" xr:uid="{00000000-0005-0000-0000-0000F6C50000}"/>
    <cellStyle name="Normal 8 2 2 3 3 4" xfId="50686" xr:uid="{00000000-0005-0000-0000-0000F7C50000}"/>
    <cellStyle name="Normal 8 2 2 3 3 4 2" xfId="50687" xr:uid="{00000000-0005-0000-0000-0000F8C50000}"/>
    <cellStyle name="Normal 8 2 2 3 3 4 2 2" xfId="50688" xr:uid="{00000000-0005-0000-0000-0000F9C50000}"/>
    <cellStyle name="Normal 8 2 2 3 3 4 3" xfId="50689" xr:uid="{00000000-0005-0000-0000-0000FAC50000}"/>
    <cellStyle name="Normal 8 2 2 3 3 4 3 2" xfId="50690" xr:uid="{00000000-0005-0000-0000-0000FBC50000}"/>
    <cellStyle name="Normal 8 2 2 3 3 4 3 2 2" xfId="50691" xr:uid="{00000000-0005-0000-0000-0000FCC50000}"/>
    <cellStyle name="Normal 8 2 2 3 3 4 3 3" xfId="50692" xr:uid="{00000000-0005-0000-0000-0000FDC50000}"/>
    <cellStyle name="Normal 8 2 2 3 3 4 4" xfId="50693" xr:uid="{00000000-0005-0000-0000-0000FEC50000}"/>
    <cellStyle name="Normal 8 2 2 3 3 5" xfId="50694" xr:uid="{00000000-0005-0000-0000-0000FFC50000}"/>
    <cellStyle name="Normal 8 2 2 3 3 5 2" xfId="50695" xr:uid="{00000000-0005-0000-0000-000000C60000}"/>
    <cellStyle name="Normal 8 2 2 3 3 6" xfId="50696" xr:uid="{00000000-0005-0000-0000-000001C60000}"/>
    <cellStyle name="Normal 8 2 2 3 3 6 2" xfId="50697" xr:uid="{00000000-0005-0000-0000-000002C60000}"/>
    <cellStyle name="Normal 8 2 2 3 3 6 2 2" xfId="50698" xr:uid="{00000000-0005-0000-0000-000003C60000}"/>
    <cellStyle name="Normal 8 2 2 3 3 6 3" xfId="50699" xr:uid="{00000000-0005-0000-0000-000004C60000}"/>
    <cellStyle name="Normal 8 2 2 3 3 7" xfId="50700" xr:uid="{00000000-0005-0000-0000-000005C60000}"/>
    <cellStyle name="Normal 8 2 2 3 3 7 2" xfId="50701" xr:uid="{00000000-0005-0000-0000-000006C60000}"/>
    <cellStyle name="Normal 8 2 2 3 3 8" xfId="50702" xr:uid="{00000000-0005-0000-0000-000007C60000}"/>
    <cellStyle name="Normal 8 2 2 3 3 9" xfId="50703" xr:uid="{00000000-0005-0000-0000-000008C60000}"/>
    <cellStyle name="Normal 8 2 2 3 4" xfId="50704" xr:uid="{00000000-0005-0000-0000-000009C60000}"/>
    <cellStyle name="Normal 8 2 2 3 4 2" xfId="50705" xr:uid="{00000000-0005-0000-0000-00000AC60000}"/>
    <cellStyle name="Normal 8 2 2 3 4 2 2" xfId="50706" xr:uid="{00000000-0005-0000-0000-00000BC60000}"/>
    <cellStyle name="Normal 8 2 2 3 4 2 2 2" xfId="50707" xr:uid="{00000000-0005-0000-0000-00000CC60000}"/>
    <cellStyle name="Normal 8 2 2 3 4 2 3" xfId="50708" xr:uid="{00000000-0005-0000-0000-00000DC60000}"/>
    <cellStyle name="Normal 8 2 2 3 4 2 3 2" xfId="50709" xr:uid="{00000000-0005-0000-0000-00000EC60000}"/>
    <cellStyle name="Normal 8 2 2 3 4 2 3 2 2" xfId="50710" xr:uid="{00000000-0005-0000-0000-00000FC60000}"/>
    <cellStyle name="Normal 8 2 2 3 4 2 3 3" xfId="50711" xr:uid="{00000000-0005-0000-0000-000010C60000}"/>
    <cellStyle name="Normal 8 2 2 3 4 2 4" xfId="50712" xr:uid="{00000000-0005-0000-0000-000011C60000}"/>
    <cellStyle name="Normal 8 2 2 3 4 3" xfId="50713" xr:uid="{00000000-0005-0000-0000-000012C60000}"/>
    <cellStyle name="Normal 8 2 2 3 4 3 2" xfId="50714" xr:uid="{00000000-0005-0000-0000-000013C60000}"/>
    <cellStyle name="Normal 8 2 2 3 4 4" xfId="50715" xr:uid="{00000000-0005-0000-0000-000014C60000}"/>
    <cellStyle name="Normal 8 2 2 3 4 4 2" xfId="50716" xr:uid="{00000000-0005-0000-0000-000015C60000}"/>
    <cellStyle name="Normal 8 2 2 3 4 4 2 2" xfId="50717" xr:uid="{00000000-0005-0000-0000-000016C60000}"/>
    <cellStyle name="Normal 8 2 2 3 4 4 3" xfId="50718" xr:uid="{00000000-0005-0000-0000-000017C60000}"/>
    <cellStyle name="Normal 8 2 2 3 4 5" xfId="50719" xr:uid="{00000000-0005-0000-0000-000018C60000}"/>
    <cellStyle name="Normal 8 2 2 3 4 6" xfId="50720" xr:uid="{00000000-0005-0000-0000-000019C60000}"/>
    <cellStyle name="Normal 8 2 2 3 5" xfId="50721" xr:uid="{00000000-0005-0000-0000-00001AC60000}"/>
    <cellStyle name="Normal 8 2 2 3 5 2" xfId="50722" xr:uid="{00000000-0005-0000-0000-00001BC60000}"/>
    <cellStyle name="Normal 8 2 2 3 5 2 2" xfId="50723" xr:uid="{00000000-0005-0000-0000-00001CC60000}"/>
    <cellStyle name="Normal 8 2 2 3 5 3" xfId="50724" xr:uid="{00000000-0005-0000-0000-00001DC60000}"/>
    <cellStyle name="Normal 8 2 2 3 5 3 2" xfId="50725" xr:uid="{00000000-0005-0000-0000-00001EC60000}"/>
    <cellStyle name="Normal 8 2 2 3 5 3 2 2" xfId="50726" xr:uid="{00000000-0005-0000-0000-00001FC60000}"/>
    <cellStyle name="Normal 8 2 2 3 5 3 3" xfId="50727" xr:uid="{00000000-0005-0000-0000-000020C60000}"/>
    <cellStyle name="Normal 8 2 2 3 5 4" xfId="50728" xr:uid="{00000000-0005-0000-0000-000021C60000}"/>
    <cellStyle name="Normal 8 2 2 3 6" xfId="50729" xr:uid="{00000000-0005-0000-0000-000022C60000}"/>
    <cellStyle name="Normal 8 2 2 3 6 2" xfId="50730" xr:uid="{00000000-0005-0000-0000-000023C60000}"/>
    <cellStyle name="Normal 8 2 2 3 6 2 2" xfId="50731" xr:uid="{00000000-0005-0000-0000-000024C60000}"/>
    <cellStyle name="Normal 8 2 2 3 6 3" xfId="50732" xr:uid="{00000000-0005-0000-0000-000025C60000}"/>
    <cellStyle name="Normal 8 2 2 3 6 3 2" xfId="50733" xr:uid="{00000000-0005-0000-0000-000026C60000}"/>
    <cellStyle name="Normal 8 2 2 3 6 3 2 2" xfId="50734" xr:uid="{00000000-0005-0000-0000-000027C60000}"/>
    <cellStyle name="Normal 8 2 2 3 6 3 3" xfId="50735" xr:uid="{00000000-0005-0000-0000-000028C60000}"/>
    <cellStyle name="Normal 8 2 2 3 6 4" xfId="50736" xr:uid="{00000000-0005-0000-0000-000029C60000}"/>
    <cellStyle name="Normal 8 2 2 3 7" xfId="50737" xr:uid="{00000000-0005-0000-0000-00002AC60000}"/>
    <cellStyle name="Normal 8 2 2 3 7 2" xfId="50738" xr:uid="{00000000-0005-0000-0000-00002BC60000}"/>
    <cellStyle name="Normal 8 2 2 3 8" xfId="50739" xr:uid="{00000000-0005-0000-0000-00002CC60000}"/>
    <cellStyle name="Normal 8 2 2 3 8 2" xfId="50740" xr:uid="{00000000-0005-0000-0000-00002DC60000}"/>
    <cellStyle name="Normal 8 2 2 3 8 2 2" xfId="50741" xr:uid="{00000000-0005-0000-0000-00002EC60000}"/>
    <cellStyle name="Normal 8 2 2 3 8 3" xfId="50742" xr:uid="{00000000-0005-0000-0000-00002FC60000}"/>
    <cellStyle name="Normal 8 2 2 3 9" xfId="50743" xr:uid="{00000000-0005-0000-0000-000030C60000}"/>
    <cellStyle name="Normal 8 2 2 3 9 2" xfId="50744" xr:uid="{00000000-0005-0000-0000-000031C60000}"/>
    <cellStyle name="Normal 8 2 2 3_T-straight with PEDs adjustor" xfId="50745" xr:uid="{00000000-0005-0000-0000-000032C60000}"/>
    <cellStyle name="Normal 8 2 2 4" xfId="50746" xr:uid="{00000000-0005-0000-0000-000033C60000}"/>
    <cellStyle name="Normal 8 2 2 4 10" xfId="50747" xr:uid="{00000000-0005-0000-0000-000034C60000}"/>
    <cellStyle name="Normal 8 2 2 4 11" xfId="50748" xr:uid="{00000000-0005-0000-0000-000035C60000}"/>
    <cellStyle name="Normal 8 2 2 4 2" xfId="50749" xr:uid="{00000000-0005-0000-0000-000036C60000}"/>
    <cellStyle name="Normal 8 2 2 4 2 10" xfId="50750" xr:uid="{00000000-0005-0000-0000-000037C60000}"/>
    <cellStyle name="Normal 8 2 2 4 2 2" xfId="50751" xr:uid="{00000000-0005-0000-0000-000038C60000}"/>
    <cellStyle name="Normal 8 2 2 4 2 2 2" xfId="50752" xr:uid="{00000000-0005-0000-0000-000039C60000}"/>
    <cellStyle name="Normal 8 2 2 4 2 2 2 2" xfId="50753" xr:uid="{00000000-0005-0000-0000-00003AC60000}"/>
    <cellStyle name="Normal 8 2 2 4 2 2 2 2 2" xfId="50754" xr:uid="{00000000-0005-0000-0000-00003BC60000}"/>
    <cellStyle name="Normal 8 2 2 4 2 2 2 2 2 2" xfId="50755" xr:uid="{00000000-0005-0000-0000-00003CC60000}"/>
    <cellStyle name="Normal 8 2 2 4 2 2 2 2 3" xfId="50756" xr:uid="{00000000-0005-0000-0000-00003DC60000}"/>
    <cellStyle name="Normal 8 2 2 4 2 2 2 2 3 2" xfId="50757" xr:uid="{00000000-0005-0000-0000-00003EC60000}"/>
    <cellStyle name="Normal 8 2 2 4 2 2 2 2 3 2 2" xfId="50758" xr:uid="{00000000-0005-0000-0000-00003FC60000}"/>
    <cellStyle name="Normal 8 2 2 4 2 2 2 2 3 3" xfId="50759" xr:uid="{00000000-0005-0000-0000-000040C60000}"/>
    <cellStyle name="Normal 8 2 2 4 2 2 2 2 4" xfId="50760" xr:uid="{00000000-0005-0000-0000-000041C60000}"/>
    <cellStyle name="Normal 8 2 2 4 2 2 2 3" xfId="50761" xr:uid="{00000000-0005-0000-0000-000042C60000}"/>
    <cellStyle name="Normal 8 2 2 4 2 2 2 3 2" xfId="50762" xr:uid="{00000000-0005-0000-0000-000043C60000}"/>
    <cellStyle name="Normal 8 2 2 4 2 2 2 4" xfId="50763" xr:uid="{00000000-0005-0000-0000-000044C60000}"/>
    <cellStyle name="Normal 8 2 2 4 2 2 2 4 2" xfId="50764" xr:uid="{00000000-0005-0000-0000-000045C60000}"/>
    <cellStyle name="Normal 8 2 2 4 2 2 2 4 2 2" xfId="50765" xr:uid="{00000000-0005-0000-0000-000046C60000}"/>
    <cellStyle name="Normal 8 2 2 4 2 2 2 4 3" xfId="50766" xr:uid="{00000000-0005-0000-0000-000047C60000}"/>
    <cellStyle name="Normal 8 2 2 4 2 2 2 5" xfId="50767" xr:uid="{00000000-0005-0000-0000-000048C60000}"/>
    <cellStyle name="Normal 8 2 2 4 2 2 3" xfId="50768" xr:uid="{00000000-0005-0000-0000-000049C60000}"/>
    <cellStyle name="Normal 8 2 2 4 2 2 3 2" xfId="50769" xr:uid="{00000000-0005-0000-0000-00004AC60000}"/>
    <cellStyle name="Normal 8 2 2 4 2 2 3 2 2" xfId="50770" xr:uid="{00000000-0005-0000-0000-00004BC60000}"/>
    <cellStyle name="Normal 8 2 2 4 2 2 3 3" xfId="50771" xr:uid="{00000000-0005-0000-0000-00004CC60000}"/>
    <cellStyle name="Normal 8 2 2 4 2 2 3 3 2" xfId="50772" xr:uid="{00000000-0005-0000-0000-00004DC60000}"/>
    <cellStyle name="Normal 8 2 2 4 2 2 3 3 2 2" xfId="50773" xr:uid="{00000000-0005-0000-0000-00004EC60000}"/>
    <cellStyle name="Normal 8 2 2 4 2 2 3 3 3" xfId="50774" xr:uid="{00000000-0005-0000-0000-00004FC60000}"/>
    <cellStyle name="Normal 8 2 2 4 2 2 3 4" xfId="50775" xr:uid="{00000000-0005-0000-0000-000050C60000}"/>
    <cellStyle name="Normal 8 2 2 4 2 2 4" xfId="50776" xr:uid="{00000000-0005-0000-0000-000051C60000}"/>
    <cellStyle name="Normal 8 2 2 4 2 2 4 2" xfId="50777" xr:uid="{00000000-0005-0000-0000-000052C60000}"/>
    <cellStyle name="Normal 8 2 2 4 2 2 4 2 2" xfId="50778" xr:uid="{00000000-0005-0000-0000-000053C60000}"/>
    <cellStyle name="Normal 8 2 2 4 2 2 4 3" xfId="50779" xr:uid="{00000000-0005-0000-0000-000054C60000}"/>
    <cellStyle name="Normal 8 2 2 4 2 2 4 3 2" xfId="50780" xr:uid="{00000000-0005-0000-0000-000055C60000}"/>
    <cellStyle name="Normal 8 2 2 4 2 2 4 3 2 2" xfId="50781" xr:uid="{00000000-0005-0000-0000-000056C60000}"/>
    <cellStyle name="Normal 8 2 2 4 2 2 4 3 3" xfId="50782" xr:uid="{00000000-0005-0000-0000-000057C60000}"/>
    <cellStyle name="Normal 8 2 2 4 2 2 4 4" xfId="50783" xr:uid="{00000000-0005-0000-0000-000058C60000}"/>
    <cellStyle name="Normal 8 2 2 4 2 2 5" xfId="50784" xr:uid="{00000000-0005-0000-0000-000059C60000}"/>
    <cellStyle name="Normal 8 2 2 4 2 2 5 2" xfId="50785" xr:uid="{00000000-0005-0000-0000-00005AC60000}"/>
    <cellStyle name="Normal 8 2 2 4 2 2 6" xfId="50786" xr:uid="{00000000-0005-0000-0000-00005BC60000}"/>
    <cellStyle name="Normal 8 2 2 4 2 2 6 2" xfId="50787" xr:uid="{00000000-0005-0000-0000-00005CC60000}"/>
    <cellStyle name="Normal 8 2 2 4 2 2 6 2 2" xfId="50788" xr:uid="{00000000-0005-0000-0000-00005DC60000}"/>
    <cellStyle name="Normal 8 2 2 4 2 2 6 3" xfId="50789" xr:uid="{00000000-0005-0000-0000-00005EC60000}"/>
    <cellStyle name="Normal 8 2 2 4 2 2 7" xfId="50790" xr:uid="{00000000-0005-0000-0000-00005FC60000}"/>
    <cellStyle name="Normal 8 2 2 4 2 2 7 2" xfId="50791" xr:uid="{00000000-0005-0000-0000-000060C60000}"/>
    <cellStyle name="Normal 8 2 2 4 2 2 8" xfId="50792" xr:uid="{00000000-0005-0000-0000-000061C60000}"/>
    <cellStyle name="Normal 8 2 2 4 2 3" xfId="50793" xr:uid="{00000000-0005-0000-0000-000062C60000}"/>
    <cellStyle name="Normal 8 2 2 4 2 3 2" xfId="50794" xr:uid="{00000000-0005-0000-0000-000063C60000}"/>
    <cellStyle name="Normal 8 2 2 4 2 3 2 2" xfId="50795" xr:uid="{00000000-0005-0000-0000-000064C60000}"/>
    <cellStyle name="Normal 8 2 2 4 2 3 2 2 2" xfId="50796" xr:uid="{00000000-0005-0000-0000-000065C60000}"/>
    <cellStyle name="Normal 8 2 2 4 2 3 2 3" xfId="50797" xr:uid="{00000000-0005-0000-0000-000066C60000}"/>
    <cellStyle name="Normal 8 2 2 4 2 3 2 3 2" xfId="50798" xr:uid="{00000000-0005-0000-0000-000067C60000}"/>
    <cellStyle name="Normal 8 2 2 4 2 3 2 3 2 2" xfId="50799" xr:uid="{00000000-0005-0000-0000-000068C60000}"/>
    <cellStyle name="Normal 8 2 2 4 2 3 2 3 3" xfId="50800" xr:uid="{00000000-0005-0000-0000-000069C60000}"/>
    <cellStyle name="Normal 8 2 2 4 2 3 2 4" xfId="50801" xr:uid="{00000000-0005-0000-0000-00006AC60000}"/>
    <cellStyle name="Normal 8 2 2 4 2 3 3" xfId="50802" xr:uid="{00000000-0005-0000-0000-00006BC60000}"/>
    <cellStyle name="Normal 8 2 2 4 2 3 3 2" xfId="50803" xr:uid="{00000000-0005-0000-0000-00006CC60000}"/>
    <cellStyle name="Normal 8 2 2 4 2 3 4" xfId="50804" xr:uid="{00000000-0005-0000-0000-00006DC60000}"/>
    <cellStyle name="Normal 8 2 2 4 2 3 4 2" xfId="50805" xr:uid="{00000000-0005-0000-0000-00006EC60000}"/>
    <cellStyle name="Normal 8 2 2 4 2 3 4 2 2" xfId="50806" xr:uid="{00000000-0005-0000-0000-00006FC60000}"/>
    <cellStyle name="Normal 8 2 2 4 2 3 4 3" xfId="50807" xr:uid="{00000000-0005-0000-0000-000070C60000}"/>
    <cellStyle name="Normal 8 2 2 4 2 3 5" xfId="50808" xr:uid="{00000000-0005-0000-0000-000071C60000}"/>
    <cellStyle name="Normal 8 2 2 4 2 4" xfId="50809" xr:uid="{00000000-0005-0000-0000-000072C60000}"/>
    <cellStyle name="Normal 8 2 2 4 2 4 2" xfId="50810" xr:uid="{00000000-0005-0000-0000-000073C60000}"/>
    <cellStyle name="Normal 8 2 2 4 2 4 2 2" xfId="50811" xr:uid="{00000000-0005-0000-0000-000074C60000}"/>
    <cellStyle name="Normal 8 2 2 4 2 4 3" xfId="50812" xr:uid="{00000000-0005-0000-0000-000075C60000}"/>
    <cellStyle name="Normal 8 2 2 4 2 4 3 2" xfId="50813" xr:uid="{00000000-0005-0000-0000-000076C60000}"/>
    <cellStyle name="Normal 8 2 2 4 2 4 3 2 2" xfId="50814" xr:uid="{00000000-0005-0000-0000-000077C60000}"/>
    <cellStyle name="Normal 8 2 2 4 2 4 3 3" xfId="50815" xr:uid="{00000000-0005-0000-0000-000078C60000}"/>
    <cellStyle name="Normal 8 2 2 4 2 4 4" xfId="50816" xr:uid="{00000000-0005-0000-0000-000079C60000}"/>
    <cellStyle name="Normal 8 2 2 4 2 5" xfId="50817" xr:uid="{00000000-0005-0000-0000-00007AC60000}"/>
    <cellStyle name="Normal 8 2 2 4 2 5 2" xfId="50818" xr:uid="{00000000-0005-0000-0000-00007BC60000}"/>
    <cellStyle name="Normal 8 2 2 4 2 5 2 2" xfId="50819" xr:uid="{00000000-0005-0000-0000-00007CC60000}"/>
    <cellStyle name="Normal 8 2 2 4 2 5 3" xfId="50820" xr:uid="{00000000-0005-0000-0000-00007DC60000}"/>
    <cellStyle name="Normal 8 2 2 4 2 5 3 2" xfId="50821" xr:uid="{00000000-0005-0000-0000-00007EC60000}"/>
    <cellStyle name="Normal 8 2 2 4 2 5 3 2 2" xfId="50822" xr:uid="{00000000-0005-0000-0000-00007FC60000}"/>
    <cellStyle name="Normal 8 2 2 4 2 5 3 3" xfId="50823" xr:uid="{00000000-0005-0000-0000-000080C60000}"/>
    <cellStyle name="Normal 8 2 2 4 2 5 4" xfId="50824" xr:uid="{00000000-0005-0000-0000-000081C60000}"/>
    <cellStyle name="Normal 8 2 2 4 2 6" xfId="50825" xr:uid="{00000000-0005-0000-0000-000082C60000}"/>
    <cellStyle name="Normal 8 2 2 4 2 6 2" xfId="50826" xr:uid="{00000000-0005-0000-0000-000083C60000}"/>
    <cellStyle name="Normal 8 2 2 4 2 7" xfId="50827" xr:uid="{00000000-0005-0000-0000-000084C60000}"/>
    <cellStyle name="Normal 8 2 2 4 2 7 2" xfId="50828" xr:uid="{00000000-0005-0000-0000-000085C60000}"/>
    <cellStyle name="Normal 8 2 2 4 2 7 2 2" xfId="50829" xr:uid="{00000000-0005-0000-0000-000086C60000}"/>
    <cellStyle name="Normal 8 2 2 4 2 7 3" xfId="50830" xr:uid="{00000000-0005-0000-0000-000087C60000}"/>
    <cellStyle name="Normal 8 2 2 4 2 8" xfId="50831" xr:uid="{00000000-0005-0000-0000-000088C60000}"/>
    <cellStyle name="Normal 8 2 2 4 2 8 2" xfId="50832" xr:uid="{00000000-0005-0000-0000-000089C60000}"/>
    <cellStyle name="Normal 8 2 2 4 2 9" xfId="50833" xr:uid="{00000000-0005-0000-0000-00008AC60000}"/>
    <cellStyle name="Normal 8 2 2 4 3" xfId="50834" xr:uid="{00000000-0005-0000-0000-00008BC60000}"/>
    <cellStyle name="Normal 8 2 2 4 3 2" xfId="50835" xr:uid="{00000000-0005-0000-0000-00008CC60000}"/>
    <cellStyle name="Normal 8 2 2 4 3 2 2" xfId="50836" xr:uid="{00000000-0005-0000-0000-00008DC60000}"/>
    <cellStyle name="Normal 8 2 2 4 3 2 2 2" xfId="50837" xr:uid="{00000000-0005-0000-0000-00008EC60000}"/>
    <cellStyle name="Normal 8 2 2 4 3 2 2 2 2" xfId="50838" xr:uid="{00000000-0005-0000-0000-00008FC60000}"/>
    <cellStyle name="Normal 8 2 2 4 3 2 2 3" xfId="50839" xr:uid="{00000000-0005-0000-0000-000090C60000}"/>
    <cellStyle name="Normal 8 2 2 4 3 2 2 3 2" xfId="50840" xr:uid="{00000000-0005-0000-0000-000091C60000}"/>
    <cellStyle name="Normal 8 2 2 4 3 2 2 3 2 2" xfId="50841" xr:uid="{00000000-0005-0000-0000-000092C60000}"/>
    <cellStyle name="Normal 8 2 2 4 3 2 2 3 3" xfId="50842" xr:uid="{00000000-0005-0000-0000-000093C60000}"/>
    <cellStyle name="Normal 8 2 2 4 3 2 2 4" xfId="50843" xr:uid="{00000000-0005-0000-0000-000094C60000}"/>
    <cellStyle name="Normal 8 2 2 4 3 2 3" xfId="50844" xr:uid="{00000000-0005-0000-0000-000095C60000}"/>
    <cellStyle name="Normal 8 2 2 4 3 2 3 2" xfId="50845" xr:uid="{00000000-0005-0000-0000-000096C60000}"/>
    <cellStyle name="Normal 8 2 2 4 3 2 4" xfId="50846" xr:uid="{00000000-0005-0000-0000-000097C60000}"/>
    <cellStyle name="Normal 8 2 2 4 3 2 4 2" xfId="50847" xr:uid="{00000000-0005-0000-0000-000098C60000}"/>
    <cellStyle name="Normal 8 2 2 4 3 2 4 2 2" xfId="50848" xr:uid="{00000000-0005-0000-0000-000099C60000}"/>
    <cellStyle name="Normal 8 2 2 4 3 2 4 3" xfId="50849" xr:uid="{00000000-0005-0000-0000-00009AC60000}"/>
    <cellStyle name="Normal 8 2 2 4 3 2 5" xfId="50850" xr:uid="{00000000-0005-0000-0000-00009BC60000}"/>
    <cellStyle name="Normal 8 2 2 4 3 3" xfId="50851" xr:uid="{00000000-0005-0000-0000-00009CC60000}"/>
    <cellStyle name="Normal 8 2 2 4 3 3 2" xfId="50852" xr:uid="{00000000-0005-0000-0000-00009DC60000}"/>
    <cellStyle name="Normal 8 2 2 4 3 3 2 2" xfId="50853" xr:uid="{00000000-0005-0000-0000-00009EC60000}"/>
    <cellStyle name="Normal 8 2 2 4 3 3 3" xfId="50854" xr:uid="{00000000-0005-0000-0000-00009FC60000}"/>
    <cellStyle name="Normal 8 2 2 4 3 3 3 2" xfId="50855" xr:uid="{00000000-0005-0000-0000-0000A0C60000}"/>
    <cellStyle name="Normal 8 2 2 4 3 3 3 2 2" xfId="50856" xr:uid="{00000000-0005-0000-0000-0000A1C60000}"/>
    <cellStyle name="Normal 8 2 2 4 3 3 3 3" xfId="50857" xr:uid="{00000000-0005-0000-0000-0000A2C60000}"/>
    <cellStyle name="Normal 8 2 2 4 3 3 4" xfId="50858" xr:uid="{00000000-0005-0000-0000-0000A3C60000}"/>
    <cellStyle name="Normal 8 2 2 4 3 4" xfId="50859" xr:uid="{00000000-0005-0000-0000-0000A4C60000}"/>
    <cellStyle name="Normal 8 2 2 4 3 4 2" xfId="50860" xr:uid="{00000000-0005-0000-0000-0000A5C60000}"/>
    <cellStyle name="Normal 8 2 2 4 3 4 2 2" xfId="50861" xr:uid="{00000000-0005-0000-0000-0000A6C60000}"/>
    <cellStyle name="Normal 8 2 2 4 3 4 3" xfId="50862" xr:uid="{00000000-0005-0000-0000-0000A7C60000}"/>
    <cellStyle name="Normal 8 2 2 4 3 4 3 2" xfId="50863" xr:uid="{00000000-0005-0000-0000-0000A8C60000}"/>
    <cellStyle name="Normal 8 2 2 4 3 4 3 2 2" xfId="50864" xr:uid="{00000000-0005-0000-0000-0000A9C60000}"/>
    <cellStyle name="Normal 8 2 2 4 3 4 3 3" xfId="50865" xr:uid="{00000000-0005-0000-0000-0000AAC60000}"/>
    <cellStyle name="Normal 8 2 2 4 3 4 4" xfId="50866" xr:uid="{00000000-0005-0000-0000-0000ABC60000}"/>
    <cellStyle name="Normal 8 2 2 4 3 5" xfId="50867" xr:uid="{00000000-0005-0000-0000-0000ACC60000}"/>
    <cellStyle name="Normal 8 2 2 4 3 5 2" xfId="50868" xr:uid="{00000000-0005-0000-0000-0000ADC60000}"/>
    <cellStyle name="Normal 8 2 2 4 3 6" xfId="50869" xr:uid="{00000000-0005-0000-0000-0000AEC60000}"/>
    <cellStyle name="Normal 8 2 2 4 3 6 2" xfId="50870" xr:uid="{00000000-0005-0000-0000-0000AFC60000}"/>
    <cellStyle name="Normal 8 2 2 4 3 6 2 2" xfId="50871" xr:uid="{00000000-0005-0000-0000-0000B0C60000}"/>
    <cellStyle name="Normal 8 2 2 4 3 6 3" xfId="50872" xr:uid="{00000000-0005-0000-0000-0000B1C60000}"/>
    <cellStyle name="Normal 8 2 2 4 3 7" xfId="50873" xr:uid="{00000000-0005-0000-0000-0000B2C60000}"/>
    <cellStyle name="Normal 8 2 2 4 3 7 2" xfId="50874" xr:uid="{00000000-0005-0000-0000-0000B3C60000}"/>
    <cellStyle name="Normal 8 2 2 4 3 8" xfId="50875" xr:uid="{00000000-0005-0000-0000-0000B4C60000}"/>
    <cellStyle name="Normal 8 2 2 4 4" xfId="50876" xr:uid="{00000000-0005-0000-0000-0000B5C60000}"/>
    <cellStyle name="Normal 8 2 2 4 4 2" xfId="50877" xr:uid="{00000000-0005-0000-0000-0000B6C60000}"/>
    <cellStyle name="Normal 8 2 2 4 4 2 2" xfId="50878" xr:uid="{00000000-0005-0000-0000-0000B7C60000}"/>
    <cellStyle name="Normal 8 2 2 4 4 2 2 2" xfId="50879" xr:uid="{00000000-0005-0000-0000-0000B8C60000}"/>
    <cellStyle name="Normal 8 2 2 4 4 2 3" xfId="50880" xr:uid="{00000000-0005-0000-0000-0000B9C60000}"/>
    <cellStyle name="Normal 8 2 2 4 4 2 3 2" xfId="50881" xr:uid="{00000000-0005-0000-0000-0000BAC60000}"/>
    <cellStyle name="Normal 8 2 2 4 4 2 3 2 2" xfId="50882" xr:uid="{00000000-0005-0000-0000-0000BBC60000}"/>
    <cellStyle name="Normal 8 2 2 4 4 2 3 3" xfId="50883" xr:uid="{00000000-0005-0000-0000-0000BCC60000}"/>
    <cellStyle name="Normal 8 2 2 4 4 2 4" xfId="50884" xr:uid="{00000000-0005-0000-0000-0000BDC60000}"/>
    <cellStyle name="Normal 8 2 2 4 4 3" xfId="50885" xr:uid="{00000000-0005-0000-0000-0000BEC60000}"/>
    <cellStyle name="Normal 8 2 2 4 4 3 2" xfId="50886" xr:uid="{00000000-0005-0000-0000-0000BFC60000}"/>
    <cellStyle name="Normal 8 2 2 4 4 4" xfId="50887" xr:uid="{00000000-0005-0000-0000-0000C0C60000}"/>
    <cellStyle name="Normal 8 2 2 4 4 4 2" xfId="50888" xr:uid="{00000000-0005-0000-0000-0000C1C60000}"/>
    <cellStyle name="Normal 8 2 2 4 4 4 2 2" xfId="50889" xr:uid="{00000000-0005-0000-0000-0000C2C60000}"/>
    <cellStyle name="Normal 8 2 2 4 4 4 3" xfId="50890" xr:uid="{00000000-0005-0000-0000-0000C3C60000}"/>
    <cellStyle name="Normal 8 2 2 4 4 5" xfId="50891" xr:uid="{00000000-0005-0000-0000-0000C4C60000}"/>
    <cellStyle name="Normal 8 2 2 4 5" xfId="50892" xr:uid="{00000000-0005-0000-0000-0000C5C60000}"/>
    <cellStyle name="Normal 8 2 2 4 5 2" xfId="50893" xr:uid="{00000000-0005-0000-0000-0000C6C60000}"/>
    <cellStyle name="Normal 8 2 2 4 5 2 2" xfId="50894" xr:uid="{00000000-0005-0000-0000-0000C7C60000}"/>
    <cellStyle name="Normal 8 2 2 4 5 3" xfId="50895" xr:uid="{00000000-0005-0000-0000-0000C8C60000}"/>
    <cellStyle name="Normal 8 2 2 4 5 3 2" xfId="50896" xr:uid="{00000000-0005-0000-0000-0000C9C60000}"/>
    <cellStyle name="Normal 8 2 2 4 5 3 2 2" xfId="50897" xr:uid="{00000000-0005-0000-0000-0000CAC60000}"/>
    <cellStyle name="Normal 8 2 2 4 5 3 3" xfId="50898" xr:uid="{00000000-0005-0000-0000-0000CBC60000}"/>
    <cellStyle name="Normal 8 2 2 4 5 4" xfId="50899" xr:uid="{00000000-0005-0000-0000-0000CCC60000}"/>
    <cellStyle name="Normal 8 2 2 4 6" xfId="50900" xr:uid="{00000000-0005-0000-0000-0000CDC60000}"/>
    <cellStyle name="Normal 8 2 2 4 6 2" xfId="50901" xr:uid="{00000000-0005-0000-0000-0000CEC60000}"/>
    <cellStyle name="Normal 8 2 2 4 6 2 2" xfId="50902" xr:uid="{00000000-0005-0000-0000-0000CFC60000}"/>
    <cellStyle name="Normal 8 2 2 4 6 3" xfId="50903" xr:uid="{00000000-0005-0000-0000-0000D0C60000}"/>
    <cellStyle name="Normal 8 2 2 4 6 3 2" xfId="50904" xr:uid="{00000000-0005-0000-0000-0000D1C60000}"/>
    <cellStyle name="Normal 8 2 2 4 6 3 2 2" xfId="50905" xr:uid="{00000000-0005-0000-0000-0000D2C60000}"/>
    <cellStyle name="Normal 8 2 2 4 6 3 3" xfId="50906" xr:uid="{00000000-0005-0000-0000-0000D3C60000}"/>
    <cellStyle name="Normal 8 2 2 4 6 4" xfId="50907" xr:uid="{00000000-0005-0000-0000-0000D4C60000}"/>
    <cellStyle name="Normal 8 2 2 4 7" xfId="50908" xr:uid="{00000000-0005-0000-0000-0000D5C60000}"/>
    <cellStyle name="Normal 8 2 2 4 7 2" xfId="50909" xr:uid="{00000000-0005-0000-0000-0000D6C60000}"/>
    <cellStyle name="Normal 8 2 2 4 8" xfId="50910" xr:uid="{00000000-0005-0000-0000-0000D7C60000}"/>
    <cellStyle name="Normal 8 2 2 4 8 2" xfId="50911" xr:uid="{00000000-0005-0000-0000-0000D8C60000}"/>
    <cellStyle name="Normal 8 2 2 4 8 2 2" xfId="50912" xr:uid="{00000000-0005-0000-0000-0000D9C60000}"/>
    <cellStyle name="Normal 8 2 2 4 8 3" xfId="50913" xr:uid="{00000000-0005-0000-0000-0000DAC60000}"/>
    <cellStyle name="Normal 8 2 2 4 9" xfId="50914" xr:uid="{00000000-0005-0000-0000-0000DBC60000}"/>
    <cellStyle name="Normal 8 2 2 4 9 2" xfId="50915" xr:uid="{00000000-0005-0000-0000-0000DCC60000}"/>
    <cellStyle name="Normal 8 2 2 5" xfId="50916" xr:uid="{00000000-0005-0000-0000-0000DDC60000}"/>
    <cellStyle name="Normal 8 2 2 5 10" xfId="50917" xr:uid="{00000000-0005-0000-0000-0000DEC60000}"/>
    <cellStyle name="Normal 8 2 2 5 2" xfId="50918" xr:uid="{00000000-0005-0000-0000-0000DFC60000}"/>
    <cellStyle name="Normal 8 2 2 5 2 2" xfId="50919" xr:uid="{00000000-0005-0000-0000-0000E0C60000}"/>
    <cellStyle name="Normal 8 2 2 5 2 2 2" xfId="50920" xr:uid="{00000000-0005-0000-0000-0000E1C60000}"/>
    <cellStyle name="Normal 8 2 2 5 2 2 2 2" xfId="50921" xr:uid="{00000000-0005-0000-0000-0000E2C60000}"/>
    <cellStyle name="Normal 8 2 2 5 2 2 2 2 2" xfId="50922" xr:uid="{00000000-0005-0000-0000-0000E3C60000}"/>
    <cellStyle name="Normal 8 2 2 5 2 2 2 3" xfId="50923" xr:uid="{00000000-0005-0000-0000-0000E4C60000}"/>
    <cellStyle name="Normal 8 2 2 5 2 2 2 3 2" xfId="50924" xr:uid="{00000000-0005-0000-0000-0000E5C60000}"/>
    <cellStyle name="Normal 8 2 2 5 2 2 2 3 2 2" xfId="50925" xr:uid="{00000000-0005-0000-0000-0000E6C60000}"/>
    <cellStyle name="Normal 8 2 2 5 2 2 2 3 3" xfId="50926" xr:uid="{00000000-0005-0000-0000-0000E7C60000}"/>
    <cellStyle name="Normal 8 2 2 5 2 2 2 4" xfId="50927" xr:uid="{00000000-0005-0000-0000-0000E8C60000}"/>
    <cellStyle name="Normal 8 2 2 5 2 2 3" xfId="50928" xr:uid="{00000000-0005-0000-0000-0000E9C60000}"/>
    <cellStyle name="Normal 8 2 2 5 2 2 3 2" xfId="50929" xr:uid="{00000000-0005-0000-0000-0000EAC60000}"/>
    <cellStyle name="Normal 8 2 2 5 2 2 4" xfId="50930" xr:uid="{00000000-0005-0000-0000-0000EBC60000}"/>
    <cellStyle name="Normal 8 2 2 5 2 2 4 2" xfId="50931" xr:uid="{00000000-0005-0000-0000-0000ECC60000}"/>
    <cellStyle name="Normal 8 2 2 5 2 2 4 2 2" xfId="50932" xr:uid="{00000000-0005-0000-0000-0000EDC60000}"/>
    <cellStyle name="Normal 8 2 2 5 2 2 4 3" xfId="50933" xr:uid="{00000000-0005-0000-0000-0000EEC60000}"/>
    <cellStyle name="Normal 8 2 2 5 2 2 5" xfId="50934" xr:uid="{00000000-0005-0000-0000-0000EFC60000}"/>
    <cellStyle name="Normal 8 2 2 5 2 3" xfId="50935" xr:uid="{00000000-0005-0000-0000-0000F0C60000}"/>
    <cellStyle name="Normal 8 2 2 5 2 3 2" xfId="50936" xr:uid="{00000000-0005-0000-0000-0000F1C60000}"/>
    <cellStyle name="Normal 8 2 2 5 2 3 2 2" xfId="50937" xr:uid="{00000000-0005-0000-0000-0000F2C60000}"/>
    <cellStyle name="Normal 8 2 2 5 2 3 3" xfId="50938" xr:uid="{00000000-0005-0000-0000-0000F3C60000}"/>
    <cellStyle name="Normal 8 2 2 5 2 3 3 2" xfId="50939" xr:uid="{00000000-0005-0000-0000-0000F4C60000}"/>
    <cellStyle name="Normal 8 2 2 5 2 3 3 2 2" xfId="50940" xr:uid="{00000000-0005-0000-0000-0000F5C60000}"/>
    <cellStyle name="Normal 8 2 2 5 2 3 3 3" xfId="50941" xr:uid="{00000000-0005-0000-0000-0000F6C60000}"/>
    <cellStyle name="Normal 8 2 2 5 2 3 4" xfId="50942" xr:uid="{00000000-0005-0000-0000-0000F7C60000}"/>
    <cellStyle name="Normal 8 2 2 5 2 4" xfId="50943" xr:uid="{00000000-0005-0000-0000-0000F8C60000}"/>
    <cellStyle name="Normal 8 2 2 5 2 4 2" xfId="50944" xr:uid="{00000000-0005-0000-0000-0000F9C60000}"/>
    <cellStyle name="Normal 8 2 2 5 2 4 2 2" xfId="50945" xr:uid="{00000000-0005-0000-0000-0000FAC60000}"/>
    <cellStyle name="Normal 8 2 2 5 2 4 3" xfId="50946" xr:uid="{00000000-0005-0000-0000-0000FBC60000}"/>
    <cellStyle name="Normal 8 2 2 5 2 4 3 2" xfId="50947" xr:uid="{00000000-0005-0000-0000-0000FCC60000}"/>
    <cellStyle name="Normal 8 2 2 5 2 4 3 2 2" xfId="50948" xr:uid="{00000000-0005-0000-0000-0000FDC60000}"/>
    <cellStyle name="Normal 8 2 2 5 2 4 3 3" xfId="50949" xr:uid="{00000000-0005-0000-0000-0000FEC60000}"/>
    <cellStyle name="Normal 8 2 2 5 2 4 4" xfId="50950" xr:uid="{00000000-0005-0000-0000-0000FFC60000}"/>
    <cellStyle name="Normal 8 2 2 5 2 5" xfId="50951" xr:uid="{00000000-0005-0000-0000-000000C70000}"/>
    <cellStyle name="Normal 8 2 2 5 2 5 2" xfId="50952" xr:uid="{00000000-0005-0000-0000-000001C70000}"/>
    <cellStyle name="Normal 8 2 2 5 2 6" xfId="50953" xr:uid="{00000000-0005-0000-0000-000002C70000}"/>
    <cellStyle name="Normal 8 2 2 5 2 6 2" xfId="50954" xr:uid="{00000000-0005-0000-0000-000003C70000}"/>
    <cellStyle name="Normal 8 2 2 5 2 6 2 2" xfId="50955" xr:uid="{00000000-0005-0000-0000-000004C70000}"/>
    <cellStyle name="Normal 8 2 2 5 2 6 3" xfId="50956" xr:uid="{00000000-0005-0000-0000-000005C70000}"/>
    <cellStyle name="Normal 8 2 2 5 2 7" xfId="50957" xr:uid="{00000000-0005-0000-0000-000006C70000}"/>
    <cellStyle name="Normal 8 2 2 5 2 7 2" xfId="50958" xr:uid="{00000000-0005-0000-0000-000007C70000}"/>
    <cellStyle name="Normal 8 2 2 5 2 8" xfId="50959" xr:uid="{00000000-0005-0000-0000-000008C70000}"/>
    <cellStyle name="Normal 8 2 2 5 2 9" xfId="50960" xr:uid="{00000000-0005-0000-0000-000009C70000}"/>
    <cellStyle name="Normal 8 2 2 5 3" xfId="50961" xr:uid="{00000000-0005-0000-0000-00000AC70000}"/>
    <cellStyle name="Normal 8 2 2 5 3 2" xfId="50962" xr:uid="{00000000-0005-0000-0000-00000BC70000}"/>
    <cellStyle name="Normal 8 2 2 5 3 2 2" xfId="50963" xr:uid="{00000000-0005-0000-0000-00000CC70000}"/>
    <cellStyle name="Normal 8 2 2 5 3 2 2 2" xfId="50964" xr:uid="{00000000-0005-0000-0000-00000DC70000}"/>
    <cellStyle name="Normal 8 2 2 5 3 2 3" xfId="50965" xr:uid="{00000000-0005-0000-0000-00000EC70000}"/>
    <cellStyle name="Normal 8 2 2 5 3 2 3 2" xfId="50966" xr:uid="{00000000-0005-0000-0000-00000FC70000}"/>
    <cellStyle name="Normal 8 2 2 5 3 2 3 2 2" xfId="50967" xr:uid="{00000000-0005-0000-0000-000010C70000}"/>
    <cellStyle name="Normal 8 2 2 5 3 2 3 3" xfId="50968" xr:uid="{00000000-0005-0000-0000-000011C70000}"/>
    <cellStyle name="Normal 8 2 2 5 3 2 4" xfId="50969" xr:uid="{00000000-0005-0000-0000-000012C70000}"/>
    <cellStyle name="Normal 8 2 2 5 3 3" xfId="50970" xr:uid="{00000000-0005-0000-0000-000013C70000}"/>
    <cellStyle name="Normal 8 2 2 5 3 3 2" xfId="50971" xr:uid="{00000000-0005-0000-0000-000014C70000}"/>
    <cellStyle name="Normal 8 2 2 5 3 4" xfId="50972" xr:uid="{00000000-0005-0000-0000-000015C70000}"/>
    <cellStyle name="Normal 8 2 2 5 3 4 2" xfId="50973" xr:uid="{00000000-0005-0000-0000-000016C70000}"/>
    <cellStyle name="Normal 8 2 2 5 3 4 2 2" xfId="50974" xr:uid="{00000000-0005-0000-0000-000017C70000}"/>
    <cellStyle name="Normal 8 2 2 5 3 4 3" xfId="50975" xr:uid="{00000000-0005-0000-0000-000018C70000}"/>
    <cellStyle name="Normal 8 2 2 5 3 5" xfId="50976" xr:uid="{00000000-0005-0000-0000-000019C70000}"/>
    <cellStyle name="Normal 8 2 2 5 4" xfId="50977" xr:uid="{00000000-0005-0000-0000-00001AC70000}"/>
    <cellStyle name="Normal 8 2 2 5 4 2" xfId="50978" xr:uid="{00000000-0005-0000-0000-00001BC70000}"/>
    <cellStyle name="Normal 8 2 2 5 4 2 2" xfId="50979" xr:uid="{00000000-0005-0000-0000-00001CC70000}"/>
    <cellStyle name="Normal 8 2 2 5 4 3" xfId="50980" xr:uid="{00000000-0005-0000-0000-00001DC70000}"/>
    <cellStyle name="Normal 8 2 2 5 4 3 2" xfId="50981" xr:uid="{00000000-0005-0000-0000-00001EC70000}"/>
    <cellStyle name="Normal 8 2 2 5 4 3 2 2" xfId="50982" xr:uid="{00000000-0005-0000-0000-00001FC70000}"/>
    <cellStyle name="Normal 8 2 2 5 4 3 3" xfId="50983" xr:uid="{00000000-0005-0000-0000-000020C70000}"/>
    <cellStyle name="Normal 8 2 2 5 4 4" xfId="50984" xr:uid="{00000000-0005-0000-0000-000021C70000}"/>
    <cellStyle name="Normal 8 2 2 5 5" xfId="50985" xr:uid="{00000000-0005-0000-0000-000022C70000}"/>
    <cellStyle name="Normal 8 2 2 5 5 2" xfId="50986" xr:uid="{00000000-0005-0000-0000-000023C70000}"/>
    <cellStyle name="Normal 8 2 2 5 5 2 2" xfId="50987" xr:uid="{00000000-0005-0000-0000-000024C70000}"/>
    <cellStyle name="Normal 8 2 2 5 5 3" xfId="50988" xr:uid="{00000000-0005-0000-0000-000025C70000}"/>
    <cellStyle name="Normal 8 2 2 5 5 3 2" xfId="50989" xr:uid="{00000000-0005-0000-0000-000026C70000}"/>
    <cellStyle name="Normal 8 2 2 5 5 3 2 2" xfId="50990" xr:uid="{00000000-0005-0000-0000-000027C70000}"/>
    <cellStyle name="Normal 8 2 2 5 5 3 3" xfId="50991" xr:uid="{00000000-0005-0000-0000-000028C70000}"/>
    <cellStyle name="Normal 8 2 2 5 5 4" xfId="50992" xr:uid="{00000000-0005-0000-0000-000029C70000}"/>
    <cellStyle name="Normal 8 2 2 5 6" xfId="50993" xr:uid="{00000000-0005-0000-0000-00002AC70000}"/>
    <cellStyle name="Normal 8 2 2 5 6 2" xfId="50994" xr:uid="{00000000-0005-0000-0000-00002BC70000}"/>
    <cellStyle name="Normal 8 2 2 5 7" xfId="50995" xr:uid="{00000000-0005-0000-0000-00002CC70000}"/>
    <cellStyle name="Normal 8 2 2 5 7 2" xfId="50996" xr:uid="{00000000-0005-0000-0000-00002DC70000}"/>
    <cellStyle name="Normal 8 2 2 5 7 2 2" xfId="50997" xr:uid="{00000000-0005-0000-0000-00002EC70000}"/>
    <cellStyle name="Normal 8 2 2 5 7 3" xfId="50998" xr:uid="{00000000-0005-0000-0000-00002FC70000}"/>
    <cellStyle name="Normal 8 2 2 5 8" xfId="50999" xr:uid="{00000000-0005-0000-0000-000030C70000}"/>
    <cellStyle name="Normal 8 2 2 5 8 2" xfId="51000" xr:uid="{00000000-0005-0000-0000-000031C70000}"/>
    <cellStyle name="Normal 8 2 2 5 9" xfId="51001" xr:uid="{00000000-0005-0000-0000-000032C70000}"/>
    <cellStyle name="Normal 8 2 2 6" xfId="51002" xr:uid="{00000000-0005-0000-0000-000033C70000}"/>
    <cellStyle name="Normal 8 2 2 6 2" xfId="51003" xr:uid="{00000000-0005-0000-0000-000034C70000}"/>
    <cellStyle name="Normal 8 2 2 6 2 2" xfId="51004" xr:uid="{00000000-0005-0000-0000-000035C70000}"/>
    <cellStyle name="Normal 8 2 2 6 2 2 2" xfId="51005" xr:uid="{00000000-0005-0000-0000-000036C70000}"/>
    <cellStyle name="Normal 8 2 2 6 2 2 2 2" xfId="51006" xr:uid="{00000000-0005-0000-0000-000037C70000}"/>
    <cellStyle name="Normal 8 2 2 6 2 2 3" xfId="51007" xr:uid="{00000000-0005-0000-0000-000038C70000}"/>
    <cellStyle name="Normal 8 2 2 6 2 2 3 2" xfId="51008" xr:uid="{00000000-0005-0000-0000-000039C70000}"/>
    <cellStyle name="Normal 8 2 2 6 2 2 3 2 2" xfId="51009" xr:uid="{00000000-0005-0000-0000-00003AC70000}"/>
    <cellStyle name="Normal 8 2 2 6 2 2 3 3" xfId="51010" xr:uid="{00000000-0005-0000-0000-00003BC70000}"/>
    <cellStyle name="Normal 8 2 2 6 2 2 4" xfId="51011" xr:uid="{00000000-0005-0000-0000-00003CC70000}"/>
    <cellStyle name="Normal 8 2 2 6 2 3" xfId="51012" xr:uid="{00000000-0005-0000-0000-00003DC70000}"/>
    <cellStyle name="Normal 8 2 2 6 2 3 2" xfId="51013" xr:uid="{00000000-0005-0000-0000-00003EC70000}"/>
    <cellStyle name="Normal 8 2 2 6 2 4" xfId="51014" xr:uid="{00000000-0005-0000-0000-00003FC70000}"/>
    <cellStyle name="Normal 8 2 2 6 2 4 2" xfId="51015" xr:uid="{00000000-0005-0000-0000-000040C70000}"/>
    <cellStyle name="Normal 8 2 2 6 2 4 2 2" xfId="51016" xr:uid="{00000000-0005-0000-0000-000041C70000}"/>
    <cellStyle name="Normal 8 2 2 6 2 4 3" xfId="51017" xr:uid="{00000000-0005-0000-0000-000042C70000}"/>
    <cellStyle name="Normal 8 2 2 6 2 5" xfId="51018" xr:uid="{00000000-0005-0000-0000-000043C70000}"/>
    <cellStyle name="Normal 8 2 2 6 3" xfId="51019" xr:uid="{00000000-0005-0000-0000-000044C70000}"/>
    <cellStyle name="Normal 8 2 2 6 3 2" xfId="51020" xr:uid="{00000000-0005-0000-0000-000045C70000}"/>
    <cellStyle name="Normal 8 2 2 6 3 2 2" xfId="51021" xr:uid="{00000000-0005-0000-0000-000046C70000}"/>
    <cellStyle name="Normal 8 2 2 6 3 3" xfId="51022" xr:uid="{00000000-0005-0000-0000-000047C70000}"/>
    <cellStyle name="Normal 8 2 2 6 3 3 2" xfId="51023" xr:uid="{00000000-0005-0000-0000-000048C70000}"/>
    <cellStyle name="Normal 8 2 2 6 3 3 2 2" xfId="51024" xr:uid="{00000000-0005-0000-0000-000049C70000}"/>
    <cellStyle name="Normal 8 2 2 6 3 3 3" xfId="51025" xr:uid="{00000000-0005-0000-0000-00004AC70000}"/>
    <cellStyle name="Normal 8 2 2 6 3 4" xfId="51026" xr:uid="{00000000-0005-0000-0000-00004BC70000}"/>
    <cellStyle name="Normal 8 2 2 6 4" xfId="51027" xr:uid="{00000000-0005-0000-0000-00004CC70000}"/>
    <cellStyle name="Normal 8 2 2 6 4 2" xfId="51028" xr:uid="{00000000-0005-0000-0000-00004DC70000}"/>
    <cellStyle name="Normal 8 2 2 6 4 2 2" xfId="51029" xr:uid="{00000000-0005-0000-0000-00004EC70000}"/>
    <cellStyle name="Normal 8 2 2 6 4 3" xfId="51030" xr:uid="{00000000-0005-0000-0000-00004FC70000}"/>
    <cellStyle name="Normal 8 2 2 6 4 3 2" xfId="51031" xr:uid="{00000000-0005-0000-0000-000050C70000}"/>
    <cellStyle name="Normal 8 2 2 6 4 3 2 2" xfId="51032" xr:uid="{00000000-0005-0000-0000-000051C70000}"/>
    <cellStyle name="Normal 8 2 2 6 4 3 3" xfId="51033" xr:uid="{00000000-0005-0000-0000-000052C70000}"/>
    <cellStyle name="Normal 8 2 2 6 4 4" xfId="51034" xr:uid="{00000000-0005-0000-0000-000053C70000}"/>
    <cellStyle name="Normal 8 2 2 6 5" xfId="51035" xr:uid="{00000000-0005-0000-0000-000054C70000}"/>
    <cellStyle name="Normal 8 2 2 6 5 2" xfId="51036" xr:uid="{00000000-0005-0000-0000-000055C70000}"/>
    <cellStyle name="Normal 8 2 2 6 6" xfId="51037" xr:uid="{00000000-0005-0000-0000-000056C70000}"/>
    <cellStyle name="Normal 8 2 2 6 6 2" xfId="51038" xr:uid="{00000000-0005-0000-0000-000057C70000}"/>
    <cellStyle name="Normal 8 2 2 6 6 2 2" xfId="51039" xr:uid="{00000000-0005-0000-0000-000058C70000}"/>
    <cellStyle name="Normal 8 2 2 6 6 3" xfId="51040" xr:uid="{00000000-0005-0000-0000-000059C70000}"/>
    <cellStyle name="Normal 8 2 2 6 7" xfId="51041" xr:uid="{00000000-0005-0000-0000-00005AC70000}"/>
    <cellStyle name="Normal 8 2 2 6 7 2" xfId="51042" xr:uid="{00000000-0005-0000-0000-00005BC70000}"/>
    <cellStyle name="Normal 8 2 2 6 8" xfId="51043" xr:uid="{00000000-0005-0000-0000-00005CC70000}"/>
    <cellStyle name="Normal 8 2 2 6 9" xfId="51044" xr:uid="{00000000-0005-0000-0000-00005DC70000}"/>
    <cellStyle name="Normal 8 2 2 7" xfId="51045" xr:uid="{00000000-0005-0000-0000-00005EC70000}"/>
    <cellStyle name="Normal 8 2 2 7 2" xfId="51046" xr:uid="{00000000-0005-0000-0000-00005FC70000}"/>
    <cellStyle name="Normal 8 2 2 7 2 2" xfId="51047" xr:uid="{00000000-0005-0000-0000-000060C70000}"/>
    <cellStyle name="Normal 8 2 2 7 2 2 2" xfId="51048" xr:uid="{00000000-0005-0000-0000-000061C70000}"/>
    <cellStyle name="Normal 8 2 2 7 2 2 2 2" xfId="51049" xr:uid="{00000000-0005-0000-0000-000062C70000}"/>
    <cellStyle name="Normal 8 2 2 7 2 2 3" xfId="51050" xr:uid="{00000000-0005-0000-0000-000063C70000}"/>
    <cellStyle name="Normal 8 2 2 7 2 2 3 2" xfId="51051" xr:uid="{00000000-0005-0000-0000-000064C70000}"/>
    <cellStyle name="Normal 8 2 2 7 2 2 3 2 2" xfId="51052" xr:uid="{00000000-0005-0000-0000-000065C70000}"/>
    <cellStyle name="Normal 8 2 2 7 2 2 3 3" xfId="51053" xr:uid="{00000000-0005-0000-0000-000066C70000}"/>
    <cellStyle name="Normal 8 2 2 7 2 2 4" xfId="51054" xr:uid="{00000000-0005-0000-0000-000067C70000}"/>
    <cellStyle name="Normal 8 2 2 7 2 3" xfId="51055" xr:uid="{00000000-0005-0000-0000-000068C70000}"/>
    <cellStyle name="Normal 8 2 2 7 2 3 2" xfId="51056" xr:uid="{00000000-0005-0000-0000-000069C70000}"/>
    <cellStyle name="Normal 8 2 2 7 2 4" xfId="51057" xr:uid="{00000000-0005-0000-0000-00006AC70000}"/>
    <cellStyle name="Normal 8 2 2 7 2 4 2" xfId="51058" xr:uid="{00000000-0005-0000-0000-00006BC70000}"/>
    <cellStyle name="Normal 8 2 2 7 2 4 2 2" xfId="51059" xr:uid="{00000000-0005-0000-0000-00006CC70000}"/>
    <cellStyle name="Normal 8 2 2 7 2 4 3" xfId="51060" xr:uid="{00000000-0005-0000-0000-00006DC70000}"/>
    <cellStyle name="Normal 8 2 2 7 2 5" xfId="51061" xr:uid="{00000000-0005-0000-0000-00006EC70000}"/>
    <cellStyle name="Normal 8 2 2 7 3" xfId="51062" xr:uid="{00000000-0005-0000-0000-00006FC70000}"/>
    <cellStyle name="Normal 8 2 2 7 3 2" xfId="51063" xr:uid="{00000000-0005-0000-0000-000070C70000}"/>
    <cellStyle name="Normal 8 2 2 7 3 2 2" xfId="51064" xr:uid="{00000000-0005-0000-0000-000071C70000}"/>
    <cellStyle name="Normal 8 2 2 7 3 3" xfId="51065" xr:uid="{00000000-0005-0000-0000-000072C70000}"/>
    <cellStyle name="Normal 8 2 2 7 3 3 2" xfId="51066" xr:uid="{00000000-0005-0000-0000-000073C70000}"/>
    <cellStyle name="Normal 8 2 2 7 3 3 2 2" xfId="51067" xr:uid="{00000000-0005-0000-0000-000074C70000}"/>
    <cellStyle name="Normal 8 2 2 7 3 3 3" xfId="51068" xr:uid="{00000000-0005-0000-0000-000075C70000}"/>
    <cellStyle name="Normal 8 2 2 7 3 4" xfId="51069" xr:uid="{00000000-0005-0000-0000-000076C70000}"/>
    <cellStyle name="Normal 8 2 2 7 4" xfId="51070" xr:uid="{00000000-0005-0000-0000-000077C70000}"/>
    <cellStyle name="Normal 8 2 2 7 4 2" xfId="51071" xr:uid="{00000000-0005-0000-0000-000078C70000}"/>
    <cellStyle name="Normal 8 2 2 7 5" xfId="51072" xr:uid="{00000000-0005-0000-0000-000079C70000}"/>
    <cellStyle name="Normal 8 2 2 7 5 2" xfId="51073" xr:uid="{00000000-0005-0000-0000-00007AC70000}"/>
    <cellStyle name="Normal 8 2 2 7 5 2 2" xfId="51074" xr:uid="{00000000-0005-0000-0000-00007BC70000}"/>
    <cellStyle name="Normal 8 2 2 7 5 3" xfId="51075" xr:uid="{00000000-0005-0000-0000-00007CC70000}"/>
    <cellStyle name="Normal 8 2 2 7 6" xfId="51076" xr:uid="{00000000-0005-0000-0000-00007DC70000}"/>
    <cellStyle name="Normal 8 2 2 8" xfId="51077" xr:uid="{00000000-0005-0000-0000-00007EC70000}"/>
    <cellStyle name="Normal 8 2 2 8 2" xfId="51078" xr:uid="{00000000-0005-0000-0000-00007FC70000}"/>
    <cellStyle name="Normal 8 2 2 8 2 2" xfId="51079" xr:uid="{00000000-0005-0000-0000-000080C70000}"/>
    <cellStyle name="Normal 8 2 2 8 2 2 2" xfId="51080" xr:uid="{00000000-0005-0000-0000-000081C70000}"/>
    <cellStyle name="Normal 8 2 2 8 2 2 2 2" xfId="51081" xr:uid="{00000000-0005-0000-0000-000082C70000}"/>
    <cellStyle name="Normal 8 2 2 8 2 2 3" xfId="51082" xr:uid="{00000000-0005-0000-0000-000083C70000}"/>
    <cellStyle name="Normal 8 2 2 8 2 2 3 2" xfId="51083" xr:uid="{00000000-0005-0000-0000-000084C70000}"/>
    <cellStyle name="Normal 8 2 2 8 2 2 3 2 2" xfId="51084" xr:uid="{00000000-0005-0000-0000-000085C70000}"/>
    <cellStyle name="Normal 8 2 2 8 2 2 3 3" xfId="51085" xr:uid="{00000000-0005-0000-0000-000086C70000}"/>
    <cellStyle name="Normal 8 2 2 8 2 2 4" xfId="51086" xr:uid="{00000000-0005-0000-0000-000087C70000}"/>
    <cellStyle name="Normal 8 2 2 8 2 3" xfId="51087" xr:uid="{00000000-0005-0000-0000-000088C70000}"/>
    <cellStyle name="Normal 8 2 2 8 2 3 2" xfId="51088" xr:uid="{00000000-0005-0000-0000-000089C70000}"/>
    <cellStyle name="Normal 8 2 2 8 2 4" xfId="51089" xr:uid="{00000000-0005-0000-0000-00008AC70000}"/>
    <cellStyle name="Normal 8 2 2 8 2 4 2" xfId="51090" xr:uid="{00000000-0005-0000-0000-00008BC70000}"/>
    <cellStyle name="Normal 8 2 2 8 2 4 2 2" xfId="51091" xr:uid="{00000000-0005-0000-0000-00008CC70000}"/>
    <cellStyle name="Normal 8 2 2 8 2 4 3" xfId="51092" xr:uid="{00000000-0005-0000-0000-00008DC70000}"/>
    <cellStyle name="Normal 8 2 2 8 2 5" xfId="51093" xr:uid="{00000000-0005-0000-0000-00008EC70000}"/>
    <cellStyle name="Normal 8 2 2 8 3" xfId="51094" xr:uid="{00000000-0005-0000-0000-00008FC70000}"/>
    <cellStyle name="Normal 8 2 2 8 3 2" xfId="51095" xr:uid="{00000000-0005-0000-0000-000090C70000}"/>
    <cellStyle name="Normal 8 2 2 8 3 2 2" xfId="51096" xr:uid="{00000000-0005-0000-0000-000091C70000}"/>
    <cellStyle name="Normal 8 2 2 8 3 3" xfId="51097" xr:uid="{00000000-0005-0000-0000-000092C70000}"/>
    <cellStyle name="Normal 8 2 2 8 3 3 2" xfId="51098" xr:uid="{00000000-0005-0000-0000-000093C70000}"/>
    <cellStyle name="Normal 8 2 2 8 3 3 2 2" xfId="51099" xr:uid="{00000000-0005-0000-0000-000094C70000}"/>
    <cellStyle name="Normal 8 2 2 8 3 3 3" xfId="51100" xr:uid="{00000000-0005-0000-0000-000095C70000}"/>
    <cellStyle name="Normal 8 2 2 8 3 4" xfId="51101" xr:uid="{00000000-0005-0000-0000-000096C70000}"/>
    <cellStyle name="Normal 8 2 2 8 4" xfId="51102" xr:uid="{00000000-0005-0000-0000-000097C70000}"/>
    <cellStyle name="Normal 8 2 2 8 4 2" xfId="51103" xr:uid="{00000000-0005-0000-0000-000098C70000}"/>
    <cellStyle name="Normal 8 2 2 8 5" xfId="51104" xr:uid="{00000000-0005-0000-0000-000099C70000}"/>
    <cellStyle name="Normal 8 2 2 8 5 2" xfId="51105" xr:uid="{00000000-0005-0000-0000-00009AC70000}"/>
    <cellStyle name="Normal 8 2 2 8 5 2 2" xfId="51106" xr:uid="{00000000-0005-0000-0000-00009BC70000}"/>
    <cellStyle name="Normal 8 2 2 8 5 3" xfId="51107" xr:uid="{00000000-0005-0000-0000-00009CC70000}"/>
    <cellStyle name="Normal 8 2 2 8 6" xfId="51108" xr:uid="{00000000-0005-0000-0000-00009DC70000}"/>
    <cellStyle name="Normal 8 2 2 9" xfId="51109" xr:uid="{00000000-0005-0000-0000-00009EC70000}"/>
    <cellStyle name="Normal 8 2 2 9 2" xfId="51110" xr:uid="{00000000-0005-0000-0000-00009FC70000}"/>
    <cellStyle name="Normal 8 2 2 9 2 2" xfId="51111" xr:uid="{00000000-0005-0000-0000-0000A0C70000}"/>
    <cellStyle name="Normal 8 2 2 9 2 2 2" xfId="51112" xr:uid="{00000000-0005-0000-0000-0000A1C70000}"/>
    <cellStyle name="Normal 8 2 2 9 2 3" xfId="51113" xr:uid="{00000000-0005-0000-0000-0000A2C70000}"/>
    <cellStyle name="Normal 8 2 2 9 2 3 2" xfId="51114" xr:uid="{00000000-0005-0000-0000-0000A3C70000}"/>
    <cellStyle name="Normal 8 2 2 9 2 3 2 2" xfId="51115" xr:uid="{00000000-0005-0000-0000-0000A4C70000}"/>
    <cellStyle name="Normal 8 2 2 9 2 3 3" xfId="51116" xr:uid="{00000000-0005-0000-0000-0000A5C70000}"/>
    <cellStyle name="Normal 8 2 2 9 2 4" xfId="51117" xr:uid="{00000000-0005-0000-0000-0000A6C70000}"/>
    <cellStyle name="Normal 8 2 2 9 3" xfId="51118" xr:uid="{00000000-0005-0000-0000-0000A7C70000}"/>
    <cellStyle name="Normal 8 2 2 9 3 2" xfId="51119" xr:uid="{00000000-0005-0000-0000-0000A8C70000}"/>
    <cellStyle name="Normal 8 2 2 9 4" xfId="51120" xr:uid="{00000000-0005-0000-0000-0000A9C70000}"/>
    <cellStyle name="Normal 8 2 2 9 4 2" xfId="51121" xr:uid="{00000000-0005-0000-0000-0000AAC70000}"/>
    <cellStyle name="Normal 8 2 2 9 4 2 2" xfId="51122" xr:uid="{00000000-0005-0000-0000-0000ABC70000}"/>
    <cellStyle name="Normal 8 2 2 9 4 3" xfId="51123" xr:uid="{00000000-0005-0000-0000-0000ACC70000}"/>
    <cellStyle name="Normal 8 2 2 9 5" xfId="51124" xr:uid="{00000000-0005-0000-0000-0000ADC70000}"/>
    <cellStyle name="Normal 8 2 2_T-straight with PEDs adjustor" xfId="51125" xr:uid="{00000000-0005-0000-0000-0000AEC70000}"/>
    <cellStyle name="Normal 8 2 3" xfId="51126" xr:uid="{00000000-0005-0000-0000-0000AFC70000}"/>
    <cellStyle name="Normal 8 2 3 10" xfId="51127" xr:uid="{00000000-0005-0000-0000-0000B0C70000}"/>
    <cellStyle name="Normal 8 2 3 11" xfId="51128" xr:uid="{00000000-0005-0000-0000-0000B1C70000}"/>
    <cellStyle name="Normal 8 2 3 2" xfId="51129" xr:uid="{00000000-0005-0000-0000-0000B2C70000}"/>
    <cellStyle name="Normal 8 2 3 2 10" xfId="51130" xr:uid="{00000000-0005-0000-0000-0000B3C70000}"/>
    <cellStyle name="Normal 8 2 3 2 2" xfId="51131" xr:uid="{00000000-0005-0000-0000-0000B4C70000}"/>
    <cellStyle name="Normal 8 2 3 2 2 2" xfId="51132" xr:uid="{00000000-0005-0000-0000-0000B5C70000}"/>
    <cellStyle name="Normal 8 2 3 2 2 2 2" xfId="51133" xr:uid="{00000000-0005-0000-0000-0000B6C70000}"/>
    <cellStyle name="Normal 8 2 3 2 2 2 2 2" xfId="51134" xr:uid="{00000000-0005-0000-0000-0000B7C70000}"/>
    <cellStyle name="Normal 8 2 3 2 2 2 2 2 2" xfId="51135" xr:uid="{00000000-0005-0000-0000-0000B8C70000}"/>
    <cellStyle name="Normal 8 2 3 2 2 2 2 3" xfId="51136" xr:uid="{00000000-0005-0000-0000-0000B9C70000}"/>
    <cellStyle name="Normal 8 2 3 2 2 2 2 3 2" xfId="51137" xr:uid="{00000000-0005-0000-0000-0000BAC70000}"/>
    <cellStyle name="Normal 8 2 3 2 2 2 2 3 2 2" xfId="51138" xr:uid="{00000000-0005-0000-0000-0000BBC70000}"/>
    <cellStyle name="Normal 8 2 3 2 2 2 2 3 3" xfId="51139" xr:uid="{00000000-0005-0000-0000-0000BCC70000}"/>
    <cellStyle name="Normal 8 2 3 2 2 2 2 4" xfId="51140" xr:uid="{00000000-0005-0000-0000-0000BDC70000}"/>
    <cellStyle name="Normal 8 2 3 2 2 2 3" xfId="51141" xr:uid="{00000000-0005-0000-0000-0000BEC70000}"/>
    <cellStyle name="Normal 8 2 3 2 2 2 3 2" xfId="51142" xr:uid="{00000000-0005-0000-0000-0000BFC70000}"/>
    <cellStyle name="Normal 8 2 3 2 2 2 4" xfId="51143" xr:uid="{00000000-0005-0000-0000-0000C0C70000}"/>
    <cellStyle name="Normal 8 2 3 2 2 2 4 2" xfId="51144" xr:uid="{00000000-0005-0000-0000-0000C1C70000}"/>
    <cellStyle name="Normal 8 2 3 2 2 2 4 2 2" xfId="51145" xr:uid="{00000000-0005-0000-0000-0000C2C70000}"/>
    <cellStyle name="Normal 8 2 3 2 2 2 4 3" xfId="51146" xr:uid="{00000000-0005-0000-0000-0000C3C70000}"/>
    <cellStyle name="Normal 8 2 3 2 2 2 5" xfId="51147" xr:uid="{00000000-0005-0000-0000-0000C4C70000}"/>
    <cellStyle name="Normal 8 2 3 2 2 2 6" xfId="51148" xr:uid="{00000000-0005-0000-0000-0000C5C70000}"/>
    <cellStyle name="Normal 8 2 3 2 2 3" xfId="51149" xr:uid="{00000000-0005-0000-0000-0000C6C70000}"/>
    <cellStyle name="Normal 8 2 3 2 2 3 2" xfId="51150" xr:uid="{00000000-0005-0000-0000-0000C7C70000}"/>
    <cellStyle name="Normal 8 2 3 2 2 3 2 2" xfId="51151" xr:uid="{00000000-0005-0000-0000-0000C8C70000}"/>
    <cellStyle name="Normal 8 2 3 2 2 3 3" xfId="51152" xr:uid="{00000000-0005-0000-0000-0000C9C70000}"/>
    <cellStyle name="Normal 8 2 3 2 2 3 3 2" xfId="51153" xr:uid="{00000000-0005-0000-0000-0000CAC70000}"/>
    <cellStyle name="Normal 8 2 3 2 2 3 3 2 2" xfId="51154" xr:uid="{00000000-0005-0000-0000-0000CBC70000}"/>
    <cellStyle name="Normal 8 2 3 2 2 3 3 3" xfId="51155" xr:uid="{00000000-0005-0000-0000-0000CCC70000}"/>
    <cellStyle name="Normal 8 2 3 2 2 3 4" xfId="51156" xr:uid="{00000000-0005-0000-0000-0000CDC70000}"/>
    <cellStyle name="Normal 8 2 3 2 2 4" xfId="51157" xr:uid="{00000000-0005-0000-0000-0000CEC70000}"/>
    <cellStyle name="Normal 8 2 3 2 2 4 2" xfId="51158" xr:uid="{00000000-0005-0000-0000-0000CFC70000}"/>
    <cellStyle name="Normal 8 2 3 2 2 4 2 2" xfId="51159" xr:uid="{00000000-0005-0000-0000-0000D0C70000}"/>
    <cellStyle name="Normal 8 2 3 2 2 4 3" xfId="51160" xr:uid="{00000000-0005-0000-0000-0000D1C70000}"/>
    <cellStyle name="Normal 8 2 3 2 2 4 3 2" xfId="51161" xr:uid="{00000000-0005-0000-0000-0000D2C70000}"/>
    <cellStyle name="Normal 8 2 3 2 2 4 3 2 2" xfId="51162" xr:uid="{00000000-0005-0000-0000-0000D3C70000}"/>
    <cellStyle name="Normal 8 2 3 2 2 4 3 3" xfId="51163" xr:uid="{00000000-0005-0000-0000-0000D4C70000}"/>
    <cellStyle name="Normal 8 2 3 2 2 4 4" xfId="51164" xr:uid="{00000000-0005-0000-0000-0000D5C70000}"/>
    <cellStyle name="Normal 8 2 3 2 2 5" xfId="51165" xr:uid="{00000000-0005-0000-0000-0000D6C70000}"/>
    <cellStyle name="Normal 8 2 3 2 2 5 2" xfId="51166" xr:uid="{00000000-0005-0000-0000-0000D7C70000}"/>
    <cellStyle name="Normal 8 2 3 2 2 6" xfId="51167" xr:uid="{00000000-0005-0000-0000-0000D8C70000}"/>
    <cellStyle name="Normal 8 2 3 2 2 6 2" xfId="51168" xr:uid="{00000000-0005-0000-0000-0000D9C70000}"/>
    <cellStyle name="Normal 8 2 3 2 2 6 2 2" xfId="51169" xr:uid="{00000000-0005-0000-0000-0000DAC70000}"/>
    <cellStyle name="Normal 8 2 3 2 2 6 3" xfId="51170" xr:uid="{00000000-0005-0000-0000-0000DBC70000}"/>
    <cellStyle name="Normal 8 2 3 2 2 7" xfId="51171" xr:uid="{00000000-0005-0000-0000-0000DCC70000}"/>
    <cellStyle name="Normal 8 2 3 2 2 7 2" xfId="51172" xr:uid="{00000000-0005-0000-0000-0000DDC70000}"/>
    <cellStyle name="Normal 8 2 3 2 2 8" xfId="51173" xr:uid="{00000000-0005-0000-0000-0000DEC70000}"/>
    <cellStyle name="Normal 8 2 3 2 2 9" xfId="51174" xr:uid="{00000000-0005-0000-0000-0000DFC70000}"/>
    <cellStyle name="Normal 8 2 3 2 3" xfId="51175" xr:uid="{00000000-0005-0000-0000-0000E0C70000}"/>
    <cellStyle name="Normal 8 2 3 2 3 2" xfId="51176" xr:uid="{00000000-0005-0000-0000-0000E1C70000}"/>
    <cellStyle name="Normal 8 2 3 2 3 2 2" xfId="51177" xr:uid="{00000000-0005-0000-0000-0000E2C70000}"/>
    <cellStyle name="Normal 8 2 3 2 3 2 2 2" xfId="51178" xr:uid="{00000000-0005-0000-0000-0000E3C70000}"/>
    <cellStyle name="Normal 8 2 3 2 3 2 3" xfId="51179" xr:uid="{00000000-0005-0000-0000-0000E4C70000}"/>
    <cellStyle name="Normal 8 2 3 2 3 2 3 2" xfId="51180" xr:uid="{00000000-0005-0000-0000-0000E5C70000}"/>
    <cellStyle name="Normal 8 2 3 2 3 2 3 2 2" xfId="51181" xr:uid="{00000000-0005-0000-0000-0000E6C70000}"/>
    <cellStyle name="Normal 8 2 3 2 3 2 3 3" xfId="51182" xr:uid="{00000000-0005-0000-0000-0000E7C70000}"/>
    <cellStyle name="Normal 8 2 3 2 3 2 4" xfId="51183" xr:uid="{00000000-0005-0000-0000-0000E8C70000}"/>
    <cellStyle name="Normal 8 2 3 2 3 2 5" xfId="51184" xr:uid="{00000000-0005-0000-0000-0000E9C70000}"/>
    <cellStyle name="Normal 8 2 3 2 3 3" xfId="51185" xr:uid="{00000000-0005-0000-0000-0000EAC70000}"/>
    <cellStyle name="Normal 8 2 3 2 3 3 2" xfId="51186" xr:uid="{00000000-0005-0000-0000-0000EBC70000}"/>
    <cellStyle name="Normal 8 2 3 2 3 4" xfId="51187" xr:uid="{00000000-0005-0000-0000-0000ECC70000}"/>
    <cellStyle name="Normal 8 2 3 2 3 4 2" xfId="51188" xr:uid="{00000000-0005-0000-0000-0000EDC70000}"/>
    <cellStyle name="Normal 8 2 3 2 3 4 2 2" xfId="51189" xr:uid="{00000000-0005-0000-0000-0000EEC70000}"/>
    <cellStyle name="Normal 8 2 3 2 3 4 3" xfId="51190" xr:uid="{00000000-0005-0000-0000-0000EFC70000}"/>
    <cellStyle name="Normal 8 2 3 2 3 5" xfId="51191" xr:uid="{00000000-0005-0000-0000-0000F0C70000}"/>
    <cellStyle name="Normal 8 2 3 2 3 6" xfId="51192" xr:uid="{00000000-0005-0000-0000-0000F1C70000}"/>
    <cellStyle name="Normal 8 2 3 2 4" xfId="51193" xr:uid="{00000000-0005-0000-0000-0000F2C70000}"/>
    <cellStyle name="Normal 8 2 3 2 4 2" xfId="51194" xr:uid="{00000000-0005-0000-0000-0000F3C70000}"/>
    <cellStyle name="Normal 8 2 3 2 4 2 2" xfId="51195" xr:uid="{00000000-0005-0000-0000-0000F4C70000}"/>
    <cellStyle name="Normal 8 2 3 2 4 3" xfId="51196" xr:uid="{00000000-0005-0000-0000-0000F5C70000}"/>
    <cellStyle name="Normal 8 2 3 2 4 3 2" xfId="51197" xr:uid="{00000000-0005-0000-0000-0000F6C70000}"/>
    <cellStyle name="Normal 8 2 3 2 4 3 2 2" xfId="51198" xr:uid="{00000000-0005-0000-0000-0000F7C70000}"/>
    <cellStyle name="Normal 8 2 3 2 4 3 3" xfId="51199" xr:uid="{00000000-0005-0000-0000-0000F8C70000}"/>
    <cellStyle name="Normal 8 2 3 2 4 4" xfId="51200" xr:uid="{00000000-0005-0000-0000-0000F9C70000}"/>
    <cellStyle name="Normal 8 2 3 2 4 5" xfId="51201" xr:uid="{00000000-0005-0000-0000-0000FAC70000}"/>
    <cellStyle name="Normal 8 2 3 2 5" xfId="51202" xr:uid="{00000000-0005-0000-0000-0000FBC70000}"/>
    <cellStyle name="Normal 8 2 3 2 5 2" xfId="51203" xr:uid="{00000000-0005-0000-0000-0000FCC70000}"/>
    <cellStyle name="Normal 8 2 3 2 5 2 2" xfId="51204" xr:uid="{00000000-0005-0000-0000-0000FDC70000}"/>
    <cellStyle name="Normal 8 2 3 2 5 3" xfId="51205" xr:uid="{00000000-0005-0000-0000-0000FEC70000}"/>
    <cellStyle name="Normal 8 2 3 2 5 3 2" xfId="51206" xr:uid="{00000000-0005-0000-0000-0000FFC70000}"/>
    <cellStyle name="Normal 8 2 3 2 5 3 2 2" xfId="51207" xr:uid="{00000000-0005-0000-0000-000000C80000}"/>
    <cellStyle name="Normal 8 2 3 2 5 3 3" xfId="51208" xr:uid="{00000000-0005-0000-0000-000001C80000}"/>
    <cellStyle name="Normal 8 2 3 2 5 4" xfId="51209" xr:uid="{00000000-0005-0000-0000-000002C80000}"/>
    <cellStyle name="Normal 8 2 3 2 6" xfId="51210" xr:uid="{00000000-0005-0000-0000-000003C80000}"/>
    <cellStyle name="Normal 8 2 3 2 6 2" xfId="51211" xr:uid="{00000000-0005-0000-0000-000004C80000}"/>
    <cellStyle name="Normal 8 2 3 2 7" xfId="51212" xr:uid="{00000000-0005-0000-0000-000005C80000}"/>
    <cellStyle name="Normal 8 2 3 2 7 2" xfId="51213" xr:uid="{00000000-0005-0000-0000-000006C80000}"/>
    <cellStyle name="Normal 8 2 3 2 7 2 2" xfId="51214" xr:uid="{00000000-0005-0000-0000-000007C80000}"/>
    <cellStyle name="Normal 8 2 3 2 7 3" xfId="51215" xr:uid="{00000000-0005-0000-0000-000008C80000}"/>
    <cellStyle name="Normal 8 2 3 2 8" xfId="51216" xr:uid="{00000000-0005-0000-0000-000009C80000}"/>
    <cellStyle name="Normal 8 2 3 2 8 2" xfId="51217" xr:uid="{00000000-0005-0000-0000-00000AC80000}"/>
    <cellStyle name="Normal 8 2 3 2 9" xfId="51218" xr:uid="{00000000-0005-0000-0000-00000BC80000}"/>
    <cellStyle name="Normal 8 2 3 2_T-straight with PEDs adjustor" xfId="51219" xr:uid="{00000000-0005-0000-0000-00000CC80000}"/>
    <cellStyle name="Normal 8 2 3 3" xfId="51220" xr:uid="{00000000-0005-0000-0000-00000DC80000}"/>
    <cellStyle name="Normal 8 2 3 3 2" xfId="51221" xr:uid="{00000000-0005-0000-0000-00000EC80000}"/>
    <cellStyle name="Normal 8 2 3 3 2 2" xfId="51222" xr:uid="{00000000-0005-0000-0000-00000FC80000}"/>
    <cellStyle name="Normal 8 2 3 3 2 2 2" xfId="51223" xr:uid="{00000000-0005-0000-0000-000010C80000}"/>
    <cellStyle name="Normal 8 2 3 3 2 2 2 2" xfId="51224" xr:uid="{00000000-0005-0000-0000-000011C80000}"/>
    <cellStyle name="Normal 8 2 3 3 2 2 3" xfId="51225" xr:uid="{00000000-0005-0000-0000-000012C80000}"/>
    <cellStyle name="Normal 8 2 3 3 2 2 3 2" xfId="51226" xr:uid="{00000000-0005-0000-0000-000013C80000}"/>
    <cellStyle name="Normal 8 2 3 3 2 2 3 2 2" xfId="51227" xr:uid="{00000000-0005-0000-0000-000014C80000}"/>
    <cellStyle name="Normal 8 2 3 3 2 2 3 3" xfId="51228" xr:uid="{00000000-0005-0000-0000-000015C80000}"/>
    <cellStyle name="Normal 8 2 3 3 2 2 4" xfId="51229" xr:uid="{00000000-0005-0000-0000-000016C80000}"/>
    <cellStyle name="Normal 8 2 3 3 2 3" xfId="51230" xr:uid="{00000000-0005-0000-0000-000017C80000}"/>
    <cellStyle name="Normal 8 2 3 3 2 3 2" xfId="51231" xr:uid="{00000000-0005-0000-0000-000018C80000}"/>
    <cellStyle name="Normal 8 2 3 3 2 4" xfId="51232" xr:uid="{00000000-0005-0000-0000-000019C80000}"/>
    <cellStyle name="Normal 8 2 3 3 2 4 2" xfId="51233" xr:uid="{00000000-0005-0000-0000-00001AC80000}"/>
    <cellStyle name="Normal 8 2 3 3 2 4 2 2" xfId="51234" xr:uid="{00000000-0005-0000-0000-00001BC80000}"/>
    <cellStyle name="Normal 8 2 3 3 2 4 3" xfId="51235" xr:uid="{00000000-0005-0000-0000-00001CC80000}"/>
    <cellStyle name="Normal 8 2 3 3 2 5" xfId="51236" xr:uid="{00000000-0005-0000-0000-00001DC80000}"/>
    <cellStyle name="Normal 8 2 3 3 2 6" xfId="51237" xr:uid="{00000000-0005-0000-0000-00001EC80000}"/>
    <cellStyle name="Normal 8 2 3 3 3" xfId="51238" xr:uid="{00000000-0005-0000-0000-00001FC80000}"/>
    <cellStyle name="Normal 8 2 3 3 3 2" xfId="51239" xr:uid="{00000000-0005-0000-0000-000020C80000}"/>
    <cellStyle name="Normal 8 2 3 3 3 2 2" xfId="51240" xr:uid="{00000000-0005-0000-0000-000021C80000}"/>
    <cellStyle name="Normal 8 2 3 3 3 3" xfId="51241" xr:uid="{00000000-0005-0000-0000-000022C80000}"/>
    <cellStyle name="Normal 8 2 3 3 3 3 2" xfId="51242" xr:uid="{00000000-0005-0000-0000-000023C80000}"/>
    <cellStyle name="Normal 8 2 3 3 3 3 2 2" xfId="51243" xr:uid="{00000000-0005-0000-0000-000024C80000}"/>
    <cellStyle name="Normal 8 2 3 3 3 3 3" xfId="51244" xr:uid="{00000000-0005-0000-0000-000025C80000}"/>
    <cellStyle name="Normal 8 2 3 3 3 4" xfId="51245" xr:uid="{00000000-0005-0000-0000-000026C80000}"/>
    <cellStyle name="Normal 8 2 3 3 4" xfId="51246" xr:uid="{00000000-0005-0000-0000-000027C80000}"/>
    <cellStyle name="Normal 8 2 3 3 4 2" xfId="51247" xr:uid="{00000000-0005-0000-0000-000028C80000}"/>
    <cellStyle name="Normal 8 2 3 3 4 2 2" xfId="51248" xr:uid="{00000000-0005-0000-0000-000029C80000}"/>
    <cellStyle name="Normal 8 2 3 3 4 3" xfId="51249" xr:uid="{00000000-0005-0000-0000-00002AC80000}"/>
    <cellStyle name="Normal 8 2 3 3 4 3 2" xfId="51250" xr:uid="{00000000-0005-0000-0000-00002BC80000}"/>
    <cellStyle name="Normal 8 2 3 3 4 3 2 2" xfId="51251" xr:uid="{00000000-0005-0000-0000-00002CC80000}"/>
    <cellStyle name="Normal 8 2 3 3 4 3 3" xfId="51252" xr:uid="{00000000-0005-0000-0000-00002DC80000}"/>
    <cellStyle name="Normal 8 2 3 3 4 4" xfId="51253" xr:uid="{00000000-0005-0000-0000-00002EC80000}"/>
    <cellStyle name="Normal 8 2 3 3 5" xfId="51254" xr:uid="{00000000-0005-0000-0000-00002FC80000}"/>
    <cellStyle name="Normal 8 2 3 3 5 2" xfId="51255" xr:uid="{00000000-0005-0000-0000-000030C80000}"/>
    <cellStyle name="Normal 8 2 3 3 6" xfId="51256" xr:uid="{00000000-0005-0000-0000-000031C80000}"/>
    <cellStyle name="Normal 8 2 3 3 6 2" xfId="51257" xr:uid="{00000000-0005-0000-0000-000032C80000}"/>
    <cellStyle name="Normal 8 2 3 3 6 2 2" xfId="51258" xr:uid="{00000000-0005-0000-0000-000033C80000}"/>
    <cellStyle name="Normal 8 2 3 3 6 3" xfId="51259" xr:uid="{00000000-0005-0000-0000-000034C80000}"/>
    <cellStyle name="Normal 8 2 3 3 7" xfId="51260" xr:uid="{00000000-0005-0000-0000-000035C80000}"/>
    <cellStyle name="Normal 8 2 3 3 7 2" xfId="51261" xr:uid="{00000000-0005-0000-0000-000036C80000}"/>
    <cellStyle name="Normal 8 2 3 3 8" xfId="51262" xr:uid="{00000000-0005-0000-0000-000037C80000}"/>
    <cellStyle name="Normal 8 2 3 3 9" xfId="51263" xr:uid="{00000000-0005-0000-0000-000038C80000}"/>
    <cellStyle name="Normal 8 2 3 4" xfId="51264" xr:uid="{00000000-0005-0000-0000-000039C80000}"/>
    <cellStyle name="Normal 8 2 3 4 2" xfId="51265" xr:uid="{00000000-0005-0000-0000-00003AC80000}"/>
    <cellStyle name="Normal 8 2 3 4 2 2" xfId="51266" xr:uid="{00000000-0005-0000-0000-00003BC80000}"/>
    <cellStyle name="Normal 8 2 3 4 2 2 2" xfId="51267" xr:uid="{00000000-0005-0000-0000-00003CC80000}"/>
    <cellStyle name="Normal 8 2 3 4 2 3" xfId="51268" xr:uid="{00000000-0005-0000-0000-00003DC80000}"/>
    <cellStyle name="Normal 8 2 3 4 2 3 2" xfId="51269" xr:uid="{00000000-0005-0000-0000-00003EC80000}"/>
    <cellStyle name="Normal 8 2 3 4 2 3 2 2" xfId="51270" xr:uid="{00000000-0005-0000-0000-00003FC80000}"/>
    <cellStyle name="Normal 8 2 3 4 2 3 3" xfId="51271" xr:uid="{00000000-0005-0000-0000-000040C80000}"/>
    <cellStyle name="Normal 8 2 3 4 2 4" xfId="51272" xr:uid="{00000000-0005-0000-0000-000041C80000}"/>
    <cellStyle name="Normal 8 2 3 4 2 5" xfId="51273" xr:uid="{00000000-0005-0000-0000-000042C80000}"/>
    <cellStyle name="Normal 8 2 3 4 3" xfId="51274" xr:uid="{00000000-0005-0000-0000-000043C80000}"/>
    <cellStyle name="Normal 8 2 3 4 3 2" xfId="51275" xr:uid="{00000000-0005-0000-0000-000044C80000}"/>
    <cellStyle name="Normal 8 2 3 4 4" xfId="51276" xr:uid="{00000000-0005-0000-0000-000045C80000}"/>
    <cellStyle name="Normal 8 2 3 4 4 2" xfId="51277" xr:uid="{00000000-0005-0000-0000-000046C80000}"/>
    <cellStyle name="Normal 8 2 3 4 4 2 2" xfId="51278" xr:uid="{00000000-0005-0000-0000-000047C80000}"/>
    <cellStyle name="Normal 8 2 3 4 4 3" xfId="51279" xr:uid="{00000000-0005-0000-0000-000048C80000}"/>
    <cellStyle name="Normal 8 2 3 4 5" xfId="51280" xr:uid="{00000000-0005-0000-0000-000049C80000}"/>
    <cellStyle name="Normal 8 2 3 4 6" xfId="51281" xr:uid="{00000000-0005-0000-0000-00004AC80000}"/>
    <cellStyle name="Normal 8 2 3 5" xfId="51282" xr:uid="{00000000-0005-0000-0000-00004BC80000}"/>
    <cellStyle name="Normal 8 2 3 5 2" xfId="51283" xr:uid="{00000000-0005-0000-0000-00004CC80000}"/>
    <cellStyle name="Normal 8 2 3 5 2 2" xfId="51284" xr:uid="{00000000-0005-0000-0000-00004DC80000}"/>
    <cellStyle name="Normal 8 2 3 5 3" xfId="51285" xr:uid="{00000000-0005-0000-0000-00004EC80000}"/>
    <cellStyle name="Normal 8 2 3 5 3 2" xfId="51286" xr:uid="{00000000-0005-0000-0000-00004FC80000}"/>
    <cellStyle name="Normal 8 2 3 5 3 2 2" xfId="51287" xr:uid="{00000000-0005-0000-0000-000050C80000}"/>
    <cellStyle name="Normal 8 2 3 5 3 3" xfId="51288" xr:uid="{00000000-0005-0000-0000-000051C80000}"/>
    <cellStyle name="Normal 8 2 3 5 4" xfId="51289" xr:uid="{00000000-0005-0000-0000-000052C80000}"/>
    <cellStyle name="Normal 8 2 3 5 5" xfId="51290" xr:uid="{00000000-0005-0000-0000-000053C80000}"/>
    <cellStyle name="Normal 8 2 3 6" xfId="51291" xr:uid="{00000000-0005-0000-0000-000054C80000}"/>
    <cellStyle name="Normal 8 2 3 6 2" xfId="51292" xr:uid="{00000000-0005-0000-0000-000055C80000}"/>
    <cellStyle name="Normal 8 2 3 6 2 2" xfId="51293" xr:uid="{00000000-0005-0000-0000-000056C80000}"/>
    <cellStyle name="Normal 8 2 3 6 3" xfId="51294" xr:uid="{00000000-0005-0000-0000-000057C80000}"/>
    <cellStyle name="Normal 8 2 3 6 3 2" xfId="51295" xr:uid="{00000000-0005-0000-0000-000058C80000}"/>
    <cellStyle name="Normal 8 2 3 6 3 2 2" xfId="51296" xr:uid="{00000000-0005-0000-0000-000059C80000}"/>
    <cellStyle name="Normal 8 2 3 6 3 3" xfId="51297" xr:uid="{00000000-0005-0000-0000-00005AC80000}"/>
    <cellStyle name="Normal 8 2 3 6 4" xfId="51298" xr:uid="{00000000-0005-0000-0000-00005BC80000}"/>
    <cellStyle name="Normal 8 2 3 7" xfId="51299" xr:uid="{00000000-0005-0000-0000-00005CC80000}"/>
    <cellStyle name="Normal 8 2 3 7 2" xfId="51300" xr:uid="{00000000-0005-0000-0000-00005DC80000}"/>
    <cellStyle name="Normal 8 2 3 8" xfId="51301" xr:uid="{00000000-0005-0000-0000-00005EC80000}"/>
    <cellStyle name="Normal 8 2 3 8 2" xfId="51302" xr:uid="{00000000-0005-0000-0000-00005FC80000}"/>
    <cellStyle name="Normal 8 2 3 8 2 2" xfId="51303" xr:uid="{00000000-0005-0000-0000-000060C80000}"/>
    <cellStyle name="Normal 8 2 3 8 3" xfId="51304" xr:uid="{00000000-0005-0000-0000-000061C80000}"/>
    <cellStyle name="Normal 8 2 3 9" xfId="51305" xr:uid="{00000000-0005-0000-0000-000062C80000}"/>
    <cellStyle name="Normal 8 2 3 9 2" xfId="51306" xr:uid="{00000000-0005-0000-0000-000063C80000}"/>
    <cellStyle name="Normal 8 2 3_T-straight with PEDs adjustor" xfId="51307" xr:uid="{00000000-0005-0000-0000-000064C80000}"/>
    <cellStyle name="Normal 8 2 4" xfId="51308" xr:uid="{00000000-0005-0000-0000-000065C80000}"/>
    <cellStyle name="Normal 8 2 4 10" xfId="51309" xr:uid="{00000000-0005-0000-0000-000066C80000}"/>
    <cellStyle name="Normal 8 2 4 11" xfId="51310" xr:uid="{00000000-0005-0000-0000-000067C80000}"/>
    <cellStyle name="Normal 8 2 4 2" xfId="51311" xr:uid="{00000000-0005-0000-0000-000068C80000}"/>
    <cellStyle name="Normal 8 2 4 2 10" xfId="51312" xr:uid="{00000000-0005-0000-0000-000069C80000}"/>
    <cellStyle name="Normal 8 2 4 2 2" xfId="51313" xr:uid="{00000000-0005-0000-0000-00006AC80000}"/>
    <cellStyle name="Normal 8 2 4 2 2 2" xfId="51314" xr:uid="{00000000-0005-0000-0000-00006BC80000}"/>
    <cellStyle name="Normal 8 2 4 2 2 2 2" xfId="51315" xr:uid="{00000000-0005-0000-0000-00006CC80000}"/>
    <cellStyle name="Normal 8 2 4 2 2 2 2 2" xfId="51316" xr:uid="{00000000-0005-0000-0000-00006DC80000}"/>
    <cellStyle name="Normal 8 2 4 2 2 2 2 2 2" xfId="51317" xr:uid="{00000000-0005-0000-0000-00006EC80000}"/>
    <cellStyle name="Normal 8 2 4 2 2 2 2 3" xfId="51318" xr:uid="{00000000-0005-0000-0000-00006FC80000}"/>
    <cellStyle name="Normal 8 2 4 2 2 2 2 3 2" xfId="51319" xr:uid="{00000000-0005-0000-0000-000070C80000}"/>
    <cellStyle name="Normal 8 2 4 2 2 2 2 3 2 2" xfId="51320" xr:uid="{00000000-0005-0000-0000-000071C80000}"/>
    <cellStyle name="Normal 8 2 4 2 2 2 2 3 3" xfId="51321" xr:uid="{00000000-0005-0000-0000-000072C80000}"/>
    <cellStyle name="Normal 8 2 4 2 2 2 2 4" xfId="51322" xr:uid="{00000000-0005-0000-0000-000073C80000}"/>
    <cellStyle name="Normal 8 2 4 2 2 2 3" xfId="51323" xr:uid="{00000000-0005-0000-0000-000074C80000}"/>
    <cellStyle name="Normal 8 2 4 2 2 2 3 2" xfId="51324" xr:uid="{00000000-0005-0000-0000-000075C80000}"/>
    <cellStyle name="Normal 8 2 4 2 2 2 4" xfId="51325" xr:uid="{00000000-0005-0000-0000-000076C80000}"/>
    <cellStyle name="Normal 8 2 4 2 2 2 4 2" xfId="51326" xr:uid="{00000000-0005-0000-0000-000077C80000}"/>
    <cellStyle name="Normal 8 2 4 2 2 2 4 2 2" xfId="51327" xr:uid="{00000000-0005-0000-0000-000078C80000}"/>
    <cellStyle name="Normal 8 2 4 2 2 2 4 3" xfId="51328" xr:uid="{00000000-0005-0000-0000-000079C80000}"/>
    <cellStyle name="Normal 8 2 4 2 2 2 5" xfId="51329" xr:uid="{00000000-0005-0000-0000-00007AC80000}"/>
    <cellStyle name="Normal 8 2 4 2 2 3" xfId="51330" xr:uid="{00000000-0005-0000-0000-00007BC80000}"/>
    <cellStyle name="Normal 8 2 4 2 2 3 2" xfId="51331" xr:uid="{00000000-0005-0000-0000-00007CC80000}"/>
    <cellStyle name="Normal 8 2 4 2 2 3 2 2" xfId="51332" xr:uid="{00000000-0005-0000-0000-00007DC80000}"/>
    <cellStyle name="Normal 8 2 4 2 2 3 3" xfId="51333" xr:uid="{00000000-0005-0000-0000-00007EC80000}"/>
    <cellStyle name="Normal 8 2 4 2 2 3 3 2" xfId="51334" xr:uid="{00000000-0005-0000-0000-00007FC80000}"/>
    <cellStyle name="Normal 8 2 4 2 2 3 3 2 2" xfId="51335" xr:uid="{00000000-0005-0000-0000-000080C80000}"/>
    <cellStyle name="Normal 8 2 4 2 2 3 3 3" xfId="51336" xr:uid="{00000000-0005-0000-0000-000081C80000}"/>
    <cellStyle name="Normal 8 2 4 2 2 3 4" xfId="51337" xr:uid="{00000000-0005-0000-0000-000082C80000}"/>
    <cellStyle name="Normal 8 2 4 2 2 4" xfId="51338" xr:uid="{00000000-0005-0000-0000-000083C80000}"/>
    <cellStyle name="Normal 8 2 4 2 2 4 2" xfId="51339" xr:uid="{00000000-0005-0000-0000-000084C80000}"/>
    <cellStyle name="Normal 8 2 4 2 2 4 2 2" xfId="51340" xr:uid="{00000000-0005-0000-0000-000085C80000}"/>
    <cellStyle name="Normal 8 2 4 2 2 4 3" xfId="51341" xr:uid="{00000000-0005-0000-0000-000086C80000}"/>
    <cellStyle name="Normal 8 2 4 2 2 4 3 2" xfId="51342" xr:uid="{00000000-0005-0000-0000-000087C80000}"/>
    <cellStyle name="Normal 8 2 4 2 2 4 3 2 2" xfId="51343" xr:uid="{00000000-0005-0000-0000-000088C80000}"/>
    <cellStyle name="Normal 8 2 4 2 2 4 3 3" xfId="51344" xr:uid="{00000000-0005-0000-0000-000089C80000}"/>
    <cellStyle name="Normal 8 2 4 2 2 4 4" xfId="51345" xr:uid="{00000000-0005-0000-0000-00008AC80000}"/>
    <cellStyle name="Normal 8 2 4 2 2 5" xfId="51346" xr:uid="{00000000-0005-0000-0000-00008BC80000}"/>
    <cellStyle name="Normal 8 2 4 2 2 5 2" xfId="51347" xr:uid="{00000000-0005-0000-0000-00008CC80000}"/>
    <cellStyle name="Normal 8 2 4 2 2 6" xfId="51348" xr:uid="{00000000-0005-0000-0000-00008DC80000}"/>
    <cellStyle name="Normal 8 2 4 2 2 6 2" xfId="51349" xr:uid="{00000000-0005-0000-0000-00008EC80000}"/>
    <cellStyle name="Normal 8 2 4 2 2 6 2 2" xfId="51350" xr:uid="{00000000-0005-0000-0000-00008FC80000}"/>
    <cellStyle name="Normal 8 2 4 2 2 6 3" xfId="51351" xr:uid="{00000000-0005-0000-0000-000090C80000}"/>
    <cellStyle name="Normal 8 2 4 2 2 7" xfId="51352" xr:uid="{00000000-0005-0000-0000-000091C80000}"/>
    <cellStyle name="Normal 8 2 4 2 2 7 2" xfId="51353" xr:uid="{00000000-0005-0000-0000-000092C80000}"/>
    <cellStyle name="Normal 8 2 4 2 2 8" xfId="51354" xr:uid="{00000000-0005-0000-0000-000093C80000}"/>
    <cellStyle name="Normal 8 2 4 2 2 9" xfId="51355" xr:uid="{00000000-0005-0000-0000-000094C80000}"/>
    <cellStyle name="Normal 8 2 4 2 3" xfId="51356" xr:uid="{00000000-0005-0000-0000-000095C80000}"/>
    <cellStyle name="Normal 8 2 4 2 3 2" xfId="51357" xr:uid="{00000000-0005-0000-0000-000096C80000}"/>
    <cellStyle name="Normal 8 2 4 2 3 2 2" xfId="51358" xr:uid="{00000000-0005-0000-0000-000097C80000}"/>
    <cellStyle name="Normal 8 2 4 2 3 2 2 2" xfId="51359" xr:uid="{00000000-0005-0000-0000-000098C80000}"/>
    <cellStyle name="Normal 8 2 4 2 3 2 3" xfId="51360" xr:uid="{00000000-0005-0000-0000-000099C80000}"/>
    <cellStyle name="Normal 8 2 4 2 3 2 3 2" xfId="51361" xr:uid="{00000000-0005-0000-0000-00009AC80000}"/>
    <cellStyle name="Normal 8 2 4 2 3 2 3 2 2" xfId="51362" xr:uid="{00000000-0005-0000-0000-00009BC80000}"/>
    <cellStyle name="Normal 8 2 4 2 3 2 3 3" xfId="51363" xr:uid="{00000000-0005-0000-0000-00009CC80000}"/>
    <cellStyle name="Normal 8 2 4 2 3 2 4" xfId="51364" xr:uid="{00000000-0005-0000-0000-00009DC80000}"/>
    <cellStyle name="Normal 8 2 4 2 3 3" xfId="51365" xr:uid="{00000000-0005-0000-0000-00009EC80000}"/>
    <cellStyle name="Normal 8 2 4 2 3 3 2" xfId="51366" xr:uid="{00000000-0005-0000-0000-00009FC80000}"/>
    <cellStyle name="Normal 8 2 4 2 3 4" xfId="51367" xr:uid="{00000000-0005-0000-0000-0000A0C80000}"/>
    <cellStyle name="Normal 8 2 4 2 3 4 2" xfId="51368" xr:uid="{00000000-0005-0000-0000-0000A1C80000}"/>
    <cellStyle name="Normal 8 2 4 2 3 4 2 2" xfId="51369" xr:uid="{00000000-0005-0000-0000-0000A2C80000}"/>
    <cellStyle name="Normal 8 2 4 2 3 4 3" xfId="51370" xr:uid="{00000000-0005-0000-0000-0000A3C80000}"/>
    <cellStyle name="Normal 8 2 4 2 3 5" xfId="51371" xr:uid="{00000000-0005-0000-0000-0000A4C80000}"/>
    <cellStyle name="Normal 8 2 4 2 4" xfId="51372" xr:uid="{00000000-0005-0000-0000-0000A5C80000}"/>
    <cellStyle name="Normal 8 2 4 2 4 2" xfId="51373" xr:uid="{00000000-0005-0000-0000-0000A6C80000}"/>
    <cellStyle name="Normal 8 2 4 2 4 2 2" xfId="51374" xr:uid="{00000000-0005-0000-0000-0000A7C80000}"/>
    <cellStyle name="Normal 8 2 4 2 4 3" xfId="51375" xr:uid="{00000000-0005-0000-0000-0000A8C80000}"/>
    <cellStyle name="Normal 8 2 4 2 4 3 2" xfId="51376" xr:uid="{00000000-0005-0000-0000-0000A9C80000}"/>
    <cellStyle name="Normal 8 2 4 2 4 3 2 2" xfId="51377" xr:uid="{00000000-0005-0000-0000-0000AAC80000}"/>
    <cellStyle name="Normal 8 2 4 2 4 3 3" xfId="51378" xr:uid="{00000000-0005-0000-0000-0000ABC80000}"/>
    <cellStyle name="Normal 8 2 4 2 4 4" xfId="51379" xr:uid="{00000000-0005-0000-0000-0000ACC80000}"/>
    <cellStyle name="Normal 8 2 4 2 5" xfId="51380" xr:uid="{00000000-0005-0000-0000-0000ADC80000}"/>
    <cellStyle name="Normal 8 2 4 2 5 2" xfId="51381" xr:uid="{00000000-0005-0000-0000-0000AEC80000}"/>
    <cellStyle name="Normal 8 2 4 2 5 2 2" xfId="51382" xr:uid="{00000000-0005-0000-0000-0000AFC80000}"/>
    <cellStyle name="Normal 8 2 4 2 5 3" xfId="51383" xr:uid="{00000000-0005-0000-0000-0000B0C80000}"/>
    <cellStyle name="Normal 8 2 4 2 5 3 2" xfId="51384" xr:uid="{00000000-0005-0000-0000-0000B1C80000}"/>
    <cellStyle name="Normal 8 2 4 2 5 3 2 2" xfId="51385" xr:uid="{00000000-0005-0000-0000-0000B2C80000}"/>
    <cellStyle name="Normal 8 2 4 2 5 3 3" xfId="51386" xr:uid="{00000000-0005-0000-0000-0000B3C80000}"/>
    <cellStyle name="Normal 8 2 4 2 5 4" xfId="51387" xr:uid="{00000000-0005-0000-0000-0000B4C80000}"/>
    <cellStyle name="Normal 8 2 4 2 6" xfId="51388" xr:uid="{00000000-0005-0000-0000-0000B5C80000}"/>
    <cellStyle name="Normal 8 2 4 2 6 2" xfId="51389" xr:uid="{00000000-0005-0000-0000-0000B6C80000}"/>
    <cellStyle name="Normal 8 2 4 2 7" xfId="51390" xr:uid="{00000000-0005-0000-0000-0000B7C80000}"/>
    <cellStyle name="Normal 8 2 4 2 7 2" xfId="51391" xr:uid="{00000000-0005-0000-0000-0000B8C80000}"/>
    <cellStyle name="Normal 8 2 4 2 7 2 2" xfId="51392" xr:uid="{00000000-0005-0000-0000-0000B9C80000}"/>
    <cellStyle name="Normal 8 2 4 2 7 3" xfId="51393" xr:uid="{00000000-0005-0000-0000-0000BAC80000}"/>
    <cellStyle name="Normal 8 2 4 2 8" xfId="51394" xr:uid="{00000000-0005-0000-0000-0000BBC80000}"/>
    <cellStyle name="Normal 8 2 4 2 8 2" xfId="51395" xr:uid="{00000000-0005-0000-0000-0000BCC80000}"/>
    <cellStyle name="Normal 8 2 4 2 9" xfId="51396" xr:uid="{00000000-0005-0000-0000-0000BDC80000}"/>
    <cellStyle name="Normal 8 2 4 3" xfId="51397" xr:uid="{00000000-0005-0000-0000-0000BEC80000}"/>
    <cellStyle name="Normal 8 2 4 3 2" xfId="51398" xr:uid="{00000000-0005-0000-0000-0000BFC80000}"/>
    <cellStyle name="Normal 8 2 4 3 2 2" xfId="51399" xr:uid="{00000000-0005-0000-0000-0000C0C80000}"/>
    <cellStyle name="Normal 8 2 4 3 2 2 2" xfId="51400" xr:uid="{00000000-0005-0000-0000-0000C1C80000}"/>
    <cellStyle name="Normal 8 2 4 3 2 2 2 2" xfId="51401" xr:uid="{00000000-0005-0000-0000-0000C2C80000}"/>
    <cellStyle name="Normal 8 2 4 3 2 2 3" xfId="51402" xr:uid="{00000000-0005-0000-0000-0000C3C80000}"/>
    <cellStyle name="Normal 8 2 4 3 2 2 3 2" xfId="51403" xr:uid="{00000000-0005-0000-0000-0000C4C80000}"/>
    <cellStyle name="Normal 8 2 4 3 2 2 3 2 2" xfId="51404" xr:uid="{00000000-0005-0000-0000-0000C5C80000}"/>
    <cellStyle name="Normal 8 2 4 3 2 2 3 3" xfId="51405" xr:uid="{00000000-0005-0000-0000-0000C6C80000}"/>
    <cellStyle name="Normal 8 2 4 3 2 2 4" xfId="51406" xr:uid="{00000000-0005-0000-0000-0000C7C80000}"/>
    <cellStyle name="Normal 8 2 4 3 2 3" xfId="51407" xr:uid="{00000000-0005-0000-0000-0000C8C80000}"/>
    <cellStyle name="Normal 8 2 4 3 2 3 2" xfId="51408" xr:uid="{00000000-0005-0000-0000-0000C9C80000}"/>
    <cellStyle name="Normal 8 2 4 3 2 4" xfId="51409" xr:uid="{00000000-0005-0000-0000-0000CAC80000}"/>
    <cellStyle name="Normal 8 2 4 3 2 4 2" xfId="51410" xr:uid="{00000000-0005-0000-0000-0000CBC80000}"/>
    <cellStyle name="Normal 8 2 4 3 2 4 2 2" xfId="51411" xr:uid="{00000000-0005-0000-0000-0000CCC80000}"/>
    <cellStyle name="Normal 8 2 4 3 2 4 3" xfId="51412" xr:uid="{00000000-0005-0000-0000-0000CDC80000}"/>
    <cellStyle name="Normal 8 2 4 3 2 5" xfId="51413" xr:uid="{00000000-0005-0000-0000-0000CEC80000}"/>
    <cellStyle name="Normal 8 2 4 3 2 6" xfId="51414" xr:uid="{00000000-0005-0000-0000-0000CFC80000}"/>
    <cellStyle name="Normal 8 2 4 3 3" xfId="51415" xr:uid="{00000000-0005-0000-0000-0000D0C80000}"/>
    <cellStyle name="Normal 8 2 4 3 3 2" xfId="51416" xr:uid="{00000000-0005-0000-0000-0000D1C80000}"/>
    <cellStyle name="Normal 8 2 4 3 3 2 2" xfId="51417" xr:uid="{00000000-0005-0000-0000-0000D2C80000}"/>
    <cellStyle name="Normal 8 2 4 3 3 3" xfId="51418" xr:uid="{00000000-0005-0000-0000-0000D3C80000}"/>
    <cellStyle name="Normal 8 2 4 3 3 3 2" xfId="51419" xr:uid="{00000000-0005-0000-0000-0000D4C80000}"/>
    <cellStyle name="Normal 8 2 4 3 3 3 2 2" xfId="51420" xr:uid="{00000000-0005-0000-0000-0000D5C80000}"/>
    <cellStyle name="Normal 8 2 4 3 3 3 3" xfId="51421" xr:uid="{00000000-0005-0000-0000-0000D6C80000}"/>
    <cellStyle name="Normal 8 2 4 3 3 4" xfId="51422" xr:uid="{00000000-0005-0000-0000-0000D7C80000}"/>
    <cellStyle name="Normal 8 2 4 3 4" xfId="51423" xr:uid="{00000000-0005-0000-0000-0000D8C80000}"/>
    <cellStyle name="Normal 8 2 4 3 4 2" xfId="51424" xr:uid="{00000000-0005-0000-0000-0000D9C80000}"/>
    <cellStyle name="Normal 8 2 4 3 4 2 2" xfId="51425" xr:uid="{00000000-0005-0000-0000-0000DAC80000}"/>
    <cellStyle name="Normal 8 2 4 3 4 3" xfId="51426" xr:uid="{00000000-0005-0000-0000-0000DBC80000}"/>
    <cellStyle name="Normal 8 2 4 3 4 3 2" xfId="51427" xr:uid="{00000000-0005-0000-0000-0000DCC80000}"/>
    <cellStyle name="Normal 8 2 4 3 4 3 2 2" xfId="51428" xr:uid="{00000000-0005-0000-0000-0000DDC80000}"/>
    <cellStyle name="Normal 8 2 4 3 4 3 3" xfId="51429" xr:uid="{00000000-0005-0000-0000-0000DEC80000}"/>
    <cellStyle name="Normal 8 2 4 3 4 4" xfId="51430" xr:uid="{00000000-0005-0000-0000-0000DFC80000}"/>
    <cellStyle name="Normal 8 2 4 3 5" xfId="51431" xr:uid="{00000000-0005-0000-0000-0000E0C80000}"/>
    <cellStyle name="Normal 8 2 4 3 5 2" xfId="51432" xr:uid="{00000000-0005-0000-0000-0000E1C80000}"/>
    <cellStyle name="Normal 8 2 4 3 6" xfId="51433" xr:uid="{00000000-0005-0000-0000-0000E2C80000}"/>
    <cellStyle name="Normal 8 2 4 3 6 2" xfId="51434" xr:uid="{00000000-0005-0000-0000-0000E3C80000}"/>
    <cellStyle name="Normal 8 2 4 3 6 2 2" xfId="51435" xr:uid="{00000000-0005-0000-0000-0000E4C80000}"/>
    <cellStyle name="Normal 8 2 4 3 6 3" xfId="51436" xr:uid="{00000000-0005-0000-0000-0000E5C80000}"/>
    <cellStyle name="Normal 8 2 4 3 7" xfId="51437" xr:uid="{00000000-0005-0000-0000-0000E6C80000}"/>
    <cellStyle name="Normal 8 2 4 3 7 2" xfId="51438" xr:uid="{00000000-0005-0000-0000-0000E7C80000}"/>
    <cellStyle name="Normal 8 2 4 3 8" xfId="51439" xr:uid="{00000000-0005-0000-0000-0000E8C80000}"/>
    <cellStyle name="Normal 8 2 4 3 9" xfId="51440" xr:uid="{00000000-0005-0000-0000-0000E9C80000}"/>
    <cellStyle name="Normal 8 2 4 4" xfId="51441" xr:uid="{00000000-0005-0000-0000-0000EAC80000}"/>
    <cellStyle name="Normal 8 2 4 4 2" xfId="51442" xr:uid="{00000000-0005-0000-0000-0000EBC80000}"/>
    <cellStyle name="Normal 8 2 4 4 2 2" xfId="51443" xr:uid="{00000000-0005-0000-0000-0000ECC80000}"/>
    <cellStyle name="Normal 8 2 4 4 2 2 2" xfId="51444" xr:uid="{00000000-0005-0000-0000-0000EDC80000}"/>
    <cellStyle name="Normal 8 2 4 4 2 3" xfId="51445" xr:uid="{00000000-0005-0000-0000-0000EEC80000}"/>
    <cellStyle name="Normal 8 2 4 4 2 3 2" xfId="51446" xr:uid="{00000000-0005-0000-0000-0000EFC80000}"/>
    <cellStyle name="Normal 8 2 4 4 2 3 2 2" xfId="51447" xr:uid="{00000000-0005-0000-0000-0000F0C80000}"/>
    <cellStyle name="Normal 8 2 4 4 2 3 3" xfId="51448" xr:uid="{00000000-0005-0000-0000-0000F1C80000}"/>
    <cellStyle name="Normal 8 2 4 4 2 4" xfId="51449" xr:uid="{00000000-0005-0000-0000-0000F2C80000}"/>
    <cellStyle name="Normal 8 2 4 4 3" xfId="51450" xr:uid="{00000000-0005-0000-0000-0000F3C80000}"/>
    <cellStyle name="Normal 8 2 4 4 3 2" xfId="51451" xr:uid="{00000000-0005-0000-0000-0000F4C80000}"/>
    <cellStyle name="Normal 8 2 4 4 4" xfId="51452" xr:uid="{00000000-0005-0000-0000-0000F5C80000}"/>
    <cellStyle name="Normal 8 2 4 4 4 2" xfId="51453" xr:uid="{00000000-0005-0000-0000-0000F6C80000}"/>
    <cellStyle name="Normal 8 2 4 4 4 2 2" xfId="51454" xr:uid="{00000000-0005-0000-0000-0000F7C80000}"/>
    <cellStyle name="Normal 8 2 4 4 4 3" xfId="51455" xr:uid="{00000000-0005-0000-0000-0000F8C80000}"/>
    <cellStyle name="Normal 8 2 4 4 5" xfId="51456" xr:uid="{00000000-0005-0000-0000-0000F9C80000}"/>
    <cellStyle name="Normal 8 2 4 4 6" xfId="51457" xr:uid="{00000000-0005-0000-0000-0000FAC80000}"/>
    <cellStyle name="Normal 8 2 4 5" xfId="51458" xr:uid="{00000000-0005-0000-0000-0000FBC80000}"/>
    <cellStyle name="Normal 8 2 4 5 2" xfId="51459" xr:uid="{00000000-0005-0000-0000-0000FCC80000}"/>
    <cellStyle name="Normal 8 2 4 5 2 2" xfId="51460" xr:uid="{00000000-0005-0000-0000-0000FDC80000}"/>
    <cellStyle name="Normal 8 2 4 5 3" xfId="51461" xr:uid="{00000000-0005-0000-0000-0000FEC80000}"/>
    <cellStyle name="Normal 8 2 4 5 3 2" xfId="51462" xr:uid="{00000000-0005-0000-0000-0000FFC80000}"/>
    <cellStyle name="Normal 8 2 4 5 3 2 2" xfId="51463" xr:uid="{00000000-0005-0000-0000-000000C90000}"/>
    <cellStyle name="Normal 8 2 4 5 3 3" xfId="51464" xr:uid="{00000000-0005-0000-0000-000001C90000}"/>
    <cellStyle name="Normal 8 2 4 5 4" xfId="51465" xr:uid="{00000000-0005-0000-0000-000002C90000}"/>
    <cellStyle name="Normal 8 2 4 6" xfId="51466" xr:uid="{00000000-0005-0000-0000-000003C90000}"/>
    <cellStyle name="Normal 8 2 4 6 2" xfId="51467" xr:uid="{00000000-0005-0000-0000-000004C90000}"/>
    <cellStyle name="Normal 8 2 4 6 2 2" xfId="51468" xr:uid="{00000000-0005-0000-0000-000005C90000}"/>
    <cellStyle name="Normal 8 2 4 6 3" xfId="51469" xr:uid="{00000000-0005-0000-0000-000006C90000}"/>
    <cellStyle name="Normal 8 2 4 6 3 2" xfId="51470" xr:uid="{00000000-0005-0000-0000-000007C90000}"/>
    <cellStyle name="Normal 8 2 4 6 3 2 2" xfId="51471" xr:uid="{00000000-0005-0000-0000-000008C90000}"/>
    <cellStyle name="Normal 8 2 4 6 3 3" xfId="51472" xr:uid="{00000000-0005-0000-0000-000009C90000}"/>
    <cellStyle name="Normal 8 2 4 6 4" xfId="51473" xr:uid="{00000000-0005-0000-0000-00000AC90000}"/>
    <cellStyle name="Normal 8 2 4 7" xfId="51474" xr:uid="{00000000-0005-0000-0000-00000BC90000}"/>
    <cellStyle name="Normal 8 2 4 7 2" xfId="51475" xr:uid="{00000000-0005-0000-0000-00000CC90000}"/>
    <cellStyle name="Normal 8 2 4 8" xfId="51476" xr:uid="{00000000-0005-0000-0000-00000DC90000}"/>
    <cellStyle name="Normal 8 2 4 8 2" xfId="51477" xr:uid="{00000000-0005-0000-0000-00000EC90000}"/>
    <cellStyle name="Normal 8 2 4 8 2 2" xfId="51478" xr:uid="{00000000-0005-0000-0000-00000FC90000}"/>
    <cellStyle name="Normal 8 2 4 8 3" xfId="51479" xr:uid="{00000000-0005-0000-0000-000010C90000}"/>
    <cellStyle name="Normal 8 2 4 9" xfId="51480" xr:uid="{00000000-0005-0000-0000-000011C90000}"/>
    <cellStyle name="Normal 8 2 4 9 2" xfId="51481" xr:uid="{00000000-0005-0000-0000-000012C90000}"/>
    <cellStyle name="Normal 8 2 4_T-straight with PEDs adjustor" xfId="51482" xr:uid="{00000000-0005-0000-0000-000013C90000}"/>
    <cellStyle name="Normal 8 2 5" xfId="51483" xr:uid="{00000000-0005-0000-0000-000014C90000}"/>
    <cellStyle name="Normal 8 2 5 10" xfId="51484" xr:uid="{00000000-0005-0000-0000-000015C90000}"/>
    <cellStyle name="Normal 8 2 5 11" xfId="51485" xr:uid="{00000000-0005-0000-0000-000016C90000}"/>
    <cellStyle name="Normal 8 2 5 2" xfId="51486" xr:uid="{00000000-0005-0000-0000-000017C90000}"/>
    <cellStyle name="Normal 8 2 5 2 10" xfId="51487" xr:uid="{00000000-0005-0000-0000-000018C90000}"/>
    <cellStyle name="Normal 8 2 5 2 2" xfId="51488" xr:uid="{00000000-0005-0000-0000-000019C90000}"/>
    <cellStyle name="Normal 8 2 5 2 2 2" xfId="51489" xr:uid="{00000000-0005-0000-0000-00001AC90000}"/>
    <cellStyle name="Normal 8 2 5 2 2 2 2" xfId="51490" xr:uid="{00000000-0005-0000-0000-00001BC90000}"/>
    <cellStyle name="Normal 8 2 5 2 2 2 2 2" xfId="51491" xr:uid="{00000000-0005-0000-0000-00001CC90000}"/>
    <cellStyle name="Normal 8 2 5 2 2 2 2 2 2" xfId="51492" xr:uid="{00000000-0005-0000-0000-00001DC90000}"/>
    <cellStyle name="Normal 8 2 5 2 2 2 2 3" xfId="51493" xr:uid="{00000000-0005-0000-0000-00001EC90000}"/>
    <cellStyle name="Normal 8 2 5 2 2 2 2 3 2" xfId="51494" xr:uid="{00000000-0005-0000-0000-00001FC90000}"/>
    <cellStyle name="Normal 8 2 5 2 2 2 2 3 2 2" xfId="51495" xr:uid="{00000000-0005-0000-0000-000020C90000}"/>
    <cellStyle name="Normal 8 2 5 2 2 2 2 3 3" xfId="51496" xr:uid="{00000000-0005-0000-0000-000021C90000}"/>
    <cellStyle name="Normal 8 2 5 2 2 2 2 4" xfId="51497" xr:uid="{00000000-0005-0000-0000-000022C90000}"/>
    <cellStyle name="Normal 8 2 5 2 2 2 3" xfId="51498" xr:uid="{00000000-0005-0000-0000-000023C90000}"/>
    <cellStyle name="Normal 8 2 5 2 2 2 3 2" xfId="51499" xr:uid="{00000000-0005-0000-0000-000024C90000}"/>
    <cellStyle name="Normal 8 2 5 2 2 2 4" xfId="51500" xr:uid="{00000000-0005-0000-0000-000025C90000}"/>
    <cellStyle name="Normal 8 2 5 2 2 2 4 2" xfId="51501" xr:uid="{00000000-0005-0000-0000-000026C90000}"/>
    <cellStyle name="Normal 8 2 5 2 2 2 4 2 2" xfId="51502" xr:uid="{00000000-0005-0000-0000-000027C90000}"/>
    <cellStyle name="Normal 8 2 5 2 2 2 4 3" xfId="51503" xr:uid="{00000000-0005-0000-0000-000028C90000}"/>
    <cellStyle name="Normal 8 2 5 2 2 2 5" xfId="51504" xr:uid="{00000000-0005-0000-0000-000029C90000}"/>
    <cellStyle name="Normal 8 2 5 2 2 3" xfId="51505" xr:uid="{00000000-0005-0000-0000-00002AC90000}"/>
    <cellStyle name="Normal 8 2 5 2 2 3 2" xfId="51506" xr:uid="{00000000-0005-0000-0000-00002BC90000}"/>
    <cellStyle name="Normal 8 2 5 2 2 3 2 2" xfId="51507" xr:uid="{00000000-0005-0000-0000-00002CC90000}"/>
    <cellStyle name="Normal 8 2 5 2 2 3 3" xfId="51508" xr:uid="{00000000-0005-0000-0000-00002DC90000}"/>
    <cellStyle name="Normal 8 2 5 2 2 3 3 2" xfId="51509" xr:uid="{00000000-0005-0000-0000-00002EC90000}"/>
    <cellStyle name="Normal 8 2 5 2 2 3 3 2 2" xfId="51510" xr:uid="{00000000-0005-0000-0000-00002FC90000}"/>
    <cellStyle name="Normal 8 2 5 2 2 3 3 3" xfId="51511" xr:uid="{00000000-0005-0000-0000-000030C90000}"/>
    <cellStyle name="Normal 8 2 5 2 2 3 4" xfId="51512" xr:uid="{00000000-0005-0000-0000-000031C90000}"/>
    <cellStyle name="Normal 8 2 5 2 2 4" xfId="51513" xr:uid="{00000000-0005-0000-0000-000032C90000}"/>
    <cellStyle name="Normal 8 2 5 2 2 4 2" xfId="51514" xr:uid="{00000000-0005-0000-0000-000033C90000}"/>
    <cellStyle name="Normal 8 2 5 2 2 4 2 2" xfId="51515" xr:uid="{00000000-0005-0000-0000-000034C90000}"/>
    <cellStyle name="Normal 8 2 5 2 2 4 3" xfId="51516" xr:uid="{00000000-0005-0000-0000-000035C90000}"/>
    <cellStyle name="Normal 8 2 5 2 2 4 3 2" xfId="51517" xr:uid="{00000000-0005-0000-0000-000036C90000}"/>
    <cellStyle name="Normal 8 2 5 2 2 4 3 2 2" xfId="51518" xr:uid="{00000000-0005-0000-0000-000037C90000}"/>
    <cellStyle name="Normal 8 2 5 2 2 4 3 3" xfId="51519" xr:uid="{00000000-0005-0000-0000-000038C90000}"/>
    <cellStyle name="Normal 8 2 5 2 2 4 4" xfId="51520" xr:uid="{00000000-0005-0000-0000-000039C90000}"/>
    <cellStyle name="Normal 8 2 5 2 2 5" xfId="51521" xr:uid="{00000000-0005-0000-0000-00003AC90000}"/>
    <cellStyle name="Normal 8 2 5 2 2 5 2" xfId="51522" xr:uid="{00000000-0005-0000-0000-00003BC90000}"/>
    <cellStyle name="Normal 8 2 5 2 2 6" xfId="51523" xr:uid="{00000000-0005-0000-0000-00003CC90000}"/>
    <cellStyle name="Normal 8 2 5 2 2 6 2" xfId="51524" xr:uid="{00000000-0005-0000-0000-00003DC90000}"/>
    <cellStyle name="Normal 8 2 5 2 2 6 2 2" xfId="51525" xr:uid="{00000000-0005-0000-0000-00003EC90000}"/>
    <cellStyle name="Normal 8 2 5 2 2 6 3" xfId="51526" xr:uid="{00000000-0005-0000-0000-00003FC90000}"/>
    <cellStyle name="Normal 8 2 5 2 2 7" xfId="51527" xr:uid="{00000000-0005-0000-0000-000040C90000}"/>
    <cellStyle name="Normal 8 2 5 2 2 7 2" xfId="51528" xr:uid="{00000000-0005-0000-0000-000041C90000}"/>
    <cellStyle name="Normal 8 2 5 2 2 8" xfId="51529" xr:uid="{00000000-0005-0000-0000-000042C90000}"/>
    <cellStyle name="Normal 8 2 5 2 3" xfId="51530" xr:uid="{00000000-0005-0000-0000-000043C90000}"/>
    <cellStyle name="Normal 8 2 5 2 3 2" xfId="51531" xr:uid="{00000000-0005-0000-0000-000044C90000}"/>
    <cellStyle name="Normal 8 2 5 2 3 2 2" xfId="51532" xr:uid="{00000000-0005-0000-0000-000045C90000}"/>
    <cellStyle name="Normal 8 2 5 2 3 2 2 2" xfId="51533" xr:uid="{00000000-0005-0000-0000-000046C90000}"/>
    <cellStyle name="Normal 8 2 5 2 3 2 3" xfId="51534" xr:uid="{00000000-0005-0000-0000-000047C90000}"/>
    <cellStyle name="Normal 8 2 5 2 3 2 3 2" xfId="51535" xr:uid="{00000000-0005-0000-0000-000048C90000}"/>
    <cellStyle name="Normal 8 2 5 2 3 2 3 2 2" xfId="51536" xr:uid="{00000000-0005-0000-0000-000049C90000}"/>
    <cellStyle name="Normal 8 2 5 2 3 2 3 3" xfId="51537" xr:uid="{00000000-0005-0000-0000-00004AC90000}"/>
    <cellStyle name="Normal 8 2 5 2 3 2 4" xfId="51538" xr:uid="{00000000-0005-0000-0000-00004BC90000}"/>
    <cellStyle name="Normal 8 2 5 2 3 3" xfId="51539" xr:uid="{00000000-0005-0000-0000-00004CC90000}"/>
    <cellStyle name="Normal 8 2 5 2 3 3 2" xfId="51540" xr:uid="{00000000-0005-0000-0000-00004DC90000}"/>
    <cellStyle name="Normal 8 2 5 2 3 4" xfId="51541" xr:uid="{00000000-0005-0000-0000-00004EC90000}"/>
    <cellStyle name="Normal 8 2 5 2 3 4 2" xfId="51542" xr:uid="{00000000-0005-0000-0000-00004FC90000}"/>
    <cellStyle name="Normal 8 2 5 2 3 4 2 2" xfId="51543" xr:uid="{00000000-0005-0000-0000-000050C90000}"/>
    <cellStyle name="Normal 8 2 5 2 3 4 3" xfId="51544" xr:uid="{00000000-0005-0000-0000-000051C90000}"/>
    <cellStyle name="Normal 8 2 5 2 3 5" xfId="51545" xr:uid="{00000000-0005-0000-0000-000052C90000}"/>
    <cellStyle name="Normal 8 2 5 2 4" xfId="51546" xr:uid="{00000000-0005-0000-0000-000053C90000}"/>
    <cellStyle name="Normal 8 2 5 2 4 2" xfId="51547" xr:uid="{00000000-0005-0000-0000-000054C90000}"/>
    <cellStyle name="Normal 8 2 5 2 4 2 2" xfId="51548" xr:uid="{00000000-0005-0000-0000-000055C90000}"/>
    <cellStyle name="Normal 8 2 5 2 4 3" xfId="51549" xr:uid="{00000000-0005-0000-0000-000056C90000}"/>
    <cellStyle name="Normal 8 2 5 2 4 3 2" xfId="51550" xr:uid="{00000000-0005-0000-0000-000057C90000}"/>
    <cellStyle name="Normal 8 2 5 2 4 3 2 2" xfId="51551" xr:uid="{00000000-0005-0000-0000-000058C90000}"/>
    <cellStyle name="Normal 8 2 5 2 4 3 3" xfId="51552" xr:uid="{00000000-0005-0000-0000-000059C90000}"/>
    <cellStyle name="Normal 8 2 5 2 4 4" xfId="51553" xr:uid="{00000000-0005-0000-0000-00005AC90000}"/>
    <cellStyle name="Normal 8 2 5 2 5" xfId="51554" xr:uid="{00000000-0005-0000-0000-00005BC90000}"/>
    <cellStyle name="Normal 8 2 5 2 5 2" xfId="51555" xr:uid="{00000000-0005-0000-0000-00005CC90000}"/>
    <cellStyle name="Normal 8 2 5 2 5 2 2" xfId="51556" xr:uid="{00000000-0005-0000-0000-00005DC90000}"/>
    <cellStyle name="Normal 8 2 5 2 5 3" xfId="51557" xr:uid="{00000000-0005-0000-0000-00005EC90000}"/>
    <cellStyle name="Normal 8 2 5 2 5 3 2" xfId="51558" xr:uid="{00000000-0005-0000-0000-00005FC90000}"/>
    <cellStyle name="Normal 8 2 5 2 5 3 2 2" xfId="51559" xr:uid="{00000000-0005-0000-0000-000060C90000}"/>
    <cellStyle name="Normal 8 2 5 2 5 3 3" xfId="51560" xr:uid="{00000000-0005-0000-0000-000061C90000}"/>
    <cellStyle name="Normal 8 2 5 2 5 4" xfId="51561" xr:uid="{00000000-0005-0000-0000-000062C90000}"/>
    <cellStyle name="Normal 8 2 5 2 6" xfId="51562" xr:uid="{00000000-0005-0000-0000-000063C90000}"/>
    <cellStyle name="Normal 8 2 5 2 6 2" xfId="51563" xr:uid="{00000000-0005-0000-0000-000064C90000}"/>
    <cellStyle name="Normal 8 2 5 2 7" xfId="51564" xr:uid="{00000000-0005-0000-0000-000065C90000}"/>
    <cellStyle name="Normal 8 2 5 2 7 2" xfId="51565" xr:uid="{00000000-0005-0000-0000-000066C90000}"/>
    <cellStyle name="Normal 8 2 5 2 7 2 2" xfId="51566" xr:uid="{00000000-0005-0000-0000-000067C90000}"/>
    <cellStyle name="Normal 8 2 5 2 7 3" xfId="51567" xr:uid="{00000000-0005-0000-0000-000068C90000}"/>
    <cellStyle name="Normal 8 2 5 2 8" xfId="51568" xr:uid="{00000000-0005-0000-0000-000069C90000}"/>
    <cellStyle name="Normal 8 2 5 2 8 2" xfId="51569" xr:uid="{00000000-0005-0000-0000-00006AC90000}"/>
    <cellStyle name="Normal 8 2 5 2 9" xfId="51570" xr:uid="{00000000-0005-0000-0000-00006BC90000}"/>
    <cellStyle name="Normal 8 2 5 3" xfId="51571" xr:uid="{00000000-0005-0000-0000-00006CC90000}"/>
    <cellStyle name="Normal 8 2 5 3 2" xfId="51572" xr:uid="{00000000-0005-0000-0000-00006DC90000}"/>
    <cellStyle name="Normal 8 2 5 3 2 2" xfId="51573" xr:uid="{00000000-0005-0000-0000-00006EC90000}"/>
    <cellStyle name="Normal 8 2 5 3 2 2 2" xfId="51574" xr:uid="{00000000-0005-0000-0000-00006FC90000}"/>
    <cellStyle name="Normal 8 2 5 3 2 2 2 2" xfId="51575" xr:uid="{00000000-0005-0000-0000-000070C90000}"/>
    <cellStyle name="Normal 8 2 5 3 2 2 3" xfId="51576" xr:uid="{00000000-0005-0000-0000-000071C90000}"/>
    <cellStyle name="Normal 8 2 5 3 2 2 3 2" xfId="51577" xr:uid="{00000000-0005-0000-0000-000072C90000}"/>
    <cellStyle name="Normal 8 2 5 3 2 2 3 2 2" xfId="51578" xr:uid="{00000000-0005-0000-0000-000073C90000}"/>
    <cellStyle name="Normal 8 2 5 3 2 2 3 3" xfId="51579" xr:uid="{00000000-0005-0000-0000-000074C90000}"/>
    <cellStyle name="Normal 8 2 5 3 2 2 4" xfId="51580" xr:uid="{00000000-0005-0000-0000-000075C90000}"/>
    <cellStyle name="Normal 8 2 5 3 2 3" xfId="51581" xr:uid="{00000000-0005-0000-0000-000076C90000}"/>
    <cellStyle name="Normal 8 2 5 3 2 3 2" xfId="51582" xr:uid="{00000000-0005-0000-0000-000077C90000}"/>
    <cellStyle name="Normal 8 2 5 3 2 4" xfId="51583" xr:uid="{00000000-0005-0000-0000-000078C90000}"/>
    <cellStyle name="Normal 8 2 5 3 2 4 2" xfId="51584" xr:uid="{00000000-0005-0000-0000-000079C90000}"/>
    <cellStyle name="Normal 8 2 5 3 2 4 2 2" xfId="51585" xr:uid="{00000000-0005-0000-0000-00007AC90000}"/>
    <cellStyle name="Normal 8 2 5 3 2 4 3" xfId="51586" xr:uid="{00000000-0005-0000-0000-00007BC90000}"/>
    <cellStyle name="Normal 8 2 5 3 2 5" xfId="51587" xr:uid="{00000000-0005-0000-0000-00007CC90000}"/>
    <cellStyle name="Normal 8 2 5 3 3" xfId="51588" xr:uid="{00000000-0005-0000-0000-00007DC90000}"/>
    <cellStyle name="Normal 8 2 5 3 3 2" xfId="51589" xr:uid="{00000000-0005-0000-0000-00007EC90000}"/>
    <cellStyle name="Normal 8 2 5 3 3 2 2" xfId="51590" xr:uid="{00000000-0005-0000-0000-00007FC90000}"/>
    <cellStyle name="Normal 8 2 5 3 3 3" xfId="51591" xr:uid="{00000000-0005-0000-0000-000080C90000}"/>
    <cellStyle name="Normal 8 2 5 3 3 3 2" xfId="51592" xr:uid="{00000000-0005-0000-0000-000081C90000}"/>
    <cellStyle name="Normal 8 2 5 3 3 3 2 2" xfId="51593" xr:uid="{00000000-0005-0000-0000-000082C90000}"/>
    <cellStyle name="Normal 8 2 5 3 3 3 3" xfId="51594" xr:uid="{00000000-0005-0000-0000-000083C90000}"/>
    <cellStyle name="Normal 8 2 5 3 3 4" xfId="51595" xr:uid="{00000000-0005-0000-0000-000084C90000}"/>
    <cellStyle name="Normal 8 2 5 3 4" xfId="51596" xr:uid="{00000000-0005-0000-0000-000085C90000}"/>
    <cellStyle name="Normal 8 2 5 3 4 2" xfId="51597" xr:uid="{00000000-0005-0000-0000-000086C90000}"/>
    <cellStyle name="Normal 8 2 5 3 4 2 2" xfId="51598" xr:uid="{00000000-0005-0000-0000-000087C90000}"/>
    <cellStyle name="Normal 8 2 5 3 4 3" xfId="51599" xr:uid="{00000000-0005-0000-0000-000088C90000}"/>
    <cellStyle name="Normal 8 2 5 3 4 3 2" xfId="51600" xr:uid="{00000000-0005-0000-0000-000089C90000}"/>
    <cellStyle name="Normal 8 2 5 3 4 3 2 2" xfId="51601" xr:uid="{00000000-0005-0000-0000-00008AC90000}"/>
    <cellStyle name="Normal 8 2 5 3 4 3 3" xfId="51602" xr:uid="{00000000-0005-0000-0000-00008BC90000}"/>
    <cellStyle name="Normal 8 2 5 3 4 4" xfId="51603" xr:uid="{00000000-0005-0000-0000-00008CC90000}"/>
    <cellStyle name="Normal 8 2 5 3 5" xfId="51604" xr:uid="{00000000-0005-0000-0000-00008DC90000}"/>
    <cellStyle name="Normal 8 2 5 3 5 2" xfId="51605" xr:uid="{00000000-0005-0000-0000-00008EC90000}"/>
    <cellStyle name="Normal 8 2 5 3 6" xfId="51606" xr:uid="{00000000-0005-0000-0000-00008FC90000}"/>
    <cellStyle name="Normal 8 2 5 3 6 2" xfId="51607" xr:uid="{00000000-0005-0000-0000-000090C90000}"/>
    <cellStyle name="Normal 8 2 5 3 6 2 2" xfId="51608" xr:uid="{00000000-0005-0000-0000-000091C90000}"/>
    <cellStyle name="Normal 8 2 5 3 6 3" xfId="51609" xr:uid="{00000000-0005-0000-0000-000092C90000}"/>
    <cellStyle name="Normal 8 2 5 3 7" xfId="51610" xr:uid="{00000000-0005-0000-0000-000093C90000}"/>
    <cellStyle name="Normal 8 2 5 3 7 2" xfId="51611" xr:uid="{00000000-0005-0000-0000-000094C90000}"/>
    <cellStyle name="Normal 8 2 5 3 8" xfId="51612" xr:uid="{00000000-0005-0000-0000-000095C90000}"/>
    <cellStyle name="Normal 8 2 5 4" xfId="51613" xr:uid="{00000000-0005-0000-0000-000096C90000}"/>
    <cellStyle name="Normal 8 2 5 4 2" xfId="51614" xr:uid="{00000000-0005-0000-0000-000097C90000}"/>
    <cellStyle name="Normal 8 2 5 4 2 2" xfId="51615" xr:uid="{00000000-0005-0000-0000-000098C90000}"/>
    <cellStyle name="Normal 8 2 5 4 2 2 2" xfId="51616" xr:uid="{00000000-0005-0000-0000-000099C90000}"/>
    <cellStyle name="Normal 8 2 5 4 2 3" xfId="51617" xr:uid="{00000000-0005-0000-0000-00009AC90000}"/>
    <cellStyle name="Normal 8 2 5 4 2 3 2" xfId="51618" xr:uid="{00000000-0005-0000-0000-00009BC90000}"/>
    <cellStyle name="Normal 8 2 5 4 2 3 2 2" xfId="51619" xr:uid="{00000000-0005-0000-0000-00009CC90000}"/>
    <cellStyle name="Normal 8 2 5 4 2 3 3" xfId="51620" xr:uid="{00000000-0005-0000-0000-00009DC90000}"/>
    <cellStyle name="Normal 8 2 5 4 2 4" xfId="51621" xr:uid="{00000000-0005-0000-0000-00009EC90000}"/>
    <cellStyle name="Normal 8 2 5 4 3" xfId="51622" xr:uid="{00000000-0005-0000-0000-00009FC90000}"/>
    <cellStyle name="Normal 8 2 5 4 3 2" xfId="51623" xr:uid="{00000000-0005-0000-0000-0000A0C90000}"/>
    <cellStyle name="Normal 8 2 5 4 4" xfId="51624" xr:uid="{00000000-0005-0000-0000-0000A1C90000}"/>
    <cellStyle name="Normal 8 2 5 4 4 2" xfId="51625" xr:uid="{00000000-0005-0000-0000-0000A2C90000}"/>
    <cellStyle name="Normal 8 2 5 4 4 2 2" xfId="51626" xr:uid="{00000000-0005-0000-0000-0000A3C90000}"/>
    <cellStyle name="Normal 8 2 5 4 4 3" xfId="51627" xr:uid="{00000000-0005-0000-0000-0000A4C90000}"/>
    <cellStyle name="Normal 8 2 5 4 5" xfId="51628" xr:uid="{00000000-0005-0000-0000-0000A5C90000}"/>
    <cellStyle name="Normal 8 2 5 5" xfId="51629" xr:uid="{00000000-0005-0000-0000-0000A6C90000}"/>
    <cellStyle name="Normal 8 2 5 5 2" xfId="51630" xr:uid="{00000000-0005-0000-0000-0000A7C90000}"/>
    <cellStyle name="Normal 8 2 5 5 2 2" xfId="51631" xr:uid="{00000000-0005-0000-0000-0000A8C90000}"/>
    <cellStyle name="Normal 8 2 5 5 3" xfId="51632" xr:uid="{00000000-0005-0000-0000-0000A9C90000}"/>
    <cellStyle name="Normal 8 2 5 5 3 2" xfId="51633" xr:uid="{00000000-0005-0000-0000-0000AAC90000}"/>
    <cellStyle name="Normal 8 2 5 5 3 2 2" xfId="51634" xr:uid="{00000000-0005-0000-0000-0000ABC90000}"/>
    <cellStyle name="Normal 8 2 5 5 3 3" xfId="51635" xr:uid="{00000000-0005-0000-0000-0000ACC90000}"/>
    <cellStyle name="Normal 8 2 5 5 4" xfId="51636" xr:uid="{00000000-0005-0000-0000-0000ADC90000}"/>
    <cellStyle name="Normal 8 2 5 6" xfId="51637" xr:uid="{00000000-0005-0000-0000-0000AEC90000}"/>
    <cellStyle name="Normal 8 2 5 6 2" xfId="51638" xr:uid="{00000000-0005-0000-0000-0000AFC90000}"/>
    <cellStyle name="Normal 8 2 5 6 2 2" xfId="51639" xr:uid="{00000000-0005-0000-0000-0000B0C90000}"/>
    <cellStyle name="Normal 8 2 5 6 3" xfId="51640" xr:uid="{00000000-0005-0000-0000-0000B1C90000}"/>
    <cellStyle name="Normal 8 2 5 6 3 2" xfId="51641" xr:uid="{00000000-0005-0000-0000-0000B2C90000}"/>
    <cellStyle name="Normal 8 2 5 6 3 2 2" xfId="51642" xr:uid="{00000000-0005-0000-0000-0000B3C90000}"/>
    <cellStyle name="Normal 8 2 5 6 3 3" xfId="51643" xr:uid="{00000000-0005-0000-0000-0000B4C90000}"/>
    <cellStyle name="Normal 8 2 5 6 4" xfId="51644" xr:uid="{00000000-0005-0000-0000-0000B5C90000}"/>
    <cellStyle name="Normal 8 2 5 7" xfId="51645" xr:uid="{00000000-0005-0000-0000-0000B6C90000}"/>
    <cellStyle name="Normal 8 2 5 7 2" xfId="51646" xr:uid="{00000000-0005-0000-0000-0000B7C90000}"/>
    <cellStyle name="Normal 8 2 5 8" xfId="51647" xr:uid="{00000000-0005-0000-0000-0000B8C90000}"/>
    <cellStyle name="Normal 8 2 5 8 2" xfId="51648" xr:uid="{00000000-0005-0000-0000-0000B9C90000}"/>
    <cellStyle name="Normal 8 2 5 8 2 2" xfId="51649" xr:uid="{00000000-0005-0000-0000-0000BAC90000}"/>
    <cellStyle name="Normal 8 2 5 8 3" xfId="51650" xr:uid="{00000000-0005-0000-0000-0000BBC90000}"/>
    <cellStyle name="Normal 8 2 5 9" xfId="51651" xr:uid="{00000000-0005-0000-0000-0000BCC90000}"/>
    <cellStyle name="Normal 8 2 5 9 2" xfId="51652" xr:uid="{00000000-0005-0000-0000-0000BDC90000}"/>
    <cellStyle name="Normal 8 2 6" xfId="51653" xr:uid="{00000000-0005-0000-0000-0000BEC90000}"/>
    <cellStyle name="Normal 8 2 6 10" xfId="51654" xr:uid="{00000000-0005-0000-0000-0000BFC90000}"/>
    <cellStyle name="Normal 8 2 6 2" xfId="51655" xr:uid="{00000000-0005-0000-0000-0000C0C90000}"/>
    <cellStyle name="Normal 8 2 6 2 2" xfId="51656" xr:uid="{00000000-0005-0000-0000-0000C1C90000}"/>
    <cellStyle name="Normal 8 2 6 2 2 2" xfId="51657" xr:uid="{00000000-0005-0000-0000-0000C2C90000}"/>
    <cellStyle name="Normal 8 2 6 2 2 2 2" xfId="51658" xr:uid="{00000000-0005-0000-0000-0000C3C90000}"/>
    <cellStyle name="Normal 8 2 6 2 2 2 2 2" xfId="51659" xr:uid="{00000000-0005-0000-0000-0000C4C90000}"/>
    <cellStyle name="Normal 8 2 6 2 2 2 3" xfId="51660" xr:uid="{00000000-0005-0000-0000-0000C5C90000}"/>
    <cellStyle name="Normal 8 2 6 2 2 2 3 2" xfId="51661" xr:uid="{00000000-0005-0000-0000-0000C6C90000}"/>
    <cellStyle name="Normal 8 2 6 2 2 2 3 2 2" xfId="51662" xr:uid="{00000000-0005-0000-0000-0000C7C90000}"/>
    <cellStyle name="Normal 8 2 6 2 2 2 3 3" xfId="51663" xr:uid="{00000000-0005-0000-0000-0000C8C90000}"/>
    <cellStyle name="Normal 8 2 6 2 2 2 4" xfId="51664" xr:uid="{00000000-0005-0000-0000-0000C9C90000}"/>
    <cellStyle name="Normal 8 2 6 2 2 3" xfId="51665" xr:uid="{00000000-0005-0000-0000-0000CAC90000}"/>
    <cellStyle name="Normal 8 2 6 2 2 3 2" xfId="51666" xr:uid="{00000000-0005-0000-0000-0000CBC90000}"/>
    <cellStyle name="Normal 8 2 6 2 2 4" xfId="51667" xr:uid="{00000000-0005-0000-0000-0000CCC90000}"/>
    <cellStyle name="Normal 8 2 6 2 2 4 2" xfId="51668" xr:uid="{00000000-0005-0000-0000-0000CDC90000}"/>
    <cellStyle name="Normal 8 2 6 2 2 4 2 2" xfId="51669" xr:uid="{00000000-0005-0000-0000-0000CEC90000}"/>
    <cellStyle name="Normal 8 2 6 2 2 4 3" xfId="51670" xr:uid="{00000000-0005-0000-0000-0000CFC90000}"/>
    <cellStyle name="Normal 8 2 6 2 2 5" xfId="51671" xr:uid="{00000000-0005-0000-0000-0000D0C90000}"/>
    <cellStyle name="Normal 8 2 6 2 3" xfId="51672" xr:uid="{00000000-0005-0000-0000-0000D1C90000}"/>
    <cellStyle name="Normal 8 2 6 2 3 2" xfId="51673" xr:uid="{00000000-0005-0000-0000-0000D2C90000}"/>
    <cellStyle name="Normal 8 2 6 2 3 2 2" xfId="51674" xr:uid="{00000000-0005-0000-0000-0000D3C90000}"/>
    <cellStyle name="Normal 8 2 6 2 3 3" xfId="51675" xr:uid="{00000000-0005-0000-0000-0000D4C90000}"/>
    <cellStyle name="Normal 8 2 6 2 3 3 2" xfId="51676" xr:uid="{00000000-0005-0000-0000-0000D5C90000}"/>
    <cellStyle name="Normal 8 2 6 2 3 3 2 2" xfId="51677" xr:uid="{00000000-0005-0000-0000-0000D6C90000}"/>
    <cellStyle name="Normal 8 2 6 2 3 3 3" xfId="51678" xr:uid="{00000000-0005-0000-0000-0000D7C90000}"/>
    <cellStyle name="Normal 8 2 6 2 3 4" xfId="51679" xr:uid="{00000000-0005-0000-0000-0000D8C90000}"/>
    <cellStyle name="Normal 8 2 6 2 4" xfId="51680" xr:uid="{00000000-0005-0000-0000-0000D9C90000}"/>
    <cellStyle name="Normal 8 2 6 2 4 2" xfId="51681" xr:uid="{00000000-0005-0000-0000-0000DAC90000}"/>
    <cellStyle name="Normal 8 2 6 2 4 2 2" xfId="51682" xr:uid="{00000000-0005-0000-0000-0000DBC90000}"/>
    <cellStyle name="Normal 8 2 6 2 4 3" xfId="51683" xr:uid="{00000000-0005-0000-0000-0000DCC90000}"/>
    <cellStyle name="Normal 8 2 6 2 4 3 2" xfId="51684" xr:uid="{00000000-0005-0000-0000-0000DDC90000}"/>
    <cellStyle name="Normal 8 2 6 2 4 3 2 2" xfId="51685" xr:uid="{00000000-0005-0000-0000-0000DEC90000}"/>
    <cellStyle name="Normal 8 2 6 2 4 3 3" xfId="51686" xr:uid="{00000000-0005-0000-0000-0000DFC90000}"/>
    <cellStyle name="Normal 8 2 6 2 4 4" xfId="51687" xr:uid="{00000000-0005-0000-0000-0000E0C90000}"/>
    <cellStyle name="Normal 8 2 6 2 5" xfId="51688" xr:uid="{00000000-0005-0000-0000-0000E1C90000}"/>
    <cellStyle name="Normal 8 2 6 2 5 2" xfId="51689" xr:uid="{00000000-0005-0000-0000-0000E2C90000}"/>
    <cellStyle name="Normal 8 2 6 2 6" xfId="51690" xr:uid="{00000000-0005-0000-0000-0000E3C90000}"/>
    <cellStyle name="Normal 8 2 6 2 6 2" xfId="51691" xr:uid="{00000000-0005-0000-0000-0000E4C90000}"/>
    <cellStyle name="Normal 8 2 6 2 6 2 2" xfId="51692" xr:uid="{00000000-0005-0000-0000-0000E5C90000}"/>
    <cellStyle name="Normal 8 2 6 2 6 3" xfId="51693" xr:uid="{00000000-0005-0000-0000-0000E6C90000}"/>
    <cellStyle name="Normal 8 2 6 2 7" xfId="51694" xr:uid="{00000000-0005-0000-0000-0000E7C90000}"/>
    <cellStyle name="Normal 8 2 6 2 7 2" xfId="51695" xr:uid="{00000000-0005-0000-0000-0000E8C90000}"/>
    <cellStyle name="Normal 8 2 6 2 8" xfId="51696" xr:uid="{00000000-0005-0000-0000-0000E9C90000}"/>
    <cellStyle name="Normal 8 2 6 2 9" xfId="51697" xr:uid="{00000000-0005-0000-0000-0000EAC90000}"/>
    <cellStyle name="Normal 8 2 6 3" xfId="51698" xr:uid="{00000000-0005-0000-0000-0000EBC90000}"/>
    <cellStyle name="Normal 8 2 6 3 2" xfId="51699" xr:uid="{00000000-0005-0000-0000-0000ECC90000}"/>
    <cellStyle name="Normal 8 2 6 3 2 2" xfId="51700" xr:uid="{00000000-0005-0000-0000-0000EDC90000}"/>
    <cellStyle name="Normal 8 2 6 3 2 2 2" xfId="51701" xr:uid="{00000000-0005-0000-0000-0000EEC90000}"/>
    <cellStyle name="Normal 8 2 6 3 2 3" xfId="51702" xr:uid="{00000000-0005-0000-0000-0000EFC90000}"/>
    <cellStyle name="Normal 8 2 6 3 2 3 2" xfId="51703" xr:uid="{00000000-0005-0000-0000-0000F0C90000}"/>
    <cellStyle name="Normal 8 2 6 3 2 3 2 2" xfId="51704" xr:uid="{00000000-0005-0000-0000-0000F1C90000}"/>
    <cellStyle name="Normal 8 2 6 3 2 3 3" xfId="51705" xr:uid="{00000000-0005-0000-0000-0000F2C90000}"/>
    <cellStyle name="Normal 8 2 6 3 2 4" xfId="51706" xr:uid="{00000000-0005-0000-0000-0000F3C90000}"/>
    <cellStyle name="Normal 8 2 6 3 3" xfId="51707" xr:uid="{00000000-0005-0000-0000-0000F4C90000}"/>
    <cellStyle name="Normal 8 2 6 3 3 2" xfId="51708" xr:uid="{00000000-0005-0000-0000-0000F5C90000}"/>
    <cellStyle name="Normal 8 2 6 3 4" xfId="51709" xr:uid="{00000000-0005-0000-0000-0000F6C90000}"/>
    <cellStyle name="Normal 8 2 6 3 4 2" xfId="51710" xr:uid="{00000000-0005-0000-0000-0000F7C90000}"/>
    <cellStyle name="Normal 8 2 6 3 4 2 2" xfId="51711" xr:uid="{00000000-0005-0000-0000-0000F8C90000}"/>
    <cellStyle name="Normal 8 2 6 3 4 3" xfId="51712" xr:uid="{00000000-0005-0000-0000-0000F9C90000}"/>
    <cellStyle name="Normal 8 2 6 3 5" xfId="51713" xr:uid="{00000000-0005-0000-0000-0000FAC90000}"/>
    <cellStyle name="Normal 8 2 6 4" xfId="51714" xr:uid="{00000000-0005-0000-0000-0000FBC90000}"/>
    <cellStyle name="Normal 8 2 6 4 2" xfId="51715" xr:uid="{00000000-0005-0000-0000-0000FCC90000}"/>
    <cellStyle name="Normal 8 2 6 4 2 2" xfId="51716" xr:uid="{00000000-0005-0000-0000-0000FDC90000}"/>
    <cellStyle name="Normal 8 2 6 4 3" xfId="51717" xr:uid="{00000000-0005-0000-0000-0000FEC90000}"/>
    <cellStyle name="Normal 8 2 6 4 3 2" xfId="51718" xr:uid="{00000000-0005-0000-0000-0000FFC90000}"/>
    <cellStyle name="Normal 8 2 6 4 3 2 2" xfId="51719" xr:uid="{00000000-0005-0000-0000-000000CA0000}"/>
    <cellStyle name="Normal 8 2 6 4 3 3" xfId="51720" xr:uid="{00000000-0005-0000-0000-000001CA0000}"/>
    <cellStyle name="Normal 8 2 6 4 4" xfId="51721" xr:uid="{00000000-0005-0000-0000-000002CA0000}"/>
    <cellStyle name="Normal 8 2 6 5" xfId="51722" xr:uid="{00000000-0005-0000-0000-000003CA0000}"/>
    <cellStyle name="Normal 8 2 6 5 2" xfId="51723" xr:uid="{00000000-0005-0000-0000-000004CA0000}"/>
    <cellStyle name="Normal 8 2 6 5 2 2" xfId="51724" xr:uid="{00000000-0005-0000-0000-000005CA0000}"/>
    <cellStyle name="Normal 8 2 6 5 3" xfId="51725" xr:uid="{00000000-0005-0000-0000-000006CA0000}"/>
    <cellStyle name="Normal 8 2 6 5 3 2" xfId="51726" xr:uid="{00000000-0005-0000-0000-000007CA0000}"/>
    <cellStyle name="Normal 8 2 6 5 3 2 2" xfId="51727" xr:uid="{00000000-0005-0000-0000-000008CA0000}"/>
    <cellStyle name="Normal 8 2 6 5 3 3" xfId="51728" xr:uid="{00000000-0005-0000-0000-000009CA0000}"/>
    <cellStyle name="Normal 8 2 6 5 4" xfId="51729" xr:uid="{00000000-0005-0000-0000-00000ACA0000}"/>
    <cellStyle name="Normal 8 2 6 6" xfId="51730" xr:uid="{00000000-0005-0000-0000-00000BCA0000}"/>
    <cellStyle name="Normal 8 2 6 6 2" xfId="51731" xr:uid="{00000000-0005-0000-0000-00000CCA0000}"/>
    <cellStyle name="Normal 8 2 6 7" xfId="51732" xr:uid="{00000000-0005-0000-0000-00000DCA0000}"/>
    <cellStyle name="Normal 8 2 6 7 2" xfId="51733" xr:uid="{00000000-0005-0000-0000-00000ECA0000}"/>
    <cellStyle name="Normal 8 2 6 7 2 2" xfId="51734" xr:uid="{00000000-0005-0000-0000-00000FCA0000}"/>
    <cellStyle name="Normal 8 2 6 7 3" xfId="51735" xr:uid="{00000000-0005-0000-0000-000010CA0000}"/>
    <cellStyle name="Normal 8 2 6 8" xfId="51736" xr:uid="{00000000-0005-0000-0000-000011CA0000}"/>
    <cellStyle name="Normal 8 2 6 8 2" xfId="51737" xr:uid="{00000000-0005-0000-0000-000012CA0000}"/>
    <cellStyle name="Normal 8 2 6 9" xfId="51738" xr:uid="{00000000-0005-0000-0000-000013CA0000}"/>
    <cellStyle name="Normal 8 2 7" xfId="51739" xr:uid="{00000000-0005-0000-0000-000014CA0000}"/>
    <cellStyle name="Normal 8 2 7 2" xfId="51740" xr:uid="{00000000-0005-0000-0000-000015CA0000}"/>
    <cellStyle name="Normal 8 2 7 2 2" xfId="51741" xr:uid="{00000000-0005-0000-0000-000016CA0000}"/>
    <cellStyle name="Normal 8 2 7 2 2 2" xfId="51742" xr:uid="{00000000-0005-0000-0000-000017CA0000}"/>
    <cellStyle name="Normal 8 2 7 2 2 2 2" xfId="51743" xr:uid="{00000000-0005-0000-0000-000018CA0000}"/>
    <cellStyle name="Normal 8 2 7 2 2 3" xfId="51744" xr:uid="{00000000-0005-0000-0000-000019CA0000}"/>
    <cellStyle name="Normal 8 2 7 2 2 3 2" xfId="51745" xr:uid="{00000000-0005-0000-0000-00001ACA0000}"/>
    <cellStyle name="Normal 8 2 7 2 2 3 2 2" xfId="51746" xr:uid="{00000000-0005-0000-0000-00001BCA0000}"/>
    <cellStyle name="Normal 8 2 7 2 2 3 3" xfId="51747" xr:uid="{00000000-0005-0000-0000-00001CCA0000}"/>
    <cellStyle name="Normal 8 2 7 2 2 4" xfId="51748" xr:uid="{00000000-0005-0000-0000-00001DCA0000}"/>
    <cellStyle name="Normal 8 2 7 2 3" xfId="51749" xr:uid="{00000000-0005-0000-0000-00001ECA0000}"/>
    <cellStyle name="Normal 8 2 7 2 3 2" xfId="51750" xr:uid="{00000000-0005-0000-0000-00001FCA0000}"/>
    <cellStyle name="Normal 8 2 7 2 4" xfId="51751" xr:uid="{00000000-0005-0000-0000-000020CA0000}"/>
    <cellStyle name="Normal 8 2 7 2 4 2" xfId="51752" xr:uid="{00000000-0005-0000-0000-000021CA0000}"/>
    <cellStyle name="Normal 8 2 7 2 4 2 2" xfId="51753" xr:uid="{00000000-0005-0000-0000-000022CA0000}"/>
    <cellStyle name="Normal 8 2 7 2 4 3" xfId="51754" xr:uid="{00000000-0005-0000-0000-000023CA0000}"/>
    <cellStyle name="Normal 8 2 7 2 5" xfId="51755" xr:uid="{00000000-0005-0000-0000-000024CA0000}"/>
    <cellStyle name="Normal 8 2 7 3" xfId="51756" xr:uid="{00000000-0005-0000-0000-000025CA0000}"/>
    <cellStyle name="Normal 8 2 7 3 2" xfId="51757" xr:uid="{00000000-0005-0000-0000-000026CA0000}"/>
    <cellStyle name="Normal 8 2 7 3 2 2" xfId="51758" xr:uid="{00000000-0005-0000-0000-000027CA0000}"/>
    <cellStyle name="Normal 8 2 7 3 3" xfId="51759" xr:uid="{00000000-0005-0000-0000-000028CA0000}"/>
    <cellStyle name="Normal 8 2 7 3 3 2" xfId="51760" xr:uid="{00000000-0005-0000-0000-000029CA0000}"/>
    <cellStyle name="Normal 8 2 7 3 3 2 2" xfId="51761" xr:uid="{00000000-0005-0000-0000-00002ACA0000}"/>
    <cellStyle name="Normal 8 2 7 3 3 3" xfId="51762" xr:uid="{00000000-0005-0000-0000-00002BCA0000}"/>
    <cellStyle name="Normal 8 2 7 3 4" xfId="51763" xr:uid="{00000000-0005-0000-0000-00002CCA0000}"/>
    <cellStyle name="Normal 8 2 7 4" xfId="51764" xr:uid="{00000000-0005-0000-0000-00002DCA0000}"/>
    <cellStyle name="Normal 8 2 7 4 2" xfId="51765" xr:uid="{00000000-0005-0000-0000-00002ECA0000}"/>
    <cellStyle name="Normal 8 2 7 4 2 2" xfId="51766" xr:uid="{00000000-0005-0000-0000-00002FCA0000}"/>
    <cellStyle name="Normal 8 2 7 4 3" xfId="51767" xr:uid="{00000000-0005-0000-0000-000030CA0000}"/>
    <cellStyle name="Normal 8 2 7 4 3 2" xfId="51768" xr:uid="{00000000-0005-0000-0000-000031CA0000}"/>
    <cellStyle name="Normal 8 2 7 4 3 2 2" xfId="51769" xr:uid="{00000000-0005-0000-0000-000032CA0000}"/>
    <cellStyle name="Normal 8 2 7 4 3 3" xfId="51770" xr:uid="{00000000-0005-0000-0000-000033CA0000}"/>
    <cellStyle name="Normal 8 2 7 4 4" xfId="51771" xr:uid="{00000000-0005-0000-0000-000034CA0000}"/>
    <cellStyle name="Normal 8 2 7 5" xfId="51772" xr:uid="{00000000-0005-0000-0000-000035CA0000}"/>
    <cellStyle name="Normal 8 2 7 5 2" xfId="51773" xr:uid="{00000000-0005-0000-0000-000036CA0000}"/>
    <cellStyle name="Normal 8 2 7 6" xfId="51774" xr:uid="{00000000-0005-0000-0000-000037CA0000}"/>
    <cellStyle name="Normal 8 2 7 6 2" xfId="51775" xr:uid="{00000000-0005-0000-0000-000038CA0000}"/>
    <cellStyle name="Normal 8 2 7 6 2 2" xfId="51776" xr:uid="{00000000-0005-0000-0000-000039CA0000}"/>
    <cellStyle name="Normal 8 2 7 6 3" xfId="51777" xr:uid="{00000000-0005-0000-0000-00003ACA0000}"/>
    <cellStyle name="Normal 8 2 7 7" xfId="51778" xr:uid="{00000000-0005-0000-0000-00003BCA0000}"/>
    <cellStyle name="Normal 8 2 7 7 2" xfId="51779" xr:uid="{00000000-0005-0000-0000-00003CCA0000}"/>
    <cellStyle name="Normal 8 2 7 8" xfId="51780" xr:uid="{00000000-0005-0000-0000-00003DCA0000}"/>
    <cellStyle name="Normal 8 2 7 9" xfId="51781" xr:uid="{00000000-0005-0000-0000-00003ECA0000}"/>
    <cellStyle name="Normal 8 2 8" xfId="51782" xr:uid="{00000000-0005-0000-0000-00003FCA0000}"/>
    <cellStyle name="Normal 8 2 8 2" xfId="51783" xr:uid="{00000000-0005-0000-0000-000040CA0000}"/>
    <cellStyle name="Normal 8 2 8 2 2" xfId="51784" xr:uid="{00000000-0005-0000-0000-000041CA0000}"/>
    <cellStyle name="Normal 8 2 8 2 2 2" xfId="51785" xr:uid="{00000000-0005-0000-0000-000042CA0000}"/>
    <cellStyle name="Normal 8 2 8 2 2 2 2" xfId="51786" xr:uid="{00000000-0005-0000-0000-000043CA0000}"/>
    <cellStyle name="Normal 8 2 8 2 2 3" xfId="51787" xr:uid="{00000000-0005-0000-0000-000044CA0000}"/>
    <cellStyle name="Normal 8 2 8 2 2 3 2" xfId="51788" xr:uid="{00000000-0005-0000-0000-000045CA0000}"/>
    <cellStyle name="Normal 8 2 8 2 2 3 2 2" xfId="51789" xr:uid="{00000000-0005-0000-0000-000046CA0000}"/>
    <cellStyle name="Normal 8 2 8 2 2 3 3" xfId="51790" xr:uid="{00000000-0005-0000-0000-000047CA0000}"/>
    <cellStyle name="Normal 8 2 8 2 2 4" xfId="51791" xr:uid="{00000000-0005-0000-0000-000048CA0000}"/>
    <cellStyle name="Normal 8 2 8 2 3" xfId="51792" xr:uid="{00000000-0005-0000-0000-000049CA0000}"/>
    <cellStyle name="Normal 8 2 8 2 3 2" xfId="51793" xr:uid="{00000000-0005-0000-0000-00004ACA0000}"/>
    <cellStyle name="Normal 8 2 8 2 4" xfId="51794" xr:uid="{00000000-0005-0000-0000-00004BCA0000}"/>
    <cellStyle name="Normal 8 2 8 2 4 2" xfId="51795" xr:uid="{00000000-0005-0000-0000-00004CCA0000}"/>
    <cellStyle name="Normal 8 2 8 2 4 2 2" xfId="51796" xr:uid="{00000000-0005-0000-0000-00004DCA0000}"/>
    <cellStyle name="Normal 8 2 8 2 4 3" xfId="51797" xr:uid="{00000000-0005-0000-0000-00004ECA0000}"/>
    <cellStyle name="Normal 8 2 8 2 5" xfId="51798" xr:uid="{00000000-0005-0000-0000-00004FCA0000}"/>
    <cellStyle name="Normal 8 2 8 3" xfId="51799" xr:uid="{00000000-0005-0000-0000-000050CA0000}"/>
    <cellStyle name="Normal 8 2 8 3 2" xfId="51800" xr:uid="{00000000-0005-0000-0000-000051CA0000}"/>
    <cellStyle name="Normal 8 2 8 3 2 2" xfId="51801" xr:uid="{00000000-0005-0000-0000-000052CA0000}"/>
    <cellStyle name="Normal 8 2 8 3 3" xfId="51802" xr:uid="{00000000-0005-0000-0000-000053CA0000}"/>
    <cellStyle name="Normal 8 2 8 3 3 2" xfId="51803" xr:uid="{00000000-0005-0000-0000-000054CA0000}"/>
    <cellStyle name="Normal 8 2 8 3 3 2 2" xfId="51804" xr:uid="{00000000-0005-0000-0000-000055CA0000}"/>
    <cellStyle name="Normal 8 2 8 3 3 3" xfId="51805" xr:uid="{00000000-0005-0000-0000-000056CA0000}"/>
    <cellStyle name="Normal 8 2 8 3 4" xfId="51806" xr:uid="{00000000-0005-0000-0000-000057CA0000}"/>
    <cellStyle name="Normal 8 2 8 4" xfId="51807" xr:uid="{00000000-0005-0000-0000-000058CA0000}"/>
    <cellStyle name="Normal 8 2 8 4 2" xfId="51808" xr:uid="{00000000-0005-0000-0000-000059CA0000}"/>
    <cellStyle name="Normal 8 2 8 4 2 2" xfId="51809" xr:uid="{00000000-0005-0000-0000-00005ACA0000}"/>
    <cellStyle name="Normal 8 2 8 4 3" xfId="51810" xr:uid="{00000000-0005-0000-0000-00005BCA0000}"/>
    <cellStyle name="Normal 8 2 8 4 3 2" xfId="51811" xr:uid="{00000000-0005-0000-0000-00005CCA0000}"/>
    <cellStyle name="Normal 8 2 8 4 3 2 2" xfId="51812" xr:uid="{00000000-0005-0000-0000-00005DCA0000}"/>
    <cellStyle name="Normal 8 2 8 4 3 3" xfId="51813" xr:uid="{00000000-0005-0000-0000-00005ECA0000}"/>
    <cellStyle name="Normal 8 2 8 4 4" xfId="51814" xr:uid="{00000000-0005-0000-0000-00005FCA0000}"/>
    <cellStyle name="Normal 8 2 8 5" xfId="51815" xr:uid="{00000000-0005-0000-0000-000060CA0000}"/>
    <cellStyle name="Normal 8 2 8 5 2" xfId="51816" xr:uid="{00000000-0005-0000-0000-000061CA0000}"/>
    <cellStyle name="Normal 8 2 8 6" xfId="51817" xr:uid="{00000000-0005-0000-0000-000062CA0000}"/>
    <cellStyle name="Normal 8 2 8 6 2" xfId="51818" xr:uid="{00000000-0005-0000-0000-000063CA0000}"/>
    <cellStyle name="Normal 8 2 8 6 2 2" xfId="51819" xr:uid="{00000000-0005-0000-0000-000064CA0000}"/>
    <cellStyle name="Normal 8 2 8 6 3" xfId="51820" xr:uid="{00000000-0005-0000-0000-000065CA0000}"/>
    <cellStyle name="Normal 8 2 8 7" xfId="51821" xr:uid="{00000000-0005-0000-0000-000066CA0000}"/>
    <cellStyle name="Normal 8 2 8 7 2" xfId="51822" xr:uid="{00000000-0005-0000-0000-000067CA0000}"/>
    <cellStyle name="Normal 8 2 8 8" xfId="51823" xr:uid="{00000000-0005-0000-0000-000068CA0000}"/>
    <cellStyle name="Normal 8 2 9" xfId="51824" xr:uid="{00000000-0005-0000-0000-000069CA0000}"/>
    <cellStyle name="Normal 8 2 9 2" xfId="51825" xr:uid="{00000000-0005-0000-0000-00006ACA0000}"/>
    <cellStyle name="Normal 8 2 9 2 2" xfId="51826" xr:uid="{00000000-0005-0000-0000-00006BCA0000}"/>
    <cellStyle name="Normal 8 2 9 2 2 2" xfId="51827" xr:uid="{00000000-0005-0000-0000-00006CCA0000}"/>
    <cellStyle name="Normal 8 2 9 2 2 2 2" xfId="51828" xr:uid="{00000000-0005-0000-0000-00006DCA0000}"/>
    <cellStyle name="Normal 8 2 9 2 2 3" xfId="51829" xr:uid="{00000000-0005-0000-0000-00006ECA0000}"/>
    <cellStyle name="Normal 8 2 9 2 2 3 2" xfId="51830" xr:uid="{00000000-0005-0000-0000-00006FCA0000}"/>
    <cellStyle name="Normal 8 2 9 2 2 3 2 2" xfId="51831" xr:uid="{00000000-0005-0000-0000-000070CA0000}"/>
    <cellStyle name="Normal 8 2 9 2 2 3 3" xfId="51832" xr:uid="{00000000-0005-0000-0000-000071CA0000}"/>
    <cellStyle name="Normal 8 2 9 2 2 4" xfId="51833" xr:uid="{00000000-0005-0000-0000-000072CA0000}"/>
    <cellStyle name="Normal 8 2 9 2 3" xfId="51834" xr:uid="{00000000-0005-0000-0000-000073CA0000}"/>
    <cellStyle name="Normal 8 2 9 2 3 2" xfId="51835" xr:uid="{00000000-0005-0000-0000-000074CA0000}"/>
    <cellStyle name="Normal 8 2 9 2 4" xfId="51836" xr:uid="{00000000-0005-0000-0000-000075CA0000}"/>
    <cellStyle name="Normal 8 2 9 2 4 2" xfId="51837" xr:uid="{00000000-0005-0000-0000-000076CA0000}"/>
    <cellStyle name="Normal 8 2 9 2 4 2 2" xfId="51838" xr:uid="{00000000-0005-0000-0000-000077CA0000}"/>
    <cellStyle name="Normal 8 2 9 2 4 3" xfId="51839" xr:uid="{00000000-0005-0000-0000-000078CA0000}"/>
    <cellStyle name="Normal 8 2 9 2 5" xfId="51840" xr:uid="{00000000-0005-0000-0000-000079CA0000}"/>
    <cellStyle name="Normal 8 2 9 3" xfId="51841" xr:uid="{00000000-0005-0000-0000-00007ACA0000}"/>
    <cellStyle name="Normal 8 2 9 3 2" xfId="51842" xr:uid="{00000000-0005-0000-0000-00007BCA0000}"/>
    <cellStyle name="Normal 8 2 9 3 2 2" xfId="51843" xr:uid="{00000000-0005-0000-0000-00007CCA0000}"/>
    <cellStyle name="Normal 8 2 9 3 3" xfId="51844" xr:uid="{00000000-0005-0000-0000-00007DCA0000}"/>
    <cellStyle name="Normal 8 2 9 3 3 2" xfId="51845" xr:uid="{00000000-0005-0000-0000-00007ECA0000}"/>
    <cellStyle name="Normal 8 2 9 3 3 2 2" xfId="51846" xr:uid="{00000000-0005-0000-0000-00007FCA0000}"/>
    <cellStyle name="Normal 8 2 9 3 3 3" xfId="51847" xr:uid="{00000000-0005-0000-0000-000080CA0000}"/>
    <cellStyle name="Normal 8 2 9 3 4" xfId="51848" xr:uid="{00000000-0005-0000-0000-000081CA0000}"/>
    <cellStyle name="Normal 8 2 9 4" xfId="51849" xr:uid="{00000000-0005-0000-0000-000082CA0000}"/>
    <cellStyle name="Normal 8 2 9 4 2" xfId="51850" xr:uid="{00000000-0005-0000-0000-000083CA0000}"/>
    <cellStyle name="Normal 8 2 9 5" xfId="51851" xr:uid="{00000000-0005-0000-0000-000084CA0000}"/>
    <cellStyle name="Normal 8 2 9 5 2" xfId="51852" xr:uid="{00000000-0005-0000-0000-000085CA0000}"/>
    <cellStyle name="Normal 8 2 9 5 2 2" xfId="51853" xr:uid="{00000000-0005-0000-0000-000086CA0000}"/>
    <cellStyle name="Normal 8 2 9 5 3" xfId="51854" xr:uid="{00000000-0005-0000-0000-000087CA0000}"/>
    <cellStyle name="Normal 8 2 9 6" xfId="51855" xr:uid="{00000000-0005-0000-0000-000088CA0000}"/>
    <cellStyle name="Normal 8 2_T-straight with PEDs adjustor" xfId="51856" xr:uid="{00000000-0005-0000-0000-000089CA0000}"/>
    <cellStyle name="Normal 8 20" xfId="51857" xr:uid="{00000000-0005-0000-0000-00008ACA0000}"/>
    <cellStyle name="Normal 8 3" xfId="51858" xr:uid="{00000000-0005-0000-0000-00008BCA0000}"/>
    <cellStyle name="Normal 8 3 10" xfId="51859" xr:uid="{00000000-0005-0000-0000-00008CCA0000}"/>
    <cellStyle name="Normal 8 3 10 2" xfId="51860" xr:uid="{00000000-0005-0000-0000-00008DCA0000}"/>
    <cellStyle name="Normal 8 3 10 2 2" xfId="51861" xr:uid="{00000000-0005-0000-0000-00008ECA0000}"/>
    <cellStyle name="Normal 8 3 10 3" xfId="51862" xr:uid="{00000000-0005-0000-0000-00008FCA0000}"/>
    <cellStyle name="Normal 8 3 10 3 2" xfId="51863" xr:uid="{00000000-0005-0000-0000-000090CA0000}"/>
    <cellStyle name="Normal 8 3 10 3 2 2" xfId="51864" xr:uid="{00000000-0005-0000-0000-000091CA0000}"/>
    <cellStyle name="Normal 8 3 10 3 3" xfId="51865" xr:uid="{00000000-0005-0000-0000-000092CA0000}"/>
    <cellStyle name="Normal 8 3 10 4" xfId="51866" xr:uid="{00000000-0005-0000-0000-000093CA0000}"/>
    <cellStyle name="Normal 8 3 11" xfId="51867" xr:uid="{00000000-0005-0000-0000-000094CA0000}"/>
    <cellStyle name="Normal 8 3 11 2" xfId="51868" xr:uid="{00000000-0005-0000-0000-000095CA0000}"/>
    <cellStyle name="Normal 8 3 11 2 2" xfId="51869" xr:uid="{00000000-0005-0000-0000-000096CA0000}"/>
    <cellStyle name="Normal 8 3 11 3" xfId="51870" xr:uid="{00000000-0005-0000-0000-000097CA0000}"/>
    <cellStyle name="Normal 8 3 11 3 2" xfId="51871" xr:uid="{00000000-0005-0000-0000-000098CA0000}"/>
    <cellStyle name="Normal 8 3 11 3 2 2" xfId="51872" xr:uid="{00000000-0005-0000-0000-000099CA0000}"/>
    <cellStyle name="Normal 8 3 11 3 3" xfId="51873" xr:uid="{00000000-0005-0000-0000-00009ACA0000}"/>
    <cellStyle name="Normal 8 3 11 4" xfId="51874" xr:uid="{00000000-0005-0000-0000-00009BCA0000}"/>
    <cellStyle name="Normal 8 3 12" xfId="51875" xr:uid="{00000000-0005-0000-0000-00009CCA0000}"/>
    <cellStyle name="Normal 8 3 12 2" xfId="51876" xr:uid="{00000000-0005-0000-0000-00009DCA0000}"/>
    <cellStyle name="Normal 8 3 12 2 2" xfId="51877" xr:uid="{00000000-0005-0000-0000-00009ECA0000}"/>
    <cellStyle name="Normal 8 3 12 3" xfId="51878" xr:uid="{00000000-0005-0000-0000-00009FCA0000}"/>
    <cellStyle name="Normal 8 3 12 3 2" xfId="51879" xr:uid="{00000000-0005-0000-0000-0000A0CA0000}"/>
    <cellStyle name="Normal 8 3 12 3 2 2" xfId="51880" xr:uid="{00000000-0005-0000-0000-0000A1CA0000}"/>
    <cellStyle name="Normal 8 3 12 3 3" xfId="51881" xr:uid="{00000000-0005-0000-0000-0000A2CA0000}"/>
    <cellStyle name="Normal 8 3 12 4" xfId="51882" xr:uid="{00000000-0005-0000-0000-0000A3CA0000}"/>
    <cellStyle name="Normal 8 3 13" xfId="51883" xr:uid="{00000000-0005-0000-0000-0000A4CA0000}"/>
    <cellStyle name="Normal 8 3 13 2" xfId="51884" xr:uid="{00000000-0005-0000-0000-0000A5CA0000}"/>
    <cellStyle name="Normal 8 3 13 2 2" xfId="51885" xr:uid="{00000000-0005-0000-0000-0000A6CA0000}"/>
    <cellStyle name="Normal 8 3 13 3" xfId="51886" xr:uid="{00000000-0005-0000-0000-0000A7CA0000}"/>
    <cellStyle name="Normal 8 3 14" xfId="51887" xr:uid="{00000000-0005-0000-0000-0000A8CA0000}"/>
    <cellStyle name="Normal 8 3 14 2" xfId="51888" xr:uid="{00000000-0005-0000-0000-0000A9CA0000}"/>
    <cellStyle name="Normal 8 3 15" xfId="51889" xr:uid="{00000000-0005-0000-0000-0000AACA0000}"/>
    <cellStyle name="Normal 8 3 15 2" xfId="51890" xr:uid="{00000000-0005-0000-0000-0000ABCA0000}"/>
    <cellStyle name="Normal 8 3 16" xfId="51891" xr:uid="{00000000-0005-0000-0000-0000ACCA0000}"/>
    <cellStyle name="Normal 8 3 17" xfId="51892" xr:uid="{00000000-0005-0000-0000-0000ADCA0000}"/>
    <cellStyle name="Normal 8 3 2" xfId="51893" xr:uid="{00000000-0005-0000-0000-0000AECA0000}"/>
    <cellStyle name="Normal 8 3 2 10" xfId="51894" xr:uid="{00000000-0005-0000-0000-0000AFCA0000}"/>
    <cellStyle name="Normal 8 3 2 11" xfId="51895" xr:uid="{00000000-0005-0000-0000-0000B0CA0000}"/>
    <cellStyle name="Normal 8 3 2 2" xfId="51896" xr:uid="{00000000-0005-0000-0000-0000B1CA0000}"/>
    <cellStyle name="Normal 8 3 2 2 10" xfId="51897" xr:uid="{00000000-0005-0000-0000-0000B2CA0000}"/>
    <cellStyle name="Normal 8 3 2 2 2" xfId="51898" xr:uid="{00000000-0005-0000-0000-0000B3CA0000}"/>
    <cellStyle name="Normal 8 3 2 2 2 2" xfId="51899" xr:uid="{00000000-0005-0000-0000-0000B4CA0000}"/>
    <cellStyle name="Normal 8 3 2 2 2 2 2" xfId="51900" xr:uid="{00000000-0005-0000-0000-0000B5CA0000}"/>
    <cellStyle name="Normal 8 3 2 2 2 2 2 2" xfId="51901" xr:uid="{00000000-0005-0000-0000-0000B6CA0000}"/>
    <cellStyle name="Normal 8 3 2 2 2 2 2 2 2" xfId="51902" xr:uid="{00000000-0005-0000-0000-0000B7CA0000}"/>
    <cellStyle name="Normal 8 3 2 2 2 2 2 3" xfId="51903" xr:uid="{00000000-0005-0000-0000-0000B8CA0000}"/>
    <cellStyle name="Normal 8 3 2 2 2 2 2 3 2" xfId="51904" xr:uid="{00000000-0005-0000-0000-0000B9CA0000}"/>
    <cellStyle name="Normal 8 3 2 2 2 2 2 3 2 2" xfId="51905" xr:uid="{00000000-0005-0000-0000-0000BACA0000}"/>
    <cellStyle name="Normal 8 3 2 2 2 2 2 3 3" xfId="51906" xr:uid="{00000000-0005-0000-0000-0000BBCA0000}"/>
    <cellStyle name="Normal 8 3 2 2 2 2 2 4" xfId="51907" xr:uid="{00000000-0005-0000-0000-0000BCCA0000}"/>
    <cellStyle name="Normal 8 3 2 2 2 2 3" xfId="51908" xr:uid="{00000000-0005-0000-0000-0000BDCA0000}"/>
    <cellStyle name="Normal 8 3 2 2 2 2 3 2" xfId="51909" xr:uid="{00000000-0005-0000-0000-0000BECA0000}"/>
    <cellStyle name="Normal 8 3 2 2 2 2 4" xfId="51910" xr:uid="{00000000-0005-0000-0000-0000BFCA0000}"/>
    <cellStyle name="Normal 8 3 2 2 2 2 4 2" xfId="51911" xr:uid="{00000000-0005-0000-0000-0000C0CA0000}"/>
    <cellStyle name="Normal 8 3 2 2 2 2 4 2 2" xfId="51912" xr:uid="{00000000-0005-0000-0000-0000C1CA0000}"/>
    <cellStyle name="Normal 8 3 2 2 2 2 4 3" xfId="51913" xr:uid="{00000000-0005-0000-0000-0000C2CA0000}"/>
    <cellStyle name="Normal 8 3 2 2 2 2 5" xfId="51914" xr:uid="{00000000-0005-0000-0000-0000C3CA0000}"/>
    <cellStyle name="Normal 8 3 2 2 2 2 6" xfId="51915" xr:uid="{00000000-0005-0000-0000-0000C4CA0000}"/>
    <cellStyle name="Normal 8 3 2 2 2 3" xfId="51916" xr:uid="{00000000-0005-0000-0000-0000C5CA0000}"/>
    <cellStyle name="Normal 8 3 2 2 2 3 2" xfId="51917" xr:uid="{00000000-0005-0000-0000-0000C6CA0000}"/>
    <cellStyle name="Normal 8 3 2 2 2 3 2 2" xfId="51918" xr:uid="{00000000-0005-0000-0000-0000C7CA0000}"/>
    <cellStyle name="Normal 8 3 2 2 2 3 3" xfId="51919" xr:uid="{00000000-0005-0000-0000-0000C8CA0000}"/>
    <cellStyle name="Normal 8 3 2 2 2 3 3 2" xfId="51920" xr:uid="{00000000-0005-0000-0000-0000C9CA0000}"/>
    <cellStyle name="Normal 8 3 2 2 2 3 3 2 2" xfId="51921" xr:uid="{00000000-0005-0000-0000-0000CACA0000}"/>
    <cellStyle name="Normal 8 3 2 2 2 3 3 3" xfId="51922" xr:uid="{00000000-0005-0000-0000-0000CBCA0000}"/>
    <cellStyle name="Normal 8 3 2 2 2 3 4" xfId="51923" xr:uid="{00000000-0005-0000-0000-0000CCCA0000}"/>
    <cellStyle name="Normal 8 3 2 2 2 4" xfId="51924" xr:uid="{00000000-0005-0000-0000-0000CDCA0000}"/>
    <cellStyle name="Normal 8 3 2 2 2 4 2" xfId="51925" xr:uid="{00000000-0005-0000-0000-0000CECA0000}"/>
    <cellStyle name="Normal 8 3 2 2 2 4 2 2" xfId="51926" xr:uid="{00000000-0005-0000-0000-0000CFCA0000}"/>
    <cellStyle name="Normal 8 3 2 2 2 4 3" xfId="51927" xr:uid="{00000000-0005-0000-0000-0000D0CA0000}"/>
    <cellStyle name="Normal 8 3 2 2 2 4 3 2" xfId="51928" xr:uid="{00000000-0005-0000-0000-0000D1CA0000}"/>
    <cellStyle name="Normal 8 3 2 2 2 4 3 2 2" xfId="51929" xr:uid="{00000000-0005-0000-0000-0000D2CA0000}"/>
    <cellStyle name="Normal 8 3 2 2 2 4 3 3" xfId="51930" xr:uid="{00000000-0005-0000-0000-0000D3CA0000}"/>
    <cellStyle name="Normal 8 3 2 2 2 4 4" xfId="51931" xr:uid="{00000000-0005-0000-0000-0000D4CA0000}"/>
    <cellStyle name="Normal 8 3 2 2 2 5" xfId="51932" xr:uid="{00000000-0005-0000-0000-0000D5CA0000}"/>
    <cellStyle name="Normal 8 3 2 2 2 5 2" xfId="51933" xr:uid="{00000000-0005-0000-0000-0000D6CA0000}"/>
    <cellStyle name="Normal 8 3 2 2 2 6" xfId="51934" xr:uid="{00000000-0005-0000-0000-0000D7CA0000}"/>
    <cellStyle name="Normal 8 3 2 2 2 6 2" xfId="51935" xr:uid="{00000000-0005-0000-0000-0000D8CA0000}"/>
    <cellStyle name="Normal 8 3 2 2 2 6 2 2" xfId="51936" xr:uid="{00000000-0005-0000-0000-0000D9CA0000}"/>
    <cellStyle name="Normal 8 3 2 2 2 6 3" xfId="51937" xr:uid="{00000000-0005-0000-0000-0000DACA0000}"/>
    <cellStyle name="Normal 8 3 2 2 2 7" xfId="51938" xr:uid="{00000000-0005-0000-0000-0000DBCA0000}"/>
    <cellStyle name="Normal 8 3 2 2 2 7 2" xfId="51939" xr:uid="{00000000-0005-0000-0000-0000DCCA0000}"/>
    <cellStyle name="Normal 8 3 2 2 2 8" xfId="51940" xr:uid="{00000000-0005-0000-0000-0000DDCA0000}"/>
    <cellStyle name="Normal 8 3 2 2 2 9" xfId="51941" xr:uid="{00000000-0005-0000-0000-0000DECA0000}"/>
    <cellStyle name="Normal 8 3 2 2 3" xfId="51942" xr:uid="{00000000-0005-0000-0000-0000DFCA0000}"/>
    <cellStyle name="Normal 8 3 2 2 3 2" xfId="51943" xr:uid="{00000000-0005-0000-0000-0000E0CA0000}"/>
    <cellStyle name="Normal 8 3 2 2 3 2 2" xfId="51944" xr:uid="{00000000-0005-0000-0000-0000E1CA0000}"/>
    <cellStyle name="Normal 8 3 2 2 3 2 2 2" xfId="51945" xr:uid="{00000000-0005-0000-0000-0000E2CA0000}"/>
    <cellStyle name="Normal 8 3 2 2 3 2 3" xfId="51946" xr:uid="{00000000-0005-0000-0000-0000E3CA0000}"/>
    <cellStyle name="Normal 8 3 2 2 3 2 3 2" xfId="51947" xr:uid="{00000000-0005-0000-0000-0000E4CA0000}"/>
    <cellStyle name="Normal 8 3 2 2 3 2 3 2 2" xfId="51948" xr:uid="{00000000-0005-0000-0000-0000E5CA0000}"/>
    <cellStyle name="Normal 8 3 2 2 3 2 3 3" xfId="51949" xr:uid="{00000000-0005-0000-0000-0000E6CA0000}"/>
    <cellStyle name="Normal 8 3 2 2 3 2 4" xfId="51950" xr:uid="{00000000-0005-0000-0000-0000E7CA0000}"/>
    <cellStyle name="Normal 8 3 2 2 3 2 5" xfId="51951" xr:uid="{00000000-0005-0000-0000-0000E8CA0000}"/>
    <cellStyle name="Normal 8 3 2 2 3 3" xfId="51952" xr:uid="{00000000-0005-0000-0000-0000E9CA0000}"/>
    <cellStyle name="Normal 8 3 2 2 3 3 2" xfId="51953" xr:uid="{00000000-0005-0000-0000-0000EACA0000}"/>
    <cellStyle name="Normal 8 3 2 2 3 4" xfId="51954" xr:uid="{00000000-0005-0000-0000-0000EBCA0000}"/>
    <cellStyle name="Normal 8 3 2 2 3 4 2" xfId="51955" xr:uid="{00000000-0005-0000-0000-0000ECCA0000}"/>
    <cellStyle name="Normal 8 3 2 2 3 4 2 2" xfId="51956" xr:uid="{00000000-0005-0000-0000-0000EDCA0000}"/>
    <cellStyle name="Normal 8 3 2 2 3 4 3" xfId="51957" xr:uid="{00000000-0005-0000-0000-0000EECA0000}"/>
    <cellStyle name="Normal 8 3 2 2 3 5" xfId="51958" xr:uid="{00000000-0005-0000-0000-0000EFCA0000}"/>
    <cellStyle name="Normal 8 3 2 2 3 6" xfId="51959" xr:uid="{00000000-0005-0000-0000-0000F0CA0000}"/>
    <cellStyle name="Normal 8 3 2 2 4" xfId="51960" xr:uid="{00000000-0005-0000-0000-0000F1CA0000}"/>
    <cellStyle name="Normal 8 3 2 2 4 2" xfId="51961" xr:uid="{00000000-0005-0000-0000-0000F2CA0000}"/>
    <cellStyle name="Normal 8 3 2 2 4 2 2" xfId="51962" xr:uid="{00000000-0005-0000-0000-0000F3CA0000}"/>
    <cellStyle name="Normal 8 3 2 2 4 3" xfId="51963" xr:uid="{00000000-0005-0000-0000-0000F4CA0000}"/>
    <cellStyle name="Normal 8 3 2 2 4 3 2" xfId="51964" xr:uid="{00000000-0005-0000-0000-0000F5CA0000}"/>
    <cellStyle name="Normal 8 3 2 2 4 3 2 2" xfId="51965" xr:uid="{00000000-0005-0000-0000-0000F6CA0000}"/>
    <cellStyle name="Normal 8 3 2 2 4 3 3" xfId="51966" xr:uid="{00000000-0005-0000-0000-0000F7CA0000}"/>
    <cellStyle name="Normal 8 3 2 2 4 4" xfId="51967" xr:uid="{00000000-0005-0000-0000-0000F8CA0000}"/>
    <cellStyle name="Normal 8 3 2 2 4 5" xfId="51968" xr:uid="{00000000-0005-0000-0000-0000F9CA0000}"/>
    <cellStyle name="Normal 8 3 2 2 5" xfId="51969" xr:uid="{00000000-0005-0000-0000-0000FACA0000}"/>
    <cellStyle name="Normal 8 3 2 2 5 2" xfId="51970" xr:uid="{00000000-0005-0000-0000-0000FBCA0000}"/>
    <cellStyle name="Normal 8 3 2 2 5 2 2" xfId="51971" xr:uid="{00000000-0005-0000-0000-0000FCCA0000}"/>
    <cellStyle name="Normal 8 3 2 2 5 3" xfId="51972" xr:uid="{00000000-0005-0000-0000-0000FDCA0000}"/>
    <cellStyle name="Normal 8 3 2 2 5 3 2" xfId="51973" xr:uid="{00000000-0005-0000-0000-0000FECA0000}"/>
    <cellStyle name="Normal 8 3 2 2 5 3 2 2" xfId="51974" xr:uid="{00000000-0005-0000-0000-0000FFCA0000}"/>
    <cellStyle name="Normal 8 3 2 2 5 3 3" xfId="51975" xr:uid="{00000000-0005-0000-0000-000000CB0000}"/>
    <cellStyle name="Normal 8 3 2 2 5 4" xfId="51976" xr:uid="{00000000-0005-0000-0000-000001CB0000}"/>
    <cellStyle name="Normal 8 3 2 2 6" xfId="51977" xr:uid="{00000000-0005-0000-0000-000002CB0000}"/>
    <cellStyle name="Normal 8 3 2 2 6 2" xfId="51978" xr:uid="{00000000-0005-0000-0000-000003CB0000}"/>
    <cellStyle name="Normal 8 3 2 2 7" xfId="51979" xr:uid="{00000000-0005-0000-0000-000004CB0000}"/>
    <cellStyle name="Normal 8 3 2 2 7 2" xfId="51980" xr:uid="{00000000-0005-0000-0000-000005CB0000}"/>
    <cellStyle name="Normal 8 3 2 2 7 2 2" xfId="51981" xr:uid="{00000000-0005-0000-0000-000006CB0000}"/>
    <cellStyle name="Normal 8 3 2 2 7 3" xfId="51982" xr:uid="{00000000-0005-0000-0000-000007CB0000}"/>
    <cellStyle name="Normal 8 3 2 2 8" xfId="51983" xr:uid="{00000000-0005-0000-0000-000008CB0000}"/>
    <cellStyle name="Normal 8 3 2 2 8 2" xfId="51984" xr:uid="{00000000-0005-0000-0000-000009CB0000}"/>
    <cellStyle name="Normal 8 3 2 2 9" xfId="51985" xr:uid="{00000000-0005-0000-0000-00000ACB0000}"/>
    <cellStyle name="Normal 8 3 2 2_T-straight with PEDs adjustor" xfId="51986" xr:uid="{00000000-0005-0000-0000-00000BCB0000}"/>
    <cellStyle name="Normal 8 3 2 3" xfId="51987" xr:uid="{00000000-0005-0000-0000-00000CCB0000}"/>
    <cellStyle name="Normal 8 3 2 3 2" xfId="51988" xr:uid="{00000000-0005-0000-0000-00000DCB0000}"/>
    <cellStyle name="Normal 8 3 2 3 2 2" xfId="51989" xr:uid="{00000000-0005-0000-0000-00000ECB0000}"/>
    <cellStyle name="Normal 8 3 2 3 2 2 2" xfId="51990" xr:uid="{00000000-0005-0000-0000-00000FCB0000}"/>
    <cellStyle name="Normal 8 3 2 3 2 2 2 2" xfId="51991" xr:uid="{00000000-0005-0000-0000-000010CB0000}"/>
    <cellStyle name="Normal 8 3 2 3 2 2 3" xfId="51992" xr:uid="{00000000-0005-0000-0000-000011CB0000}"/>
    <cellStyle name="Normal 8 3 2 3 2 2 3 2" xfId="51993" xr:uid="{00000000-0005-0000-0000-000012CB0000}"/>
    <cellStyle name="Normal 8 3 2 3 2 2 3 2 2" xfId="51994" xr:uid="{00000000-0005-0000-0000-000013CB0000}"/>
    <cellStyle name="Normal 8 3 2 3 2 2 3 3" xfId="51995" xr:uid="{00000000-0005-0000-0000-000014CB0000}"/>
    <cellStyle name="Normal 8 3 2 3 2 2 4" xfId="51996" xr:uid="{00000000-0005-0000-0000-000015CB0000}"/>
    <cellStyle name="Normal 8 3 2 3 2 3" xfId="51997" xr:uid="{00000000-0005-0000-0000-000016CB0000}"/>
    <cellStyle name="Normal 8 3 2 3 2 3 2" xfId="51998" xr:uid="{00000000-0005-0000-0000-000017CB0000}"/>
    <cellStyle name="Normal 8 3 2 3 2 4" xfId="51999" xr:uid="{00000000-0005-0000-0000-000018CB0000}"/>
    <cellStyle name="Normal 8 3 2 3 2 4 2" xfId="52000" xr:uid="{00000000-0005-0000-0000-000019CB0000}"/>
    <cellStyle name="Normal 8 3 2 3 2 4 2 2" xfId="52001" xr:uid="{00000000-0005-0000-0000-00001ACB0000}"/>
    <cellStyle name="Normal 8 3 2 3 2 4 3" xfId="52002" xr:uid="{00000000-0005-0000-0000-00001BCB0000}"/>
    <cellStyle name="Normal 8 3 2 3 2 5" xfId="52003" xr:uid="{00000000-0005-0000-0000-00001CCB0000}"/>
    <cellStyle name="Normal 8 3 2 3 2 6" xfId="52004" xr:uid="{00000000-0005-0000-0000-00001DCB0000}"/>
    <cellStyle name="Normal 8 3 2 3 3" xfId="52005" xr:uid="{00000000-0005-0000-0000-00001ECB0000}"/>
    <cellStyle name="Normal 8 3 2 3 3 2" xfId="52006" xr:uid="{00000000-0005-0000-0000-00001FCB0000}"/>
    <cellStyle name="Normal 8 3 2 3 3 2 2" xfId="52007" xr:uid="{00000000-0005-0000-0000-000020CB0000}"/>
    <cellStyle name="Normal 8 3 2 3 3 3" xfId="52008" xr:uid="{00000000-0005-0000-0000-000021CB0000}"/>
    <cellStyle name="Normal 8 3 2 3 3 3 2" xfId="52009" xr:uid="{00000000-0005-0000-0000-000022CB0000}"/>
    <cellStyle name="Normal 8 3 2 3 3 3 2 2" xfId="52010" xr:uid="{00000000-0005-0000-0000-000023CB0000}"/>
    <cellStyle name="Normal 8 3 2 3 3 3 3" xfId="52011" xr:uid="{00000000-0005-0000-0000-000024CB0000}"/>
    <cellStyle name="Normal 8 3 2 3 3 4" xfId="52012" xr:uid="{00000000-0005-0000-0000-000025CB0000}"/>
    <cellStyle name="Normal 8 3 2 3 4" xfId="52013" xr:uid="{00000000-0005-0000-0000-000026CB0000}"/>
    <cellStyle name="Normal 8 3 2 3 4 2" xfId="52014" xr:uid="{00000000-0005-0000-0000-000027CB0000}"/>
    <cellStyle name="Normal 8 3 2 3 4 2 2" xfId="52015" xr:uid="{00000000-0005-0000-0000-000028CB0000}"/>
    <cellStyle name="Normal 8 3 2 3 4 3" xfId="52016" xr:uid="{00000000-0005-0000-0000-000029CB0000}"/>
    <cellStyle name="Normal 8 3 2 3 4 3 2" xfId="52017" xr:uid="{00000000-0005-0000-0000-00002ACB0000}"/>
    <cellStyle name="Normal 8 3 2 3 4 3 2 2" xfId="52018" xr:uid="{00000000-0005-0000-0000-00002BCB0000}"/>
    <cellStyle name="Normal 8 3 2 3 4 3 3" xfId="52019" xr:uid="{00000000-0005-0000-0000-00002CCB0000}"/>
    <cellStyle name="Normal 8 3 2 3 4 4" xfId="52020" xr:uid="{00000000-0005-0000-0000-00002DCB0000}"/>
    <cellStyle name="Normal 8 3 2 3 5" xfId="52021" xr:uid="{00000000-0005-0000-0000-00002ECB0000}"/>
    <cellStyle name="Normal 8 3 2 3 5 2" xfId="52022" xr:uid="{00000000-0005-0000-0000-00002FCB0000}"/>
    <cellStyle name="Normal 8 3 2 3 6" xfId="52023" xr:uid="{00000000-0005-0000-0000-000030CB0000}"/>
    <cellStyle name="Normal 8 3 2 3 6 2" xfId="52024" xr:uid="{00000000-0005-0000-0000-000031CB0000}"/>
    <cellStyle name="Normal 8 3 2 3 6 2 2" xfId="52025" xr:uid="{00000000-0005-0000-0000-000032CB0000}"/>
    <cellStyle name="Normal 8 3 2 3 6 3" xfId="52026" xr:uid="{00000000-0005-0000-0000-000033CB0000}"/>
    <cellStyle name="Normal 8 3 2 3 7" xfId="52027" xr:uid="{00000000-0005-0000-0000-000034CB0000}"/>
    <cellStyle name="Normal 8 3 2 3 7 2" xfId="52028" xr:uid="{00000000-0005-0000-0000-000035CB0000}"/>
    <cellStyle name="Normal 8 3 2 3 8" xfId="52029" xr:uid="{00000000-0005-0000-0000-000036CB0000}"/>
    <cellStyle name="Normal 8 3 2 3 9" xfId="52030" xr:uid="{00000000-0005-0000-0000-000037CB0000}"/>
    <cellStyle name="Normal 8 3 2 4" xfId="52031" xr:uid="{00000000-0005-0000-0000-000038CB0000}"/>
    <cellStyle name="Normal 8 3 2 4 2" xfId="52032" xr:uid="{00000000-0005-0000-0000-000039CB0000}"/>
    <cellStyle name="Normal 8 3 2 4 2 2" xfId="52033" xr:uid="{00000000-0005-0000-0000-00003ACB0000}"/>
    <cellStyle name="Normal 8 3 2 4 2 2 2" xfId="52034" xr:uid="{00000000-0005-0000-0000-00003BCB0000}"/>
    <cellStyle name="Normal 8 3 2 4 2 3" xfId="52035" xr:uid="{00000000-0005-0000-0000-00003CCB0000}"/>
    <cellStyle name="Normal 8 3 2 4 2 3 2" xfId="52036" xr:uid="{00000000-0005-0000-0000-00003DCB0000}"/>
    <cellStyle name="Normal 8 3 2 4 2 3 2 2" xfId="52037" xr:uid="{00000000-0005-0000-0000-00003ECB0000}"/>
    <cellStyle name="Normal 8 3 2 4 2 3 3" xfId="52038" xr:uid="{00000000-0005-0000-0000-00003FCB0000}"/>
    <cellStyle name="Normal 8 3 2 4 2 4" xfId="52039" xr:uid="{00000000-0005-0000-0000-000040CB0000}"/>
    <cellStyle name="Normal 8 3 2 4 2 5" xfId="52040" xr:uid="{00000000-0005-0000-0000-000041CB0000}"/>
    <cellStyle name="Normal 8 3 2 4 3" xfId="52041" xr:uid="{00000000-0005-0000-0000-000042CB0000}"/>
    <cellStyle name="Normal 8 3 2 4 3 2" xfId="52042" xr:uid="{00000000-0005-0000-0000-000043CB0000}"/>
    <cellStyle name="Normal 8 3 2 4 4" xfId="52043" xr:uid="{00000000-0005-0000-0000-000044CB0000}"/>
    <cellStyle name="Normal 8 3 2 4 4 2" xfId="52044" xr:uid="{00000000-0005-0000-0000-000045CB0000}"/>
    <cellStyle name="Normal 8 3 2 4 4 2 2" xfId="52045" xr:uid="{00000000-0005-0000-0000-000046CB0000}"/>
    <cellStyle name="Normal 8 3 2 4 4 3" xfId="52046" xr:uid="{00000000-0005-0000-0000-000047CB0000}"/>
    <cellStyle name="Normal 8 3 2 4 5" xfId="52047" xr:uid="{00000000-0005-0000-0000-000048CB0000}"/>
    <cellStyle name="Normal 8 3 2 4 6" xfId="52048" xr:uid="{00000000-0005-0000-0000-000049CB0000}"/>
    <cellStyle name="Normal 8 3 2 5" xfId="52049" xr:uid="{00000000-0005-0000-0000-00004ACB0000}"/>
    <cellStyle name="Normal 8 3 2 5 2" xfId="52050" xr:uid="{00000000-0005-0000-0000-00004BCB0000}"/>
    <cellStyle name="Normal 8 3 2 5 2 2" xfId="52051" xr:uid="{00000000-0005-0000-0000-00004CCB0000}"/>
    <cellStyle name="Normal 8 3 2 5 3" xfId="52052" xr:uid="{00000000-0005-0000-0000-00004DCB0000}"/>
    <cellStyle name="Normal 8 3 2 5 3 2" xfId="52053" xr:uid="{00000000-0005-0000-0000-00004ECB0000}"/>
    <cellStyle name="Normal 8 3 2 5 3 2 2" xfId="52054" xr:uid="{00000000-0005-0000-0000-00004FCB0000}"/>
    <cellStyle name="Normal 8 3 2 5 3 3" xfId="52055" xr:uid="{00000000-0005-0000-0000-000050CB0000}"/>
    <cellStyle name="Normal 8 3 2 5 4" xfId="52056" xr:uid="{00000000-0005-0000-0000-000051CB0000}"/>
    <cellStyle name="Normal 8 3 2 5 5" xfId="52057" xr:uid="{00000000-0005-0000-0000-000052CB0000}"/>
    <cellStyle name="Normal 8 3 2 6" xfId="52058" xr:uid="{00000000-0005-0000-0000-000053CB0000}"/>
    <cellStyle name="Normal 8 3 2 6 2" xfId="52059" xr:uid="{00000000-0005-0000-0000-000054CB0000}"/>
    <cellStyle name="Normal 8 3 2 6 2 2" xfId="52060" xr:uid="{00000000-0005-0000-0000-000055CB0000}"/>
    <cellStyle name="Normal 8 3 2 6 3" xfId="52061" xr:uid="{00000000-0005-0000-0000-000056CB0000}"/>
    <cellStyle name="Normal 8 3 2 6 3 2" xfId="52062" xr:uid="{00000000-0005-0000-0000-000057CB0000}"/>
    <cellStyle name="Normal 8 3 2 6 3 2 2" xfId="52063" xr:uid="{00000000-0005-0000-0000-000058CB0000}"/>
    <cellStyle name="Normal 8 3 2 6 3 3" xfId="52064" xr:uid="{00000000-0005-0000-0000-000059CB0000}"/>
    <cellStyle name="Normal 8 3 2 6 4" xfId="52065" xr:uid="{00000000-0005-0000-0000-00005ACB0000}"/>
    <cellStyle name="Normal 8 3 2 7" xfId="52066" xr:uid="{00000000-0005-0000-0000-00005BCB0000}"/>
    <cellStyle name="Normal 8 3 2 7 2" xfId="52067" xr:uid="{00000000-0005-0000-0000-00005CCB0000}"/>
    <cellStyle name="Normal 8 3 2 8" xfId="52068" xr:uid="{00000000-0005-0000-0000-00005DCB0000}"/>
    <cellStyle name="Normal 8 3 2 8 2" xfId="52069" xr:uid="{00000000-0005-0000-0000-00005ECB0000}"/>
    <cellStyle name="Normal 8 3 2 8 2 2" xfId="52070" xr:uid="{00000000-0005-0000-0000-00005FCB0000}"/>
    <cellStyle name="Normal 8 3 2 8 3" xfId="52071" xr:uid="{00000000-0005-0000-0000-000060CB0000}"/>
    <cellStyle name="Normal 8 3 2 9" xfId="52072" xr:uid="{00000000-0005-0000-0000-000061CB0000}"/>
    <cellStyle name="Normal 8 3 2 9 2" xfId="52073" xr:uid="{00000000-0005-0000-0000-000062CB0000}"/>
    <cellStyle name="Normal 8 3 2_T-straight with PEDs adjustor" xfId="52074" xr:uid="{00000000-0005-0000-0000-000063CB0000}"/>
    <cellStyle name="Normal 8 3 3" xfId="52075" xr:uid="{00000000-0005-0000-0000-000064CB0000}"/>
    <cellStyle name="Normal 8 3 3 10" xfId="52076" xr:uid="{00000000-0005-0000-0000-000065CB0000}"/>
    <cellStyle name="Normal 8 3 3 11" xfId="52077" xr:uid="{00000000-0005-0000-0000-000066CB0000}"/>
    <cellStyle name="Normal 8 3 3 2" xfId="52078" xr:uid="{00000000-0005-0000-0000-000067CB0000}"/>
    <cellStyle name="Normal 8 3 3 2 10" xfId="52079" xr:uid="{00000000-0005-0000-0000-000068CB0000}"/>
    <cellStyle name="Normal 8 3 3 2 2" xfId="52080" xr:uid="{00000000-0005-0000-0000-000069CB0000}"/>
    <cellStyle name="Normal 8 3 3 2 2 2" xfId="52081" xr:uid="{00000000-0005-0000-0000-00006ACB0000}"/>
    <cellStyle name="Normal 8 3 3 2 2 2 2" xfId="52082" xr:uid="{00000000-0005-0000-0000-00006BCB0000}"/>
    <cellStyle name="Normal 8 3 3 2 2 2 2 2" xfId="52083" xr:uid="{00000000-0005-0000-0000-00006CCB0000}"/>
    <cellStyle name="Normal 8 3 3 2 2 2 2 2 2" xfId="52084" xr:uid="{00000000-0005-0000-0000-00006DCB0000}"/>
    <cellStyle name="Normal 8 3 3 2 2 2 2 3" xfId="52085" xr:uid="{00000000-0005-0000-0000-00006ECB0000}"/>
    <cellStyle name="Normal 8 3 3 2 2 2 2 3 2" xfId="52086" xr:uid="{00000000-0005-0000-0000-00006FCB0000}"/>
    <cellStyle name="Normal 8 3 3 2 2 2 2 3 2 2" xfId="52087" xr:uid="{00000000-0005-0000-0000-000070CB0000}"/>
    <cellStyle name="Normal 8 3 3 2 2 2 2 3 3" xfId="52088" xr:uid="{00000000-0005-0000-0000-000071CB0000}"/>
    <cellStyle name="Normal 8 3 3 2 2 2 2 4" xfId="52089" xr:uid="{00000000-0005-0000-0000-000072CB0000}"/>
    <cellStyle name="Normal 8 3 3 2 2 2 3" xfId="52090" xr:uid="{00000000-0005-0000-0000-000073CB0000}"/>
    <cellStyle name="Normal 8 3 3 2 2 2 3 2" xfId="52091" xr:uid="{00000000-0005-0000-0000-000074CB0000}"/>
    <cellStyle name="Normal 8 3 3 2 2 2 4" xfId="52092" xr:uid="{00000000-0005-0000-0000-000075CB0000}"/>
    <cellStyle name="Normal 8 3 3 2 2 2 4 2" xfId="52093" xr:uid="{00000000-0005-0000-0000-000076CB0000}"/>
    <cellStyle name="Normal 8 3 3 2 2 2 4 2 2" xfId="52094" xr:uid="{00000000-0005-0000-0000-000077CB0000}"/>
    <cellStyle name="Normal 8 3 3 2 2 2 4 3" xfId="52095" xr:uid="{00000000-0005-0000-0000-000078CB0000}"/>
    <cellStyle name="Normal 8 3 3 2 2 2 5" xfId="52096" xr:uid="{00000000-0005-0000-0000-000079CB0000}"/>
    <cellStyle name="Normal 8 3 3 2 2 3" xfId="52097" xr:uid="{00000000-0005-0000-0000-00007ACB0000}"/>
    <cellStyle name="Normal 8 3 3 2 2 3 2" xfId="52098" xr:uid="{00000000-0005-0000-0000-00007BCB0000}"/>
    <cellStyle name="Normal 8 3 3 2 2 3 2 2" xfId="52099" xr:uid="{00000000-0005-0000-0000-00007CCB0000}"/>
    <cellStyle name="Normal 8 3 3 2 2 3 3" xfId="52100" xr:uid="{00000000-0005-0000-0000-00007DCB0000}"/>
    <cellStyle name="Normal 8 3 3 2 2 3 3 2" xfId="52101" xr:uid="{00000000-0005-0000-0000-00007ECB0000}"/>
    <cellStyle name="Normal 8 3 3 2 2 3 3 2 2" xfId="52102" xr:uid="{00000000-0005-0000-0000-00007FCB0000}"/>
    <cellStyle name="Normal 8 3 3 2 2 3 3 3" xfId="52103" xr:uid="{00000000-0005-0000-0000-000080CB0000}"/>
    <cellStyle name="Normal 8 3 3 2 2 3 4" xfId="52104" xr:uid="{00000000-0005-0000-0000-000081CB0000}"/>
    <cellStyle name="Normal 8 3 3 2 2 4" xfId="52105" xr:uid="{00000000-0005-0000-0000-000082CB0000}"/>
    <cellStyle name="Normal 8 3 3 2 2 4 2" xfId="52106" xr:uid="{00000000-0005-0000-0000-000083CB0000}"/>
    <cellStyle name="Normal 8 3 3 2 2 4 2 2" xfId="52107" xr:uid="{00000000-0005-0000-0000-000084CB0000}"/>
    <cellStyle name="Normal 8 3 3 2 2 4 3" xfId="52108" xr:uid="{00000000-0005-0000-0000-000085CB0000}"/>
    <cellStyle name="Normal 8 3 3 2 2 4 3 2" xfId="52109" xr:uid="{00000000-0005-0000-0000-000086CB0000}"/>
    <cellStyle name="Normal 8 3 3 2 2 4 3 2 2" xfId="52110" xr:uid="{00000000-0005-0000-0000-000087CB0000}"/>
    <cellStyle name="Normal 8 3 3 2 2 4 3 3" xfId="52111" xr:uid="{00000000-0005-0000-0000-000088CB0000}"/>
    <cellStyle name="Normal 8 3 3 2 2 4 4" xfId="52112" xr:uid="{00000000-0005-0000-0000-000089CB0000}"/>
    <cellStyle name="Normal 8 3 3 2 2 5" xfId="52113" xr:uid="{00000000-0005-0000-0000-00008ACB0000}"/>
    <cellStyle name="Normal 8 3 3 2 2 5 2" xfId="52114" xr:uid="{00000000-0005-0000-0000-00008BCB0000}"/>
    <cellStyle name="Normal 8 3 3 2 2 6" xfId="52115" xr:uid="{00000000-0005-0000-0000-00008CCB0000}"/>
    <cellStyle name="Normal 8 3 3 2 2 6 2" xfId="52116" xr:uid="{00000000-0005-0000-0000-00008DCB0000}"/>
    <cellStyle name="Normal 8 3 3 2 2 6 2 2" xfId="52117" xr:uid="{00000000-0005-0000-0000-00008ECB0000}"/>
    <cellStyle name="Normal 8 3 3 2 2 6 3" xfId="52118" xr:uid="{00000000-0005-0000-0000-00008FCB0000}"/>
    <cellStyle name="Normal 8 3 3 2 2 7" xfId="52119" xr:uid="{00000000-0005-0000-0000-000090CB0000}"/>
    <cellStyle name="Normal 8 3 3 2 2 7 2" xfId="52120" xr:uid="{00000000-0005-0000-0000-000091CB0000}"/>
    <cellStyle name="Normal 8 3 3 2 2 8" xfId="52121" xr:uid="{00000000-0005-0000-0000-000092CB0000}"/>
    <cellStyle name="Normal 8 3 3 2 2 9" xfId="52122" xr:uid="{00000000-0005-0000-0000-000093CB0000}"/>
    <cellStyle name="Normal 8 3 3 2 3" xfId="52123" xr:uid="{00000000-0005-0000-0000-000094CB0000}"/>
    <cellStyle name="Normal 8 3 3 2 3 2" xfId="52124" xr:uid="{00000000-0005-0000-0000-000095CB0000}"/>
    <cellStyle name="Normal 8 3 3 2 3 2 2" xfId="52125" xr:uid="{00000000-0005-0000-0000-000096CB0000}"/>
    <cellStyle name="Normal 8 3 3 2 3 2 2 2" xfId="52126" xr:uid="{00000000-0005-0000-0000-000097CB0000}"/>
    <cellStyle name="Normal 8 3 3 2 3 2 3" xfId="52127" xr:uid="{00000000-0005-0000-0000-000098CB0000}"/>
    <cellStyle name="Normal 8 3 3 2 3 2 3 2" xfId="52128" xr:uid="{00000000-0005-0000-0000-000099CB0000}"/>
    <cellStyle name="Normal 8 3 3 2 3 2 3 2 2" xfId="52129" xr:uid="{00000000-0005-0000-0000-00009ACB0000}"/>
    <cellStyle name="Normal 8 3 3 2 3 2 3 3" xfId="52130" xr:uid="{00000000-0005-0000-0000-00009BCB0000}"/>
    <cellStyle name="Normal 8 3 3 2 3 2 4" xfId="52131" xr:uid="{00000000-0005-0000-0000-00009CCB0000}"/>
    <cellStyle name="Normal 8 3 3 2 3 3" xfId="52132" xr:uid="{00000000-0005-0000-0000-00009DCB0000}"/>
    <cellStyle name="Normal 8 3 3 2 3 3 2" xfId="52133" xr:uid="{00000000-0005-0000-0000-00009ECB0000}"/>
    <cellStyle name="Normal 8 3 3 2 3 4" xfId="52134" xr:uid="{00000000-0005-0000-0000-00009FCB0000}"/>
    <cellStyle name="Normal 8 3 3 2 3 4 2" xfId="52135" xr:uid="{00000000-0005-0000-0000-0000A0CB0000}"/>
    <cellStyle name="Normal 8 3 3 2 3 4 2 2" xfId="52136" xr:uid="{00000000-0005-0000-0000-0000A1CB0000}"/>
    <cellStyle name="Normal 8 3 3 2 3 4 3" xfId="52137" xr:uid="{00000000-0005-0000-0000-0000A2CB0000}"/>
    <cellStyle name="Normal 8 3 3 2 3 5" xfId="52138" xr:uid="{00000000-0005-0000-0000-0000A3CB0000}"/>
    <cellStyle name="Normal 8 3 3 2 4" xfId="52139" xr:uid="{00000000-0005-0000-0000-0000A4CB0000}"/>
    <cellStyle name="Normal 8 3 3 2 4 2" xfId="52140" xr:uid="{00000000-0005-0000-0000-0000A5CB0000}"/>
    <cellStyle name="Normal 8 3 3 2 4 2 2" xfId="52141" xr:uid="{00000000-0005-0000-0000-0000A6CB0000}"/>
    <cellStyle name="Normal 8 3 3 2 4 3" xfId="52142" xr:uid="{00000000-0005-0000-0000-0000A7CB0000}"/>
    <cellStyle name="Normal 8 3 3 2 4 3 2" xfId="52143" xr:uid="{00000000-0005-0000-0000-0000A8CB0000}"/>
    <cellStyle name="Normal 8 3 3 2 4 3 2 2" xfId="52144" xr:uid="{00000000-0005-0000-0000-0000A9CB0000}"/>
    <cellStyle name="Normal 8 3 3 2 4 3 3" xfId="52145" xr:uid="{00000000-0005-0000-0000-0000AACB0000}"/>
    <cellStyle name="Normal 8 3 3 2 4 4" xfId="52146" xr:uid="{00000000-0005-0000-0000-0000ABCB0000}"/>
    <cellStyle name="Normal 8 3 3 2 5" xfId="52147" xr:uid="{00000000-0005-0000-0000-0000ACCB0000}"/>
    <cellStyle name="Normal 8 3 3 2 5 2" xfId="52148" xr:uid="{00000000-0005-0000-0000-0000ADCB0000}"/>
    <cellStyle name="Normal 8 3 3 2 5 2 2" xfId="52149" xr:uid="{00000000-0005-0000-0000-0000AECB0000}"/>
    <cellStyle name="Normal 8 3 3 2 5 3" xfId="52150" xr:uid="{00000000-0005-0000-0000-0000AFCB0000}"/>
    <cellStyle name="Normal 8 3 3 2 5 3 2" xfId="52151" xr:uid="{00000000-0005-0000-0000-0000B0CB0000}"/>
    <cellStyle name="Normal 8 3 3 2 5 3 2 2" xfId="52152" xr:uid="{00000000-0005-0000-0000-0000B1CB0000}"/>
    <cellStyle name="Normal 8 3 3 2 5 3 3" xfId="52153" xr:uid="{00000000-0005-0000-0000-0000B2CB0000}"/>
    <cellStyle name="Normal 8 3 3 2 5 4" xfId="52154" xr:uid="{00000000-0005-0000-0000-0000B3CB0000}"/>
    <cellStyle name="Normal 8 3 3 2 6" xfId="52155" xr:uid="{00000000-0005-0000-0000-0000B4CB0000}"/>
    <cellStyle name="Normal 8 3 3 2 6 2" xfId="52156" xr:uid="{00000000-0005-0000-0000-0000B5CB0000}"/>
    <cellStyle name="Normal 8 3 3 2 7" xfId="52157" xr:uid="{00000000-0005-0000-0000-0000B6CB0000}"/>
    <cellStyle name="Normal 8 3 3 2 7 2" xfId="52158" xr:uid="{00000000-0005-0000-0000-0000B7CB0000}"/>
    <cellStyle name="Normal 8 3 3 2 7 2 2" xfId="52159" xr:uid="{00000000-0005-0000-0000-0000B8CB0000}"/>
    <cellStyle name="Normal 8 3 3 2 7 3" xfId="52160" xr:uid="{00000000-0005-0000-0000-0000B9CB0000}"/>
    <cellStyle name="Normal 8 3 3 2 8" xfId="52161" xr:uid="{00000000-0005-0000-0000-0000BACB0000}"/>
    <cellStyle name="Normal 8 3 3 2 8 2" xfId="52162" xr:uid="{00000000-0005-0000-0000-0000BBCB0000}"/>
    <cellStyle name="Normal 8 3 3 2 9" xfId="52163" xr:uid="{00000000-0005-0000-0000-0000BCCB0000}"/>
    <cellStyle name="Normal 8 3 3 3" xfId="52164" xr:uid="{00000000-0005-0000-0000-0000BDCB0000}"/>
    <cellStyle name="Normal 8 3 3 3 2" xfId="52165" xr:uid="{00000000-0005-0000-0000-0000BECB0000}"/>
    <cellStyle name="Normal 8 3 3 3 2 2" xfId="52166" xr:uid="{00000000-0005-0000-0000-0000BFCB0000}"/>
    <cellStyle name="Normal 8 3 3 3 2 2 2" xfId="52167" xr:uid="{00000000-0005-0000-0000-0000C0CB0000}"/>
    <cellStyle name="Normal 8 3 3 3 2 2 2 2" xfId="52168" xr:uid="{00000000-0005-0000-0000-0000C1CB0000}"/>
    <cellStyle name="Normal 8 3 3 3 2 2 3" xfId="52169" xr:uid="{00000000-0005-0000-0000-0000C2CB0000}"/>
    <cellStyle name="Normal 8 3 3 3 2 2 3 2" xfId="52170" xr:uid="{00000000-0005-0000-0000-0000C3CB0000}"/>
    <cellStyle name="Normal 8 3 3 3 2 2 3 2 2" xfId="52171" xr:uid="{00000000-0005-0000-0000-0000C4CB0000}"/>
    <cellStyle name="Normal 8 3 3 3 2 2 3 3" xfId="52172" xr:uid="{00000000-0005-0000-0000-0000C5CB0000}"/>
    <cellStyle name="Normal 8 3 3 3 2 2 4" xfId="52173" xr:uid="{00000000-0005-0000-0000-0000C6CB0000}"/>
    <cellStyle name="Normal 8 3 3 3 2 3" xfId="52174" xr:uid="{00000000-0005-0000-0000-0000C7CB0000}"/>
    <cellStyle name="Normal 8 3 3 3 2 3 2" xfId="52175" xr:uid="{00000000-0005-0000-0000-0000C8CB0000}"/>
    <cellStyle name="Normal 8 3 3 3 2 4" xfId="52176" xr:uid="{00000000-0005-0000-0000-0000C9CB0000}"/>
    <cellStyle name="Normal 8 3 3 3 2 4 2" xfId="52177" xr:uid="{00000000-0005-0000-0000-0000CACB0000}"/>
    <cellStyle name="Normal 8 3 3 3 2 4 2 2" xfId="52178" xr:uid="{00000000-0005-0000-0000-0000CBCB0000}"/>
    <cellStyle name="Normal 8 3 3 3 2 4 3" xfId="52179" xr:uid="{00000000-0005-0000-0000-0000CCCB0000}"/>
    <cellStyle name="Normal 8 3 3 3 2 5" xfId="52180" xr:uid="{00000000-0005-0000-0000-0000CDCB0000}"/>
    <cellStyle name="Normal 8 3 3 3 2 6" xfId="52181" xr:uid="{00000000-0005-0000-0000-0000CECB0000}"/>
    <cellStyle name="Normal 8 3 3 3 3" xfId="52182" xr:uid="{00000000-0005-0000-0000-0000CFCB0000}"/>
    <cellStyle name="Normal 8 3 3 3 3 2" xfId="52183" xr:uid="{00000000-0005-0000-0000-0000D0CB0000}"/>
    <cellStyle name="Normal 8 3 3 3 3 2 2" xfId="52184" xr:uid="{00000000-0005-0000-0000-0000D1CB0000}"/>
    <cellStyle name="Normal 8 3 3 3 3 3" xfId="52185" xr:uid="{00000000-0005-0000-0000-0000D2CB0000}"/>
    <cellStyle name="Normal 8 3 3 3 3 3 2" xfId="52186" xr:uid="{00000000-0005-0000-0000-0000D3CB0000}"/>
    <cellStyle name="Normal 8 3 3 3 3 3 2 2" xfId="52187" xr:uid="{00000000-0005-0000-0000-0000D4CB0000}"/>
    <cellStyle name="Normal 8 3 3 3 3 3 3" xfId="52188" xr:uid="{00000000-0005-0000-0000-0000D5CB0000}"/>
    <cellStyle name="Normal 8 3 3 3 3 4" xfId="52189" xr:uid="{00000000-0005-0000-0000-0000D6CB0000}"/>
    <cellStyle name="Normal 8 3 3 3 4" xfId="52190" xr:uid="{00000000-0005-0000-0000-0000D7CB0000}"/>
    <cellStyle name="Normal 8 3 3 3 4 2" xfId="52191" xr:uid="{00000000-0005-0000-0000-0000D8CB0000}"/>
    <cellStyle name="Normal 8 3 3 3 4 2 2" xfId="52192" xr:uid="{00000000-0005-0000-0000-0000D9CB0000}"/>
    <cellStyle name="Normal 8 3 3 3 4 3" xfId="52193" xr:uid="{00000000-0005-0000-0000-0000DACB0000}"/>
    <cellStyle name="Normal 8 3 3 3 4 3 2" xfId="52194" xr:uid="{00000000-0005-0000-0000-0000DBCB0000}"/>
    <cellStyle name="Normal 8 3 3 3 4 3 2 2" xfId="52195" xr:uid="{00000000-0005-0000-0000-0000DCCB0000}"/>
    <cellStyle name="Normal 8 3 3 3 4 3 3" xfId="52196" xr:uid="{00000000-0005-0000-0000-0000DDCB0000}"/>
    <cellStyle name="Normal 8 3 3 3 4 4" xfId="52197" xr:uid="{00000000-0005-0000-0000-0000DECB0000}"/>
    <cellStyle name="Normal 8 3 3 3 5" xfId="52198" xr:uid="{00000000-0005-0000-0000-0000DFCB0000}"/>
    <cellStyle name="Normal 8 3 3 3 5 2" xfId="52199" xr:uid="{00000000-0005-0000-0000-0000E0CB0000}"/>
    <cellStyle name="Normal 8 3 3 3 6" xfId="52200" xr:uid="{00000000-0005-0000-0000-0000E1CB0000}"/>
    <cellStyle name="Normal 8 3 3 3 6 2" xfId="52201" xr:uid="{00000000-0005-0000-0000-0000E2CB0000}"/>
    <cellStyle name="Normal 8 3 3 3 6 2 2" xfId="52202" xr:uid="{00000000-0005-0000-0000-0000E3CB0000}"/>
    <cellStyle name="Normal 8 3 3 3 6 3" xfId="52203" xr:uid="{00000000-0005-0000-0000-0000E4CB0000}"/>
    <cellStyle name="Normal 8 3 3 3 7" xfId="52204" xr:uid="{00000000-0005-0000-0000-0000E5CB0000}"/>
    <cellStyle name="Normal 8 3 3 3 7 2" xfId="52205" xr:uid="{00000000-0005-0000-0000-0000E6CB0000}"/>
    <cellStyle name="Normal 8 3 3 3 8" xfId="52206" xr:uid="{00000000-0005-0000-0000-0000E7CB0000}"/>
    <cellStyle name="Normal 8 3 3 3 9" xfId="52207" xr:uid="{00000000-0005-0000-0000-0000E8CB0000}"/>
    <cellStyle name="Normal 8 3 3 4" xfId="52208" xr:uid="{00000000-0005-0000-0000-0000E9CB0000}"/>
    <cellStyle name="Normal 8 3 3 4 2" xfId="52209" xr:uid="{00000000-0005-0000-0000-0000EACB0000}"/>
    <cellStyle name="Normal 8 3 3 4 2 2" xfId="52210" xr:uid="{00000000-0005-0000-0000-0000EBCB0000}"/>
    <cellStyle name="Normal 8 3 3 4 2 2 2" xfId="52211" xr:uid="{00000000-0005-0000-0000-0000ECCB0000}"/>
    <cellStyle name="Normal 8 3 3 4 2 3" xfId="52212" xr:uid="{00000000-0005-0000-0000-0000EDCB0000}"/>
    <cellStyle name="Normal 8 3 3 4 2 3 2" xfId="52213" xr:uid="{00000000-0005-0000-0000-0000EECB0000}"/>
    <cellStyle name="Normal 8 3 3 4 2 3 2 2" xfId="52214" xr:uid="{00000000-0005-0000-0000-0000EFCB0000}"/>
    <cellStyle name="Normal 8 3 3 4 2 3 3" xfId="52215" xr:uid="{00000000-0005-0000-0000-0000F0CB0000}"/>
    <cellStyle name="Normal 8 3 3 4 2 4" xfId="52216" xr:uid="{00000000-0005-0000-0000-0000F1CB0000}"/>
    <cellStyle name="Normal 8 3 3 4 3" xfId="52217" xr:uid="{00000000-0005-0000-0000-0000F2CB0000}"/>
    <cellStyle name="Normal 8 3 3 4 3 2" xfId="52218" xr:uid="{00000000-0005-0000-0000-0000F3CB0000}"/>
    <cellStyle name="Normal 8 3 3 4 4" xfId="52219" xr:uid="{00000000-0005-0000-0000-0000F4CB0000}"/>
    <cellStyle name="Normal 8 3 3 4 4 2" xfId="52220" xr:uid="{00000000-0005-0000-0000-0000F5CB0000}"/>
    <cellStyle name="Normal 8 3 3 4 4 2 2" xfId="52221" xr:uid="{00000000-0005-0000-0000-0000F6CB0000}"/>
    <cellStyle name="Normal 8 3 3 4 4 3" xfId="52222" xr:uid="{00000000-0005-0000-0000-0000F7CB0000}"/>
    <cellStyle name="Normal 8 3 3 4 5" xfId="52223" xr:uid="{00000000-0005-0000-0000-0000F8CB0000}"/>
    <cellStyle name="Normal 8 3 3 4 6" xfId="52224" xr:uid="{00000000-0005-0000-0000-0000F9CB0000}"/>
    <cellStyle name="Normal 8 3 3 5" xfId="52225" xr:uid="{00000000-0005-0000-0000-0000FACB0000}"/>
    <cellStyle name="Normal 8 3 3 5 2" xfId="52226" xr:uid="{00000000-0005-0000-0000-0000FBCB0000}"/>
    <cellStyle name="Normal 8 3 3 5 2 2" xfId="52227" xr:uid="{00000000-0005-0000-0000-0000FCCB0000}"/>
    <cellStyle name="Normal 8 3 3 5 3" xfId="52228" xr:uid="{00000000-0005-0000-0000-0000FDCB0000}"/>
    <cellStyle name="Normal 8 3 3 5 3 2" xfId="52229" xr:uid="{00000000-0005-0000-0000-0000FECB0000}"/>
    <cellStyle name="Normal 8 3 3 5 3 2 2" xfId="52230" xr:uid="{00000000-0005-0000-0000-0000FFCB0000}"/>
    <cellStyle name="Normal 8 3 3 5 3 3" xfId="52231" xr:uid="{00000000-0005-0000-0000-000000CC0000}"/>
    <cellStyle name="Normal 8 3 3 5 4" xfId="52232" xr:uid="{00000000-0005-0000-0000-000001CC0000}"/>
    <cellStyle name="Normal 8 3 3 6" xfId="52233" xr:uid="{00000000-0005-0000-0000-000002CC0000}"/>
    <cellStyle name="Normal 8 3 3 6 2" xfId="52234" xr:uid="{00000000-0005-0000-0000-000003CC0000}"/>
    <cellStyle name="Normal 8 3 3 6 2 2" xfId="52235" xr:uid="{00000000-0005-0000-0000-000004CC0000}"/>
    <cellStyle name="Normal 8 3 3 6 3" xfId="52236" xr:uid="{00000000-0005-0000-0000-000005CC0000}"/>
    <cellStyle name="Normal 8 3 3 6 3 2" xfId="52237" xr:uid="{00000000-0005-0000-0000-000006CC0000}"/>
    <cellStyle name="Normal 8 3 3 6 3 2 2" xfId="52238" xr:uid="{00000000-0005-0000-0000-000007CC0000}"/>
    <cellStyle name="Normal 8 3 3 6 3 3" xfId="52239" xr:uid="{00000000-0005-0000-0000-000008CC0000}"/>
    <cellStyle name="Normal 8 3 3 6 4" xfId="52240" xr:uid="{00000000-0005-0000-0000-000009CC0000}"/>
    <cellStyle name="Normal 8 3 3 7" xfId="52241" xr:uid="{00000000-0005-0000-0000-00000ACC0000}"/>
    <cellStyle name="Normal 8 3 3 7 2" xfId="52242" xr:uid="{00000000-0005-0000-0000-00000BCC0000}"/>
    <cellStyle name="Normal 8 3 3 8" xfId="52243" xr:uid="{00000000-0005-0000-0000-00000CCC0000}"/>
    <cellStyle name="Normal 8 3 3 8 2" xfId="52244" xr:uid="{00000000-0005-0000-0000-00000DCC0000}"/>
    <cellStyle name="Normal 8 3 3 8 2 2" xfId="52245" xr:uid="{00000000-0005-0000-0000-00000ECC0000}"/>
    <cellStyle name="Normal 8 3 3 8 3" xfId="52246" xr:uid="{00000000-0005-0000-0000-00000FCC0000}"/>
    <cellStyle name="Normal 8 3 3 9" xfId="52247" xr:uid="{00000000-0005-0000-0000-000010CC0000}"/>
    <cellStyle name="Normal 8 3 3 9 2" xfId="52248" xr:uid="{00000000-0005-0000-0000-000011CC0000}"/>
    <cellStyle name="Normal 8 3 3_T-straight with PEDs adjustor" xfId="52249" xr:uid="{00000000-0005-0000-0000-000012CC0000}"/>
    <cellStyle name="Normal 8 3 4" xfId="52250" xr:uid="{00000000-0005-0000-0000-000013CC0000}"/>
    <cellStyle name="Normal 8 3 4 10" xfId="52251" xr:uid="{00000000-0005-0000-0000-000014CC0000}"/>
    <cellStyle name="Normal 8 3 4 11" xfId="52252" xr:uid="{00000000-0005-0000-0000-000015CC0000}"/>
    <cellStyle name="Normal 8 3 4 2" xfId="52253" xr:uid="{00000000-0005-0000-0000-000016CC0000}"/>
    <cellStyle name="Normal 8 3 4 2 10" xfId="52254" xr:uid="{00000000-0005-0000-0000-000017CC0000}"/>
    <cellStyle name="Normal 8 3 4 2 2" xfId="52255" xr:uid="{00000000-0005-0000-0000-000018CC0000}"/>
    <cellStyle name="Normal 8 3 4 2 2 2" xfId="52256" xr:uid="{00000000-0005-0000-0000-000019CC0000}"/>
    <cellStyle name="Normal 8 3 4 2 2 2 2" xfId="52257" xr:uid="{00000000-0005-0000-0000-00001ACC0000}"/>
    <cellStyle name="Normal 8 3 4 2 2 2 2 2" xfId="52258" xr:uid="{00000000-0005-0000-0000-00001BCC0000}"/>
    <cellStyle name="Normal 8 3 4 2 2 2 2 2 2" xfId="52259" xr:uid="{00000000-0005-0000-0000-00001CCC0000}"/>
    <cellStyle name="Normal 8 3 4 2 2 2 2 3" xfId="52260" xr:uid="{00000000-0005-0000-0000-00001DCC0000}"/>
    <cellStyle name="Normal 8 3 4 2 2 2 2 3 2" xfId="52261" xr:uid="{00000000-0005-0000-0000-00001ECC0000}"/>
    <cellStyle name="Normal 8 3 4 2 2 2 2 3 2 2" xfId="52262" xr:uid="{00000000-0005-0000-0000-00001FCC0000}"/>
    <cellStyle name="Normal 8 3 4 2 2 2 2 3 3" xfId="52263" xr:uid="{00000000-0005-0000-0000-000020CC0000}"/>
    <cellStyle name="Normal 8 3 4 2 2 2 2 4" xfId="52264" xr:uid="{00000000-0005-0000-0000-000021CC0000}"/>
    <cellStyle name="Normal 8 3 4 2 2 2 3" xfId="52265" xr:uid="{00000000-0005-0000-0000-000022CC0000}"/>
    <cellStyle name="Normal 8 3 4 2 2 2 3 2" xfId="52266" xr:uid="{00000000-0005-0000-0000-000023CC0000}"/>
    <cellStyle name="Normal 8 3 4 2 2 2 4" xfId="52267" xr:uid="{00000000-0005-0000-0000-000024CC0000}"/>
    <cellStyle name="Normal 8 3 4 2 2 2 4 2" xfId="52268" xr:uid="{00000000-0005-0000-0000-000025CC0000}"/>
    <cellStyle name="Normal 8 3 4 2 2 2 4 2 2" xfId="52269" xr:uid="{00000000-0005-0000-0000-000026CC0000}"/>
    <cellStyle name="Normal 8 3 4 2 2 2 4 3" xfId="52270" xr:uid="{00000000-0005-0000-0000-000027CC0000}"/>
    <cellStyle name="Normal 8 3 4 2 2 2 5" xfId="52271" xr:uid="{00000000-0005-0000-0000-000028CC0000}"/>
    <cellStyle name="Normal 8 3 4 2 2 3" xfId="52272" xr:uid="{00000000-0005-0000-0000-000029CC0000}"/>
    <cellStyle name="Normal 8 3 4 2 2 3 2" xfId="52273" xr:uid="{00000000-0005-0000-0000-00002ACC0000}"/>
    <cellStyle name="Normal 8 3 4 2 2 3 2 2" xfId="52274" xr:uid="{00000000-0005-0000-0000-00002BCC0000}"/>
    <cellStyle name="Normal 8 3 4 2 2 3 3" xfId="52275" xr:uid="{00000000-0005-0000-0000-00002CCC0000}"/>
    <cellStyle name="Normal 8 3 4 2 2 3 3 2" xfId="52276" xr:uid="{00000000-0005-0000-0000-00002DCC0000}"/>
    <cellStyle name="Normal 8 3 4 2 2 3 3 2 2" xfId="52277" xr:uid="{00000000-0005-0000-0000-00002ECC0000}"/>
    <cellStyle name="Normal 8 3 4 2 2 3 3 3" xfId="52278" xr:uid="{00000000-0005-0000-0000-00002FCC0000}"/>
    <cellStyle name="Normal 8 3 4 2 2 3 4" xfId="52279" xr:uid="{00000000-0005-0000-0000-000030CC0000}"/>
    <cellStyle name="Normal 8 3 4 2 2 4" xfId="52280" xr:uid="{00000000-0005-0000-0000-000031CC0000}"/>
    <cellStyle name="Normal 8 3 4 2 2 4 2" xfId="52281" xr:uid="{00000000-0005-0000-0000-000032CC0000}"/>
    <cellStyle name="Normal 8 3 4 2 2 4 2 2" xfId="52282" xr:uid="{00000000-0005-0000-0000-000033CC0000}"/>
    <cellStyle name="Normal 8 3 4 2 2 4 3" xfId="52283" xr:uid="{00000000-0005-0000-0000-000034CC0000}"/>
    <cellStyle name="Normal 8 3 4 2 2 4 3 2" xfId="52284" xr:uid="{00000000-0005-0000-0000-000035CC0000}"/>
    <cellStyle name="Normal 8 3 4 2 2 4 3 2 2" xfId="52285" xr:uid="{00000000-0005-0000-0000-000036CC0000}"/>
    <cellStyle name="Normal 8 3 4 2 2 4 3 3" xfId="52286" xr:uid="{00000000-0005-0000-0000-000037CC0000}"/>
    <cellStyle name="Normal 8 3 4 2 2 4 4" xfId="52287" xr:uid="{00000000-0005-0000-0000-000038CC0000}"/>
    <cellStyle name="Normal 8 3 4 2 2 5" xfId="52288" xr:uid="{00000000-0005-0000-0000-000039CC0000}"/>
    <cellStyle name="Normal 8 3 4 2 2 5 2" xfId="52289" xr:uid="{00000000-0005-0000-0000-00003ACC0000}"/>
    <cellStyle name="Normal 8 3 4 2 2 6" xfId="52290" xr:uid="{00000000-0005-0000-0000-00003BCC0000}"/>
    <cellStyle name="Normal 8 3 4 2 2 6 2" xfId="52291" xr:uid="{00000000-0005-0000-0000-00003CCC0000}"/>
    <cellStyle name="Normal 8 3 4 2 2 6 2 2" xfId="52292" xr:uid="{00000000-0005-0000-0000-00003DCC0000}"/>
    <cellStyle name="Normal 8 3 4 2 2 6 3" xfId="52293" xr:uid="{00000000-0005-0000-0000-00003ECC0000}"/>
    <cellStyle name="Normal 8 3 4 2 2 7" xfId="52294" xr:uid="{00000000-0005-0000-0000-00003FCC0000}"/>
    <cellStyle name="Normal 8 3 4 2 2 7 2" xfId="52295" xr:uid="{00000000-0005-0000-0000-000040CC0000}"/>
    <cellStyle name="Normal 8 3 4 2 2 8" xfId="52296" xr:uid="{00000000-0005-0000-0000-000041CC0000}"/>
    <cellStyle name="Normal 8 3 4 2 3" xfId="52297" xr:uid="{00000000-0005-0000-0000-000042CC0000}"/>
    <cellStyle name="Normal 8 3 4 2 3 2" xfId="52298" xr:uid="{00000000-0005-0000-0000-000043CC0000}"/>
    <cellStyle name="Normal 8 3 4 2 3 2 2" xfId="52299" xr:uid="{00000000-0005-0000-0000-000044CC0000}"/>
    <cellStyle name="Normal 8 3 4 2 3 2 2 2" xfId="52300" xr:uid="{00000000-0005-0000-0000-000045CC0000}"/>
    <cellStyle name="Normal 8 3 4 2 3 2 3" xfId="52301" xr:uid="{00000000-0005-0000-0000-000046CC0000}"/>
    <cellStyle name="Normal 8 3 4 2 3 2 3 2" xfId="52302" xr:uid="{00000000-0005-0000-0000-000047CC0000}"/>
    <cellStyle name="Normal 8 3 4 2 3 2 3 2 2" xfId="52303" xr:uid="{00000000-0005-0000-0000-000048CC0000}"/>
    <cellStyle name="Normal 8 3 4 2 3 2 3 3" xfId="52304" xr:uid="{00000000-0005-0000-0000-000049CC0000}"/>
    <cellStyle name="Normal 8 3 4 2 3 2 4" xfId="52305" xr:uid="{00000000-0005-0000-0000-00004ACC0000}"/>
    <cellStyle name="Normal 8 3 4 2 3 3" xfId="52306" xr:uid="{00000000-0005-0000-0000-00004BCC0000}"/>
    <cellStyle name="Normal 8 3 4 2 3 3 2" xfId="52307" xr:uid="{00000000-0005-0000-0000-00004CCC0000}"/>
    <cellStyle name="Normal 8 3 4 2 3 4" xfId="52308" xr:uid="{00000000-0005-0000-0000-00004DCC0000}"/>
    <cellStyle name="Normal 8 3 4 2 3 4 2" xfId="52309" xr:uid="{00000000-0005-0000-0000-00004ECC0000}"/>
    <cellStyle name="Normal 8 3 4 2 3 4 2 2" xfId="52310" xr:uid="{00000000-0005-0000-0000-00004FCC0000}"/>
    <cellStyle name="Normal 8 3 4 2 3 4 3" xfId="52311" xr:uid="{00000000-0005-0000-0000-000050CC0000}"/>
    <cellStyle name="Normal 8 3 4 2 3 5" xfId="52312" xr:uid="{00000000-0005-0000-0000-000051CC0000}"/>
    <cellStyle name="Normal 8 3 4 2 4" xfId="52313" xr:uid="{00000000-0005-0000-0000-000052CC0000}"/>
    <cellStyle name="Normal 8 3 4 2 4 2" xfId="52314" xr:uid="{00000000-0005-0000-0000-000053CC0000}"/>
    <cellStyle name="Normal 8 3 4 2 4 2 2" xfId="52315" xr:uid="{00000000-0005-0000-0000-000054CC0000}"/>
    <cellStyle name="Normal 8 3 4 2 4 3" xfId="52316" xr:uid="{00000000-0005-0000-0000-000055CC0000}"/>
    <cellStyle name="Normal 8 3 4 2 4 3 2" xfId="52317" xr:uid="{00000000-0005-0000-0000-000056CC0000}"/>
    <cellStyle name="Normal 8 3 4 2 4 3 2 2" xfId="52318" xr:uid="{00000000-0005-0000-0000-000057CC0000}"/>
    <cellStyle name="Normal 8 3 4 2 4 3 3" xfId="52319" xr:uid="{00000000-0005-0000-0000-000058CC0000}"/>
    <cellStyle name="Normal 8 3 4 2 4 4" xfId="52320" xr:uid="{00000000-0005-0000-0000-000059CC0000}"/>
    <cellStyle name="Normal 8 3 4 2 5" xfId="52321" xr:uid="{00000000-0005-0000-0000-00005ACC0000}"/>
    <cellStyle name="Normal 8 3 4 2 5 2" xfId="52322" xr:uid="{00000000-0005-0000-0000-00005BCC0000}"/>
    <cellStyle name="Normal 8 3 4 2 5 2 2" xfId="52323" xr:uid="{00000000-0005-0000-0000-00005CCC0000}"/>
    <cellStyle name="Normal 8 3 4 2 5 3" xfId="52324" xr:uid="{00000000-0005-0000-0000-00005DCC0000}"/>
    <cellStyle name="Normal 8 3 4 2 5 3 2" xfId="52325" xr:uid="{00000000-0005-0000-0000-00005ECC0000}"/>
    <cellStyle name="Normal 8 3 4 2 5 3 2 2" xfId="52326" xr:uid="{00000000-0005-0000-0000-00005FCC0000}"/>
    <cellStyle name="Normal 8 3 4 2 5 3 3" xfId="52327" xr:uid="{00000000-0005-0000-0000-000060CC0000}"/>
    <cellStyle name="Normal 8 3 4 2 5 4" xfId="52328" xr:uid="{00000000-0005-0000-0000-000061CC0000}"/>
    <cellStyle name="Normal 8 3 4 2 6" xfId="52329" xr:uid="{00000000-0005-0000-0000-000062CC0000}"/>
    <cellStyle name="Normal 8 3 4 2 6 2" xfId="52330" xr:uid="{00000000-0005-0000-0000-000063CC0000}"/>
    <cellStyle name="Normal 8 3 4 2 7" xfId="52331" xr:uid="{00000000-0005-0000-0000-000064CC0000}"/>
    <cellStyle name="Normal 8 3 4 2 7 2" xfId="52332" xr:uid="{00000000-0005-0000-0000-000065CC0000}"/>
    <cellStyle name="Normal 8 3 4 2 7 2 2" xfId="52333" xr:uid="{00000000-0005-0000-0000-000066CC0000}"/>
    <cellStyle name="Normal 8 3 4 2 7 3" xfId="52334" xr:uid="{00000000-0005-0000-0000-000067CC0000}"/>
    <cellStyle name="Normal 8 3 4 2 8" xfId="52335" xr:uid="{00000000-0005-0000-0000-000068CC0000}"/>
    <cellStyle name="Normal 8 3 4 2 8 2" xfId="52336" xr:uid="{00000000-0005-0000-0000-000069CC0000}"/>
    <cellStyle name="Normal 8 3 4 2 9" xfId="52337" xr:uid="{00000000-0005-0000-0000-00006ACC0000}"/>
    <cellStyle name="Normal 8 3 4 3" xfId="52338" xr:uid="{00000000-0005-0000-0000-00006BCC0000}"/>
    <cellStyle name="Normal 8 3 4 3 2" xfId="52339" xr:uid="{00000000-0005-0000-0000-00006CCC0000}"/>
    <cellStyle name="Normal 8 3 4 3 2 2" xfId="52340" xr:uid="{00000000-0005-0000-0000-00006DCC0000}"/>
    <cellStyle name="Normal 8 3 4 3 2 2 2" xfId="52341" xr:uid="{00000000-0005-0000-0000-00006ECC0000}"/>
    <cellStyle name="Normal 8 3 4 3 2 2 2 2" xfId="52342" xr:uid="{00000000-0005-0000-0000-00006FCC0000}"/>
    <cellStyle name="Normal 8 3 4 3 2 2 3" xfId="52343" xr:uid="{00000000-0005-0000-0000-000070CC0000}"/>
    <cellStyle name="Normal 8 3 4 3 2 2 3 2" xfId="52344" xr:uid="{00000000-0005-0000-0000-000071CC0000}"/>
    <cellStyle name="Normal 8 3 4 3 2 2 3 2 2" xfId="52345" xr:uid="{00000000-0005-0000-0000-000072CC0000}"/>
    <cellStyle name="Normal 8 3 4 3 2 2 3 3" xfId="52346" xr:uid="{00000000-0005-0000-0000-000073CC0000}"/>
    <cellStyle name="Normal 8 3 4 3 2 2 4" xfId="52347" xr:uid="{00000000-0005-0000-0000-000074CC0000}"/>
    <cellStyle name="Normal 8 3 4 3 2 3" xfId="52348" xr:uid="{00000000-0005-0000-0000-000075CC0000}"/>
    <cellStyle name="Normal 8 3 4 3 2 3 2" xfId="52349" xr:uid="{00000000-0005-0000-0000-000076CC0000}"/>
    <cellStyle name="Normal 8 3 4 3 2 4" xfId="52350" xr:uid="{00000000-0005-0000-0000-000077CC0000}"/>
    <cellStyle name="Normal 8 3 4 3 2 4 2" xfId="52351" xr:uid="{00000000-0005-0000-0000-000078CC0000}"/>
    <cellStyle name="Normal 8 3 4 3 2 4 2 2" xfId="52352" xr:uid="{00000000-0005-0000-0000-000079CC0000}"/>
    <cellStyle name="Normal 8 3 4 3 2 4 3" xfId="52353" xr:uid="{00000000-0005-0000-0000-00007ACC0000}"/>
    <cellStyle name="Normal 8 3 4 3 2 5" xfId="52354" xr:uid="{00000000-0005-0000-0000-00007BCC0000}"/>
    <cellStyle name="Normal 8 3 4 3 3" xfId="52355" xr:uid="{00000000-0005-0000-0000-00007CCC0000}"/>
    <cellStyle name="Normal 8 3 4 3 3 2" xfId="52356" xr:uid="{00000000-0005-0000-0000-00007DCC0000}"/>
    <cellStyle name="Normal 8 3 4 3 3 2 2" xfId="52357" xr:uid="{00000000-0005-0000-0000-00007ECC0000}"/>
    <cellStyle name="Normal 8 3 4 3 3 3" xfId="52358" xr:uid="{00000000-0005-0000-0000-00007FCC0000}"/>
    <cellStyle name="Normal 8 3 4 3 3 3 2" xfId="52359" xr:uid="{00000000-0005-0000-0000-000080CC0000}"/>
    <cellStyle name="Normal 8 3 4 3 3 3 2 2" xfId="52360" xr:uid="{00000000-0005-0000-0000-000081CC0000}"/>
    <cellStyle name="Normal 8 3 4 3 3 3 3" xfId="52361" xr:uid="{00000000-0005-0000-0000-000082CC0000}"/>
    <cellStyle name="Normal 8 3 4 3 3 4" xfId="52362" xr:uid="{00000000-0005-0000-0000-000083CC0000}"/>
    <cellStyle name="Normal 8 3 4 3 4" xfId="52363" xr:uid="{00000000-0005-0000-0000-000084CC0000}"/>
    <cellStyle name="Normal 8 3 4 3 4 2" xfId="52364" xr:uid="{00000000-0005-0000-0000-000085CC0000}"/>
    <cellStyle name="Normal 8 3 4 3 4 2 2" xfId="52365" xr:uid="{00000000-0005-0000-0000-000086CC0000}"/>
    <cellStyle name="Normal 8 3 4 3 4 3" xfId="52366" xr:uid="{00000000-0005-0000-0000-000087CC0000}"/>
    <cellStyle name="Normal 8 3 4 3 4 3 2" xfId="52367" xr:uid="{00000000-0005-0000-0000-000088CC0000}"/>
    <cellStyle name="Normal 8 3 4 3 4 3 2 2" xfId="52368" xr:uid="{00000000-0005-0000-0000-000089CC0000}"/>
    <cellStyle name="Normal 8 3 4 3 4 3 3" xfId="52369" xr:uid="{00000000-0005-0000-0000-00008ACC0000}"/>
    <cellStyle name="Normal 8 3 4 3 4 4" xfId="52370" xr:uid="{00000000-0005-0000-0000-00008BCC0000}"/>
    <cellStyle name="Normal 8 3 4 3 5" xfId="52371" xr:uid="{00000000-0005-0000-0000-00008CCC0000}"/>
    <cellStyle name="Normal 8 3 4 3 5 2" xfId="52372" xr:uid="{00000000-0005-0000-0000-00008DCC0000}"/>
    <cellStyle name="Normal 8 3 4 3 6" xfId="52373" xr:uid="{00000000-0005-0000-0000-00008ECC0000}"/>
    <cellStyle name="Normal 8 3 4 3 6 2" xfId="52374" xr:uid="{00000000-0005-0000-0000-00008FCC0000}"/>
    <cellStyle name="Normal 8 3 4 3 6 2 2" xfId="52375" xr:uid="{00000000-0005-0000-0000-000090CC0000}"/>
    <cellStyle name="Normal 8 3 4 3 6 3" xfId="52376" xr:uid="{00000000-0005-0000-0000-000091CC0000}"/>
    <cellStyle name="Normal 8 3 4 3 7" xfId="52377" xr:uid="{00000000-0005-0000-0000-000092CC0000}"/>
    <cellStyle name="Normal 8 3 4 3 7 2" xfId="52378" xr:uid="{00000000-0005-0000-0000-000093CC0000}"/>
    <cellStyle name="Normal 8 3 4 3 8" xfId="52379" xr:uid="{00000000-0005-0000-0000-000094CC0000}"/>
    <cellStyle name="Normal 8 3 4 4" xfId="52380" xr:uid="{00000000-0005-0000-0000-000095CC0000}"/>
    <cellStyle name="Normal 8 3 4 4 2" xfId="52381" xr:uid="{00000000-0005-0000-0000-000096CC0000}"/>
    <cellStyle name="Normal 8 3 4 4 2 2" xfId="52382" xr:uid="{00000000-0005-0000-0000-000097CC0000}"/>
    <cellStyle name="Normal 8 3 4 4 2 2 2" xfId="52383" xr:uid="{00000000-0005-0000-0000-000098CC0000}"/>
    <cellStyle name="Normal 8 3 4 4 2 3" xfId="52384" xr:uid="{00000000-0005-0000-0000-000099CC0000}"/>
    <cellStyle name="Normal 8 3 4 4 2 3 2" xfId="52385" xr:uid="{00000000-0005-0000-0000-00009ACC0000}"/>
    <cellStyle name="Normal 8 3 4 4 2 3 2 2" xfId="52386" xr:uid="{00000000-0005-0000-0000-00009BCC0000}"/>
    <cellStyle name="Normal 8 3 4 4 2 3 3" xfId="52387" xr:uid="{00000000-0005-0000-0000-00009CCC0000}"/>
    <cellStyle name="Normal 8 3 4 4 2 4" xfId="52388" xr:uid="{00000000-0005-0000-0000-00009DCC0000}"/>
    <cellStyle name="Normal 8 3 4 4 3" xfId="52389" xr:uid="{00000000-0005-0000-0000-00009ECC0000}"/>
    <cellStyle name="Normal 8 3 4 4 3 2" xfId="52390" xr:uid="{00000000-0005-0000-0000-00009FCC0000}"/>
    <cellStyle name="Normal 8 3 4 4 4" xfId="52391" xr:uid="{00000000-0005-0000-0000-0000A0CC0000}"/>
    <cellStyle name="Normal 8 3 4 4 4 2" xfId="52392" xr:uid="{00000000-0005-0000-0000-0000A1CC0000}"/>
    <cellStyle name="Normal 8 3 4 4 4 2 2" xfId="52393" xr:uid="{00000000-0005-0000-0000-0000A2CC0000}"/>
    <cellStyle name="Normal 8 3 4 4 4 3" xfId="52394" xr:uid="{00000000-0005-0000-0000-0000A3CC0000}"/>
    <cellStyle name="Normal 8 3 4 4 5" xfId="52395" xr:uid="{00000000-0005-0000-0000-0000A4CC0000}"/>
    <cellStyle name="Normal 8 3 4 5" xfId="52396" xr:uid="{00000000-0005-0000-0000-0000A5CC0000}"/>
    <cellStyle name="Normal 8 3 4 5 2" xfId="52397" xr:uid="{00000000-0005-0000-0000-0000A6CC0000}"/>
    <cellStyle name="Normal 8 3 4 5 2 2" xfId="52398" xr:uid="{00000000-0005-0000-0000-0000A7CC0000}"/>
    <cellStyle name="Normal 8 3 4 5 3" xfId="52399" xr:uid="{00000000-0005-0000-0000-0000A8CC0000}"/>
    <cellStyle name="Normal 8 3 4 5 3 2" xfId="52400" xr:uid="{00000000-0005-0000-0000-0000A9CC0000}"/>
    <cellStyle name="Normal 8 3 4 5 3 2 2" xfId="52401" xr:uid="{00000000-0005-0000-0000-0000AACC0000}"/>
    <cellStyle name="Normal 8 3 4 5 3 3" xfId="52402" xr:uid="{00000000-0005-0000-0000-0000ABCC0000}"/>
    <cellStyle name="Normal 8 3 4 5 4" xfId="52403" xr:uid="{00000000-0005-0000-0000-0000ACCC0000}"/>
    <cellStyle name="Normal 8 3 4 6" xfId="52404" xr:uid="{00000000-0005-0000-0000-0000ADCC0000}"/>
    <cellStyle name="Normal 8 3 4 6 2" xfId="52405" xr:uid="{00000000-0005-0000-0000-0000AECC0000}"/>
    <cellStyle name="Normal 8 3 4 6 2 2" xfId="52406" xr:uid="{00000000-0005-0000-0000-0000AFCC0000}"/>
    <cellStyle name="Normal 8 3 4 6 3" xfId="52407" xr:uid="{00000000-0005-0000-0000-0000B0CC0000}"/>
    <cellStyle name="Normal 8 3 4 6 3 2" xfId="52408" xr:uid="{00000000-0005-0000-0000-0000B1CC0000}"/>
    <cellStyle name="Normal 8 3 4 6 3 2 2" xfId="52409" xr:uid="{00000000-0005-0000-0000-0000B2CC0000}"/>
    <cellStyle name="Normal 8 3 4 6 3 3" xfId="52410" xr:uid="{00000000-0005-0000-0000-0000B3CC0000}"/>
    <cellStyle name="Normal 8 3 4 6 4" xfId="52411" xr:uid="{00000000-0005-0000-0000-0000B4CC0000}"/>
    <cellStyle name="Normal 8 3 4 7" xfId="52412" xr:uid="{00000000-0005-0000-0000-0000B5CC0000}"/>
    <cellStyle name="Normal 8 3 4 7 2" xfId="52413" xr:uid="{00000000-0005-0000-0000-0000B6CC0000}"/>
    <cellStyle name="Normal 8 3 4 8" xfId="52414" xr:uid="{00000000-0005-0000-0000-0000B7CC0000}"/>
    <cellStyle name="Normal 8 3 4 8 2" xfId="52415" xr:uid="{00000000-0005-0000-0000-0000B8CC0000}"/>
    <cellStyle name="Normal 8 3 4 8 2 2" xfId="52416" xr:uid="{00000000-0005-0000-0000-0000B9CC0000}"/>
    <cellStyle name="Normal 8 3 4 8 3" xfId="52417" xr:uid="{00000000-0005-0000-0000-0000BACC0000}"/>
    <cellStyle name="Normal 8 3 4 9" xfId="52418" xr:uid="{00000000-0005-0000-0000-0000BBCC0000}"/>
    <cellStyle name="Normal 8 3 4 9 2" xfId="52419" xr:uid="{00000000-0005-0000-0000-0000BCCC0000}"/>
    <cellStyle name="Normal 8 3 5" xfId="52420" xr:uid="{00000000-0005-0000-0000-0000BDCC0000}"/>
    <cellStyle name="Normal 8 3 5 10" xfId="52421" xr:uid="{00000000-0005-0000-0000-0000BECC0000}"/>
    <cellStyle name="Normal 8 3 5 2" xfId="52422" xr:uid="{00000000-0005-0000-0000-0000BFCC0000}"/>
    <cellStyle name="Normal 8 3 5 2 2" xfId="52423" xr:uid="{00000000-0005-0000-0000-0000C0CC0000}"/>
    <cellStyle name="Normal 8 3 5 2 2 2" xfId="52424" xr:uid="{00000000-0005-0000-0000-0000C1CC0000}"/>
    <cellStyle name="Normal 8 3 5 2 2 2 2" xfId="52425" xr:uid="{00000000-0005-0000-0000-0000C2CC0000}"/>
    <cellStyle name="Normal 8 3 5 2 2 2 2 2" xfId="52426" xr:uid="{00000000-0005-0000-0000-0000C3CC0000}"/>
    <cellStyle name="Normal 8 3 5 2 2 2 3" xfId="52427" xr:uid="{00000000-0005-0000-0000-0000C4CC0000}"/>
    <cellStyle name="Normal 8 3 5 2 2 2 3 2" xfId="52428" xr:uid="{00000000-0005-0000-0000-0000C5CC0000}"/>
    <cellStyle name="Normal 8 3 5 2 2 2 3 2 2" xfId="52429" xr:uid="{00000000-0005-0000-0000-0000C6CC0000}"/>
    <cellStyle name="Normal 8 3 5 2 2 2 3 3" xfId="52430" xr:uid="{00000000-0005-0000-0000-0000C7CC0000}"/>
    <cellStyle name="Normal 8 3 5 2 2 2 4" xfId="52431" xr:uid="{00000000-0005-0000-0000-0000C8CC0000}"/>
    <cellStyle name="Normal 8 3 5 2 2 3" xfId="52432" xr:uid="{00000000-0005-0000-0000-0000C9CC0000}"/>
    <cellStyle name="Normal 8 3 5 2 2 3 2" xfId="52433" xr:uid="{00000000-0005-0000-0000-0000CACC0000}"/>
    <cellStyle name="Normal 8 3 5 2 2 4" xfId="52434" xr:uid="{00000000-0005-0000-0000-0000CBCC0000}"/>
    <cellStyle name="Normal 8 3 5 2 2 4 2" xfId="52435" xr:uid="{00000000-0005-0000-0000-0000CCCC0000}"/>
    <cellStyle name="Normal 8 3 5 2 2 4 2 2" xfId="52436" xr:uid="{00000000-0005-0000-0000-0000CDCC0000}"/>
    <cellStyle name="Normal 8 3 5 2 2 4 3" xfId="52437" xr:uid="{00000000-0005-0000-0000-0000CECC0000}"/>
    <cellStyle name="Normal 8 3 5 2 2 5" xfId="52438" xr:uid="{00000000-0005-0000-0000-0000CFCC0000}"/>
    <cellStyle name="Normal 8 3 5 2 3" xfId="52439" xr:uid="{00000000-0005-0000-0000-0000D0CC0000}"/>
    <cellStyle name="Normal 8 3 5 2 3 2" xfId="52440" xr:uid="{00000000-0005-0000-0000-0000D1CC0000}"/>
    <cellStyle name="Normal 8 3 5 2 3 2 2" xfId="52441" xr:uid="{00000000-0005-0000-0000-0000D2CC0000}"/>
    <cellStyle name="Normal 8 3 5 2 3 3" xfId="52442" xr:uid="{00000000-0005-0000-0000-0000D3CC0000}"/>
    <cellStyle name="Normal 8 3 5 2 3 3 2" xfId="52443" xr:uid="{00000000-0005-0000-0000-0000D4CC0000}"/>
    <cellStyle name="Normal 8 3 5 2 3 3 2 2" xfId="52444" xr:uid="{00000000-0005-0000-0000-0000D5CC0000}"/>
    <cellStyle name="Normal 8 3 5 2 3 3 3" xfId="52445" xr:uid="{00000000-0005-0000-0000-0000D6CC0000}"/>
    <cellStyle name="Normal 8 3 5 2 3 4" xfId="52446" xr:uid="{00000000-0005-0000-0000-0000D7CC0000}"/>
    <cellStyle name="Normal 8 3 5 2 4" xfId="52447" xr:uid="{00000000-0005-0000-0000-0000D8CC0000}"/>
    <cellStyle name="Normal 8 3 5 2 4 2" xfId="52448" xr:uid="{00000000-0005-0000-0000-0000D9CC0000}"/>
    <cellStyle name="Normal 8 3 5 2 4 2 2" xfId="52449" xr:uid="{00000000-0005-0000-0000-0000DACC0000}"/>
    <cellStyle name="Normal 8 3 5 2 4 3" xfId="52450" xr:uid="{00000000-0005-0000-0000-0000DBCC0000}"/>
    <cellStyle name="Normal 8 3 5 2 4 3 2" xfId="52451" xr:uid="{00000000-0005-0000-0000-0000DCCC0000}"/>
    <cellStyle name="Normal 8 3 5 2 4 3 2 2" xfId="52452" xr:uid="{00000000-0005-0000-0000-0000DDCC0000}"/>
    <cellStyle name="Normal 8 3 5 2 4 3 3" xfId="52453" xr:uid="{00000000-0005-0000-0000-0000DECC0000}"/>
    <cellStyle name="Normal 8 3 5 2 4 4" xfId="52454" xr:uid="{00000000-0005-0000-0000-0000DFCC0000}"/>
    <cellStyle name="Normal 8 3 5 2 5" xfId="52455" xr:uid="{00000000-0005-0000-0000-0000E0CC0000}"/>
    <cellStyle name="Normal 8 3 5 2 5 2" xfId="52456" xr:uid="{00000000-0005-0000-0000-0000E1CC0000}"/>
    <cellStyle name="Normal 8 3 5 2 6" xfId="52457" xr:uid="{00000000-0005-0000-0000-0000E2CC0000}"/>
    <cellStyle name="Normal 8 3 5 2 6 2" xfId="52458" xr:uid="{00000000-0005-0000-0000-0000E3CC0000}"/>
    <cellStyle name="Normal 8 3 5 2 6 2 2" xfId="52459" xr:uid="{00000000-0005-0000-0000-0000E4CC0000}"/>
    <cellStyle name="Normal 8 3 5 2 6 3" xfId="52460" xr:uid="{00000000-0005-0000-0000-0000E5CC0000}"/>
    <cellStyle name="Normal 8 3 5 2 7" xfId="52461" xr:uid="{00000000-0005-0000-0000-0000E6CC0000}"/>
    <cellStyle name="Normal 8 3 5 2 7 2" xfId="52462" xr:uid="{00000000-0005-0000-0000-0000E7CC0000}"/>
    <cellStyle name="Normal 8 3 5 2 8" xfId="52463" xr:uid="{00000000-0005-0000-0000-0000E8CC0000}"/>
    <cellStyle name="Normal 8 3 5 2 9" xfId="52464" xr:uid="{00000000-0005-0000-0000-0000E9CC0000}"/>
    <cellStyle name="Normal 8 3 5 3" xfId="52465" xr:uid="{00000000-0005-0000-0000-0000EACC0000}"/>
    <cellStyle name="Normal 8 3 5 3 2" xfId="52466" xr:uid="{00000000-0005-0000-0000-0000EBCC0000}"/>
    <cellStyle name="Normal 8 3 5 3 2 2" xfId="52467" xr:uid="{00000000-0005-0000-0000-0000ECCC0000}"/>
    <cellStyle name="Normal 8 3 5 3 2 2 2" xfId="52468" xr:uid="{00000000-0005-0000-0000-0000EDCC0000}"/>
    <cellStyle name="Normal 8 3 5 3 2 3" xfId="52469" xr:uid="{00000000-0005-0000-0000-0000EECC0000}"/>
    <cellStyle name="Normal 8 3 5 3 2 3 2" xfId="52470" xr:uid="{00000000-0005-0000-0000-0000EFCC0000}"/>
    <cellStyle name="Normal 8 3 5 3 2 3 2 2" xfId="52471" xr:uid="{00000000-0005-0000-0000-0000F0CC0000}"/>
    <cellStyle name="Normal 8 3 5 3 2 3 3" xfId="52472" xr:uid="{00000000-0005-0000-0000-0000F1CC0000}"/>
    <cellStyle name="Normal 8 3 5 3 2 4" xfId="52473" xr:uid="{00000000-0005-0000-0000-0000F2CC0000}"/>
    <cellStyle name="Normal 8 3 5 3 3" xfId="52474" xr:uid="{00000000-0005-0000-0000-0000F3CC0000}"/>
    <cellStyle name="Normal 8 3 5 3 3 2" xfId="52475" xr:uid="{00000000-0005-0000-0000-0000F4CC0000}"/>
    <cellStyle name="Normal 8 3 5 3 4" xfId="52476" xr:uid="{00000000-0005-0000-0000-0000F5CC0000}"/>
    <cellStyle name="Normal 8 3 5 3 4 2" xfId="52477" xr:uid="{00000000-0005-0000-0000-0000F6CC0000}"/>
    <cellStyle name="Normal 8 3 5 3 4 2 2" xfId="52478" xr:uid="{00000000-0005-0000-0000-0000F7CC0000}"/>
    <cellStyle name="Normal 8 3 5 3 4 3" xfId="52479" xr:uid="{00000000-0005-0000-0000-0000F8CC0000}"/>
    <cellStyle name="Normal 8 3 5 3 5" xfId="52480" xr:uid="{00000000-0005-0000-0000-0000F9CC0000}"/>
    <cellStyle name="Normal 8 3 5 4" xfId="52481" xr:uid="{00000000-0005-0000-0000-0000FACC0000}"/>
    <cellStyle name="Normal 8 3 5 4 2" xfId="52482" xr:uid="{00000000-0005-0000-0000-0000FBCC0000}"/>
    <cellStyle name="Normal 8 3 5 4 2 2" xfId="52483" xr:uid="{00000000-0005-0000-0000-0000FCCC0000}"/>
    <cellStyle name="Normal 8 3 5 4 3" xfId="52484" xr:uid="{00000000-0005-0000-0000-0000FDCC0000}"/>
    <cellStyle name="Normal 8 3 5 4 3 2" xfId="52485" xr:uid="{00000000-0005-0000-0000-0000FECC0000}"/>
    <cellStyle name="Normal 8 3 5 4 3 2 2" xfId="52486" xr:uid="{00000000-0005-0000-0000-0000FFCC0000}"/>
    <cellStyle name="Normal 8 3 5 4 3 3" xfId="52487" xr:uid="{00000000-0005-0000-0000-000000CD0000}"/>
    <cellStyle name="Normal 8 3 5 4 4" xfId="52488" xr:uid="{00000000-0005-0000-0000-000001CD0000}"/>
    <cellStyle name="Normal 8 3 5 5" xfId="52489" xr:uid="{00000000-0005-0000-0000-000002CD0000}"/>
    <cellStyle name="Normal 8 3 5 5 2" xfId="52490" xr:uid="{00000000-0005-0000-0000-000003CD0000}"/>
    <cellStyle name="Normal 8 3 5 5 2 2" xfId="52491" xr:uid="{00000000-0005-0000-0000-000004CD0000}"/>
    <cellStyle name="Normal 8 3 5 5 3" xfId="52492" xr:uid="{00000000-0005-0000-0000-000005CD0000}"/>
    <cellStyle name="Normal 8 3 5 5 3 2" xfId="52493" xr:uid="{00000000-0005-0000-0000-000006CD0000}"/>
    <cellStyle name="Normal 8 3 5 5 3 2 2" xfId="52494" xr:uid="{00000000-0005-0000-0000-000007CD0000}"/>
    <cellStyle name="Normal 8 3 5 5 3 3" xfId="52495" xr:uid="{00000000-0005-0000-0000-000008CD0000}"/>
    <cellStyle name="Normal 8 3 5 5 4" xfId="52496" xr:uid="{00000000-0005-0000-0000-000009CD0000}"/>
    <cellStyle name="Normal 8 3 5 6" xfId="52497" xr:uid="{00000000-0005-0000-0000-00000ACD0000}"/>
    <cellStyle name="Normal 8 3 5 6 2" xfId="52498" xr:uid="{00000000-0005-0000-0000-00000BCD0000}"/>
    <cellStyle name="Normal 8 3 5 7" xfId="52499" xr:uid="{00000000-0005-0000-0000-00000CCD0000}"/>
    <cellStyle name="Normal 8 3 5 7 2" xfId="52500" xr:uid="{00000000-0005-0000-0000-00000DCD0000}"/>
    <cellStyle name="Normal 8 3 5 7 2 2" xfId="52501" xr:uid="{00000000-0005-0000-0000-00000ECD0000}"/>
    <cellStyle name="Normal 8 3 5 7 3" xfId="52502" xr:uid="{00000000-0005-0000-0000-00000FCD0000}"/>
    <cellStyle name="Normal 8 3 5 8" xfId="52503" xr:uid="{00000000-0005-0000-0000-000010CD0000}"/>
    <cellStyle name="Normal 8 3 5 8 2" xfId="52504" xr:uid="{00000000-0005-0000-0000-000011CD0000}"/>
    <cellStyle name="Normal 8 3 5 9" xfId="52505" xr:uid="{00000000-0005-0000-0000-000012CD0000}"/>
    <cellStyle name="Normal 8 3 6" xfId="52506" xr:uid="{00000000-0005-0000-0000-000013CD0000}"/>
    <cellStyle name="Normal 8 3 6 2" xfId="52507" xr:uid="{00000000-0005-0000-0000-000014CD0000}"/>
    <cellStyle name="Normal 8 3 6 2 2" xfId="52508" xr:uid="{00000000-0005-0000-0000-000015CD0000}"/>
    <cellStyle name="Normal 8 3 6 2 2 2" xfId="52509" xr:uid="{00000000-0005-0000-0000-000016CD0000}"/>
    <cellStyle name="Normal 8 3 6 2 2 2 2" xfId="52510" xr:uid="{00000000-0005-0000-0000-000017CD0000}"/>
    <cellStyle name="Normal 8 3 6 2 2 3" xfId="52511" xr:uid="{00000000-0005-0000-0000-000018CD0000}"/>
    <cellStyle name="Normal 8 3 6 2 2 3 2" xfId="52512" xr:uid="{00000000-0005-0000-0000-000019CD0000}"/>
    <cellStyle name="Normal 8 3 6 2 2 3 2 2" xfId="52513" xr:uid="{00000000-0005-0000-0000-00001ACD0000}"/>
    <cellStyle name="Normal 8 3 6 2 2 3 3" xfId="52514" xr:uid="{00000000-0005-0000-0000-00001BCD0000}"/>
    <cellStyle name="Normal 8 3 6 2 2 4" xfId="52515" xr:uid="{00000000-0005-0000-0000-00001CCD0000}"/>
    <cellStyle name="Normal 8 3 6 2 3" xfId="52516" xr:uid="{00000000-0005-0000-0000-00001DCD0000}"/>
    <cellStyle name="Normal 8 3 6 2 3 2" xfId="52517" xr:uid="{00000000-0005-0000-0000-00001ECD0000}"/>
    <cellStyle name="Normal 8 3 6 2 4" xfId="52518" xr:uid="{00000000-0005-0000-0000-00001FCD0000}"/>
    <cellStyle name="Normal 8 3 6 2 4 2" xfId="52519" xr:uid="{00000000-0005-0000-0000-000020CD0000}"/>
    <cellStyle name="Normal 8 3 6 2 4 2 2" xfId="52520" xr:uid="{00000000-0005-0000-0000-000021CD0000}"/>
    <cellStyle name="Normal 8 3 6 2 4 3" xfId="52521" xr:uid="{00000000-0005-0000-0000-000022CD0000}"/>
    <cellStyle name="Normal 8 3 6 2 5" xfId="52522" xr:uid="{00000000-0005-0000-0000-000023CD0000}"/>
    <cellStyle name="Normal 8 3 6 3" xfId="52523" xr:uid="{00000000-0005-0000-0000-000024CD0000}"/>
    <cellStyle name="Normal 8 3 6 3 2" xfId="52524" xr:uid="{00000000-0005-0000-0000-000025CD0000}"/>
    <cellStyle name="Normal 8 3 6 3 2 2" xfId="52525" xr:uid="{00000000-0005-0000-0000-000026CD0000}"/>
    <cellStyle name="Normal 8 3 6 3 3" xfId="52526" xr:uid="{00000000-0005-0000-0000-000027CD0000}"/>
    <cellStyle name="Normal 8 3 6 3 3 2" xfId="52527" xr:uid="{00000000-0005-0000-0000-000028CD0000}"/>
    <cellStyle name="Normal 8 3 6 3 3 2 2" xfId="52528" xr:uid="{00000000-0005-0000-0000-000029CD0000}"/>
    <cellStyle name="Normal 8 3 6 3 3 3" xfId="52529" xr:uid="{00000000-0005-0000-0000-00002ACD0000}"/>
    <cellStyle name="Normal 8 3 6 3 4" xfId="52530" xr:uid="{00000000-0005-0000-0000-00002BCD0000}"/>
    <cellStyle name="Normal 8 3 6 4" xfId="52531" xr:uid="{00000000-0005-0000-0000-00002CCD0000}"/>
    <cellStyle name="Normal 8 3 6 4 2" xfId="52532" xr:uid="{00000000-0005-0000-0000-00002DCD0000}"/>
    <cellStyle name="Normal 8 3 6 4 2 2" xfId="52533" xr:uid="{00000000-0005-0000-0000-00002ECD0000}"/>
    <cellStyle name="Normal 8 3 6 4 3" xfId="52534" xr:uid="{00000000-0005-0000-0000-00002FCD0000}"/>
    <cellStyle name="Normal 8 3 6 4 3 2" xfId="52535" xr:uid="{00000000-0005-0000-0000-000030CD0000}"/>
    <cellStyle name="Normal 8 3 6 4 3 2 2" xfId="52536" xr:uid="{00000000-0005-0000-0000-000031CD0000}"/>
    <cellStyle name="Normal 8 3 6 4 3 3" xfId="52537" xr:uid="{00000000-0005-0000-0000-000032CD0000}"/>
    <cellStyle name="Normal 8 3 6 4 4" xfId="52538" xr:uid="{00000000-0005-0000-0000-000033CD0000}"/>
    <cellStyle name="Normal 8 3 6 5" xfId="52539" xr:uid="{00000000-0005-0000-0000-000034CD0000}"/>
    <cellStyle name="Normal 8 3 6 5 2" xfId="52540" xr:uid="{00000000-0005-0000-0000-000035CD0000}"/>
    <cellStyle name="Normal 8 3 6 6" xfId="52541" xr:uid="{00000000-0005-0000-0000-000036CD0000}"/>
    <cellStyle name="Normal 8 3 6 6 2" xfId="52542" xr:uid="{00000000-0005-0000-0000-000037CD0000}"/>
    <cellStyle name="Normal 8 3 6 6 2 2" xfId="52543" xr:uid="{00000000-0005-0000-0000-000038CD0000}"/>
    <cellStyle name="Normal 8 3 6 6 3" xfId="52544" xr:uid="{00000000-0005-0000-0000-000039CD0000}"/>
    <cellStyle name="Normal 8 3 6 7" xfId="52545" xr:uid="{00000000-0005-0000-0000-00003ACD0000}"/>
    <cellStyle name="Normal 8 3 6 7 2" xfId="52546" xr:uid="{00000000-0005-0000-0000-00003BCD0000}"/>
    <cellStyle name="Normal 8 3 6 8" xfId="52547" xr:uid="{00000000-0005-0000-0000-00003CCD0000}"/>
    <cellStyle name="Normal 8 3 6 9" xfId="52548" xr:uid="{00000000-0005-0000-0000-00003DCD0000}"/>
    <cellStyle name="Normal 8 3 7" xfId="52549" xr:uid="{00000000-0005-0000-0000-00003ECD0000}"/>
    <cellStyle name="Normal 8 3 7 2" xfId="52550" xr:uid="{00000000-0005-0000-0000-00003FCD0000}"/>
    <cellStyle name="Normal 8 3 7 2 2" xfId="52551" xr:uid="{00000000-0005-0000-0000-000040CD0000}"/>
    <cellStyle name="Normal 8 3 7 2 2 2" xfId="52552" xr:uid="{00000000-0005-0000-0000-000041CD0000}"/>
    <cellStyle name="Normal 8 3 7 2 2 2 2" xfId="52553" xr:uid="{00000000-0005-0000-0000-000042CD0000}"/>
    <cellStyle name="Normal 8 3 7 2 2 3" xfId="52554" xr:uid="{00000000-0005-0000-0000-000043CD0000}"/>
    <cellStyle name="Normal 8 3 7 2 2 3 2" xfId="52555" xr:uid="{00000000-0005-0000-0000-000044CD0000}"/>
    <cellStyle name="Normal 8 3 7 2 2 3 2 2" xfId="52556" xr:uid="{00000000-0005-0000-0000-000045CD0000}"/>
    <cellStyle name="Normal 8 3 7 2 2 3 3" xfId="52557" xr:uid="{00000000-0005-0000-0000-000046CD0000}"/>
    <cellStyle name="Normal 8 3 7 2 2 4" xfId="52558" xr:uid="{00000000-0005-0000-0000-000047CD0000}"/>
    <cellStyle name="Normal 8 3 7 2 3" xfId="52559" xr:uid="{00000000-0005-0000-0000-000048CD0000}"/>
    <cellStyle name="Normal 8 3 7 2 3 2" xfId="52560" xr:uid="{00000000-0005-0000-0000-000049CD0000}"/>
    <cellStyle name="Normal 8 3 7 2 4" xfId="52561" xr:uid="{00000000-0005-0000-0000-00004ACD0000}"/>
    <cellStyle name="Normal 8 3 7 2 4 2" xfId="52562" xr:uid="{00000000-0005-0000-0000-00004BCD0000}"/>
    <cellStyle name="Normal 8 3 7 2 4 2 2" xfId="52563" xr:uid="{00000000-0005-0000-0000-00004CCD0000}"/>
    <cellStyle name="Normal 8 3 7 2 4 3" xfId="52564" xr:uid="{00000000-0005-0000-0000-00004DCD0000}"/>
    <cellStyle name="Normal 8 3 7 2 5" xfId="52565" xr:uid="{00000000-0005-0000-0000-00004ECD0000}"/>
    <cellStyle name="Normal 8 3 7 3" xfId="52566" xr:uid="{00000000-0005-0000-0000-00004FCD0000}"/>
    <cellStyle name="Normal 8 3 7 3 2" xfId="52567" xr:uid="{00000000-0005-0000-0000-000050CD0000}"/>
    <cellStyle name="Normal 8 3 7 3 2 2" xfId="52568" xr:uid="{00000000-0005-0000-0000-000051CD0000}"/>
    <cellStyle name="Normal 8 3 7 3 3" xfId="52569" xr:uid="{00000000-0005-0000-0000-000052CD0000}"/>
    <cellStyle name="Normal 8 3 7 3 3 2" xfId="52570" xr:uid="{00000000-0005-0000-0000-000053CD0000}"/>
    <cellStyle name="Normal 8 3 7 3 3 2 2" xfId="52571" xr:uid="{00000000-0005-0000-0000-000054CD0000}"/>
    <cellStyle name="Normal 8 3 7 3 3 3" xfId="52572" xr:uid="{00000000-0005-0000-0000-000055CD0000}"/>
    <cellStyle name="Normal 8 3 7 3 4" xfId="52573" xr:uid="{00000000-0005-0000-0000-000056CD0000}"/>
    <cellStyle name="Normal 8 3 7 4" xfId="52574" xr:uid="{00000000-0005-0000-0000-000057CD0000}"/>
    <cellStyle name="Normal 8 3 7 4 2" xfId="52575" xr:uid="{00000000-0005-0000-0000-000058CD0000}"/>
    <cellStyle name="Normal 8 3 7 5" xfId="52576" xr:uid="{00000000-0005-0000-0000-000059CD0000}"/>
    <cellStyle name="Normal 8 3 7 5 2" xfId="52577" xr:uid="{00000000-0005-0000-0000-00005ACD0000}"/>
    <cellStyle name="Normal 8 3 7 5 2 2" xfId="52578" xr:uid="{00000000-0005-0000-0000-00005BCD0000}"/>
    <cellStyle name="Normal 8 3 7 5 3" xfId="52579" xr:uid="{00000000-0005-0000-0000-00005CCD0000}"/>
    <cellStyle name="Normal 8 3 7 6" xfId="52580" xr:uid="{00000000-0005-0000-0000-00005DCD0000}"/>
    <cellStyle name="Normal 8 3 8" xfId="52581" xr:uid="{00000000-0005-0000-0000-00005ECD0000}"/>
    <cellStyle name="Normal 8 3 8 2" xfId="52582" xr:uid="{00000000-0005-0000-0000-00005FCD0000}"/>
    <cellStyle name="Normal 8 3 8 2 2" xfId="52583" xr:uid="{00000000-0005-0000-0000-000060CD0000}"/>
    <cellStyle name="Normal 8 3 8 2 2 2" xfId="52584" xr:uid="{00000000-0005-0000-0000-000061CD0000}"/>
    <cellStyle name="Normal 8 3 8 2 2 2 2" xfId="52585" xr:uid="{00000000-0005-0000-0000-000062CD0000}"/>
    <cellStyle name="Normal 8 3 8 2 2 3" xfId="52586" xr:uid="{00000000-0005-0000-0000-000063CD0000}"/>
    <cellStyle name="Normal 8 3 8 2 2 3 2" xfId="52587" xr:uid="{00000000-0005-0000-0000-000064CD0000}"/>
    <cellStyle name="Normal 8 3 8 2 2 3 2 2" xfId="52588" xr:uid="{00000000-0005-0000-0000-000065CD0000}"/>
    <cellStyle name="Normal 8 3 8 2 2 3 3" xfId="52589" xr:uid="{00000000-0005-0000-0000-000066CD0000}"/>
    <cellStyle name="Normal 8 3 8 2 2 4" xfId="52590" xr:uid="{00000000-0005-0000-0000-000067CD0000}"/>
    <cellStyle name="Normal 8 3 8 2 3" xfId="52591" xr:uid="{00000000-0005-0000-0000-000068CD0000}"/>
    <cellStyle name="Normal 8 3 8 2 3 2" xfId="52592" xr:uid="{00000000-0005-0000-0000-000069CD0000}"/>
    <cellStyle name="Normal 8 3 8 2 4" xfId="52593" xr:uid="{00000000-0005-0000-0000-00006ACD0000}"/>
    <cellStyle name="Normal 8 3 8 2 4 2" xfId="52594" xr:uid="{00000000-0005-0000-0000-00006BCD0000}"/>
    <cellStyle name="Normal 8 3 8 2 4 2 2" xfId="52595" xr:uid="{00000000-0005-0000-0000-00006CCD0000}"/>
    <cellStyle name="Normal 8 3 8 2 4 3" xfId="52596" xr:uid="{00000000-0005-0000-0000-00006DCD0000}"/>
    <cellStyle name="Normal 8 3 8 2 5" xfId="52597" xr:uid="{00000000-0005-0000-0000-00006ECD0000}"/>
    <cellStyle name="Normal 8 3 8 3" xfId="52598" xr:uid="{00000000-0005-0000-0000-00006FCD0000}"/>
    <cellStyle name="Normal 8 3 8 3 2" xfId="52599" xr:uid="{00000000-0005-0000-0000-000070CD0000}"/>
    <cellStyle name="Normal 8 3 8 3 2 2" xfId="52600" xr:uid="{00000000-0005-0000-0000-000071CD0000}"/>
    <cellStyle name="Normal 8 3 8 3 3" xfId="52601" xr:uid="{00000000-0005-0000-0000-000072CD0000}"/>
    <cellStyle name="Normal 8 3 8 3 3 2" xfId="52602" xr:uid="{00000000-0005-0000-0000-000073CD0000}"/>
    <cellStyle name="Normal 8 3 8 3 3 2 2" xfId="52603" xr:uid="{00000000-0005-0000-0000-000074CD0000}"/>
    <cellStyle name="Normal 8 3 8 3 3 3" xfId="52604" xr:uid="{00000000-0005-0000-0000-000075CD0000}"/>
    <cellStyle name="Normal 8 3 8 3 4" xfId="52605" xr:uid="{00000000-0005-0000-0000-000076CD0000}"/>
    <cellStyle name="Normal 8 3 8 4" xfId="52606" xr:uid="{00000000-0005-0000-0000-000077CD0000}"/>
    <cellStyle name="Normal 8 3 8 4 2" xfId="52607" xr:uid="{00000000-0005-0000-0000-000078CD0000}"/>
    <cellStyle name="Normal 8 3 8 5" xfId="52608" xr:uid="{00000000-0005-0000-0000-000079CD0000}"/>
    <cellStyle name="Normal 8 3 8 5 2" xfId="52609" xr:uid="{00000000-0005-0000-0000-00007ACD0000}"/>
    <cellStyle name="Normal 8 3 8 5 2 2" xfId="52610" xr:uid="{00000000-0005-0000-0000-00007BCD0000}"/>
    <cellStyle name="Normal 8 3 8 5 3" xfId="52611" xr:uid="{00000000-0005-0000-0000-00007CCD0000}"/>
    <cellStyle name="Normal 8 3 8 6" xfId="52612" xr:uid="{00000000-0005-0000-0000-00007DCD0000}"/>
    <cellStyle name="Normal 8 3 9" xfId="52613" xr:uid="{00000000-0005-0000-0000-00007ECD0000}"/>
    <cellStyle name="Normal 8 3 9 2" xfId="52614" xr:uid="{00000000-0005-0000-0000-00007FCD0000}"/>
    <cellStyle name="Normal 8 3 9 2 2" xfId="52615" xr:uid="{00000000-0005-0000-0000-000080CD0000}"/>
    <cellStyle name="Normal 8 3 9 2 2 2" xfId="52616" xr:uid="{00000000-0005-0000-0000-000081CD0000}"/>
    <cellStyle name="Normal 8 3 9 2 3" xfId="52617" xr:uid="{00000000-0005-0000-0000-000082CD0000}"/>
    <cellStyle name="Normal 8 3 9 2 3 2" xfId="52618" xr:uid="{00000000-0005-0000-0000-000083CD0000}"/>
    <cellStyle name="Normal 8 3 9 2 3 2 2" xfId="52619" xr:uid="{00000000-0005-0000-0000-000084CD0000}"/>
    <cellStyle name="Normal 8 3 9 2 3 3" xfId="52620" xr:uid="{00000000-0005-0000-0000-000085CD0000}"/>
    <cellStyle name="Normal 8 3 9 2 4" xfId="52621" xr:uid="{00000000-0005-0000-0000-000086CD0000}"/>
    <cellStyle name="Normal 8 3 9 3" xfId="52622" xr:uid="{00000000-0005-0000-0000-000087CD0000}"/>
    <cellStyle name="Normal 8 3 9 3 2" xfId="52623" xr:uid="{00000000-0005-0000-0000-000088CD0000}"/>
    <cellStyle name="Normal 8 3 9 4" xfId="52624" xr:uid="{00000000-0005-0000-0000-000089CD0000}"/>
    <cellStyle name="Normal 8 3 9 4 2" xfId="52625" xr:uid="{00000000-0005-0000-0000-00008ACD0000}"/>
    <cellStyle name="Normal 8 3 9 4 2 2" xfId="52626" xr:uid="{00000000-0005-0000-0000-00008BCD0000}"/>
    <cellStyle name="Normal 8 3 9 4 3" xfId="52627" xr:uid="{00000000-0005-0000-0000-00008CCD0000}"/>
    <cellStyle name="Normal 8 3 9 5" xfId="52628" xr:uid="{00000000-0005-0000-0000-00008DCD0000}"/>
    <cellStyle name="Normal 8 3_T-straight with PEDs adjustor" xfId="52629" xr:uid="{00000000-0005-0000-0000-00008ECD0000}"/>
    <cellStyle name="Normal 8 4" xfId="52630" xr:uid="{00000000-0005-0000-0000-00008FCD0000}"/>
    <cellStyle name="Normal 8 4 10" xfId="52631" xr:uid="{00000000-0005-0000-0000-000090CD0000}"/>
    <cellStyle name="Normal 8 4 11" xfId="52632" xr:uid="{00000000-0005-0000-0000-000091CD0000}"/>
    <cellStyle name="Normal 8 4 2" xfId="52633" xr:uid="{00000000-0005-0000-0000-000092CD0000}"/>
    <cellStyle name="Normal 8 4 2 10" xfId="52634" xr:uid="{00000000-0005-0000-0000-000093CD0000}"/>
    <cellStyle name="Normal 8 4 2 2" xfId="52635" xr:uid="{00000000-0005-0000-0000-000094CD0000}"/>
    <cellStyle name="Normal 8 4 2 2 2" xfId="52636" xr:uid="{00000000-0005-0000-0000-000095CD0000}"/>
    <cellStyle name="Normal 8 4 2 2 2 2" xfId="52637" xr:uid="{00000000-0005-0000-0000-000096CD0000}"/>
    <cellStyle name="Normal 8 4 2 2 2 2 2" xfId="52638" xr:uid="{00000000-0005-0000-0000-000097CD0000}"/>
    <cellStyle name="Normal 8 4 2 2 2 2 2 2" xfId="52639" xr:uid="{00000000-0005-0000-0000-000098CD0000}"/>
    <cellStyle name="Normal 8 4 2 2 2 2 3" xfId="52640" xr:uid="{00000000-0005-0000-0000-000099CD0000}"/>
    <cellStyle name="Normal 8 4 2 2 2 2 3 2" xfId="52641" xr:uid="{00000000-0005-0000-0000-00009ACD0000}"/>
    <cellStyle name="Normal 8 4 2 2 2 2 3 2 2" xfId="52642" xr:uid="{00000000-0005-0000-0000-00009BCD0000}"/>
    <cellStyle name="Normal 8 4 2 2 2 2 3 3" xfId="52643" xr:uid="{00000000-0005-0000-0000-00009CCD0000}"/>
    <cellStyle name="Normal 8 4 2 2 2 2 4" xfId="52644" xr:uid="{00000000-0005-0000-0000-00009DCD0000}"/>
    <cellStyle name="Normal 8 4 2 2 2 2 5" xfId="52645" xr:uid="{00000000-0005-0000-0000-00009ECD0000}"/>
    <cellStyle name="Normal 8 4 2 2 2 3" xfId="52646" xr:uid="{00000000-0005-0000-0000-00009FCD0000}"/>
    <cellStyle name="Normal 8 4 2 2 2 3 2" xfId="52647" xr:uid="{00000000-0005-0000-0000-0000A0CD0000}"/>
    <cellStyle name="Normal 8 4 2 2 2 4" xfId="52648" xr:uid="{00000000-0005-0000-0000-0000A1CD0000}"/>
    <cellStyle name="Normal 8 4 2 2 2 4 2" xfId="52649" xr:uid="{00000000-0005-0000-0000-0000A2CD0000}"/>
    <cellStyle name="Normal 8 4 2 2 2 4 2 2" xfId="52650" xr:uid="{00000000-0005-0000-0000-0000A3CD0000}"/>
    <cellStyle name="Normal 8 4 2 2 2 4 3" xfId="52651" xr:uid="{00000000-0005-0000-0000-0000A4CD0000}"/>
    <cellStyle name="Normal 8 4 2 2 2 5" xfId="52652" xr:uid="{00000000-0005-0000-0000-0000A5CD0000}"/>
    <cellStyle name="Normal 8 4 2 2 2 6" xfId="52653" xr:uid="{00000000-0005-0000-0000-0000A6CD0000}"/>
    <cellStyle name="Normal 8 4 2 2 3" xfId="52654" xr:uid="{00000000-0005-0000-0000-0000A7CD0000}"/>
    <cellStyle name="Normal 8 4 2 2 3 2" xfId="52655" xr:uid="{00000000-0005-0000-0000-0000A8CD0000}"/>
    <cellStyle name="Normal 8 4 2 2 3 2 2" xfId="52656" xr:uid="{00000000-0005-0000-0000-0000A9CD0000}"/>
    <cellStyle name="Normal 8 4 2 2 3 2 3" xfId="52657" xr:uid="{00000000-0005-0000-0000-0000AACD0000}"/>
    <cellStyle name="Normal 8 4 2 2 3 2 4" xfId="52658" xr:uid="{00000000-0005-0000-0000-0000ABCD0000}"/>
    <cellStyle name="Normal 8 4 2 2 3 3" xfId="52659" xr:uid="{00000000-0005-0000-0000-0000ACCD0000}"/>
    <cellStyle name="Normal 8 4 2 2 3 3 2" xfId="52660" xr:uid="{00000000-0005-0000-0000-0000ADCD0000}"/>
    <cellStyle name="Normal 8 4 2 2 3 3 2 2" xfId="52661" xr:uid="{00000000-0005-0000-0000-0000AECD0000}"/>
    <cellStyle name="Normal 8 4 2 2 3 3 3" xfId="52662" xr:uid="{00000000-0005-0000-0000-0000AFCD0000}"/>
    <cellStyle name="Normal 8 4 2 2 3 4" xfId="52663" xr:uid="{00000000-0005-0000-0000-0000B0CD0000}"/>
    <cellStyle name="Normal 8 4 2 2 3 5" xfId="52664" xr:uid="{00000000-0005-0000-0000-0000B1CD0000}"/>
    <cellStyle name="Normal 8 4 2 2 4" xfId="52665" xr:uid="{00000000-0005-0000-0000-0000B2CD0000}"/>
    <cellStyle name="Normal 8 4 2 2 4 2" xfId="52666" xr:uid="{00000000-0005-0000-0000-0000B3CD0000}"/>
    <cellStyle name="Normal 8 4 2 2 4 2 2" xfId="52667" xr:uid="{00000000-0005-0000-0000-0000B4CD0000}"/>
    <cellStyle name="Normal 8 4 2 2 4 3" xfId="52668" xr:uid="{00000000-0005-0000-0000-0000B5CD0000}"/>
    <cellStyle name="Normal 8 4 2 2 4 3 2" xfId="52669" xr:uid="{00000000-0005-0000-0000-0000B6CD0000}"/>
    <cellStyle name="Normal 8 4 2 2 4 3 2 2" xfId="52670" xr:uid="{00000000-0005-0000-0000-0000B7CD0000}"/>
    <cellStyle name="Normal 8 4 2 2 4 3 3" xfId="52671" xr:uid="{00000000-0005-0000-0000-0000B8CD0000}"/>
    <cellStyle name="Normal 8 4 2 2 4 4" xfId="52672" xr:uid="{00000000-0005-0000-0000-0000B9CD0000}"/>
    <cellStyle name="Normal 8 4 2 2 4 5" xfId="52673" xr:uid="{00000000-0005-0000-0000-0000BACD0000}"/>
    <cellStyle name="Normal 8 4 2 2 5" xfId="52674" xr:uid="{00000000-0005-0000-0000-0000BBCD0000}"/>
    <cellStyle name="Normal 8 4 2 2 5 2" xfId="52675" xr:uid="{00000000-0005-0000-0000-0000BCCD0000}"/>
    <cellStyle name="Normal 8 4 2 2 6" xfId="52676" xr:uid="{00000000-0005-0000-0000-0000BDCD0000}"/>
    <cellStyle name="Normal 8 4 2 2 6 2" xfId="52677" xr:uid="{00000000-0005-0000-0000-0000BECD0000}"/>
    <cellStyle name="Normal 8 4 2 2 6 2 2" xfId="52678" xr:uid="{00000000-0005-0000-0000-0000BFCD0000}"/>
    <cellStyle name="Normal 8 4 2 2 6 3" xfId="52679" xr:uid="{00000000-0005-0000-0000-0000C0CD0000}"/>
    <cellStyle name="Normal 8 4 2 2 7" xfId="52680" xr:uid="{00000000-0005-0000-0000-0000C1CD0000}"/>
    <cellStyle name="Normal 8 4 2 2 7 2" xfId="52681" xr:uid="{00000000-0005-0000-0000-0000C2CD0000}"/>
    <cellStyle name="Normal 8 4 2 2 8" xfId="52682" xr:uid="{00000000-0005-0000-0000-0000C3CD0000}"/>
    <cellStyle name="Normal 8 4 2 2 9" xfId="52683" xr:uid="{00000000-0005-0000-0000-0000C4CD0000}"/>
    <cellStyle name="Normal 8 4 2 2_T-straight with PEDs adjustor" xfId="52684" xr:uid="{00000000-0005-0000-0000-0000C5CD0000}"/>
    <cellStyle name="Normal 8 4 2 3" xfId="52685" xr:uid="{00000000-0005-0000-0000-0000C6CD0000}"/>
    <cellStyle name="Normal 8 4 2 3 2" xfId="52686" xr:uid="{00000000-0005-0000-0000-0000C7CD0000}"/>
    <cellStyle name="Normal 8 4 2 3 2 2" xfId="52687" xr:uid="{00000000-0005-0000-0000-0000C8CD0000}"/>
    <cellStyle name="Normal 8 4 2 3 2 2 2" xfId="52688" xr:uid="{00000000-0005-0000-0000-0000C9CD0000}"/>
    <cellStyle name="Normal 8 4 2 3 2 3" xfId="52689" xr:uid="{00000000-0005-0000-0000-0000CACD0000}"/>
    <cellStyle name="Normal 8 4 2 3 2 3 2" xfId="52690" xr:uid="{00000000-0005-0000-0000-0000CBCD0000}"/>
    <cellStyle name="Normal 8 4 2 3 2 3 2 2" xfId="52691" xr:uid="{00000000-0005-0000-0000-0000CCCD0000}"/>
    <cellStyle name="Normal 8 4 2 3 2 3 3" xfId="52692" xr:uid="{00000000-0005-0000-0000-0000CDCD0000}"/>
    <cellStyle name="Normal 8 4 2 3 2 4" xfId="52693" xr:uid="{00000000-0005-0000-0000-0000CECD0000}"/>
    <cellStyle name="Normal 8 4 2 3 2 5" xfId="52694" xr:uid="{00000000-0005-0000-0000-0000CFCD0000}"/>
    <cellStyle name="Normal 8 4 2 3 3" xfId="52695" xr:uid="{00000000-0005-0000-0000-0000D0CD0000}"/>
    <cellStyle name="Normal 8 4 2 3 3 2" xfId="52696" xr:uid="{00000000-0005-0000-0000-0000D1CD0000}"/>
    <cellStyle name="Normal 8 4 2 3 4" xfId="52697" xr:uid="{00000000-0005-0000-0000-0000D2CD0000}"/>
    <cellStyle name="Normal 8 4 2 3 4 2" xfId="52698" xr:uid="{00000000-0005-0000-0000-0000D3CD0000}"/>
    <cellStyle name="Normal 8 4 2 3 4 2 2" xfId="52699" xr:uid="{00000000-0005-0000-0000-0000D4CD0000}"/>
    <cellStyle name="Normal 8 4 2 3 4 3" xfId="52700" xr:uid="{00000000-0005-0000-0000-0000D5CD0000}"/>
    <cellStyle name="Normal 8 4 2 3 5" xfId="52701" xr:uid="{00000000-0005-0000-0000-0000D6CD0000}"/>
    <cellStyle name="Normal 8 4 2 3 6" xfId="52702" xr:uid="{00000000-0005-0000-0000-0000D7CD0000}"/>
    <cellStyle name="Normal 8 4 2 4" xfId="52703" xr:uid="{00000000-0005-0000-0000-0000D8CD0000}"/>
    <cellStyle name="Normal 8 4 2 4 2" xfId="52704" xr:uid="{00000000-0005-0000-0000-0000D9CD0000}"/>
    <cellStyle name="Normal 8 4 2 4 2 2" xfId="52705" xr:uid="{00000000-0005-0000-0000-0000DACD0000}"/>
    <cellStyle name="Normal 8 4 2 4 2 3" xfId="52706" xr:uid="{00000000-0005-0000-0000-0000DBCD0000}"/>
    <cellStyle name="Normal 8 4 2 4 2 4" xfId="52707" xr:uid="{00000000-0005-0000-0000-0000DCCD0000}"/>
    <cellStyle name="Normal 8 4 2 4 3" xfId="52708" xr:uid="{00000000-0005-0000-0000-0000DDCD0000}"/>
    <cellStyle name="Normal 8 4 2 4 3 2" xfId="52709" xr:uid="{00000000-0005-0000-0000-0000DECD0000}"/>
    <cellStyle name="Normal 8 4 2 4 3 2 2" xfId="52710" xr:uid="{00000000-0005-0000-0000-0000DFCD0000}"/>
    <cellStyle name="Normal 8 4 2 4 3 3" xfId="52711" xr:uid="{00000000-0005-0000-0000-0000E0CD0000}"/>
    <cellStyle name="Normal 8 4 2 4 4" xfId="52712" xr:uid="{00000000-0005-0000-0000-0000E1CD0000}"/>
    <cellStyle name="Normal 8 4 2 4 5" xfId="52713" xr:uid="{00000000-0005-0000-0000-0000E2CD0000}"/>
    <cellStyle name="Normal 8 4 2 5" xfId="52714" xr:uid="{00000000-0005-0000-0000-0000E3CD0000}"/>
    <cellStyle name="Normal 8 4 2 5 2" xfId="52715" xr:uid="{00000000-0005-0000-0000-0000E4CD0000}"/>
    <cellStyle name="Normal 8 4 2 5 2 2" xfId="52716" xr:uid="{00000000-0005-0000-0000-0000E5CD0000}"/>
    <cellStyle name="Normal 8 4 2 5 3" xfId="52717" xr:uid="{00000000-0005-0000-0000-0000E6CD0000}"/>
    <cellStyle name="Normal 8 4 2 5 3 2" xfId="52718" xr:uid="{00000000-0005-0000-0000-0000E7CD0000}"/>
    <cellStyle name="Normal 8 4 2 5 3 2 2" xfId="52719" xr:uid="{00000000-0005-0000-0000-0000E8CD0000}"/>
    <cellStyle name="Normal 8 4 2 5 3 3" xfId="52720" xr:uid="{00000000-0005-0000-0000-0000E9CD0000}"/>
    <cellStyle name="Normal 8 4 2 5 4" xfId="52721" xr:uid="{00000000-0005-0000-0000-0000EACD0000}"/>
    <cellStyle name="Normal 8 4 2 5 5" xfId="52722" xr:uid="{00000000-0005-0000-0000-0000EBCD0000}"/>
    <cellStyle name="Normal 8 4 2 6" xfId="52723" xr:uid="{00000000-0005-0000-0000-0000ECCD0000}"/>
    <cellStyle name="Normal 8 4 2 6 2" xfId="52724" xr:uid="{00000000-0005-0000-0000-0000EDCD0000}"/>
    <cellStyle name="Normal 8 4 2 7" xfId="52725" xr:uid="{00000000-0005-0000-0000-0000EECD0000}"/>
    <cellStyle name="Normal 8 4 2 7 2" xfId="52726" xr:uid="{00000000-0005-0000-0000-0000EFCD0000}"/>
    <cellStyle name="Normal 8 4 2 7 2 2" xfId="52727" xr:uid="{00000000-0005-0000-0000-0000F0CD0000}"/>
    <cellStyle name="Normal 8 4 2 7 3" xfId="52728" xr:uid="{00000000-0005-0000-0000-0000F1CD0000}"/>
    <cellStyle name="Normal 8 4 2 8" xfId="52729" xr:uid="{00000000-0005-0000-0000-0000F2CD0000}"/>
    <cellStyle name="Normal 8 4 2 8 2" xfId="52730" xr:uid="{00000000-0005-0000-0000-0000F3CD0000}"/>
    <cellStyle name="Normal 8 4 2 9" xfId="52731" xr:uid="{00000000-0005-0000-0000-0000F4CD0000}"/>
    <cellStyle name="Normal 8 4 2_T-straight with PEDs adjustor" xfId="52732" xr:uid="{00000000-0005-0000-0000-0000F5CD0000}"/>
    <cellStyle name="Normal 8 4 3" xfId="52733" xr:uid="{00000000-0005-0000-0000-0000F6CD0000}"/>
    <cellStyle name="Normal 8 4 3 2" xfId="52734" xr:uid="{00000000-0005-0000-0000-0000F7CD0000}"/>
    <cellStyle name="Normal 8 4 3 2 2" xfId="52735" xr:uid="{00000000-0005-0000-0000-0000F8CD0000}"/>
    <cellStyle name="Normal 8 4 3 2 2 2" xfId="52736" xr:uid="{00000000-0005-0000-0000-0000F9CD0000}"/>
    <cellStyle name="Normal 8 4 3 2 2 2 2" xfId="52737" xr:uid="{00000000-0005-0000-0000-0000FACD0000}"/>
    <cellStyle name="Normal 8 4 3 2 2 3" xfId="52738" xr:uid="{00000000-0005-0000-0000-0000FBCD0000}"/>
    <cellStyle name="Normal 8 4 3 2 2 3 2" xfId="52739" xr:uid="{00000000-0005-0000-0000-0000FCCD0000}"/>
    <cellStyle name="Normal 8 4 3 2 2 3 2 2" xfId="52740" xr:uid="{00000000-0005-0000-0000-0000FDCD0000}"/>
    <cellStyle name="Normal 8 4 3 2 2 3 3" xfId="52741" xr:uid="{00000000-0005-0000-0000-0000FECD0000}"/>
    <cellStyle name="Normal 8 4 3 2 2 4" xfId="52742" xr:uid="{00000000-0005-0000-0000-0000FFCD0000}"/>
    <cellStyle name="Normal 8 4 3 2 2 5" xfId="52743" xr:uid="{00000000-0005-0000-0000-000000CE0000}"/>
    <cellStyle name="Normal 8 4 3 2 3" xfId="52744" xr:uid="{00000000-0005-0000-0000-000001CE0000}"/>
    <cellStyle name="Normal 8 4 3 2 3 2" xfId="52745" xr:uid="{00000000-0005-0000-0000-000002CE0000}"/>
    <cellStyle name="Normal 8 4 3 2 4" xfId="52746" xr:uid="{00000000-0005-0000-0000-000003CE0000}"/>
    <cellStyle name="Normal 8 4 3 2 4 2" xfId="52747" xr:uid="{00000000-0005-0000-0000-000004CE0000}"/>
    <cellStyle name="Normal 8 4 3 2 4 2 2" xfId="52748" xr:uid="{00000000-0005-0000-0000-000005CE0000}"/>
    <cellStyle name="Normal 8 4 3 2 4 3" xfId="52749" xr:uid="{00000000-0005-0000-0000-000006CE0000}"/>
    <cellStyle name="Normal 8 4 3 2 5" xfId="52750" xr:uid="{00000000-0005-0000-0000-000007CE0000}"/>
    <cellStyle name="Normal 8 4 3 2 6" xfId="52751" xr:uid="{00000000-0005-0000-0000-000008CE0000}"/>
    <cellStyle name="Normal 8 4 3 3" xfId="52752" xr:uid="{00000000-0005-0000-0000-000009CE0000}"/>
    <cellStyle name="Normal 8 4 3 3 2" xfId="52753" xr:uid="{00000000-0005-0000-0000-00000ACE0000}"/>
    <cellStyle name="Normal 8 4 3 3 2 2" xfId="52754" xr:uid="{00000000-0005-0000-0000-00000BCE0000}"/>
    <cellStyle name="Normal 8 4 3 3 2 3" xfId="52755" xr:uid="{00000000-0005-0000-0000-00000CCE0000}"/>
    <cellStyle name="Normal 8 4 3 3 2 4" xfId="52756" xr:uid="{00000000-0005-0000-0000-00000DCE0000}"/>
    <cellStyle name="Normal 8 4 3 3 3" xfId="52757" xr:uid="{00000000-0005-0000-0000-00000ECE0000}"/>
    <cellStyle name="Normal 8 4 3 3 3 2" xfId="52758" xr:uid="{00000000-0005-0000-0000-00000FCE0000}"/>
    <cellStyle name="Normal 8 4 3 3 3 2 2" xfId="52759" xr:uid="{00000000-0005-0000-0000-000010CE0000}"/>
    <cellStyle name="Normal 8 4 3 3 3 3" xfId="52760" xr:uid="{00000000-0005-0000-0000-000011CE0000}"/>
    <cellStyle name="Normal 8 4 3 3 4" xfId="52761" xr:uid="{00000000-0005-0000-0000-000012CE0000}"/>
    <cellStyle name="Normal 8 4 3 3 5" xfId="52762" xr:uid="{00000000-0005-0000-0000-000013CE0000}"/>
    <cellStyle name="Normal 8 4 3 4" xfId="52763" xr:uid="{00000000-0005-0000-0000-000014CE0000}"/>
    <cellStyle name="Normal 8 4 3 4 2" xfId="52764" xr:uid="{00000000-0005-0000-0000-000015CE0000}"/>
    <cellStyle name="Normal 8 4 3 4 2 2" xfId="52765" xr:uid="{00000000-0005-0000-0000-000016CE0000}"/>
    <cellStyle name="Normal 8 4 3 4 3" xfId="52766" xr:uid="{00000000-0005-0000-0000-000017CE0000}"/>
    <cellStyle name="Normal 8 4 3 4 3 2" xfId="52767" xr:uid="{00000000-0005-0000-0000-000018CE0000}"/>
    <cellStyle name="Normal 8 4 3 4 3 2 2" xfId="52768" xr:uid="{00000000-0005-0000-0000-000019CE0000}"/>
    <cellStyle name="Normal 8 4 3 4 3 3" xfId="52769" xr:uid="{00000000-0005-0000-0000-00001ACE0000}"/>
    <cellStyle name="Normal 8 4 3 4 4" xfId="52770" xr:uid="{00000000-0005-0000-0000-00001BCE0000}"/>
    <cellStyle name="Normal 8 4 3 4 5" xfId="52771" xr:uid="{00000000-0005-0000-0000-00001CCE0000}"/>
    <cellStyle name="Normal 8 4 3 5" xfId="52772" xr:uid="{00000000-0005-0000-0000-00001DCE0000}"/>
    <cellStyle name="Normal 8 4 3 5 2" xfId="52773" xr:uid="{00000000-0005-0000-0000-00001ECE0000}"/>
    <cellStyle name="Normal 8 4 3 6" xfId="52774" xr:uid="{00000000-0005-0000-0000-00001FCE0000}"/>
    <cellStyle name="Normal 8 4 3 6 2" xfId="52775" xr:uid="{00000000-0005-0000-0000-000020CE0000}"/>
    <cellStyle name="Normal 8 4 3 6 2 2" xfId="52776" xr:uid="{00000000-0005-0000-0000-000021CE0000}"/>
    <cellStyle name="Normal 8 4 3 6 3" xfId="52777" xr:uid="{00000000-0005-0000-0000-000022CE0000}"/>
    <cellStyle name="Normal 8 4 3 7" xfId="52778" xr:uid="{00000000-0005-0000-0000-000023CE0000}"/>
    <cellStyle name="Normal 8 4 3 7 2" xfId="52779" xr:uid="{00000000-0005-0000-0000-000024CE0000}"/>
    <cellStyle name="Normal 8 4 3 8" xfId="52780" xr:uid="{00000000-0005-0000-0000-000025CE0000}"/>
    <cellStyle name="Normal 8 4 3 9" xfId="52781" xr:uid="{00000000-0005-0000-0000-000026CE0000}"/>
    <cellStyle name="Normal 8 4 3_T-straight with PEDs adjustor" xfId="52782" xr:uid="{00000000-0005-0000-0000-000027CE0000}"/>
    <cellStyle name="Normal 8 4 4" xfId="52783" xr:uid="{00000000-0005-0000-0000-000028CE0000}"/>
    <cellStyle name="Normal 8 4 4 2" xfId="52784" xr:uid="{00000000-0005-0000-0000-000029CE0000}"/>
    <cellStyle name="Normal 8 4 4 2 2" xfId="52785" xr:uid="{00000000-0005-0000-0000-00002ACE0000}"/>
    <cellStyle name="Normal 8 4 4 2 2 2" xfId="52786" xr:uid="{00000000-0005-0000-0000-00002BCE0000}"/>
    <cellStyle name="Normal 8 4 4 2 3" xfId="52787" xr:uid="{00000000-0005-0000-0000-00002CCE0000}"/>
    <cellStyle name="Normal 8 4 4 2 3 2" xfId="52788" xr:uid="{00000000-0005-0000-0000-00002DCE0000}"/>
    <cellStyle name="Normal 8 4 4 2 3 2 2" xfId="52789" xr:uid="{00000000-0005-0000-0000-00002ECE0000}"/>
    <cellStyle name="Normal 8 4 4 2 3 3" xfId="52790" xr:uid="{00000000-0005-0000-0000-00002FCE0000}"/>
    <cellStyle name="Normal 8 4 4 2 4" xfId="52791" xr:uid="{00000000-0005-0000-0000-000030CE0000}"/>
    <cellStyle name="Normal 8 4 4 2 5" xfId="52792" xr:uid="{00000000-0005-0000-0000-000031CE0000}"/>
    <cellStyle name="Normal 8 4 4 3" xfId="52793" xr:uid="{00000000-0005-0000-0000-000032CE0000}"/>
    <cellStyle name="Normal 8 4 4 3 2" xfId="52794" xr:uid="{00000000-0005-0000-0000-000033CE0000}"/>
    <cellStyle name="Normal 8 4 4 4" xfId="52795" xr:uid="{00000000-0005-0000-0000-000034CE0000}"/>
    <cellStyle name="Normal 8 4 4 4 2" xfId="52796" xr:uid="{00000000-0005-0000-0000-000035CE0000}"/>
    <cellStyle name="Normal 8 4 4 4 2 2" xfId="52797" xr:uid="{00000000-0005-0000-0000-000036CE0000}"/>
    <cellStyle name="Normal 8 4 4 4 3" xfId="52798" xr:uid="{00000000-0005-0000-0000-000037CE0000}"/>
    <cellStyle name="Normal 8 4 4 5" xfId="52799" xr:uid="{00000000-0005-0000-0000-000038CE0000}"/>
    <cellStyle name="Normal 8 4 4 6" xfId="52800" xr:uid="{00000000-0005-0000-0000-000039CE0000}"/>
    <cellStyle name="Normal 8 4 5" xfId="52801" xr:uid="{00000000-0005-0000-0000-00003ACE0000}"/>
    <cellStyle name="Normal 8 4 5 2" xfId="52802" xr:uid="{00000000-0005-0000-0000-00003BCE0000}"/>
    <cellStyle name="Normal 8 4 5 2 2" xfId="52803" xr:uid="{00000000-0005-0000-0000-00003CCE0000}"/>
    <cellStyle name="Normal 8 4 5 2 3" xfId="52804" xr:uid="{00000000-0005-0000-0000-00003DCE0000}"/>
    <cellStyle name="Normal 8 4 5 2 4" xfId="52805" xr:uid="{00000000-0005-0000-0000-00003ECE0000}"/>
    <cellStyle name="Normal 8 4 5 3" xfId="52806" xr:uid="{00000000-0005-0000-0000-00003FCE0000}"/>
    <cellStyle name="Normal 8 4 5 3 2" xfId="52807" xr:uid="{00000000-0005-0000-0000-000040CE0000}"/>
    <cellStyle name="Normal 8 4 5 3 2 2" xfId="52808" xr:uid="{00000000-0005-0000-0000-000041CE0000}"/>
    <cellStyle name="Normal 8 4 5 3 3" xfId="52809" xr:uid="{00000000-0005-0000-0000-000042CE0000}"/>
    <cellStyle name="Normal 8 4 5 4" xfId="52810" xr:uid="{00000000-0005-0000-0000-000043CE0000}"/>
    <cellStyle name="Normal 8 4 5 5" xfId="52811" xr:uid="{00000000-0005-0000-0000-000044CE0000}"/>
    <cellStyle name="Normal 8 4 6" xfId="52812" xr:uid="{00000000-0005-0000-0000-000045CE0000}"/>
    <cellStyle name="Normal 8 4 6 2" xfId="52813" xr:uid="{00000000-0005-0000-0000-000046CE0000}"/>
    <cellStyle name="Normal 8 4 6 2 2" xfId="52814" xr:uid="{00000000-0005-0000-0000-000047CE0000}"/>
    <cellStyle name="Normal 8 4 6 3" xfId="52815" xr:uid="{00000000-0005-0000-0000-000048CE0000}"/>
    <cellStyle name="Normal 8 4 6 3 2" xfId="52816" xr:uid="{00000000-0005-0000-0000-000049CE0000}"/>
    <cellStyle name="Normal 8 4 6 3 2 2" xfId="52817" xr:uid="{00000000-0005-0000-0000-00004ACE0000}"/>
    <cellStyle name="Normal 8 4 6 3 3" xfId="52818" xr:uid="{00000000-0005-0000-0000-00004BCE0000}"/>
    <cellStyle name="Normal 8 4 6 4" xfId="52819" xr:uid="{00000000-0005-0000-0000-00004CCE0000}"/>
    <cellStyle name="Normal 8 4 6 5" xfId="52820" xr:uid="{00000000-0005-0000-0000-00004DCE0000}"/>
    <cellStyle name="Normal 8 4 7" xfId="52821" xr:uid="{00000000-0005-0000-0000-00004ECE0000}"/>
    <cellStyle name="Normal 8 4 7 2" xfId="52822" xr:uid="{00000000-0005-0000-0000-00004FCE0000}"/>
    <cellStyle name="Normal 8 4 8" xfId="52823" xr:uid="{00000000-0005-0000-0000-000050CE0000}"/>
    <cellStyle name="Normal 8 4 8 2" xfId="52824" xr:uid="{00000000-0005-0000-0000-000051CE0000}"/>
    <cellStyle name="Normal 8 4 8 2 2" xfId="52825" xr:uid="{00000000-0005-0000-0000-000052CE0000}"/>
    <cellStyle name="Normal 8 4 8 3" xfId="52826" xr:uid="{00000000-0005-0000-0000-000053CE0000}"/>
    <cellStyle name="Normal 8 4 9" xfId="52827" xr:uid="{00000000-0005-0000-0000-000054CE0000}"/>
    <cellStyle name="Normal 8 4 9 2" xfId="52828" xr:uid="{00000000-0005-0000-0000-000055CE0000}"/>
    <cellStyle name="Normal 8 4_T-straight with PEDs adjustor" xfId="52829" xr:uid="{00000000-0005-0000-0000-000056CE0000}"/>
    <cellStyle name="Normal 8 5" xfId="52830" xr:uid="{00000000-0005-0000-0000-000057CE0000}"/>
    <cellStyle name="Normal 8 5 10" xfId="52831" xr:uid="{00000000-0005-0000-0000-000058CE0000}"/>
    <cellStyle name="Normal 8 5 11" xfId="52832" xr:uid="{00000000-0005-0000-0000-000059CE0000}"/>
    <cellStyle name="Normal 8 5 2" xfId="52833" xr:uid="{00000000-0005-0000-0000-00005ACE0000}"/>
    <cellStyle name="Normal 8 5 2 10" xfId="52834" xr:uid="{00000000-0005-0000-0000-00005BCE0000}"/>
    <cellStyle name="Normal 8 5 2 2" xfId="52835" xr:uid="{00000000-0005-0000-0000-00005CCE0000}"/>
    <cellStyle name="Normal 8 5 2 2 2" xfId="52836" xr:uid="{00000000-0005-0000-0000-00005DCE0000}"/>
    <cellStyle name="Normal 8 5 2 2 2 2" xfId="52837" xr:uid="{00000000-0005-0000-0000-00005ECE0000}"/>
    <cellStyle name="Normal 8 5 2 2 2 2 2" xfId="52838" xr:uid="{00000000-0005-0000-0000-00005FCE0000}"/>
    <cellStyle name="Normal 8 5 2 2 2 2 2 2" xfId="52839" xr:uid="{00000000-0005-0000-0000-000060CE0000}"/>
    <cellStyle name="Normal 8 5 2 2 2 2 3" xfId="52840" xr:uid="{00000000-0005-0000-0000-000061CE0000}"/>
    <cellStyle name="Normal 8 5 2 2 2 2 3 2" xfId="52841" xr:uid="{00000000-0005-0000-0000-000062CE0000}"/>
    <cellStyle name="Normal 8 5 2 2 2 2 3 2 2" xfId="52842" xr:uid="{00000000-0005-0000-0000-000063CE0000}"/>
    <cellStyle name="Normal 8 5 2 2 2 2 3 3" xfId="52843" xr:uid="{00000000-0005-0000-0000-000064CE0000}"/>
    <cellStyle name="Normal 8 5 2 2 2 2 4" xfId="52844" xr:uid="{00000000-0005-0000-0000-000065CE0000}"/>
    <cellStyle name="Normal 8 5 2 2 2 2 5" xfId="52845" xr:uid="{00000000-0005-0000-0000-000066CE0000}"/>
    <cellStyle name="Normal 8 5 2 2 2 3" xfId="52846" xr:uid="{00000000-0005-0000-0000-000067CE0000}"/>
    <cellStyle name="Normal 8 5 2 2 2 3 2" xfId="52847" xr:uid="{00000000-0005-0000-0000-000068CE0000}"/>
    <cellStyle name="Normal 8 5 2 2 2 4" xfId="52848" xr:uid="{00000000-0005-0000-0000-000069CE0000}"/>
    <cellStyle name="Normal 8 5 2 2 2 4 2" xfId="52849" xr:uid="{00000000-0005-0000-0000-00006ACE0000}"/>
    <cellStyle name="Normal 8 5 2 2 2 4 2 2" xfId="52850" xr:uid="{00000000-0005-0000-0000-00006BCE0000}"/>
    <cellStyle name="Normal 8 5 2 2 2 4 3" xfId="52851" xr:uid="{00000000-0005-0000-0000-00006CCE0000}"/>
    <cellStyle name="Normal 8 5 2 2 2 5" xfId="52852" xr:uid="{00000000-0005-0000-0000-00006DCE0000}"/>
    <cellStyle name="Normal 8 5 2 2 2 6" xfId="52853" xr:uid="{00000000-0005-0000-0000-00006ECE0000}"/>
    <cellStyle name="Normal 8 5 2 2 3" xfId="52854" xr:uid="{00000000-0005-0000-0000-00006FCE0000}"/>
    <cellStyle name="Normal 8 5 2 2 3 2" xfId="52855" xr:uid="{00000000-0005-0000-0000-000070CE0000}"/>
    <cellStyle name="Normal 8 5 2 2 3 2 2" xfId="52856" xr:uid="{00000000-0005-0000-0000-000071CE0000}"/>
    <cellStyle name="Normal 8 5 2 2 3 2 3" xfId="52857" xr:uid="{00000000-0005-0000-0000-000072CE0000}"/>
    <cellStyle name="Normal 8 5 2 2 3 2 4" xfId="52858" xr:uid="{00000000-0005-0000-0000-000073CE0000}"/>
    <cellStyle name="Normal 8 5 2 2 3 3" xfId="52859" xr:uid="{00000000-0005-0000-0000-000074CE0000}"/>
    <cellStyle name="Normal 8 5 2 2 3 3 2" xfId="52860" xr:uid="{00000000-0005-0000-0000-000075CE0000}"/>
    <cellStyle name="Normal 8 5 2 2 3 3 2 2" xfId="52861" xr:uid="{00000000-0005-0000-0000-000076CE0000}"/>
    <cellStyle name="Normal 8 5 2 2 3 3 3" xfId="52862" xr:uid="{00000000-0005-0000-0000-000077CE0000}"/>
    <cellStyle name="Normal 8 5 2 2 3 4" xfId="52863" xr:uid="{00000000-0005-0000-0000-000078CE0000}"/>
    <cellStyle name="Normal 8 5 2 2 3 5" xfId="52864" xr:uid="{00000000-0005-0000-0000-000079CE0000}"/>
    <cellStyle name="Normal 8 5 2 2 4" xfId="52865" xr:uid="{00000000-0005-0000-0000-00007ACE0000}"/>
    <cellStyle name="Normal 8 5 2 2 4 2" xfId="52866" xr:uid="{00000000-0005-0000-0000-00007BCE0000}"/>
    <cellStyle name="Normal 8 5 2 2 4 2 2" xfId="52867" xr:uid="{00000000-0005-0000-0000-00007CCE0000}"/>
    <cellStyle name="Normal 8 5 2 2 4 3" xfId="52868" xr:uid="{00000000-0005-0000-0000-00007DCE0000}"/>
    <cellStyle name="Normal 8 5 2 2 4 3 2" xfId="52869" xr:uid="{00000000-0005-0000-0000-00007ECE0000}"/>
    <cellStyle name="Normal 8 5 2 2 4 3 2 2" xfId="52870" xr:uid="{00000000-0005-0000-0000-00007FCE0000}"/>
    <cellStyle name="Normal 8 5 2 2 4 3 3" xfId="52871" xr:uid="{00000000-0005-0000-0000-000080CE0000}"/>
    <cellStyle name="Normal 8 5 2 2 4 4" xfId="52872" xr:uid="{00000000-0005-0000-0000-000081CE0000}"/>
    <cellStyle name="Normal 8 5 2 2 4 5" xfId="52873" xr:uid="{00000000-0005-0000-0000-000082CE0000}"/>
    <cellStyle name="Normal 8 5 2 2 5" xfId="52874" xr:uid="{00000000-0005-0000-0000-000083CE0000}"/>
    <cellStyle name="Normal 8 5 2 2 5 2" xfId="52875" xr:uid="{00000000-0005-0000-0000-000084CE0000}"/>
    <cellStyle name="Normal 8 5 2 2 6" xfId="52876" xr:uid="{00000000-0005-0000-0000-000085CE0000}"/>
    <cellStyle name="Normal 8 5 2 2 6 2" xfId="52877" xr:uid="{00000000-0005-0000-0000-000086CE0000}"/>
    <cellStyle name="Normal 8 5 2 2 6 2 2" xfId="52878" xr:uid="{00000000-0005-0000-0000-000087CE0000}"/>
    <cellStyle name="Normal 8 5 2 2 6 3" xfId="52879" xr:uid="{00000000-0005-0000-0000-000088CE0000}"/>
    <cellStyle name="Normal 8 5 2 2 7" xfId="52880" xr:uid="{00000000-0005-0000-0000-000089CE0000}"/>
    <cellStyle name="Normal 8 5 2 2 7 2" xfId="52881" xr:uid="{00000000-0005-0000-0000-00008ACE0000}"/>
    <cellStyle name="Normal 8 5 2 2 8" xfId="52882" xr:uid="{00000000-0005-0000-0000-00008BCE0000}"/>
    <cellStyle name="Normal 8 5 2 2 9" xfId="52883" xr:uid="{00000000-0005-0000-0000-00008CCE0000}"/>
    <cellStyle name="Normal 8 5 2 2_T-straight with PEDs adjustor" xfId="52884" xr:uid="{00000000-0005-0000-0000-00008DCE0000}"/>
    <cellStyle name="Normal 8 5 2 3" xfId="52885" xr:uid="{00000000-0005-0000-0000-00008ECE0000}"/>
    <cellStyle name="Normal 8 5 2 3 2" xfId="52886" xr:uid="{00000000-0005-0000-0000-00008FCE0000}"/>
    <cellStyle name="Normal 8 5 2 3 2 2" xfId="52887" xr:uid="{00000000-0005-0000-0000-000090CE0000}"/>
    <cellStyle name="Normal 8 5 2 3 2 2 2" xfId="52888" xr:uid="{00000000-0005-0000-0000-000091CE0000}"/>
    <cellStyle name="Normal 8 5 2 3 2 3" xfId="52889" xr:uid="{00000000-0005-0000-0000-000092CE0000}"/>
    <cellStyle name="Normal 8 5 2 3 2 3 2" xfId="52890" xr:uid="{00000000-0005-0000-0000-000093CE0000}"/>
    <cellStyle name="Normal 8 5 2 3 2 3 2 2" xfId="52891" xr:uid="{00000000-0005-0000-0000-000094CE0000}"/>
    <cellStyle name="Normal 8 5 2 3 2 3 3" xfId="52892" xr:uid="{00000000-0005-0000-0000-000095CE0000}"/>
    <cellStyle name="Normal 8 5 2 3 2 4" xfId="52893" xr:uid="{00000000-0005-0000-0000-000096CE0000}"/>
    <cellStyle name="Normal 8 5 2 3 2 5" xfId="52894" xr:uid="{00000000-0005-0000-0000-000097CE0000}"/>
    <cellStyle name="Normal 8 5 2 3 3" xfId="52895" xr:uid="{00000000-0005-0000-0000-000098CE0000}"/>
    <cellStyle name="Normal 8 5 2 3 3 2" xfId="52896" xr:uid="{00000000-0005-0000-0000-000099CE0000}"/>
    <cellStyle name="Normal 8 5 2 3 4" xfId="52897" xr:uid="{00000000-0005-0000-0000-00009ACE0000}"/>
    <cellStyle name="Normal 8 5 2 3 4 2" xfId="52898" xr:uid="{00000000-0005-0000-0000-00009BCE0000}"/>
    <cellStyle name="Normal 8 5 2 3 4 2 2" xfId="52899" xr:uid="{00000000-0005-0000-0000-00009CCE0000}"/>
    <cellStyle name="Normal 8 5 2 3 4 3" xfId="52900" xr:uid="{00000000-0005-0000-0000-00009DCE0000}"/>
    <cellStyle name="Normal 8 5 2 3 5" xfId="52901" xr:uid="{00000000-0005-0000-0000-00009ECE0000}"/>
    <cellStyle name="Normal 8 5 2 3 6" xfId="52902" xr:uid="{00000000-0005-0000-0000-00009FCE0000}"/>
    <cellStyle name="Normal 8 5 2 4" xfId="52903" xr:uid="{00000000-0005-0000-0000-0000A0CE0000}"/>
    <cellStyle name="Normal 8 5 2 4 2" xfId="52904" xr:uid="{00000000-0005-0000-0000-0000A1CE0000}"/>
    <cellStyle name="Normal 8 5 2 4 2 2" xfId="52905" xr:uid="{00000000-0005-0000-0000-0000A2CE0000}"/>
    <cellStyle name="Normal 8 5 2 4 2 3" xfId="52906" xr:uid="{00000000-0005-0000-0000-0000A3CE0000}"/>
    <cellStyle name="Normal 8 5 2 4 2 4" xfId="52907" xr:uid="{00000000-0005-0000-0000-0000A4CE0000}"/>
    <cellStyle name="Normal 8 5 2 4 3" xfId="52908" xr:uid="{00000000-0005-0000-0000-0000A5CE0000}"/>
    <cellStyle name="Normal 8 5 2 4 3 2" xfId="52909" xr:uid="{00000000-0005-0000-0000-0000A6CE0000}"/>
    <cellStyle name="Normal 8 5 2 4 3 2 2" xfId="52910" xr:uid="{00000000-0005-0000-0000-0000A7CE0000}"/>
    <cellStyle name="Normal 8 5 2 4 3 3" xfId="52911" xr:uid="{00000000-0005-0000-0000-0000A8CE0000}"/>
    <cellStyle name="Normal 8 5 2 4 4" xfId="52912" xr:uid="{00000000-0005-0000-0000-0000A9CE0000}"/>
    <cellStyle name="Normal 8 5 2 4 5" xfId="52913" xr:uid="{00000000-0005-0000-0000-0000AACE0000}"/>
    <cellStyle name="Normal 8 5 2 5" xfId="52914" xr:uid="{00000000-0005-0000-0000-0000ABCE0000}"/>
    <cellStyle name="Normal 8 5 2 5 2" xfId="52915" xr:uid="{00000000-0005-0000-0000-0000ACCE0000}"/>
    <cellStyle name="Normal 8 5 2 5 2 2" xfId="52916" xr:uid="{00000000-0005-0000-0000-0000ADCE0000}"/>
    <cellStyle name="Normal 8 5 2 5 3" xfId="52917" xr:uid="{00000000-0005-0000-0000-0000AECE0000}"/>
    <cellStyle name="Normal 8 5 2 5 3 2" xfId="52918" xr:uid="{00000000-0005-0000-0000-0000AFCE0000}"/>
    <cellStyle name="Normal 8 5 2 5 3 2 2" xfId="52919" xr:uid="{00000000-0005-0000-0000-0000B0CE0000}"/>
    <cellStyle name="Normal 8 5 2 5 3 3" xfId="52920" xr:uid="{00000000-0005-0000-0000-0000B1CE0000}"/>
    <cellStyle name="Normal 8 5 2 5 4" xfId="52921" xr:uid="{00000000-0005-0000-0000-0000B2CE0000}"/>
    <cellStyle name="Normal 8 5 2 5 5" xfId="52922" xr:uid="{00000000-0005-0000-0000-0000B3CE0000}"/>
    <cellStyle name="Normal 8 5 2 6" xfId="52923" xr:uid="{00000000-0005-0000-0000-0000B4CE0000}"/>
    <cellStyle name="Normal 8 5 2 6 2" xfId="52924" xr:uid="{00000000-0005-0000-0000-0000B5CE0000}"/>
    <cellStyle name="Normal 8 5 2 7" xfId="52925" xr:uid="{00000000-0005-0000-0000-0000B6CE0000}"/>
    <cellStyle name="Normal 8 5 2 7 2" xfId="52926" xr:uid="{00000000-0005-0000-0000-0000B7CE0000}"/>
    <cellStyle name="Normal 8 5 2 7 2 2" xfId="52927" xr:uid="{00000000-0005-0000-0000-0000B8CE0000}"/>
    <cellStyle name="Normal 8 5 2 7 3" xfId="52928" xr:uid="{00000000-0005-0000-0000-0000B9CE0000}"/>
    <cellStyle name="Normal 8 5 2 8" xfId="52929" xr:uid="{00000000-0005-0000-0000-0000BACE0000}"/>
    <cellStyle name="Normal 8 5 2 8 2" xfId="52930" xr:uid="{00000000-0005-0000-0000-0000BBCE0000}"/>
    <cellStyle name="Normal 8 5 2 9" xfId="52931" xr:uid="{00000000-0005-0000-0000-0000BCCE0000}"/>
    <cellStyle name="Normal 8 5 2_T-straight with PEDs adjustor" xfId="52932" xr:uid="{00000000-0005-0000-0000-0000BDCE0000}"/>
    <cellStyle name="Normal 8 5 3" xfId="52933" xr:uid="{00000000-0005-0000-0000-0000BECE0000}"/>
    <cellStyle name="Normal 8 5 3 2" xfId="52934" xr:uid="{00000000-0005-0000-0000-0000BFCE0000}"/>
    <cellStyle name="Normal 8 5 3 2 2" xfId="52935" xr:uid="{00000000-0005-0000-0000-0000C0CE0000}"/>
    <cellStyle name="Normal 8 5 3 2 2 2" xfId="52936" xr:uid="{00000000-0005-0000-0000-0000C1CE0000}"/>
    <cellStyle name="Normal 8 5 3 2 2 2 2" xfId="52937" xr:uid="{00000000-0005-0000-0000-0000C2CE0000}"/>
    <cellStyle name="Normal 8 5 3 2 2 3" xfId="52938" xr:uid="{00000000-0005-0000-0000-0000C3CE0000}"/>
    <cellStyle name="Normal 8 5 3 2 2 3 2" xfId="52939" xr:uid="{00000000-0005-0000-0000-0000C4CE0000}"/>
    <cellStyle name="Normal 8 5 3 2 2 3 2 2" xfId="52940" xr:uid="{00000000-0005-0000-0000-0000C5CE0000}"/>
    <cellStyle name="Normal 8 5 3 2 2 3 3" xfId="52941" xr:uid="{00000000-0005-0000-0000-0000C6CE0000}"/>
    <cellStyle name="Normal 8 5 3 2 2 4" xfId="52942" xr:uid="{00000000-0005-0000-0000-0000C7CE0000}"/>
    <cellStyle name="Normal 8 5 3 2 2 5" xfId="52943" xr:uid="{00000000-0005-0000-0000-0000C8CE0000}"/>
    <cellStyle name="Normal 8 5 3 2 3" xfId="52944" xr:uid="{00000000-0005-0000-0000-0000C9CE0000}"/>
    <cellStyle name="Normal 8 5 3 2 3 2" xfId="52945" xr:uid="{00000000-0005-0000-0000-0000CACE0000}"/>
    <cellStyle name="Normal 8 5 3 2 4" xfId="52946" xr:uid="{00000000-0005-0000-0000-0000CBCE0000}"/>
    <cellStyle name="Normal 8 5 3 2 4 2" xfId="52947" xr:uid="{00000000-0005-0000-0000-0000CCCE0000}"/>
    <cellStyle name="Normal 8 5 3 2 4 2 2" xfId="52948" xr:uid="{00000000-0005-0000-0000-0000CDCE0000}"/>
    <cellStyle name="Normal 8 5 3 2 4 3" xfId="52949" xr:uid="{00000000-0005-0000-0000-0000CECE0000}"/>
    <cellStyle name="Normal 8 5 3 2 5" xfId="52950" xr:uid="{00000000-0005-0000-0000-0000CFCE0000}"/>
    <cellStyle name="Normal 8 5 3 2 6" xfId="52951" xr:uid="{00000000-0005-0000-0000-0000D0CE0000}"/>
    <cellStyle name="Normal 8 5 3 3" xfId="52952" xr:uid="{00000000-0005-0000-0000-0000D1CE0000}"/>
    <cellStyle name="Normal 8 5 3 3 2" xfId="52953" xr:uid="{00000000-0005-0000-0000-0000D2CE0000}"/>
    <cellStyle name="Normal 8 5 3 3 2 2" xfId="52954" xr:uid="{00000000-0005-0000-0000-0000D3CE0000}"/>
    <cellStyle name="Normal 8 5 3 3 2 3" xfId="52955" xr:uid="{00000000-0005-0000-0000-0000D4CE0000}"/>
    <cellStyle name="Normal 8 5 3 3 2 4" xfId="52956" xr:uid="{00000000-0005-0000-0000-0000D5CE0000}"/>
    <cellStyle name="Normal 8 5 3 3 3" xfId="52957" xr:uid="{00000000-0005-0000-0000-0000D6CE0000}"/>
    <cellStyle name="Normal 8 5 3 3 3 2" xfId="52958" xr:uid="{00000000-0005-0000-0000-0000D7CE0000}"/>
    <cellStyle name="Normal 8 5 3 3 3 2 2" xfId="52959" xr:uid="{00000000-0005-0000-0000-0000D8CE0000}"/>
    <cellStyle name="Normal 8 5 3 3 3 3" xfId="52960" xr:uid="{00000000-0005-0000-0000-0000D9CE0000}"/>
    <cellStyle name="Normal 8 5 3 3 4" xfId="52961" xr:uid="{00000000-0005-0000-0000-0000DACE0000}"/>
    <cellStyle name="Normal 8 5 3 3 5" xfId="52962" xr:uid="{00000000-0005-0000-0000-0000DBCE0000}"/>
    <cellStyle name="Normal 8 5 3 4" xfId="52963" xr:uid="{00000000-0005-0000-0000-0000DCCE0000}"/>
    <cellStyle name="Normal 8 5 3 4 2" xfId="52964" xr:uid="{00000000-0005-0000-0000-0000DDCE0000}"/>
    <cellStyle name="Normal 8 5 3 4 2 2" xfId="52965" xr:uid="{00000000-0005-0000-0000-0000DECE0000}"/>
    <cellStyle name="Normal 8 5 3 4 3" xfId="52966" xr:uid="{00000000-0005-0000-0000-0000DFCE0000}"/>
    <cellStyle name="Normal 8 5 3 4 3 2" xfId="52967" xr:uid="{00000000-0005-0000-0000-0000E0CE0000}"/>
    <cellStyle name="Normal 8 5 3 4 3 2 2" xfId="52968" xr:uid="{00000000-0005-0000-0000-0000E1CE0000}"/>
    <cellStyle name="Normal 8 5 3 4 3 3" xfId="52969" xr:uid="{00000000-0005-0000-0000-0000E2CE0000}"/>
    <cellStyle name="Normal 8 5 3 4 4" xfId="52970" xr:uid="{00000000-0005-0000-0000-0000E3CE0000}"/>
    <cellStyle name="Normal 8 5 3 4 5" xfId="52971" xr:uid="{00000000-0005-0000-0000-0000E4CE0000}"/>
    <cellStyle name="Normal 8 5 3 5" xfId="52972" xr:uid="{00000000-0005-0000-0000-0000E5CE0000}"/>
    <cellStyle name="Normal 8 5 3 5 2" xfId="52973" xr:uid="{00000000-0005-0000-0000-0000E6CE0000}"/>
    <cellStyle name="Normal 8 5 3 6" xfId="52974" xr:uid="{00000000-0005-0000-0000-0000E7CE0000}"/>
    <cellStyle name="Normal 8 5 3 6 2" xfId="52975" xr:uid="{00000000-0005-0000-0000-0000E8CE0000}"/>
    <cellStyle name="Normal 8 5 3 6 2 2" xfId="52976" xr:uid="{00000000-0005-0000-0000-0000E9CE0000}"/>
    <cellStyle name="Normal 8 5 3 6 3" xfId="52977" xr:uid="{00000000-0005-0000-0000-0000EACE0000}"/>
    <cellStyle name="Normal 8 5 3 7" xfId="52978" xr:uid="{00000000-0005-0000-0000-0000EBCE0000}"/>
    <cellStyle name="Normal 8 5 3 7 2" xfId="52979" xr:uid="{00000000-0005-0000-0000-0000ECCE0000}"/>
    <cellStyle name="Normal 8 5 3 8" xfId="52980" xr:uid="{00000000-0005-0000-0000-0000EDCE0000}"/>
    <cellStyle name="Normal 8 5 3 9" xfId="52981" xr:uid="{00000000-0005-0000-0000-0000EECE0000}"/>
    <cellStyle name="Normal 8 5 3_T-straight with PEDs adjustor" xfId="52982" xr:uid="{00000000-0005-0000-0000-0000EFCE0000}"/>
    <cellStyle name="Normal 8 5 4" xfId="52983" xr:uid="{00000000-0005-0000-0000-0000F0CE0000}"/>
    <cellStyle name="Normal 8 5 4 2" xfId="52984" xr:uid="{00000000-0005-0000-0000-0000F1CE0000}"/>
    <cellStyle name="Normal 8 5 4 2 2" xfId="52985" xr:uid="{00000000-0005-0000-0000-0000F2CE0000}"/>
    <cellStyle name="Normal 8 5 4 2 2 2" xfId="52986" xr:uid="{00000000-0005-0000-0000-0000F3CE0000}"/>
    <cellStyle name="Normal 8 5 4 2 3" xfId="52987" xr:uid="{00000000-0005-0000-0000-0000F4CE0000}"/>
    <cellStyle name="Normal 8 5 4 2 3 2" xfId="52988" xr:uid="{00000000-0005-0000-0000-0000F5CE0000}"/>
    <cellStyle name="Normal 8 5 4 2 3 2 2" xfId="52989" xr:uid="{00000000-0005-0000-0000-0000F6CE0000}"/>
    <cellStyle name="Normal 8 5 4 2 3 3" xfId="52990" xr:uid="{00000000-0005-0000-0000-0000F7CE0000}"/>
    <cellStyle name="Normal 8 5 4 2 4" xfId="52991" xr:uid="{00000000-0005-0000-0000-0000F8CE0000}"/>
    <cellStyle name="Normal 8 5 4 2 5" xfId="52992" xr:uid="{00000000-0005-0000-0000-0000F9CE0000}"/>
    <cellStyle name="Normal 8 5 4 3" xfId="52993" xr:uid="{00000000-0005-0000-0000-0000FACE0000}"/>
    <cellStyle name="Normal 8 5 4 3 2" xfId="52994" xr:uid="{00000000-0005-0000-0000-0000FBCE0000}"/>
    <cellStyle name="Normal 8 5 4 4" xfId="52995" xr:uid="{00000000-0005-0000-0000-0000FCCE0000}"/>
    <cellStyle name="Normal 8 5 4 4 2" xfId="52996" xr:uid="{00000000-0005-0000-0000-0000FDCE0000}"/>
    <cellStyle name="Normal 8 5 4 4 2 2" xfId="52997" xr:uid="{00000000-0005-0000-0000-0000FECE0000}"/>
    <cellStyle name="Normal 8 5 4 4 3" xfId="52998" xr:uid="{00000000-0005-0000-0000-0000FFCE0000}"/>
    <cellStyle name="Normal 8 5 4 5" xfId="52999" xr:uid="{00000000-0005-0000-0000-000000CF0000}"/>
    <cellStyle name="Normal 8 5 4 6" xfId="53000" xr:uid="{00000000-0005-0000-0000-000001CF0000}"/>
    <cellStyle name="Normal 8 5 5" xfId="53001" xr:uid="{00000000-0005-0000-0000-000002CF0000}"/>
    <cellStyle name="Normal 8 5 5 2" xfId="53002" xr:uid="{00000000-0005-0000-0000-000003CF0000}"/>
    <cellStyle name="Normal 8 5 5 2 2" xfId="53003" xr:uid="{00000000-0005-0000-0000-000004CF0000}"/>
    <cellStyle name="Normal 8 5 5 2 3" xfId="53004" xr:uid="{00000000-0005-0000-0000-000005CF0000}"/>
    <cellStyle name="Normal 8 5 5 2 4" xfId="53005" xr:uid="{00000000-0005-0000-0000-000006CF0000}"/>
    <cellStyle name="Normal 8 5 5 3" xfId="53006" xr:uid="{00000000-0005-0000-0000-000007CF0000}"/>
    <cellStyle name="Normal 8 5 5 3 2" xfId="53007" xr:uid="{00000000-0005-0000-0000-000008CF0000}"/>
    <cellStyle name="Normal 8 5 5 3 2 2" xfId="53008" xr:uid="{00000000-0005-0000-0000-000009CF0000}"/>
    <cellStyle name="Normal 8 5 5 3 3" xfId="53009" xr:uid="{00000000-0005-0000-0000-00000ACF0000}"/>
    <cellStyle name="Normal 8 5 5 4" xfId="53010" xr:uid="{00000000-0005-0000-0000-00000BCF0000}"/>
    <cellStyle name="Normal 8 5 5 5" xfId="53011" xr:uid="{00000000-0005-0000-0000-00000CCF0000}"/>
    <cellStyle name="Normal 8 5 6" xfId="53012" xr:uid="{00000000-0005-0000-0000-00000DCF0000}"/>
    <cellStyle name="Normal 8 5 6 2" xfId="53013" xr:uid="{00000000-0005-0000-0000-00000ECF0000}"/>
    <cellStyle name="Normal 8 5 6 2 2" xfId="53014" xr:uid="{00000000-0005-0000-0000-00000FCF0000}"/>
    <cellStyle name="Normal 8 5 6 3" xfId="53015" xr:uid="{00000000-0005-0000-0000-000010CF0000}"/>
    <cellStyle name="Normal 8 5 6 3 2" xfId="53016" xr:uid="{00000000-0005-0000-0000-000011CF0000}"/>
    <cellStyle name="Normal 8 5 6 3 2 2" xfId="53017" xr:uid="{00000000-0005-0000-0000-000012CF0000}"/>
    <cellStyle name="Normal 8 5 6 3 3" xfId="53018" xr:uid="{00000000-0005-0000-0000-000013CF0000}"/>
    <cellStyle name="Normal 8 5 6 4" xfId="53019" xr:uid="{00000000-0005-0000-0000-000014CF0000}"/>
    <cellStyle name="Normal 8 5 6 5" xfId="53020" xr:uid="{00000000-0005-0000-0000-000015CF0000}"/>
    <cellStyle name="Normal 8 5 7" xfId="53021" xr:uid="{00000000-0005-0000-0000-000016CF0000}"/>
    <cellStyle name="Normal 8 5 7 2" xfId="53022" xr:uid="{00000000-0005-0000-0000-000017CF0000}"/>
    <cellStyle name="Normal 8 5 8" xfId="53023" xr:uid="{00000000-0005-0000-0000-000018CF0000}"/>
    <cellStyle name="Normal 8 5 8 2" xfId="53024" xr:uid="{00000000-0005-0000-0000-000019CF0000}"/>
    <cellStyle name="Normal 8 5 8 2 2" xfId="53025" xr:uid="{00000000-0005-0000-0000-00001ACF0000}"/>
    <cellStyle name="Normal 8 5 8 3" xfId="53026" xr:uid="{00000000-0005-0000-0000-00001BCF0000}"/>
    <cellStyle name="Normal 8 5 9" xfId="53027" xr:uid="{00000000-0005-0000-0000-00001CCF0000}"/>
    <cellStyle name="Normal 8 5 9 2" xfId="53028" xr:uid="{00000000-0005-0000-0000-00001DCF0000}"/>
    <cellStyle name="Normal 8 5_T-straight with PEDs adjustor" xfId="53029" xr:uid="{00000000-0005-0000-0000-00001ECF0000}"/>
    <cellStyle name="Normal 8 6" xfId="53030" xr:uid="{00000000-0005-0000-0000-00001FCF0000}"/>
    <cellStyle name="Normal 8 6 10" xfId="53031" xr:uid="{00000000-0005-0000-0000-000020CF0000}"/>
    <cellStyle name="Normal 8 6 11" xfId="53032" xr:uid="{00000000-0005-0000-0000-000021CF0000}"/>
    <cellStyle name="Normal 8 6 2" xfId="53033" xr:uid="{00000000-0005-0000-0000-000022CF0000}"/>
    <cellStyle name="Normal 8 6 2 10" xfId="53034" xr:uid="{00000000-0005-0000-0000-000023CF0000}"/>
    <cellStyle name="Normal 8 6 2 2" xfId="53035" xr:uid="{00000000-0005-0000-0000-000024CF0000}"/>
    <cellStyle name="Normal 8 6 2 2 2" xfId="53036" xr:uid="{00000000-0005-0000-0000-000025CF0000}"/>
    <cellStyle name="Normal 8 6 2 2 2 2" xfId="53037" xr:uid="{00000000-0005-0000-0000-000026CF0000}"/>
    <cellStyle name="Normal 8 6 2 2 2 2 2" xfId="53038" xr:uid="{00000000-0005-0000-0000-000027CF0000}"/>
    <cellStyle name="Normal 8 6 2 2 2 2 2 2" xfId="53039" xr:uid="{00000000-0005-0000-0000-000028CF0000}"/>
    <cellStyle name="Normal 8 6 2 2 2 2 3" xfId="53040" xr:uid="{00000000-0005-0000-0000-000029CF0000}"/>
    <cellStyle name="Normal 8 6 2 2 2 2 3 2" xfId="53041" xr:uid="{00000000-0005-0000-0000-00002ACF0000}"/>
    <cellStyle name="Normal 8 6 2 2 2 2 3 2 2" xfId="53042" xr:uid="{00000000-0005-0000-0000-00002BCF0000}"/>
    <cellStyle name="Normal 8 6 2 2 2 2 3 3" xfId="53043" xr:uid="{00000000-0005-0000-0000-00002CCF0000}"/>
    <cellStyle name="Normal 8 6 2 2 2 2 4" xfId="53044" xr:uid="{00000000-0005-0000-0000-00002DCF0000}"/>
    <cellStyle name="Normal 8 6 2 2 2 3" xfId="53045" xr:uid="{00000000-0005-0000-0000-00002ECF0000}"/>
    <cellStyle name="Normal 8 6 2 2 2 3 2" xfId="53046" xr:uid="{00000000-0005-0000-0000-00002FCF0000}"/>
    <cellStyle name="Normal 8 6 2 2 2 4" xfId="53047" xr:uid="{00000000-0005-0000-0000-000030CF0000}"/>
    <cellStyle name="Normal 8 6 2 2 2 4 2" xfId="53048" xr:uid="{00000000-0005-0000-0000-000031CF0000}"/>
    <cellStyle name="Normal 8 6 2 2 2 4 2 2" xfId="53049" xr:uid="{00000000-0005-0000-0000-000032CF0000}"/>
    <cellStyle name="Normal 8 6 2 2 2 4 3" xfId="53050" xr:uid="{00000000-0005-0000-0000-000033CF0000}"/>
    <cellStyle name="Normal 8 6 2 2 2 5" xfId="53051" xr:uid="{00000000-0005-0000-0000-000034CF0000}"/>
    <cellStyle name="Normal 8 6 2 2 2 6" xfId="53052" xr:uid="{00000000-0005-0000-0000-000035CF0000}"/>
    <cellStyle name="Normal 8 6 2 2 3" xfId="53053" xr:uid="{00000000-0005-0000-0000-000036CF0000}"/>
    <cellStyle name="Normal 8 6 2 2 3 2" xfId="53054" xr:uid="{00000000-0005-0000-0000-000037CF0000}"/>
    <cellStyle name="Normal 8 6 2 2 3 2 2" xfId="53055" xr:uid="{00000000-0005-0000-0000-000038CF0000}"/>
    <cellStyle name="Normal 8 6 2 2 3 3" xfId="53056" xr:uid="{00000000-0005-0000-0000-000039CF0000}"/>
    <cellStyle name="Normal 8 6 2 2 3 3 2" xfId="53057" xr:uid="{00000000-0005-0000-0000-00003ACF0000}"/>
    <cellStyle name="Normal 8 6 2 2 3 3 2 2" xfId="53058" xr:uid="{00000000-0005-0000-0000-00003BCF0000}"/>
    <cellStyle name="Normal 8 6 2 2 3 3 3" xfId="53059" xr:uid="{00000000-0005-0000-0000-00003CCF0000}"/>
    <cellStyle name="Normal 8 6 2 2 3 4" xfId="53060" xr:uid="{00000000-0005-0000-0000-00003DCF0000}"/>
    <cellStyle name="Normal 8 6 2 2 4" xfId="53061" xr:uid="{00000000-0005-0000-0000-00003ECF0000}"/>
    <cellStyle name="Normal 8 6 2 2 4 2" xfId="53062" xr:uid="{00000000-0005-0000-0000-00003FCF0000}"/>
    <cellStyle name="Normal 8 6 2 2 4 2 2" xfId="53063" xr:uid="{00000000-0005-0000-0000-000040CF0000}"/>
    <cellStyle name="Normal 8 6 2 2 4 3" xfId="53064" xr:uid="{00000000-0005-0000-0000-000041CF0000}"/>
    <cellStyle name="Normal 8 6 2 2 4 3 2" xfId="53065" xr:uid="{00000000-0005-0000-0000-000042CF0000}"/>
    <cellStyle name="Normal 8 6 2 2 4 3 2 2" xfId="53066" xr:uid="{00000000-0005-0000-0000-000043CF0000}"/>
    <cellStyle name="Normal 8 6 2 2 4 3 3" xfId="53067" xr:uid="{00000000-0005-0000-0000-000044CF0000}"/>
    <cellStyle name="Normal 8 6 2 2 4 4" xfId="53068" xr:uid="{00000000-0005-0000-0000-000045CF0000}"/>
    <cellStyle name="Normal 8 6 2 2 5" xfId="53069" xr:uid="{00000000-0005-0000-0000-000046CF0000}"/>
    <cellStyle name="Normal 8 6 2 2 5 2" xfId="53070" xr:uid="{00000000-0005-0000-0000-000047CF0000}"/>
    <cellStyle name="Normal 8 6 2 2 6" xfId="53071" xr:uid="{00000000-0005-0000-0000-000048CF0000}"/>
    <cellStyle name="Normal 8 6 2 2 6 2" xfId="53072" xr:uid="{00000000-0005-0000-0000-000049CF0000}"/>
    <cellStyle name="Normal 8 6 2 2 6 2 2" xfId="53073" xr:uid="{00000000-0005-0000-0000-00004ACF0000}"/>
    <cellStyle name="Normal 8 6 2 2 6 3" xfId="53074" xr:uid="{00000000-0005-0000-0000-00004BCF0000}"/>
    <cellStyle name="Normal 8 6 2 2 7" xfId="53075" xr:uid="{00000000-0005-0000-0000-00004CCF0000}"/>
    <cellStyle name="Normal 8 6 2 2 7 2" xfId="53076" xr:uid="{00000000-0005-0000-0000-00004DCF0000}"/>
    <cellStyle name="Normal 8 6 2 2 8" xfId="53077" xr:uid="{00000000-0005-0000-0000-00004ECF0000}"/>
    <cellStyle name="Normal 8 6 2 2 9" xfId="53078" xr:uid="{00000000-0005-0000-0000-00004FCF0000}"/>
    <cellStyle name="Normal 8 6 2 3" xfId="53079" xr:uid="{00000000-0005-0000-0000-000050CF0000}"/>
    <cellStyle name="Normal 8 6 2 3 2" xfId="53080" xr:uid="{00000000-0005-0000-0000-000051CF0000}"/>
    <cellStyle name="Normal 8 6 2 3 2 2" xfId="53081" xr:uid="{00000000-0005-0000-0000-000052CF0000}"/>
    <cellStyle name="Normal 8 6 2 3 2 2 2" xfId="53082" xr:uid="{00000000-0005-0000-0000-000053CF0000}"/>
    <cellStyle name="Normal 8 6 2 3 2 3" xfId="53083" xr:uid="{00000000-0005-0000-0000-000054CF0000}"/>
    <cellStyle name="Normal 8 6 2 3 2 3 2" xfId="53084" xr:uid="{00000000-0005-0000-0000-000055CF0000}"/>
    <cellStyle name="Normal 8 6 2 3 2 3 2 2" xfId="53085" xr:uid="{00000000-0005-0000-0000-000056CF0000}"/>
    <cellStyle name="Normal 8 6 2 3 2 3 3" xfId="53086" xr:uid="{00000000-0005-0000-0000-000057CF0000}"/>
    <cellStyle name="Normal 8 6 2 3 2 4" xfId="53087" xr:uid="{00000000-0005-0000-0000-000058CF0000}"/>
    <cellStyle name="Normal 8 6 2 3 2 5" xfId="53088" xr:uid="{00000000-0005-0000-0000-000059CF0000}"/>
    <cellStyle name="Normal 8 6 2 3 3" xfId="53089" xr:uid="{00000000-0005-0000-0000-00005ACF0000}"/>
    <cellStyle name="Normal 8 6 2 3 3 2" xfId="53090" xr:uid="{00000000-0005-0000-0000-00005BCF0000}"/>
    <cellStyle name="Normal 8 6 2 3 4" xfId="53091" xr:uid="{00000000-0005-0000-0000-00005CCF0000}"/>
    <cellStyle name="Normal 8 6 2 3 4 2" xfId="53092" xr:uid="{00000000-0005-0000-0000-00005DCF0000}"/>
    <cellStyle name="Normal 8 6 2 3 4 2 2" xfId="53093" xr:uid="{00000000-0005-0000-0000-00005ECF0000}"/>
    <cellStyle name="Normal 8 6 2 3 4 3" xfId="53094" xr:uid="{00000000-0005-0000-0000-00005FCF0000}"/>
    <cellStyle name="Normal 8 6 2 3 5" xfId="53095" xr:uid="{00000000-0005-0000-0000-000060CF0000}"/>
    <cellStyle name="Normal 8 6 2 3 6" xfId="53096" xr:uid="{00000000-0005-0000-0000-000061CF0000}"/>
    <cellStyle name="Normal 8 6 2 4" xfId="53097" xr:uid="{00000000-0005-0000-0000-000062CF0000}"/>
    <cellStyle name="Normal 8 6 2 4 2" xfId="53098" xr:uid="{00000000-0005-0000-0000-000063CF0000}"/>
    <cellStyle name="Normal 8 6 2 4 2 2" xfId="53099" xr:uid="{00000000-0005-0000-0000-000064CF0000}"/>
    <cellStyle name="Normal 8 6 2 4 3" xfId="53100" xr:uid="{00000000-0005-0000-0000-000065CF0000}"/>
    <cellStyle name="Normal 8 6 2 4 3 2" xfId="53101" xr:uid="{00000000-0005-0000-0000-000066CF0000}"/>
    <cellStyle name="Normal 8 6 2 4 3 2 2" xfId="53102" xr:uid="{00000000-0005-0000-0000-000067CF0000}"/>
    <cellStyle name="Normal 8 6 2 4 3 3" xfId="53103" xr:uid="{00000000-0005-0000-0000-000068CF0000}"/>
    <cellStyle name="Normal 8 6 2 4 4" xfId="53104" xr:uid="{00000000-0005-0000-0000-000069CF0000}"/>
    <cellStyle name="Normal 8 6 2 4 5" xfId="53105" xr:uid="{00000000-0005-0000-0000-00006ACF0000}"/>
    <cellStyle name="Normal 8 6 2 5" xfId="53106" xr:uid="{00000000-0005-0000-0000-00006BCF0000}"/>
    <cellStyle name="Normal 8 6 2 5 2" xfId="53107" xr:uid="{00000000-0005-0000-0000-00006CCF0000}"/>
    <cellStyle name="Normal 8 6 2 5 2 2" xfId="53108" xr:uid="{00000000-0005-0000-0000-00006DCF0000}"/>
    <cellStyle name="Normal 8 6 2 5 3" xfId="53109" xr:uid="{00000000-0005-0000-0000-00006ECF0000}"/>
    <cellStyle name="Normal 8 6 2 5 3 2" xfId="53110" xr:uid="{00000000-0005-0000-0000-00006FCF0000}"/>
    <cellStyle name="Normal 8 6 2 5 3 2 2" xfId="53111" xr:uid="{00000000-0005-0000-0000-000070CF0000}"/>
    <cellStyle name="Normal 8 6 2 5 3 3" xfId="53112" xr:uid="{00000000-0005-0000-0000-000071CF0000}"/>
    <cellStyle name="Normal 8 6 2 5 4" xfId="53113" xr:uid="{00000000-0005-0000-0000-000072CF0000}"/>
    <cellStyle name="Normal 8 6 2 6" xfId="53114" xr:uid="{00000000-0005-0000-0000-000073CF0000}"/>
    <cellStyle name="Normal 8 6 2 6 2" xfId="53115" xr:uid="{00000000-0005-0000-0000-000074CF0000}"/>
    <cellStyle name="Normal 8 6 2 7" xfId="53116" xr:uid="{00000000-0005-0000-0000-000075CF0000}"/>
    <cellStyle name="Normal 8 6 2 7 2" xfId="53117" xr:uid="{00000000-0005-0000-0000-000076CF0000}"/>
    <cellStyle name="Normal 8 6 2 7 2 2" xfId="53118" xr:uid="{00000000-0005-0000-0000-000077CF0000}"/>
    <cellStyle name="Normal 8 6 2 7 3" xfId="53119" xr:uid="{00000000-0005-0000-0000-000078CF0000}"/>
    <cellStyle name="Normal 8 6 2 8" xfId="53120" xr:uid="{00000000-0005-0000-0000-000079CF0000}"/>
    <cellStyle name="Normal 8 6 2 8 2" xfId="53121" xr:uid="{00000000-0005-0000-0000-00007ACF0000}"/>
    <cellStyle name="Normal 8 6 2 9" xfId="53122" xr:uid="{00000000-0005-0000-0000-00007BCF0000}"/>
    <cellStyle name="Normal 8 6 2_T-straight with PEDs adjustor" xfId="53123" xr:uid="{00000000-0005-0000-0000-00007CCF0000}"/>
    <cellStyle name="Normal 8 6 3" xfId="53124" xr:uid="{00000000-0005-0000-0000-00007DCF0000}"/>
    <cellStyle name="Normal 8 6 3 2" xfId="53125" xr:uid="{00000000-0005-0000-0000-00007ECF0000}"/>
    <cellStyle name="Normal 8 6 3 2 2" xfId="53126" xr:uid="{00000000-0005-0000-0000-00007FCF0000}"/>
    <cellStyle name="Normal 8 6 3 2 2 2" xfId="53127" xr:uid="{00000000-0005-0000-0000-000080CF0000}"/>
    <cellStyle name="Normal 8 6 3 2 2 2 2" xfId="53128" xr:uid="{00000000-0005-0000-0000-000081CF0000}"/>
    <cellStyle name="Normal 8 6 3 2 2 3" xfId="53129" xr:uid="{00000000-0005-0000-0000-000082CF0000}"/>
    <cellStyle name="Normal 8 6 3 2 2 3 2" xfId="53130" xr:uid="{00000000-0005-0000-0000-000083CF0000}"/>
    <cellStyle name="Normal 8 6 3 2 2 3 2 2" xfId="53131" xr:uid="{00000000-0005-0000-0000-000084CF0000}"/>
    <cellStyle name="Normal 8 6 3 2 2 3 3" xfId="53132" xr:uid="{00000000-0005-0000-0000-000085CF0000}"/>
    <cellStyle name="Normal 8 6 3 2 2 4" xfId="53133" xr:uid="{00000000-0005-0000-0000-000086CF0000}"/>
    <cellStyle name="Normal 8 6 3 2 3" xfId="53134" xr:uid="{00000000-0005-0000-0000-000087CF0000}"/>
    <cellStyle name="Normal 8 6 3 2 3 2" xfId="53135" xr:uid="{00000000-0005-0000-0000-000088CF0000}"/>
    <cellStyle name="Normal 8 6 3 2 4" xfId="53136" xr:uid="{00000000-0005-0000-0000-000089CF0000}"/>
    <cellStyle name="Normal 8 6 3 2 4 2" xfId="53137" xr:uid="{00000000-0005-0000-0000-00008ACF0000}"/>
    <cellStyle name="Normal 8 6 3 2 4 2 2" xfId="53138" xr:uid="{00000000-0005-0000-0000-00008BCF0000}"/>
    <cellStyle name="Normal 8 6 3 2 4 3" xfId="53139" xr:uid="{00000000-0005-0000-0000-00008CCF0000}"/>
    <cellStyle name="Normal 8 6 3 2 5" xfId="53140" xr:uid="{00000000-0005-0000-0000-00008DCF0000}"/>
    <cellStyle name="Normal 8 6 3 2 6" xfId="53141" xr:uid="{00000000-0005-0000-0000-00008ECF0000}"/>
    <cellStyle name="Normal 8 6 3 3" xfId="53142" xr:uid="{00000000-0005-0000-0000-00008FCF0000}"/>
    <cellStyle name="Normal 8 6 3 3 2" xfId="53143" xr:uid="{00000000-0005-0000-0000-000090CF0000}"/>
    <cellStyle name="Normal 8 6 3 3 2 2" xfId="53144" xr:uid="{00000000-0005-0000-0000-000091CF0000}"/>
    <cellStyle name="Normal 8 6 3 3 3" xfId="53145" xr:uid="{00000000-0005-0000-0000-000092CF0000}"/>
    <cellStyle name="Normal 8 6 3 3 3 2" xfId="53146" xr:uid="{00000000-0005-0000-0000-000093CF0000}"/>
    <cellStyle name="Normal 8 6 3 3 3 2 2" xfId="53147" xr:uid="{00000000-0005-0000-0000-000094CF0000}"/>
    <cellStyle name="Normal 8 6 3 3 3 3" xfId="53148" xr:uid="{00000000-0005-0000-0000-000095CF0000}"/>
    <cellStyle name="Normal 8 6 3 3 4" xfId="53149" xr:uid="{00000000-0005-0000-0000-000096CF0000}"/>
    <cellStyle name="Normal 8 6 3 4" xfId="53150" xr:uid="{00000000-0005-0000-0000-000097CF0000}"/>
    <cellStyle name="Normal 8 6 3 4 2" xfId="53151" xr:uid="{00000000-0005-0000-0000-000098CF0000}"/>
    <cellStyle name="Normal 8 6 3 4 2 2" xfId="53152" xr:uid="{00000000-0005-0000-0000-000099CF0000}"/>
    <cellStyle name="Normal 8 6 3 4 3" xfId="53153" xr:uid="{00000000-0005-0000-0000-00009ACF0000}"/>
    <cellStyle name="Normal 8 6 3 4 3 2" xfId="53154" xr:uid="{00000000-0005-0000-0000-00009BCF0000}"/>
    <cellStyle name="Normal 8 6 3 4 3 2 2" xfId="53155" xr:uid="{00000000-0005-0000-0000-00009CCF0000}"/>
    <cellStyle name="Normal 8 6 3 4 3 3" xfId="53156" xr:uid="{00000000-0005-0000-0000-00009DCF0000}"/>
    <cellStyle name="Normal 8 6 3 4 4" xfId="53157" xr:uid="{00000000-0005-0000-0000-00009ECF0000}"/>
    <cellStyle name="Normal 8 6 3 5" xfId="53158" xr:uid="{00000000-0005-0000-0000-00009FCF0000}"/>
    <cellStyle name="Normal 8 6 3 5 2" xfId="53159" xr:uid="{00000000-0005-0000-0000-0000A0CF0000}"/>
    <cellStyle name="Normal 8 6 3 6" xfId="53160" xr:uid="{00000000-0005-0000-0000-0000A1CF0000}"/>
    <cellStyle name="Normal 8 6 3 6 2" xfId="53161" xr:uid="{00000000-0005-0000-0000-0000A2CF0000}"/>
    <cellStyle name="Normal 8 6 3 6 2 2" xfId="53162" xr:uid="{00000000-0005-0000-0000-0000A3CF0000}"/>
    <cellStyle name="Normal 8 6 3 6 3" xfId="53163" xr:uid="{00000000-0005-0000-0000-0000A4CF0000}"/>
    <cellStyle name="Normal 8 6 3 7" xfId="53164" xr:uid="{00000000-0005-0000-0000-0000A5CF0000}"/>
    <cellStyle name="Normal 8 6 3 7 2" xfId="53165" xr:uid="{00000000-0005-0000-0000-0000A6CF0000}"/>
    <cellStyle name="Normal 8 6 3 8" xfId="53166" xr:uid="{00000000-0005-0000-0000-0000A7CF0000}"/>
    <cellStyle name="Normal 8 6 3 9" xfId="53167" xr:uid="{00000000-0005-0000-0000-0000A8CF0000}"/>
    <cellStyle name="Normal 8 6 4" xfId="53168" xr:uid="{00000000-0005-0000-0000-0000A9CF0000}"/>
    <cellStyle name="Normal 8 6 4 2" xfId="53169" xr:uid="{00000000-0005-0000-0000-0000AACF0000}"/>
    <cellStyle name="Normal 8 6 4 2 2" xfId="53170" xr:uid="{00000000-0005-0000-0000-0000ABCF0000}"/>
    <cellStyle name="Normal 8 6 4 2 2 2" xfId="53171" xr:uid="{00000000-0005-0000-0000-0000ACCF0000}"/>
    <cellStyle name="Normal 8 6 4 2 3" xfId="53172" xr:uid="{00000000-0005-0000-0000-0000ADCF0000}"/>
    <cellStyle name="Normal 8 6 4 2 3 2" xfId="53173" xr:uid="{00000000-0005-0000-0000-0000AECF0000}"/>
    <cellStyle name="Normal 8 6 4 2 3 2 2" xfId="53174" xr:uid="{00000000-0005-0000-0000-0000AFCF0000}"/>
    <cellStyle name="Normal 8 6 4 2 3 3" xfId="53175" xr:uid="{00000000-0005-0000-0000-0000B0CF0000}"/>
    <cellStyle name="Normal 8 6 4 2 4" xfId="53176" xr:uid="{00000000-0005-0000-0000-0000B1CF0000}"/>
    <cellStyle name="Normal 8 6 4 2 5" xfId="53177" xr:uid="{00000000-0005-0000-0000-0000B2CF0000}"/>
    <cellStyle name="Normal 8 6 4 3" xfId="53178" xr:uid="{00000000-0005-0000-0000-0000B3CF0000}"/>
    <cellStyle name="Normal 8 6 4 3 2" xfId="53179" xr:uid="{00000000-0005-0000-0000-0000B4CF0000}"/>
    <cellStyle name="Normal 8 6 4 4" xfId="53180" xr:uid="{00000000-0005-0000-0000-0000B5CF0000}"/>
    <cellStyle name="Normal 8 6 4 4 2" xfId="53181" xr:uid="{00000000-0005-0000-0000-0000B6CF0000}"/>
    <cellStyle name="Normal 8 6 4 4 2 2" xfId="53182" xr:uid="{00000000-0005-0000-0000-0000B7CF0000}"/>
    <cellStyle name="Normal 8 6 4 4 3" xfId="53183" xr:uid="{00000000-0005-0000-0000-0000B8CF0000}"/>
    <cellStyle name="Normal 8 6 4 5" xfId="53184" xr:uid="{00000000-0005-0000-0000-0000B9CF0000}"/>
    <cellStyle name="Normal 8 6 4 6" xfId="53185" xr:uid="{00000000-0005-0000-0000-0000BACF0000}"/>
    <cellStyle name="Normal 8 6 5" xfId="53186" xr:uid="{00000000-0005-0000-0000-0000BBCF0000}"/>
    <cellStyle name="Normal 8 6 5 2" xfId="53187" xr:uid="{00000000-0005-0000-0000-0000BCCF0000}"/>
    <cellStyle name="Normal 8 6 5 2 2" xfId="53188" xr:uid="{00000000-0005-0000-0000-0000BDCF0000}"/>
    <cellStyle name="Normal 8 6 5 3" xfId="53189" xr:uid="{00000000-0005-0000-0000-0000BECF0000}"/>
    <cellStyle name="Normal 8 6 5 3 2" xfId="53190" xr:uid="{00000000-0005-0000-0000-0000BFCF0000}"/>
    <cellStyle name="Normal 8 6 5 3 2 2" xfId="53191" xr:uid="{00000000-0005-0000-0000-0000C0CF0000}"/>
    <cellStyle name="Normal 8 6 5 3 3" xfId="53192" xr:uid="{00000000-0005-0000-0000-0000C1CF0000}"/>
    <cellStyle name="Normal 8 6 5 4" xfId="53193" xr:uid="{00000000-0005-0000-0000-0000C2CF0000}"/>
    <cellStyle name="Normal 8 6 5 5" xfId="53194" xr:uid="{00000000-0005-0000-0000-0000C3CF0000}"/>
    <cellStyle name="Normal 8 6 6" xfId="53195" xr:uid="{00000000-0005-0000-0000-0000C4CF0000}"/>
    <cellStyle name="Normal 8 6 6 2" xfId="53196" xr:uid="{00000000-0005-0000-0000-0000C5CF0000}"/>
    <cellStyle name="Normal 8 6 6 2 2" xfId="53197" xr:uid="{00000000-0005-0000-0000-0000C6CF0000}"/>
    <cellStyle name="Normal 8 6 6 3" xfId="53198" xr:uid="{00000000-0005-0000-0000-0000C7CF0000}"/>
    <cellStyle name="Normal 8 6 6 3 2" xfId="53199" xr:uid="{00000000-0005-0000-0000-0000C8CF0000}"/>
    <cellStyle name="Normal 8 6 6 3 2 2" xfId="53200" xr:uid="{00000000-0005-0000-0000-0000C9CF0000}"/>
    <cellStyle name="Normal 8 6 6 3 3" xfId="53201" xr:uid="{00000000-0005-0000-0000-0000CACF0000}"/>
    <cellStyle name="Normal 8 6 6 4" xfId="53202" xr:uid="{00000000-0005-0000-0000-0000CBCF0000}"/>
    <cellStyle name="Normal 8 6 7" xfId="53203" xr:uid="{00000000-0005-0000-0000-0000CCCF0000}"/>
    <cellStyle name="Normal 8 6 7 2" xfId="53204" xr:uid="{00000000-0005-0000-0000-0000CDCF0000}"/>
    <cellStyle name="Normal 8 6 8" xfId="53205" xr:uid="{00000000-0005-0000-0000-0000CECF0000}"/>
    <cellStyle name="Normal 8 6 8 2" xfId="53206" xr:uid="{00000000-0005-0000-0000-0000CFCF0000}"/>
    <cellStyle name="Normal 8 6 8 2 2" xfId="53207" xr:uid="{00000000-0005-0000-0000-0000D0CF0000}"/>
    <cellStyle name="Normal 8 6 8 3" xfId="53208" xr:uid="{00000000-0005-0000-0000-0000D1CF0000}"/>
    <cellStyle name="Normal 8 6 9" xfId="53209" xr:uid="{00000000-0005-0000-0000-0000D2CF0000}"/>
    <cellStyle name="Normal 8 6 9 2" xfId="53210" xr:uid="{00000000-0005-0000-0000-0000D3CF0000}"/>
    <cellStyle name="Normal 8 6_T-straight with PEDs adjustor" xfId="53211" xr:uid="{00000000-0005-0000-0000-0000D4CF0000}"/>
    <cellStyle name="Normal 8 7" xfId="53212" xr:uid="{00000000-0005-0000-0000-0000D5CF0000}"/>
    <cellStyle name="Normal 8 7 10" xfId="53213" xr:uid="{00000000-0005-0000-0000-0000D6CF0000}"/>
    <cellStyle name="Normal 8 7 2" xfId="53214" xr:uid="{00000000-0005-0000-0000-0000D7CF0000}"/>
    <cellStyle name="Normal 8 7 2 2" xfId="53215" xr:uid="{00000000-0005-0000-0000-0000D8CF0000}"/>
    <cellStyle name="Normal 8 7 2 2 2" xfId="53216" xr:uid="{00000000-0005-0000-0000-0000D9CF0000}"/>
    <cellStyle name="Normal 8 7 2 2 2 2" xfId="53217" xr:uid="{00000000-0005-0000-0000-0000DACF0000}"/>
    <cellStyle name="Normal 8 7 2 2 2 2 2" xfId="53218" xr:uid="{00000000-0005-0000-0000-0000DBCF0000}"/>
    <cellStyle name="Normal 8 7 2 2 2 3" xfId="53219" xr:uid="{00000000-0005-0000-0000-0000DCCF0000}"/>
    <cellStyle name="Normal 8 7 2 2 2 3 2" xfId="53220" xr:uid="{00000000-0005-0000-0000-0000DDCF0000}"/>
    <cellStyle name="Normal 8 7 2 2 2 3 2 2" xfId="53221" xr:uid="{00000000-0005-0000-0000-0000DECF0000}"/>
    <cellStyle name="Normal 8 7 2 2 2 3 3" xfId="53222" xr:uid="{00000000-0005-0000-0000-0000DFCF0000}"/>
    <cellStyle name="Normal 8 7 2 2 2 4" xfId="53223" xr:uid="{00000000-0005-0000-0000-0000E0CF0000}"/>
    <cellStyle name="Normal 8 7 2 2 3" xfId="53224" xr:uid="{00000000-0005-0000-0000-0000E1CF0000}"/>
    <cellStyle name="Normal 8 7 2 2 3 2" xfId="53225" xr:uid="{00000000-0005-0000-0000-0000E2CF0000}"/>
    <cellStyle name="Normal 8 7 2 2 4" xfId="53226" xr:uid="{00000000-0005-0000-0000-0000E3CF0000}"/>
    <cellStyle name="Normal 8 7 2 2 4 2" xfId="53227" xr:uid="{00000000-0005-0000-0000-0000E4CF0000}"/>
    <cellStyle name="Normal 8 7 2 2 4 2 2" xfId="53228" xr:uid="{00000000-0005-0000-0000-0000E5CF0000}"/>
    <cellStyle name="Normal 8 7 2 2 4 3" xfId="53229" xr:uid="{00000000-0005-0000-0000-0000E6CF0000}"/>
    <cellStyle name="Normal 8 7 2 2 5" xfId="53230" xr:uid="{00000000-0005-0000-0000-0000E7CF0000}"/>
    <cellStyle name="Normal 8 7 2 2 6" xfId="53231" xr:uid="{00000000-0005-0000-0000-0000E8CF0000}"/>
    <cellStyle name="Normal 8 7 2 3" xfId="53232" xr:uid="{00000000-0005-0000-0000-0000E9CF0000}"/>
    <cellStyle name="Normal 8 7 2 3 2" xfId="53233" xr:uid="{00000000-0005-0000-0000-0000EACF0000}"/>
    <cellStyle name="Normal 8 7 2 3 2 2" xfId="53234" xr:uid="{00000000-0005-0000-0000-0000EBCF0000}"/>
    <cellStyle name="Normal 8 7 2 3 3" xfId="53235" xr:uid="{00000000-0005-0000-0000-0000ECCF0000}"/>
    <cellStyle name="Normal 8 7 2 3 3 2" xfId="53236" xr:uid="{00000000-0005-0000-0000-0000EDCF0000}"/>
    <cellStyle name="Normal 8 7 2 3 3 2 2" xfId="53237" xr:uid="{00000000-0005-0000-0000-0000EECF0000}"/>
    <cellStyle name="Normal 8 7 2 3 3 3" xfId="53238" xr:uid="{00000000-0005-0000-0000-0000EFCF0000}"/>
    <cellStyle name="Normal 8 7 2 3 4" xfId="53239" xr:uid="{00000000-0005-0000-0000-0000F0CF0000}"/>
    <cellStyle name="Normal 8 7 2 4" xfId="53240" xr:uid="{00000000-0005-0000-0000-0000F1CF0000}"/>
    <cellStyle name="Normal 8 7 2 4 2" xfId="53241" xr:uid="{00000000-0005-0000-0000-0000F2CF0000}"/>
    <cellStyle name="Normal 8 7 2 4 2 2" xfId="53242" xr:uid="{00000000-0005-0000-0000-0000F3CF0000}"/>
    <cellStyle name="Normal 8 7 2 4 3" xfId="53243" xr:uid="{00000000-0005-0000-0000-0000F4CF0000}"/>
    <cellStyle name="Normal 8 7 2 4 3 2" xfId="53244" xr:uid="{00000000-0005-0000-0000-0000F5CF0000}"/>
    <cellStyle name="Normal 8 7 2 4 3 2 2" xfId="53245" xr:uid="{00000000-0005-0000-0000-0000F6CF0000}"/>
    <cellStyle name="Normal 8 7 2 4 3 3" xfId="53246" xr:uid="{00000000-0005-0000-0000-0000F7CF0000}"/>
    <cellStyle name="Normal 8 7 2 4 4" xfId="53247" xr:uid="{00000000-0005-0000-0000-0000F8CF0000}"/>
    <cellStyle name="Normal 8 7 2 5" xfId="53248" xr:uid="{00000000-0005-0000-0000-0000F9CF0000}"/>
    <cellStyle name="Normal 8 7 2 5 2" xfId="53249" xr:uid="{00000000-0005-0000-0000-0000FACF0000}"/>
    <cellStyle name="Normal 8 7 2 6" xfId="53250" xr:uid="{00000000-0005-0000-0000-0000FBCF0000}"/>
    <cellStyle name="Normal 8 7 2 6 2" xfId="53251" xr:uid="{00000000-0005-0000-0000-0000FCCF0000}"/>
    <cellStyle name="Normal 8 7 2 6 2 2" xfId="53252" xr:uid="{00000000-0005-0000-0000-0000FDCF0000}"/>
    <cellStyle name="Normal 8 7 2 6 3" xfId="53253" xr:uid="{00000000-0005-0000-0000-0000FECF0000}"/>
    <cellStyle name="Normal 8 7 2 7" xfId="53254" xr:uid="{00000000-0005-0000-0000-0000FFCF0000}"/>
    <cellStyle name="Normal 8 7 2 7 2" xfId="53255" xr:uid="{00000000-0005-0000-0000-000000D00000}"/>
    <cellStyle name="Normal 8 7 2 8" xfId="53256" xr:uid="{00000000-0005-0000-0000-000001D00000}"/>
    <cellStyle name="Normal 8 7 2 9" xfId="53257" xr:uid="{00000000-0005-0000-0000-000002D00000}"/>
    <cellStyle name="Normal 8 7 3" xfId="53258" xr:uid="{00000000-0005-0000-0000-000003D00000}"/>
    <cellStyle name="Normal 8 7 3 2" xfId="53259" xr:uid="{00000000-0005-0000-0000-000004D00000}"/>
    <cellStyle name="Normal 8 7 3 2 2" xfId="53260" xr:uid="{00000000-0005-0000-0000-000005D00000}"/>
    <cellStyle name="Normal 8 7 3 2 2 2" xfId="53261" xr:uid="{00000000-0005-0000-0000-000006D00000}"/>
    <cellStyle name="Normal 8 7 3 2 3" xfId="53262" xr:uid="{00000000-0005-0000-0000-000007D00000}"/>
    <cellStyle name="Normal 8 7 3 2 3 2" xfId="53263" xr:uid="{00000000-0005-0000-0000-000008D00000}"/>
    <cellStyle name="Normal 8 7 3 2 3 2 2" xfId="53264" xr:uid="{00000000-0005-0000-0000-000009D00000}"/>
    <cellStyle name="Normal 8 7 3 2 3 3" xfId="53265" xr:uid="{00000000-0005-0000-0000-00000AD00000}"/>
    <cellStyle name="Normal 8 7 3 2 4" xfId="53266" xr:uid="{00000000-0005-0000-0000-00000BD00000}"/>
    <cellStyle name="Normal 8 7 3 2 5" xfId="53267" xr:uid="{00000000-0005-0000-0000-00000CD00000}"/>
    <cellStyle name="Normal 8 7 3 3" xfId="53268" xr:uid="{00000000-0005-0000-0000-00000DD00000}"/>
    <cellStyle name="Normal 8 7 3 3 2" xfId="53269" xr:uid="{00000000-0005-0000-0000-00000ED00000}"/>
    <cellStyle name="Normal 8 7 3 4" xfId="53270" xr:uid="{00000000-0005-0000-0000-00000FD00000}"/>
    <cellStyle name="Normal 8 7 3 4 2" xfId="53271" xr:uid="{00000000-0005-0000-0000-000010D00000}"/>
    <cellStyle name="Normal 8 7 3 4 2 2" xfId="53272" xr:uid="{00000000-0005-0000-0000-000011D00000}"/>
    <cellStyle name="Normal 8 7 3 4 3" xfId="53273" xr:uid="{00000000-0005-0000-0000-000012D00000}"/>
    <cellStyle name="Normal 8 7 3 5" xfId="53274" xr:uid="{00000000-0005-0000-0000-000013D00000}"/>
    <cellStyle name="Normal 8 7 3 6" xfId="53275" xr:uid="{00000000-0005-0000-0000-000014D00000}"/>
    <cellStyle name="Normal 8 7 4" xfId="53276" xr:uid="{00000000-0005-0000-0000-000015D00000}"/>
    <cellStyle name="Normal 8 7 4 2" xfId="53277" xr:uid="{00000000-0005-0000-0000-000016D00000}"/>
    <cellStyle name="Normal 8 7 4 2 2" xfId="53278" xr:uid="{00000000-0005-0000-0000-000017D00000}"/>
    <cellStyle name="Normal 8 7 4 3" xfId="53279" xr:uid="{00000000-0005-0000-0000-000018D00000}"/>
    <cellStyle name="Normal 8 7 4 3 2" xfId="53280" xr:uid="{00000000-0005-0000-0000-000019D00000}"/>
    <cellStyle name="Normal 8 7 4 3 2 2" xfId="53281" xr:uid="{00000000-0005-0000-0000-00001AD00000}"/>
    <cellStyle name="Normal 8 7 4 3 3" xfId="53282" xr:uid="{00000000-0005-0000-0000-00001BD00000}"/>
    <cellStyle name="Normal 8 7 4 4" xfId="53283" xr:uid="{00000000-0005-0000-0000-00001CD00000}"/>
    <cellStyle name="Normal 8 7 4 5" xfId="53284" xr:uid="{00000000-0005-0000-0000-00001DD00000}"/>
    <cellStyle name="Normal 8 7 5" xfId="53285" xr:uid="{00000000-0005-0000-0000-00001ED00000}"/>
    <cellStyle name="Normal 8 7 5 2" xfId="53286" xr:uid="{00000000-0005-0000-0000-00001FD00000}"/>
    <cellStyle name="Normal 8 7 5 2 2" xfId="53287" xr:uid="{00000000-0005-0000-0000-000020D00000}"/>
    <cellStyle name="Normal 8 7 5 3" xfId="53288" xr:uid="{00000000-0005-0000-0000-000021D00000}"/>
    <cellStyle name="Normal 8 7 5 3 2" xfId="53289" xr:uid="{00000000-0005-0000-0000-000022D00000}"/>
    <cellStyle name="Normal 8 7 5 3 2 2" xfId="53290" xr:uid="{00000000-0005-0000-0000-000023D00000}"/>
    <cellStyle name="Normal 8 7 5 3 3" xfId="53291" xr:uid="{00000000-0005-0000-0000-000024D00000}"/>
    <cellStyle name="Normal 8 7 5 4" xfId="53292" xr:uid="{00000000-0005-0000-0000-000025D00000}"/>
    <cellStyle name="Normal 8 7 6" xfId="53293" xr:uid="{00000000-0005-0000-0000-000026D00000}"/>
    <cellStyle name="Normal 8 7 6 2" xfId="53294" xr:uid="{00000000-0005-0000-0000-000027D00000}"/>
    <cellStyle name="Normal 8 7 7" xfId="53295" xr:uid="{00000000-0005-0000-0000-000028D00000}"/>
    <cellStyle name="Normal 8 7 7 2" xfId="53296" xr:uid="{00000000-0005-0000-0000-000029D00000}"/>
    <cellStyle name="Normal 8 7 7 2 2" xfId="53297" xr:uid="{00000000-0005-0000-0000-00002AD00000}"/>
    <cellStyle name="Normal 8 7 7 3" xfId="53298" xr:uid="{00000000-0005-0000-0000-00002BD00000}"/>
    <cellStyle name="Normal 8 7 8" xfId="53299" xr:uid="{00000000-0005-0000-0000-00002CD00000}"/>
    <cellStyle name="Normal 8 7 8 2" xfId="53300" xr:uid="{00000000-0005-0000-0000-00002DD00000}"/>
    <cellStyle name="Normal 8 7 9" xfId="53301" xr:uid="{00000000-0005-0000-0000-00002ED00000}"/>
    <cellStyle name="Normal 8 7_T-straight with PEDs adjustor" xfId="53302" xr:uid="{00000000-0005-0000-0000-00002FD00000}"/>
    <cellStyle name="Normal 8 8" xfId="53303" xr:uid="{00000000-0005-0000-0000-000030D00000}"/>
    <cellStyle name="Normal 8 8 2" xfId="53304" xr:uid="{00000000-0005-0000-0000-000031D00000}"/>
    <cellStyle name="Normal 8 8 2 2" xfId="53305" xr:uid="{00000000-0005-0000-0000-000032D00000}"/>
    <cellStyle name="Normal 8 8 2 2 2" xfId="53306" xr:uid="{00000000-0005-0000-0000-000033D00000}"/>
    <cellStyle name="Normal 8 8 2 2 2 2" xfId="53307" xr:uid="{00000000-0005-0000-0000-000034D00000}"/>
    <cellStyle name="Normal 8 8 2 2 3" xfId="53308" xr:uid="{00000000-0005-0000-0000-000035D00000}"/>
    <cellStyle name="Normal 8 8 2 2 3 2" xfId="53309" xr:uid="{00000000-0005-0000-0000-000036D00000}"/>
    <cellStyle name="Normal 8 8 2 2 3 2 2" xfId="53310" xr:uid="{00000000-0005-0000-0000-000037D00000}"/>
    <cellStyle name="Normal 8 8 2 2 3 3" xfId="53311" xr:uid="{00000000-0005-0000-0000-000038D00000}"/>
    <cellStyle name="Normal 8 8 2 2 4" xfId="53312" xr:uid="{00000000-0005-0000-0000-000039D00000}"/>
    <cellStyle name="Normal 8 8 2 3" xfId="53313" xr:uid="{00000000-0005-0000-0000-00003AD00000}"/>
    <cellStyle name="Normal 8 8 2 3 2" xfId="53314" xr:uid="{00000000-0005-0000-0000-00003BD00000}"/>
    <cellStyle name="Normal 8 8 2 4" xfId="53315" xr:uid="{00000000-0005-0000-0000-00003CD00000}"/>
    <cellStyle name="Normal 8 8 2 4 2" xfId="53316" xr:uid="{00000000-0005-0000-0000-00003DD00000}"/>
    <cellStyle name="Normal 8 8 2 4 2 2" xfId="53317" xr:uid="{00000000-0005-0000-0000-00003ED00000}"/>
    <cellStyle name="Normal 8 8 2 4 3" xfId="53318" xr:uid="{00000000-0005-0000-0000-00003FD00000}"/>
    <cellStyle name="Normal 8 8 2 5" xfId="53319" xr:uid="{00000000-0005-0000-0000-000040D00000}"/>
    <cellStyle name="Normal 8 8 2 6" xfId="53320" xr:uid="{00000000-0005-0000-0000-000041D00000}"/>
    <cellStyle name="Normal 8 8 3" xfId="53321" xr:uid="{00000000-0005-0000-0000-000042D00000}"/>
    <cellStyle name="Normal 8 8 3 2" xfId="53322" xr:uid="{00000000-0005-0000-0000-000043D00000}"/>
    <cellStyle name="Normal 8 8 3 2 2" xfId="53323" xr:uid="{00000000-0005-0000-0000-000044D00000}"/>
    <cellStyle name="Normal 8 8 3 3" xfId="53324" xr:uid="{00000000-0005-0000-0000-000045D00000}"/>
    <cellStyle name="Normal 8 8 3 3 2" xfId="53325" xr:uid="{00000000-0005-0000-0000-000046D00000}"/>
    <cellStyle name="Normal 8 8 3 3 2 2" xfId="53326" xr:uid="{00000000-0005-0000-0000-000047D00000}"/>
    <cellStyle name="Normal 8 8 3 3 3" xfId="53327" xr:uid="{00000000-0005-0000-0000-000048D00000}"/>
    <cellStyle name="Normal 8 8 3 4" xfId="53328" xr:uid="{00000000-0005-0000-0000-000049D00000}"/>
    <cellStyle name="Normal 8 8 4" xfId="53329" xr:uid="{00000000-0005-0000-0000-00004AD00000}"/>
    <cellStyle name="Normal 8 8 4 2" xfId="53330" xr:uid="{00000000-0005-0000-0000-00004BD00000}"/>
    <cellStyle name="Normal 8 8 4 2 2" xfId="53331" xr:uid="{00000000-0005-0000-0000-00004CD00000}"/>
    <cellStyle name="Normal 8 8 4 3" xfId="53332" xr:uid="{00000000-0005-0000-0000-00004DD00000}"/>
    <cellStyle name="Normal 8 8 4 3 2" xfId="53333" xr:uid="{00000000-0005-0000-0000-00004ED00000}"/>
    <cellStyle name="Normal 8 8 4 3 2 2" xfId="53334" xr:uid="{00000000-0005-0000-0000-00004FD00000}"/>
    <cellStyle name="Normal 8 8 4 3 3" xfId="53335" xr:uid="{00000000-0005-0000-0000-000050D00000}"/>
    <cellStyle name="Normal 8 8 4 4" xfId="53336" xr:uid="{00000000-0005-0000-0000-000051D00000}"/>
    <cellStyle name="Normal 8 8 5" xfId="53337" xr:uid="{00000000-0005-0000-0000-000052D00000}"/>
    <cellStyle name="Normal 8 8 5 2" xfId="53338" xr:uid="{00000000-0005-0000-0000-000053D00000}"/>
    <cellStyle name="Normal 8 8 6" xfId="53339" xr:uid="{00000000-0005-0000-0000-000054D00000}"/>
    <cellStyle name="Normal 8 8 6 2" xfId="53340" xr:uid="{00000000-0005-0000-0000-000055D00000}"/>
    <cellStyle name="Normal 8 8 6 2 2" xfId="53341" xr:uid="{00000000-0005-0000-0000-000056D00000}"/>
    <cellStyle name="Normal 8 8 6 3" xfId="53342" xr:uid="{00000000-0005-0000-0000-000057D00000}"/>
    <cellStyle name="Normal 8 8 7" xfId="53343" xr:uid="{00000000-0005-0000-0000-000058D00000}"/>
    <cellStyle name="Normal 8 8 7 2" xfId="53344" xr:uid="{00000000-0005-0000-0000-000059D00000}"/>
    <cellStyle name="Normal 8 8 8" xfId="53345" xr:uid="{00000000-0005-0000-0000-00005AD00000}"/>
    <cellStyle name="Normal 8 8 9" xfId="53346" xr:uid="{00000000-0005-0000-0000-00005BD00000}"/>
    <cellStyle name="Normal 8 9" xfId="53347" xr:uid="{00000000-0005-0000-0000-00005CD00000}"/>
    <cellStyle name="Normal 8 9 2" xfId="53348" xr:uid="{00000000-0005-0000-0000-00005DD00000}"/>
    <cellStyle name="Normal 8 9 2 2" xfId="53349" xr:uid="{00000000-0005-0000-0000-00005ED00000}"/>
    <cellStyle name="Normal 8 9 2 2 2" xfId="53350" xr:uid="{00000000-0005-0000-0000-00005FD00000}"/>
    <cellStyle name="Normal 8 9 2 2 2 2" xfId="53351" xr:uid="{00000000-0005-0000-0000-000060D00000}"/>
    <cellStyle name="Normal 8 9 2 2 3" xfId="53352" xr:uid="{00000000-0005-0000-0000-000061D00000}"/>
    <cellStyle name="Normal 8 9 2 2 3 2" xfId="53353" xr:uid="{00000000-0005-0000-0000-000062D00000}"/>
    <cellStyle name="Normal 8 9 2 2 3 2 2" xfId="53354" xr:uid="{00000000-0005-0000-0000-000063D00000}"/>
    <cellStyle name="Normal 8 9 2 2 3 3" xfId="53355" xr:uid="{00000000-0005-0000-0000-000064D00000}"/>
    <cellStyle name="Normal 8 9 2 2 4" xfId="53356" xr:uid="{00000000-0005-0000-0000-000065D00000}"/>
    <cellStyle name="Normal 8 9 2 3" xfId="53357" xr:uid="{00000000-0005-0000-0000-000066D00000}"/>
    <cellStyle name="Normal 8 9 2 3 2" xfId="53358" xr:uid="{00000000-0005-0000-0000-000067D00000}"/>
    <cellStyle name="Normal 8 9 2 4" xfId="53359" xr:uid="{00000000-0005-0000-0000-000068D00000}"/>
    <cellStyle name="Normal 8 9 2 4 2" xfId="53360" xr:uid="{00000000-0005-0000-0000-000069D00000}"/>
    <cellStyle name="Normal 8 9 2 4 2 2" xfId="53361" xr:uid="{00000000-0005-0000-0000-00006AD00000}"/>
    <cellStyle name="Normal 8 9 2 4 3" xfId="53362" xr:uid="{00000000-0005-0000-0000-00006BD00000}"/>
    <cellStyle name="Normal 8 9 2 5" xfId="53363" xr:uid="{00000000-0005-0000-0000-00006CD00000}"/>
    <cellStyle name="Normal 8 9 2 6" xfId="53364" xr:uid="{00000000-0005-0000-0000-00006DD00000}"/>
    <cellStyle name="Normal 8 9 3" xfId="53365" xr:uid="{00000000-0005-0000-0000-00006ED00000}"/>
    <cellStyle name="Normal 8 9 3 2" xfId="53366" xr:uid="{00000000-0005-0000-0000-00006FD00000}"/>
    <cellStyle name="Normal 8 9 3 2 2" xfId="53367" xr:uid="{00000000-0005-0000-0000-000070D00000}"/>
    <cellStyle name="Normal 8 9 3 3" xfId="53368" xr:uid="{00000000-0005-0000-0000-000071D00000}"/>
    <cellStyle name="Normal 8 9 3 3 2" xfId="53369" xr:uid="{00000000-0005-0000-0000-000072D00000}"/>
    <cellStyle name="Normal 8 9 3 3 2 2" xfId="53370" xr:uid="{00000000-0005-0000-0000-000073D00000}"/>
    <cellStyle name="Normal 8 9 3 3 3" xfId="53371" xr:uid="{00000000-0005-0000-0000-000074D00000}"/>
    <cellStyle name="Normal 8 9 3 4" xfId="53372" xr:uid="{00000000-0005-0000-0000-000075D00000}"/>
    <cellStyle name="Normal 8 9 4" xfId="53373" xr:uid="{00000000-0005-0000-0000-000076D00000}"/>
    <cellStyle name="Normal 8 9 4 2" xfId="53374" xr:uid="{00000000-0005-0000-0000-000077D00000}"/>
    <cellStyle name="Normal 8 9 4 2 2" xfId="53375" xr:uid="{00000000-0005-0000-0000-000078D00000}"/>
    <cellStyle name="Normal 8 9 4 3" xfId="53376" xr:uid="{00000000-0005-0000-0000-000079D00000}"/>
    <cellStyle name="Normal 8 9 4 3 2" xfId="53377" xr:uid="{00000000-0005-0000-0000-00007AD00000}"/>
    <cellStyle name="Normal 8 9 4 3 2 2" xfId="53378" xr:uid="{00000000-0005-0000-0000-00007BD00000}"/>
    <cellStyle name="Normal 8 9 4 3 3" xfId="53379" xr:uid="{00000000-0005-0000-0000-00007CD00000}"/>
    <cellStyle name="Normal 8 9 4 4" xfId="53380" xr:uid="{00000000-0005-0000-0000-00007DD00000}"/>
    <cellStyle name="Normal 8 9 5" xfId="53381" xr:uid="{00000000-0005-0000-0000-00007ED00000}"/>
    <cellStyle name="Normal 8 9 5 2" xfId="53382" xr:uid="{00000000-0005-0000-0000-00007FD00000}"/>
    <cellStyle name="Normal 8 9 6" xfId="53383" xr:uid="{00000000-0005-0000-0000-000080D00000}"/>
    <cellStyle name="Normal 8 9 6 2" xfId="53384" xr:uid="{00000000-0005-0000-0000-000081D00000}"/>
    <cellStyle name="Normal 8 9 6 2 2" xfId="53385" xr:uid="{00000000-0005-0000-0000-000082D00000}"/>
    <cellStyle name="Normal 8 9 6 3" xfId="53386" xr:uid="{00000000-0005-0000-0000-000083D00000}"/>
    <cellStyle name="Normal 8 9 7" xfId="53387" xr:uid="{00000000-0005-0000-0000-000084D00000}"/>
    <cellStyle name="Normal 8 9 7 2" xfId="53388" xr:uid="{00000000-0005-0000-0000-000085D00000}"/>
    <cellStyle name="Normal 8 9 8" xfId="53389" xr:uid="{00000000-0005-0000-0000-000086D00000}"/>
    <cellStyle name="Normal 8 9 9" xfId="53390" xr:uid="{00000000-0005-0000-0000-000087D00000}"/>
    <cellStyle name="Normal 8_Sheet1" xfId="53391" xr:uid="{00000000-0005-0000-0000-000088D00000}"/>
    <cellStyle name="Normal 80" xfId="64464" xr:uid="{00000000-0005-0000-0000-000089D00000}"/>
    <cellStyle name="Normal 81" xfId="64466" xr:uid="{00000000-0005-0000-0000-00008AD00000}"/>
    <cellStyle name="Normal 82" xfId="64467" xr:uid="{00000000-0005-0000-0000-00008BD00000}"/>
    <cellStyle name="Normal 83" xfId="64469" xr:uid="{00000000-0005-0000-0000-00008CD00000}"/>
    <cellStyle name="Normal 84" xfId="64472" xr:uid="{00000000-0005-0000-0000-00008DD00000}"/>
    <cellStyle name="Normal 85" xfId="64474" xr:uid="{00000000-0005-0000-0000-00008ED00000}"/>
    <cellStyle name="Normal 9" xfId="67" xr:uid="{00000000-0005-0000-0000-00008FD00000}"/>
    <cellStyle name="Normal 9 10" xfId="53392" xr:uid="{00000000-0005-0000-0000-000090D00000}"/>
    <cellStyle name="Normal 9 10 2" xfId="53393" xr:uid="{00000000-0005-0000-0000-000091D00000}"/>
    <cellStyle name="Normal 9 11" xfId="53394" xr:uid="{00000000-0005-0000-0000-000092D00000}"/>
    <cellStyle name="Normal 9 12" xfId="53395" xr:uid="{00000000-0005-0000-0000-000093D00000}"/>
    <cellStyle name="Normal 9 2" xfId="53396" xr:uid="{00000000-0005-0000-0000-000094D00000}"/>
    <cellStyle name="Normal 9 2 10" xfId="53397" xr:uid="{00000000-0005-0000-0000-000095D00000}"/>
    <cellStyle name="Normal 9 2 11" xfId="53398" xr:uid="{00000000-0005-0000-0000-000096D00000}"/>
    <cellStyle name="Normal 9 2 2" xfId="53399" xr:uid="{00000000-0005-0000-0000-000097D00000}"/>
    <cellStyle name="Normal 9 2 2 10" xfId="53400" xr:uid="{00000000-0005-0000-0000-000098D00000}"/>
    <cellStyle name="Normal 9 2 2 2" xfId="53401" xr:uid="{00000000-0005-0000-0000-000099D00000}"/>
    <cellStyle name="Normal 9 2 2 2 2" xfId="53402" xr:uid="{00000000-0005-0000-0000-00009AD00000}"/>
    <cellStyle name="Normal 9 2 2 2 2 2" xfId="53403" xr:uid="{00000000-0005-0000-0000-00009BD00000}"/>
    <cellStyle name="Normal 9 2 2 2 2 2 2" xfId="53404" xr:uid="{00000000-0005-0000-0000-00009CD00000}"/>
    <cellStyle name="Normal 9 2 2 2 2 2 2 2" xfId="53405" xr:uid="{00000000-0005-0000-0000-00009DD00000}"/>
    <cellStyle name="Normal 9 2 2 2 2 2 3" xfId="53406" xr:uid="{00000000-0005-0000-0000-00009ED00000}"/>
    <cellStyle name="Normal 9 2 2 2 2 3" xfId="53407" xr:uid="{00000000-0005-0000-0000-00009FD00000}"/>
    <cellStyle name="Normal 9 2 2 2 2 3 2" xfId="53408" xr:uid="{00000000-0005-0000-0000-0000A0D00000}"/>
    <cellStyle name="Normal 9 2 2 2 2 3 2 2" xfId="53409" xr:uid="{00000000-0005-0000-0000-0000A1D00000}"/>
    <cellStyle name="Normal 9 2 2 2 2 3 3" xfId="53410" xr:uid="{00000000-0005-0000-0000-0000A2D00000}"/>
    <cellStyle name="Normal 9 2 2 2 2 4" xfId="53411" xr:uid="{00000000-0005-0000-0000-0000A3D00000}"/>
    <cellStyle name="Normal 9 2 2 2 2 4 2" xfId="53412" xr:uid="{00000000-0005-0000-0000-0000A4D00000}"/>
    <cellStyle name="Normal 9 2 2 2 2 5" xfId="53413" xr:uid="{00000000-0005-0000-0000-0000A5D00000}"/>
    <cellStyle name="Normal 9 2 2 2 2_T-straight with PEDs adjustor" xfId="53414" xr:uid="{00000000-0005-0000-0000-0000A6D00000}"/>
    <cellStyle name="Normal 9 2 2 2 3" xfId="53415" xr:uid="{00000000-0005-0000-0000-0000A7D00000}"/>
    <cellStyle name="Normal 9 2 2 2 3 2" xfId="53416" xr:uid="{00000000-0005-0000-0000-0000A8D00000}"/>
    <cellStyle name="Normal 9 2 2 2 3 2 2" xfId="53417" xr:uid="{00000000-0005-0000-0000-0000A9D00000}"/>
    <cellStyle name="Normal 9 2 2 2 3 3" xfId="53418" xr:uid="{00000000-0005-0000-0000-0000AAD00000}"/>
    <cellStyle name="Normal 9 2 2 2 4" xfId="53419" xr:uid="{00000000-0005-0000-0000-0000ABD00000}"/>
    <cellStyle name="Normal 9 2 2 2 4 2" xfId="53420" xr:uid="{00000000-0005-0000-0000-0000ACD00000}"/>
    <cellStyle name="Normal 9 2 2 2 4 2 2" xfId="53421" xr:uid="{00000000-0005-0000-0000-0000ADD00000}"/>
    <cellStyle name="Normal 9 2 2 2 4 3" xfId="53422" xr:uid="{00000000-0005-0000-0000-0000AED00000}"/>
    <cellStyle name="Normal 9 2 2 2 5" xfId="53423" xr:uid="{00000000-0005-0000-0000-0000AFD00000}"/>
    <cellStyle name="Normal 9 2 2 2 5 2" xfId="53424" xr:uid="{00000000-0005-0000-0000-0000B0D00000}"/>
    <cellStyle name="Normal 9 2 2 2 6" xfId="53425" xr:uid="{00000000-0005-0000-0000-0000B1D00000}"/>
    <cellStyle name="Normal 9 2 2 2_T-straight with PEDs adjustor" xfId="53426" xr:uid="{00000000-0005-0000-0000-0000B2D00000}"/>
    <cellStyle name="Normal 9 2 2 3" xfId="53427" xr:uid="{00000000-0005-0000-0000-0000B3D00000}"/>
    <cellStyle name="Normal 9 2 2 3 2" xfId="53428" xr:uid="{00000000-0005-0000-0000-0000B4D00000}"/>
    <cellStyle name="Normal 9 2 2 3 2 2" xfId="53429" xr:uid="{00000000-0005-0000-0000-0000B5D00000}"/>
    <cellStyle name="Normal 9 2 2 3 2 2 2" xfId="53430" xr:uid="{00000000-0005-0000-0000-0000B6D00000}"/>
    <cellStyle name="Normal 9 2 2 3 2 3" xfId="53431" xr:uid="{00000000-0005-0000-0000-0000B7D00000}"/>
    <cellStyle name="Normal 9 2 2 3 3" xfId="53432" xr:uid="{00000000-0005-0000-0000-0000B8D00000}"/>
    <cellStyle name="Normal 9 2 2 3 3 2" xfId="53433" xr:uid="{00000000-0005-0000-0000-0000B9D00000}"/>
    <cellStyle name="Normal 9 2 2 3 3 2 2" xfId="53434" xr:uid="{00000000-0005-0000-0000-0000BAD00000}"/>
    <cellStyle name="Normal 9 2 2 3 3 3" xfId="53435" xr:uid="{00000000-0005-0000-0000-0000BBD00000}"/>
    <cellStyle name="Normal 9 2 2 3 4" xfId="53436" xr:uid="{00000000-0005-0000-0000-0000BCD00000}"/>
    <cellStyle name="Normal 9 2 2 3 4 2" xfId="53437" xr:uid="{00000000-0005-0000-0000-0000BDD00000}"/>
    <cellStyle name="Normal 9 2 2 3 5" xfId="53438" xr:uid="{00000000-0005-0000-0000-0000BED00000}"/>
    <cellStyle name="Normal 9 2 2 3_T-straight with PEDs adjustor" xfId="53439" xr:uid="{00000000-0005-0000-0000-0000BFD00000}"/>
    <cellStyle name="Normal 9 2 2 4" xfId="53440" xr:uid="{00000000-0005-0000-0000-0000C0D00000}"/>
    <cellStyle name="Normal 9 2 2 4 2" xfId="53441" xr:uid="{00000000-0005-0000-0000-0000C1D00000}"/>
    <cellStyle name="Normal 9 2 2 4 2 2" xfId="53442" xr:uid="{00000000-0005-0000-0000-0000C2D00000}"/>
    <cellStyle name="Normal 9 2 2 4 3" xfId="53443" xr:uid="{00000000-0005-0000-0000-0000C3D00000}"/>
    <cellStyle name="Normal 9 2 2 5" xfId="53444" xr:uid="{00000000-0005-0000-0000-0000C4D00000}"/>
    <cellStyle name="Normal 9 2 2 5 2" xfId="53445" xr:uid="{00000000-0005-0000-0000-0000C5D00000}"/>
    <cellStyle name="Normal 9 2 2 5 2 2" xfId="53446" xr:uid="{00000000-0005-0000-0000-0000C6D00000}"/>
    <cellStyle name="Normal 9 2 2 5 3" xfId="53447" xr:uid="{00000000-0005-0000-0000-0000C7D00000}"/>
    <cellStyle name="Normal 9 2 2 6" xfId="53448" xr:uid="{00000000-0005-0000-0000-0000C8D00000}"/>
    <cellStyle name="Normal 9 2 2 6 2" xfId="53449" xr:uid="{00000000-0005-0000-0000-0000C9D00000}"/>
    <cellStyle name="Normal 9 2 2 7" xfId="53450" xr:uid="{00000000-0005-0000-0000-0000CAD00000}"/>
    <cellStyle name="Normal 9 2 2 8" xfId="53451" xr:uid="{00000000-0005-0000-0000-0000CBD00000}"/>
    <cellStyle name="Normal 9 2 2 9" xfId="53452" xr:uid="{00000000-0005-0000-0000-0000CCD00000}"/>
    <cellStyle name="Normal 9 2 2_T-straight with PEDs adjustor" xfId="53453" xr:uid="{00000000-0005-0000-0000-0000CDD00000}"/>
    <cellStyle name="Normal 9 2 3" xfId="53454" xr:uid="{00000000-0005-0000-0000-0000CED00000}"/>
    <cellStyle name="Normal 9 2 3 2" xfId="53455" xr:uid="{00000000-0005-0000-0000-0000CFD00000}"/>
    <cellStyle name="Normal 9 2 3 2 2" xfId="53456" xr:uid="{00000000-0005-0000-0000-0000D0D00000}"/>
    <cellStyle name="Normal 9 2 3 2 2 2" xfId="53457" xr:uid="{00000000-0005-0000-0000-0000D1D00000}"/>
    <cellStyle name="Normal 9 2 3 2 2 2 2" xfId="53458" xr:uid="{00000000-0005-0000-0000-0000D2D00000}"/>
    <cellStyle name="Normal 9 2 3 2 2 3" xfId="53459" xr:uid="{00000000-0005-0000-0000-0000D3D00000}"/>
    <cellStyle name="Normal 9 2 3 2 3" xfId="53460" xr:uid="{00000000-0005-0000-0000-0000D4D00000}"/>
    <cellStyle name="Normal 9 2 3 2 3 2" xfId="53461" xr:uid="{00000000-0005-0000-0000-0000D5D00000}"/>
    <cellStyle name="Normal 9 2 3 2 3 2 2" xfId="53462" xr:uid="{00000000-0005-0000-0000-0000D6D00000}"/>
    <cellStyle name="Normal 9 2 3 2 3 3" xfId="53463" xr:uid="{00000000-0005-0000-0000-0000D7D00000}"/>
    <cellStyle name="Normal 9 2 3 2 4" xfId="53464" xr:uid="{00000000-0005-0000-0000-0000D8D00000}"/>
    <cellStyle name="Normal 9 2 3 2 4 2" xfId="53465" xr:uid="{00000000-0005-0000-0000-0000D9D00000}"/>
    <cellStyle name="Normal 9 2 3 2 5" xfId="53466" xr:uid="{00000000-0005-0000-0000-0000DAD00000}"/>
    <cellStyle name="Normal 9 2 3 2_T-straight with PEDs adjustor" xfId="53467" xr:uid="{00000000-0005-0000-0000-0000DBD00000}"/>
    <cellStyle name="Normal 9 2 3 3" xfId="53468" xr:uid="{00000000-0005-0000-0000-0000DCD00000}"/>
    <cellStyle name="Normal 9 2 3 3 2" xfId="53469" xr:uid="{00000000-0005-0000-0000-0000DDD00000}"/>
    <cellStyle name="Normal 9 2 3 3 2 2" xfId="53470" xr:uid="{00000000-0005-0000-0000-0000DED00000}"/>
    <cellStyle name="Normal 9 2 3 3 3" xfId="53471" xr:uid="{00000000-0005-0000-0000-0000DFD00000}"/>
    <cellStyle name="Normal 9 2 3 4" xfId="53472" xr:uid="{00000000-0005-0000-0000-0000E0D00000}"/>
    <cellStyle name="Normal 9 2 3 4 2" xfId="53473" xr:uid="{00000000-0005-0000-0000-0000E1D00000}"/>
    <cellStyle name="Normal 9 2 3 4 2 2" xfId="53474" xr:uid="{00000000-0005-0000-0000-0000E2D00000}"/>
    <cellStyle name="Normal 9 2 3 4 3" xfId="53475" xr:uid="{00000000-0005-0000-0000-0000E3D00000}"/>
    <cellStyle name="Normal 9 2 3 5" xfId="53476" xr:uid="{00000000-0005-0000-0000-0000E4D00000}"/>
    <cellStyle name="Normal 9 2 3 5 2" xfId="53477" xr:uid="{00000000-0005-0000-0000-0000E5D00000}"/>
    <cellStyle name="Normal 9 2 3 6" xfId="53478" xr:uid="{00000000-0005-0000-0000-0000E6D00000}"/>
    <cellStyle name="Normal 9 2 3_T-straight with PEDs adjustor" xfId="53479" xr:uid="{00000000-0005-0000-0000-0000E7D00000}"/>
    <cellStyle name="Normal 9 2 4" xfId="53480" xr:uid="{00000000-0005-0000-0000-0000E8D00000}"/>
    <cellStyle name="Normal 9 2 4 2" xfId="53481" xr:uid="{00000000-0005-0000-0000-0000E9D00000}"/>
    <cellStyle name="Normal 9 2 4 2 2" xfId="53482" xr:uid="{00000000-0005-0000-0000-0000EAD00000}"/>
    <cellStyle name="Normal 9 2 4 2 2 2" xfId="53483" xr:uid="{00000000-0005-0000-0000-0000EBD00000}"/>
    <cellStyle name="Normal 9 2 4 2 3" xfId="53484" xr:uid="{00000000-0005-0000-0000-0000ECD00000}"/>
    <cellStyle name="Normal 9 2 4 3" xfId="53485" xr:uid="{00000000-0005-0000-0000-0000EDD00000}"/>
    <cellStyle name="Normal 9 2 4 3 2" xfId="53486" xr:uid="{00000000-0005-0000-0000-0000EED00000}"/>
    <cellStyle name="Normal 9 2 4 3 2 2" xfId="53487" xr:uid="{00000000-0005-0000-0000-0000EFD00000}"/>
    <cellStyle name="Normal 9 2 4 3 3" xfId="53488" xr:uid="{00000000-0005-0000-0000-0000F0D00000}"/>
    <cellStyle name="Normal 9 2 4 4" xfId="53489" xr:uid="{00000000-0005-0000-0000-0000F1D00000}"/>
    <cellStyle name="Normal 9 2 4 4 2" xfId="53490" xr:uid="{00000000-0005-0000-0000-0000F2D00000}"/>
    <cellStyle name="Normal 9 2 4 5" xfId="53491" xr:uid="{00000000-0005-0000-0000-0000F3D00000}"/>
    <cellStyle name="Normal 9 2 4_T-straight with PEDs adjustor" xfId="53492" xr:uid="{00000000-0005-0000-0000-0000F4D00000}"/>
    <cellStyle name="Normal 9 2 5" xfId="53493" xr:uid="{00000000-0005-0000-0000-0000F5D00000}"/>
    <cellStyle name="Normal 9 2 5 2" xfId="53494" xr:uid="{00000000-0005-0000-0000-0000F6D00000}"/>
    <cellStyle name="Normal 9 2 5 2 2" xfId="53495" xr:uid="{00000000-0005-0000-0000-0000F7D00000}"/>
    <cellStyle name="Normal 9 2 5 3" xfId="53496" xr:uid="{00000000-0005-0000-0000-0000F8D00000}"/>
    <cellStyle name="Normal 9 2 6" xfId="53497" xr:uid="{00000000-0005-0000-0000-0000F9D00000}"/>
    <cellStyle name="Normal 9 2 6 2" xfId="53498" xr:uid="{00000000-0005-0000-0000-0000FAD00000}"/>
    <cellStyle name="Normal 9 2 6 2 2" xfId="53499" xr:uid="{00000000-0005-0000-0000-0000FBD00000}"/>
    <cellStyle name="Normal 9 2 6 3" xfId="53500" xr:uid="{00000000-0005-0000-0000-0000FCD00000}"/>
    <cellStyle name="Normal 9 2 7" xfId="53501" xr:uid="{00000000-0005-0000-0000-0000FDD00000}"/>
    <cellStyle name="Normal 9 2 7 2" xfId="53502" xr:uid="{00000000-0005-0000-0000-0000FED00000}"/>
    <cellStyle name="Normal 9 2 8" xfId="53503" xr:uid="{00000000-0005-0000-0000-0000FFD00000}"/>
    <cellStyle name="Normal 9 2 9" xfId="53504" xr:uid="{00000000-0005-0000-0000-000000D10000}"/>
    <cellStyle name="Normal 9 2_T-straight with PEDs adjustor" xfId="53505" xr:uid="{00000000-0005-0000-0000-000001D10000}"/>
    <cellStyle name="Normal 9 3" xfId="53506" xr:uid="{00000000-0005-0000-0000-000002D10000}"/>
    <cellStyle name="Normal 9 3 10" xfId="53507" xr:uid="{00000000-0005-0000-0000-000003D10000}"/>
    <cellStyle name="Normal 9 3 2" xfId="53508" xr:uid="{00000000-0005-0000-0000-000004D10000}"/>
    <cellStyle name="Normal 9 3 2 2" xfId="53509" xr:uid="{00000000-0005-0000-0000-000005D10000}"/>
    <cellStyle name="Normal 9 3 2 2 2" xfId="53510" xr:uid="{00000000-0005-0000-0000-000006D10000}"/>
    <cellStyle name="Normal 9 3 2 2 2 2" xfId="53511" xr:uid="{00000000-0005-0000-0000-000007D10000}"/>
    <cellStyle name="Normal 9 3 2 2 2 2 2" xfId="53512" xr:uid="{00000000-0005-0000-0000-000008D10000}"/>
    <cellStyle name="Normal 9 3 2 2 2 3" xfId="53513" xr:uid="{00000000-0005-0000-0000-000009D10000}"/>
    <cellStyle name="Normal 9 3 2 2 3" xfId="53514" xr:uid="{00000000-0005-0000-0000-00000AD10000}"/>
    <cellStyle name="Normal 9 3 2 2 3 2" xfId="53515" xr:uid="{00000000-0005-0000-0000-00000BD10000}"/>
    <cellStyle name="Normal 9 3 2 2 3 2 2" xfId="53516" xr:uid="{00000000-0005-0000-0000-00000CD10000}"/>
    <cellStyle name="Normal 9 3 2 2 3 3" xfId="53517" xr:uid="{00000000-0005-0000-0000-00000DD10000}"/>
    <cellStyle name="Normal 9 3 2 2 4" xfId="53518" xr:uid="{00000000-0005-0000-0000-00000ED10000}"/>
    <cellStyle name="Normal 9 3 2 2 4 2" xfId="53519" xr:uid="{00000000-0005-0000-0000-00000FD10000}"/>
    <cellStyle name="Normal 9 3 2 2 5" xfId="53520" xr:uid="{00000000-0005-0000-0000-000010D10000}"/>
    <cellStyle name="Normal 9 3 2 2_T-straight with PEDs adjustor" xfId="53521" xr:uid="{00000000-0005-0000-0000-000011D10000}"/>
    <cellStyle name="Normal 9 3 2 3" xfId="53522" xr:uid="{00000000-0005-0000-0000-000012D10000}"/>
    <cellStyle name="Normal 9 3 2 3 2" xfId="53523" xr:uid="{00000000-0005-0000-0000-000013D10000}"/>
    <cellStyle name="Normal 9 3 2 3 2 2" xfId="53524" xr:uid="{00000000-0005-0000-0000-000014D10000}"/>
    <cellStyle name="Normal 9 3 2 3 3" xfId="53525" xr:uid="{00000000-0005-0000-0000-000015D10000}"/>
    <cellStyle name="Normal 9 3 2 4" xfId="53526" xr:uid="{00000000-0005-0000-0000-000016D10000}"/>
    <cellStyle name="Normal 9 3 2 4 2" xfId="53527" xr:uid="{00000000-0005-0000-0000-000017D10000}"/>
    <cellStyle name="Normal 9 3 2 4 2 2" xfId="53528" xr:uid="{00000000-0005-0000-0000-000018D10000}"/>
    <cellStyle name="Normal 9 3 2 4 3" xfId="53529" xr:uid="{00000000-0005-0000-0000-000019D10000}"/>
    <cellStyle name="Normal 9 3 2 5" xfId="53530" xr:uid="{00000000-0005-0000-0000-00001AD10000}"/>
    <cellStyle name="Normal 9 3 2 5 2" xfId="53531" xr:uid="{00000000-0005-0000-0000-00001BD10000}"/>
    <cellStyle name="Normal 9 3 2 6" xfId="53532" xr:uid="{00000000-0005-0000-0000-00001CD10000}"/>
    <cellStyle name="Normal 9 3 2_T-straight with PEDs adjustor" xfId="53533" xr:uid="{00000000-0005-0000-0000-00001DD10000}"/>
    <cellStyle name="Normal 9 3 3" xfId="53534" xr:uid="{00000000-0005-0000-0000-00001ED10000}"/>
    <cellStyle name="Normal 9 3 3 2" xfId="53535" xr:uid="{00000000-0005-0000-0000-00001FD10000}"/>
    <cellStyle name="Normal 9 3 3 2 2" xfId="53536" xr:uid="{00000000-0005-0000-0000-000020D10000}"/>
    <cellStyle name="Normal 9 3 3 2 2 2" xfId="53537" xr:uid="{00000000-0005-0000-0000-000021D10000}"/>
    <cellStyle name="Normal 9 3 3 2 3" xfId="53538" xr:uid="{00000000-0005-0000-0000-000022D10000}"/>
    <cellStyle name="Normal 9 3 3 3" xfId="53539" xr:uid="{00000000-0005-0000-0000-000023D10000}"/>
    <cellStyle name="Normal 9 3 3 3 2" xfId="53540" xr:uid="{00000000-0005-0000-0000-000024D10000}"/>
    <cellStyle name="Normal 9 3 3 3 2 2" xfId="53541" xr:uid="{00000000-0005-0000-0000-000025D10000}"/>
    <cellStyle name="Normal 9 3 3 3 3" xfId="53542" xr:uid="{00000000-0005-0000-0000-000026D10000}"/>
    <cellStyle name="Normal 9 3 3 4" xfId="53543" xr:uid="{00000000-0005-0000-0000-000027D10000}"/>
    <cellStyle name="Normal 9 3 3 4 2" xfId="53544" xr:uid="{00000000-0005-0000-0000-000028D10000}"/>
    <cellStyle name="Normal 9 3 3 5" xfId="53545" xr:uid="{00000000-0005-0000-0000-000029D10000}"/>
    <cellStyle name="Normal 9 3 3_T-straight with PEDs adjustor" xfId="53546" xr:uid="{00000000-0005-0000-0000-00002AD10000}"/>
    <cellStyle name="Normal 9 3 4" xfId="53547" xr:uid="{00000000-0005-0000-0000-00002BD10000}"/>
    <cellStyle name="Normal 9 3 4 2" xfId="53548" xr:uid="{00000000-0005-0000-0000-00002CD10000}"/>
    <cellStyle name="Normal 9 3 4 2 2" xfId="53549" xr:uid="{00000000-0005-0000-0000-00002DD10000}"/>
    <cellStyle name="Normal 9 3 4 3" xfId="53550" xr:uid="{00000000-0005-0000-0000-00002ED10000}"/>
    <cellStyle name="Normal 9 3 5" xfId="53551" xr:uid="{00000000-0005-0000-0000-00002FD10000}"/>
    <cellStyle name="Normal 9 3 5 2" xfId="53552" xr:uid="{00000000-0005-0000-0000-000030D10000}"/>
    <cellStyle name="Normal 9 3 5 2 2" xfId="53553" xr:uid="{00000000-0005-0000-0000-000031D10000}"/>
    <cellStyle name="Normal 9 3 5 3" xfId="53554" xr:uid="{00000000-0005-0000-0000-000032D10000}"/>
    <cellStyle name="Normal 9 3 6" xfId="53555" xr:uid="{00000000-0005-0000-0000-000033D10000}"/>
    <cellStyle name="Normal 9 3 6 2" xfId="53556" xr:uid="{00000000-0005-0000-0000-000034D10000}"/>
    <cellStyle name="Normal 9 3 7" xfId="53557" xr:uid="{00000000-0005-0000-0000-000035D10000}"/>
    <cellStyle name="Normal 9 3 8" xfId="53558" xr:uid="{00000000-0005-0000-0000-000036D10000}"/>
    <cellStyle name="Normal 9 3 9" xfId="53559" xr:uid="{00000000-0005-0000-0000-000037D10000}"/>
    <cellStyle name="Normal 9 3_T-straight with PEDs adjustor" xfId="53560" xr:uid="{00000000-0005-0000-0000-000038D10000}"/>
    <cellStyle name="Normal 9 4" xfId="53561" xr:uid="{00000000-0005-0000-0000-000039D10000}"/>
    <cellStyle name="Normal 9 4 2" xfId="53562" xr:uid="{00000000-0005-0000-0000-00003AD10000}"/>
    <cellStyle name="Normal 9 4 2 2" xfId="53563" xr:uid="{00000000-0005-0000-0000-00003BD10000}"/>
    <cellStyle name="Normal 9 4 2 2 2" xfId="53564" xr:uid="{00000000-0005-0000-0000-00003CD10000}"/>
    <cellStyle name="Normal 9 4 2 2 2 2" xfId="53565" xr:uid="{00000000-0005-0000-0000-00003DD10000}"/>
    <cellStyle name="Normal 9 4 2 2 2 2 2" xfId="53566" xr:uid="{00000000-0005-0000-0000-00003ED10000}"/>
    <cellStyle name="Normal 9 4 2 2 2 3" xfId="53567" xr:uid="{00000000-0005-0000-0000-00003FD10000}"/>
    <cellStyle name="Normal 9 4 2 2 3" xfId="53568" xr:uid="{00000000-0005-0000-0000-000040D10000}"/>
    <cellStyle name="Normal 9 4 2 2 3 2" xfId="53569" xr:uid="{00000000-0005-0000-0000-000041D10000}"/>
    <cellStyle name="Normal 9 4 2 2 3 2 2" xfId="53570" xr:uid="{00000000-0005-0000-0000-000042D10000}"/>
    <cellStyle name="Normal 9 4 2 2 3 3" xfId="53571" xr:uid="{00000000-0005-0000-0000-000043D10000}"/>
    <cellStyle name="Normal 9 4 2 2 4" xfId="53572" xr:uid="{00000000-0005-0000-0000-000044D10000}"/>
    <cellStyle name="Normal 9 4 2 2 4 2" xfId="53573" xr:uid="{00000000-0005-0000-0000-000045D10000}"/>
    <cellStyle name="Normal 9 4 2 2 5" xfId="53574" xr:uid="{00000000-0005-0000-0000-000046D10000}"/>
    <cellStyle name="Normal 9 4 2 2_T-straight with PEDs adjustor" xfId="53575" xr:uid="{00000000-0005-0000-0000-000047D10000}"/>
    <cellStyle name="Normal 9 4 2 3" xfId="53576" xr:uid="{00000000-0005-0000-0000-000048D10000}"/>
    <cellStyle name="Normal 9 4 2 3 2" xfId="53577" xr:uid="{00000000-0005-0000-0000-000049D10000}"/>
    <cellStyle name="Normal 9 4 2 3 2 2" xfId="53578" xr:uid="{00000000-0005-0000-0000-00004AD10000}"/>
    <cellStyle name="Normal 9 4 2 3 3" xfId="53579" xr:uid="{00000000-0005-0000-0000-00004BD10000}"/>
    <cellStyle name="Normal 9 4 2 4" xfId="53580" xr:uid="{00000000-0005-0000-0000-00004CD10000}"/>
    <cellStyle name="Normal 9 4 2 4 2" xfId="53581" xr:uid="{00000000-0005-0000-0000-00004DD10000}"/>
    <cellStyle name="Normal 9 4 2 4 2 2" xfId="53582" xr:uid="{00000000-0005-0000-0000-00004ED10000}"/>
    <cellStyle name="Normal 9 4 2 4 3" xfId="53583" xr:uid="{00000000-0005-0000-0000-00004FD10000}"/>
    <cellStyle name="Normal 9 4 2 5" xfId="53584" xr:uid="{00000000-0005-0000-0000-000050D10000}"/>
    <cellStyle name="Normal 9 4 2 5 2" xfId="53585" xr:uid="{00000000-0005-0000-0000-000051D10000}"/>
    <cellStyle name="Normal 9 4 2 6" xfId="53586" xr:uid="{00000000-0005-0000-0000-000052D10000}"/>
    <cellStyle name="Normal 9 4 2_T-straight with PEDs adjustor" xfId="53587" xr:uid="{00000000-0005-0000-0000-000053D10000}"/>
    <cellStyle name="Normal 9 4 3" xfId="53588" xr:uid="{00000000-0005-0000-0000-000054D10000}"/>
    <cellStyle name="Normal 9 4 3 2" xfId="53589" xr:uid="{00000000-0005-0000-0000-000055D10000}"/>
    <cellStyle name="Normal 9 4 3 2 2" xfId="53590" xr:uid="{00000000-0005-0000-0000-000056D10000}"/>
    <cellStyle name="Normal 9 4 3 2 2 2" xfId="53591" xr:uid="{00000000-0005-0000-0000-000057D10000}"/>
    <cellStyle name="Normal 9 4 3 2 3" xfId="53592" xr:uid="{00000000-0005-0000-0000-000058D10000}"/>
    <cellStyle name="Normal 9 4 3 3" xfId="53593" xr:uid="{00000000-0005-0000-0000-000059D10000}"/>
    <cellStyle name="Normal 9 4 3 3 2" xfId="53594" xr:uid="{00000000-0005-0000-0000-00005AD10000}"/>
    <cellStyle name="Normal 9 4 3 3 2 2" xfId="53595" xr:uid="{00000000-0005-0000-0000-00005BD10000}"/>
    <cellStyle name="Normal 9 4 3 3 3" xfId="53596" xr:uid="{00000000-0005-0000-0000-00005CD10000}"/>
    <cellStyle name="Normal 9 4 3 4" xfId="53597" xr:uid="{00000000-0005-0000-0000-00005DD10000}"/>
    <cellStyle name="Normal 9 4 3 4 2" xfId="53598" xr:uid="{00000000-0005-0000-0000-00005ED10000}"/>
    <cellStyle name="Normal 9 4 3 5" xfId="53599" xr:uid="{00000000-0005-0000-0000-00005FD10000}"/>
    <cellStyle name="Normal 9 4 3_T-straight with PEDs adjustor" xfId="53600" xr:uid="{00000000-0005-0000-0000-000060D10000}"/>
    <cellStyle name="Normal 9 4 4" xfId="53601" xr:uid="{00000000-0005-0000-0000-000061D10000}"/>
    <cellStyle name="Normal 9 4 4 2" xfId="53602" xr:uid="{00000000-0005-0000-0000-000062D10000}"/>
    <cellStyle name="Normal 9 4 4 2 2" xfId="53603" xr:uid="{00000000-0005-0000-0000-000063D10000}"/>
    <cellStyle name="Normal 9 4 4 3" xfId="53604" xr:uid="{00000000-0005-0000-0000-000064D10000}"/>
    <cellStyle name="Normal 9 4 5" xfId="53605" xr:uid="{00000000-0005-0000-0000-000065D10000}"/>
    <cellStyle name="Normal 9 4 5 2" xfId="53606" xr:uid="{00000000-0005-0000-0000-000066D10000}"/>
    <cellStyle name="Normal 9 4 5 2 2" xfId="53607" xr:uid="{00000000-0005-0000-0000-000067D10000}"/>
    <cellStyle name="Normal 9 4 5 3" xfId="53608" xr:uid="{00000000-0005-0000-0000-000068D10000}"/>
    <cellStyle name="Normal 9 4 6" xfId="53609" xr:uid="{00000000-0005-0000-0000-000069D10000}"/>
    <cellStyle name="Normal 9 4 6 2" xfId="53610" xr:uid="{00000000-0005-0000-0000-00006AD10000}"/>
    <cellStyle name="Normal 9 4 7" xfId="53611" xr:uid="{00000000-0005-0000-0000-00006BD10000}"/>
    <cellStyle name="Normal 9 4_T-straight with PEDs adjustor" xfId="53612" xr:uid="{00000000-0005-0000-0000-00006CD10000}"/>
    <cellStyle name="Normal 9 5" xfId="53613" xr:uid="{00000000-0005-0000-0000-00006DD10000}"/>
    <cellStyle name="Normal 9 5 2" xfId="53614" xr:uid="{00000000-0005-0000-0000-00006ED10000}"/>
    <cellStyle name="Normal 9 5 2 2" xfId="53615" xr:uid="{00000000-0005-0000-0000-00006FD10000}"/>
    <cellStyle name="Normal 9 5 2 2 2" xfId="53616" xr:uid="{00000000-0005-0000-0000-000070D10000}"/>
    <cellStyle name="Normal 9 5 2 2 2 2" xfId="53617" xr:uid="{00000000-0005-0000-0000-000071D10000}"/>
    <cellStyle name="Normal 9 5 2 2 2 2 2" xfId="53618" xr:uid="{00000000-0005-0000-0000-000072D10000}"/>
    <cellStyle name="Normal 9 5 2 2 2 3" xfId="53619" xr:uid="{00000000-0005-0000-0000-000073D10000}"/>
    <cellStyle name="Normal 9 5 2 2 3" xfId="53620" xr:uid="{00000000-0005-0000-0000-000074D10000}"/>
    <cellStyle name="Normal 9 5 2 2 3 2" xfId="53621" xr:uid="{00000000-0005-0000-0000-000075D10000}"/>
    <cellStyle name="Normal 9 5 2 2 3 2 2" xfId="53622" xr:uid="{00000000-0005-0000-0000-000076D10000}"/>
    <cellStyle name="Normal 9 5 2 2 3 3" xfId="53623" xr:uid="{00000000-0005-0000-0000-000077D10000}"/>
    <cellStyle name="Normal 9 5 2 2 4" xfId="53624" xr:uid="{00000000-0005-0000-0000-000078D10000}"/>
    <cellStyle name="Normal 9 5 2 2 4 2" xfId="53625" xr:uid="{00000000-0005-0000-0000-000079D10000}"/>
    <cellStyle name="Normal 9 5 2 2 5" xfId="53626" xr:uid="{00000000-0005-0000-0000-00007AD10000}"/>
    <cellStyle name="Normal 9 5 2 2_T-straight with PEDs adjustor" xfId="53627" xr:uid="{00000000-0005-0000-0000-00007BD10000}"/>
    <cellStyle name="Normal 9 5 2 3" xfId="53628" xr:uid="{00000000-0005-0000-0000-00007CD10000}"/>
    <cellStyle name="Normal 9 5 2 3 2" xfId="53629" xr:uid="{00000000-0005-0000-0000-00007DD10000}"/>
    <cellStyle name="Normal 9 5 2 3 2 2" xfId="53630" xr:uid="{00000000-0005-0000-0000-00007ED10000}"/>
    <cellStyle name="Normal 9 5 2 3 3" xfId="53631" xr:uid="{00000000-0005-0000-0000-00007FD10000}"/>
    <cellStyle name="Normal 9 5 2 4" xfId="53632" xr:uid="{00000000-0005-0000-0000-000080D10000}"/>
    <cellStyle name="Normal 9 5 2 4 2" xfId="53633" xr:uid="{00000000-0005-0000-0000-000081D10000}"/>
    <cellStyle name="Normal 9 5 2 4 2 2" xfId="53634" xr:uid="{00000000-0005-0000-0000-000082D10000}"/>
    <cellStyle name="Normal 9 5 2 4 3" xfId="53635" xr:uid="{00000000-0005-0000-0000-000083D10000}"/>
    <cellStyle name="Normal 9 5 2 5" xfId="53636" xr:uid="{00000000-0005-0000-0000-000084D10000}"/>
    <cellStyle name="Normal 9 5 2 5 2" xfId="53637" xr:uid="{00000000-0005-0000-0000-000085D10000}"/>
    <cellStyle name="Normal 9 5 2 6" xfId="53638" xr:uid="{00000000-0005-0000-0000-000086D10000}"/>
    <cellStyle name="Normal 9 5 2_T-straight with PEDs adjustor" xfId="53639" xr:uid="{00000000-0005-0000-0000-000087D10000}"/>
    <cellStyle name="Normal 9 5 3" xfId="53640" xr:uid="{00000000-0005-0000-0000-000088D10000}"/>
    <cellStyle name="Normal 9 5 3 2" xfId="53641" xr:uid="{00000000-0005-0000-0000-000089D10000}"/>
    <cellStyle name="Normal 9 5 3 2 2" xfId="53642" xr:uid="{00000000-0005-0000-0000-00008AD10000}"/>
    <cellStyle name="Normal 9 5 3 2 2 2" xfId="53643" xr:uid="{00000000-0005-0000-0000-00008BD10000}"/>
    <cellStyle name="Normal 9 5 3 2 3" xfId="53644" xr:uid="{00000000-0005-0000-0000-00008CD10000}"/>
    <cellStyle name="Normal 9 5 3 3" xfId="53645" xr:uid="{00000000-0005-0000-0000-00008DD10000}"/>
    <cellStyle name="Normal 9 5 3 3 2" xfId="53646" xr:uid="{00000000-0005-0000-0000-00008ED10000}"/>
    <cellStyle name="Normal 9 5 3 3 2 2" xfId="53647" xr:uid="{00000000-0005-0000-0000-00008FD10000}"/>
    <cellStyle name="Normal 9 5 3 3 3" xfId="53648" xr:uid="{00000000-0005-0000-0000-000090D10000}"/>
    <cellStyle name="Normal 9 5 3 4" xfId="53649" xr:uid="{00000000-0005-0000-0000-000091D10000}"/>
    <cellStyle name="Normal 9 5 3 4 2" xfId="53650" xr:uid="{00000000-0005-0000-0000-000092D10000}"/>
    <cellStyle name="Normal 9 5 3 5" xfId="53651" xr:uid="{00000000-0005-0000-0000-000093D10000}"/>
    <cellStyle name="Normal 9 5 3_T-straight with PEDs adjustor" xfId="53652" xr:uid="{00000000-0005-0000-0000-000094D10000}"/>
    <cellStyle name="Normal 9 5 4" xfId="53653" xr:uid="{00000000-0005-0000-0000-000095D10000}"/>
    <cellStyle name="Normal 9 5 4 2" xfId="53654" xr:uid="{00000000-0005-0000-0000-000096D10000}"/>
    <cellStyle name="Normal 9 5 4 2 2" xfId="53655" xr:uid="{00000000-0005-0000-0000-000097D10000}"/>
    <cellStyle name="Normal 9 5 4 3" xfId="53656" xr:uid="{00000000-0005-0000-0000-000098D10000}"/>
    <cellStyle name="Normal 9 5 5" xfId="53657" xr:uid="{00000000-0005-0000-0000-000099D10000}"/>
    <cellStyle name="Normal 9 5 5 2" xfId="53658" xr:uid="{00000000-0005-0000-0000-00009AD10000}"/>
    <cellStyle name="Normal 9 5 5 2 2" xfId="53659" xr:uid="{00000000-0005-0000-0000-00009BD10000}"/>
    <cellStyle name="Normal 9 5 5 3" xfId="53660" xr:uid="{00000000-0005-0000-0000-00009CD10000}"/>
    <cellStyle name="Normal 9 5 6" xfId="53661" xr:uid="{00000000-0005-0000-0000-00009DD10000}"/>
    <cellStyle name="Normal 9 5 6 2" xfId="53662" xr:uid="{00000000-0005-0000-0000-00009ED10000}"/>
    <cellStyle name="Normal 9 5 7" xfId="53663" xr:uid="{00000000-0005-0000-0000-00009FD10000}"/>
    <cellStyle name="Normal 9 5_T-straight with PEDs adjustor" xfId="53664" xr:uid="{00000000-0005-0000-0000-0000A0D10000}"/>
    <cellStyle name="Normal 9 6" xfId="53665" xr:uid="{00000000-0005-0000-0000-0000A1D10000}"/>
    <cellStyle name="Normal 9 6 2" xfId="53666" xr:uid="{00000000-0005-0000-0000-0000A2D10000}"/>
    <cellStyle name="Normal 9 6 2 2" xfId="53667" xr:uid="{00000000-0005-0000-0000-0000A3D10000}"/>
    <cellStyle name="Normal 9 6 2 2 2" xfId="53668" xr:uid="{00000000-0005-0000-0000-0000A4D10000}"/>
    <cellStyle name="Normal 9 6 2 2 2 2" xfId="53669" xr:uid="{00000000-0005-0000-0000-0000A5D10000}"/>
    <cellStyle name="Normal 9 6 2 2 3" xfId="53670" xr:uid="{00000000-0005-0000-0000-0000A6D10000}"/>
    <cellStyle name="Normal 9 6 2 3" xfId="53671" xr:uid="{00000000-0005-0000-0000-0000A7D10000}"/>
    <cellStyle name="Normal 9 6 2 3 2" xfId="53672" xr:uid="{00000000-0005-0000-0000-0000A8D10000}"/>
    <cellStyle name="Normal 9 6 2 3 2 2" xfId="53673" xr:uid="{00000000-0005-0000-0000-0000A9D10000}"/>
    <cellStyle name="Normal 9 6 2 3 3" xfId="53674" xr:uid="{00000000-0005-0000-0000-0000AAD10000}"/>
    <cellStyle name="Normal 9 6 2 4" xfId="53675" xr:uid="{00000000-0005-0000-0000-0000ABD10000}"/>
    <cellStyle name="Normal 9 6 2 4 2" xfId="53676" xr:uid="{00000000-0005-0000-0000-0000ACD10000}"/>
    <cellStyle name="Normal 9 6 2 5" xfId="53677" xr:uid="{00000000-0005-0000-0000-0000ADD10000}"/>
    <cellStyle name="Normal 9 6 2_T-straight with PEDs adjustor" xfId="53678" xr:uid="{00000000-0005-0000-0000-0000AED10000}"/>
    <cellStyle name="Normal 9 6 3" xfId="53679" xr:uid="{00000000-0005-0000-0000-0000AFD10000}"/>
    <cellStyle name="Normal 9 6 3 2" xfId="53680" xr:uid="{00000000-0005-0000-0000-0000B0D10000}"/>
    <cellStyle name="Normal 9 6 3 2 2" xfId="53681" xr:uid="{00000000-0005-0000-0000-0000B1D10000}"/>
    <cellStyle name="Normal 9 6 3 3" xfId="53682" xr:uid="{00000000-0005-0000-0000-0000B2D10000}"/>
    <cellStyle name="Normal 9 6 4" xfId="53683" xr:uid="{00000000-0005-0000-0000-0000B3D10000}"/>
    <cellStyle name="Normal 9 6 4 2" xfId="53684" xr:uid="{00000000-0005-0000-0000-0000B4D10000}"/>
    <cellStyle name="Normal 9 6 4 2 2" xfId="53685" xr:uid="{00000000-0005-0000-0000-0000B5D10000}"/>
    <cellStyle name="Normal 9 6 4 3" xfId="53686" xr:uid="{00000000-0005-0000-0000-0000B6D10000}"/>
    <cellStyle name="Normal 9 6 5" xfId="53687" xr:uid="{00000000-0005-0000-0000-0000B7D10000}"/>
    <cellStyle name="Normal 9 6 5 2" xfId="53688" xr:uid="{00000000-0005-0000-0000-0000B8D10000}"/>
    <cellStyle name="Normal 9 6 6" xfId="53689" xr:uid="{00000000-0005-0000-0000-0000B9D10000}"/>
    <cellStyle name="Normal 9 6_T-straight with PEDs adjustor" xfId="53690" xr:uid="{00000000-0005-0000-0000-0000BAD10000}"/>
    <cellStyle name="Normal 9 7" xfId="53691" xr:uid="{00000000-0005-0000-0000-0000BBD10000}"/>
    <cellStyle name="Normal 9 7 2" xfId="53692" xr:uid="{00000000-0005-0000-0000-0000BCD10000}"/>
    <cellStyle name="Normal 9 7 2 2" xfId="53693" xr:uid="{00000000-0005-0000-0000-0000BDD10000}"/>
    <cellStyle name="Normal 9 7 2 2 2" xfId="53694" xr:uid="{00000000-0005-0000-0000-0000BED10000}"/>
    <cellStyle name="Normal 9 7 2 3" xfId="53695" xr:uid="{00000000-0005-0000-0000-0000BFD10000}"/>
    <cellStyle name="Normal 9 7 3" xfId="53696" xr:uid="{00000000-0005-0000-0000-0000C0D10000}"/>
    <cellStyle name="Normal 9 7 3 2" xfId="53697" xr:uid="{00000000-0005-0000-0000-0000C1D10000}"/>
    <cellStyle name="Normal 9 7 3 2 2" xfId="53698" xr:uid="{00000000-0005-0000-0000-0000C2D10000}"/>
    <cellStyle name="Normal 9 7 3 3" xfId="53699" xr:uid="{00000000-0005-0000-0000-0000C3D10000}"/>
    <cellStyle name="Normal 9 7 4" xfId="53700" xr:uid="{00000000-0005-0000-0000-0000C4D10000}"/>
    <cellStyle name="Normal 9 7 4 2" xfId="53701" xr:uid="{00000000-0005-0000-0000-0000C5D10000}"/>
    <cellStyle name="Normal 9 7 5" xfId="53702" xr:uid="{00000000-0005-0000-0000-0000C6D10000}"/>
    <cellStyle name="Normal 9 7_T-straight with PEDs adjustor" xfId="53703" xr:uid="{00000000-0005-0000-0000-0000C7D10000}"/>
    <cellStyle name="Normal 9 8" xfId="53704" xr:uid="{00000000-0005-0000-0000-0000C8D10000}"/>
    <cellStyle name="Normal 9 8 2" xfId="53705" xr:uid="{00000000-0005-0000-0000-0000C9D10000}"/>
    <cellStyle name="Normal 9 8 2 2" xfId="53706" xr:uid="{00000000-0005-0000-0000-0000CAD10000}"/>
    <cellStyle name="Normal 9 8 3" xfId="53707" xr:uid="{00000000-0005-0000-0000-0000CBD10000}"/>
    <cellStyle name="Normal 9 9" xfId="53708" xr:uid="{00000000-0005-0000-0000-0000CCD10000}"/>
    <cellStyle name="Normal 9 9 2" xfId="53709" xr:uid="{00000000-0005-0000-0000-0000CDD10000}"/>
    <cellStyle name="Normal 9 9 2 2" xfId="53710" xr:uid="{00000000-0005-0000-0000-0000CED10000}"/>
    <cellStyle name="Normal 9 9 3" xfId="53711" xr:uid="{00000000-0005-0000-0000-0000CFD10000}"/>
    <cellStyle name="Normal 9_T-straight with PEDs adjustor" xfId="53712" xr:uid="{00000000-0005-0000-0000-0000D0D10000}"/>
    <cellStyle name="Normal 94" xfId="53713" xr:uid="{00000000-0005-0000-0000-0000D1D10000}"/>
    <cellStyle name="Note 10" xfId="53714" xr:uid="{00000000-0005-0000-0000-0000D2D10000}"/>
    <cellStyle name="Note 10 2" xfId="53715" xr:uid="{00000000-0005-0000-0000-0000D3D10000}"/>
    <cellStyle name="Note 10 2 2" xfId="53716" xr:uid="{00000000-0005-0000-0000-0000D4D10000}"/>
    <cellStyle name="Note 10 3" xfId="53717" xr:uid="{00000000-0005-0000-0000-0000D5D10000}"/>
    <cellStyle name="Note 10 3 2" xfId="53718" xr:uid="{00000000-0005-0000-0000-0000D6D10000}"/>
    <cellStyle name="Note 10 3 2 2" xfId="53719" xr:uid="{00000000-0005-0000-0000-0000D7D10000}"/>
    <cellStyle name="Note 10 3 3" xfId="53720" xr:uid="{00000000-0005-0000-0000-0000D8D10000}"/>
    <cellStyle name="Note 10 4" xfId="53721" xr:uid="{00000000-0005-0000-0000-0000D9D10000}"/>
    <cellStyle name="Note 10 4 2" xfId="53722" xr:uid="{00000000-0005-0000-0000-0000DAD10000}"/>
    <cellStyle name="Note 10 5" xfId="53723" xr:uid="{00000000-0005-0000-0000-0000DBD10000}"/>
    <cellStyle name="Note 11" xfId="53724" xr:uid="{00000000-0005-0000-0000-0000DCD10000}"/>
    <cellStyle name="Note 11 2" xfId="53725" xr:uid="{00000000-0005-0000-0000-0000DDD10000}"/>
    <cellStyle name="Note 12" xfId="53726" xr:uid="{00000000-0005-0000-0000-0000DED10000}"/>
    <cellStyle name="Note 12 2" xfId="53727" xr:uid="{00000000-0005-0000-0000-0000DFD10000}"/>
    <cellStyle name="Note 12 2 2" xfId="53728" xr:uid="{00000000-0005-0000-0000-0000E0D10000}"/>
    <cellStyle name="Note 12 3" xfId="53729" xr:uid="{00000000-0005-0000-0000-0000E1D10000}"/>
    <cellStyle name="Note 2" xfId="53730" xr:uid="{00000000-0005-0000-0000-0000E2D10000}"/>
    <cellStyle name="Note 2 10" xfId="53731" xr:uid="{00000000-0005-0000-0000-0000E3D10000}"/>
    <cellStyle name="Note 2 10 2" xfId="53732" xr:uid="{00000000-0005-0000-0000-0000E4D10000}"/>
    <cellStyle name="Note 2 2" xfId="53733" xr:uid="{00000000-0005-0000-0000-0000E5D10000}"/>
    <cellStyle name="Note 2 2 2" xfId="53734" xr:uid="{00000000-0005-0000-0000-0000E6D10000}"/>
    <cellStyle name="Note 2 2 2 2" xfId="53735" xr:uid="{00000000-0005-0000-0000-0000E7D10000}"/>
    <cellStyle name="Note 2 2 2 2 10" xfId="53736" xr:uid="{00000000-0005-0000-0000-0000E8D10000}"/>
    <cellStyle name="Note 2 2 2 2 10 2" xfId="53737" xr:uid="{00000000-0005-0000-0000-0000E9D10000}"/>
    <cellStyle name="Note 2 2 2 2 10 2 2" xfId="53738" xr:uid="{00000000-0005-0000-0000-0000EAD10000}"/>
    <cellStyle name="Note 2 2 2 2 10 2 2 2" xfId="53739" xr:uid="{00000000-0005-0000-0000-0000EBD10000}"/>
    <cellStyle name="Note 2 2 2 2 10 2 2 3" xfId="53740" xr:uid="{00000000-0005-0000-0000-0000ECD10000}"/>
    <cellStyle name="Note 2 2 2 2 10 2 2 4" xfId="53741" xr:uid="{00000000-0005-0000-0000-0000EDD10000}"/>
    <cellStyle name="Note 2 2 2 2 10 2 2 5" xfId="53742" xr:uid="{00000000-0005-0000-0000-0000EED10000}"/>
    <cellStyle name="Note 2 2 2 2 10 2 3" xfId="53743" xr:uid="{00000000-0005-0000-0000-0000EFD10000}"/>
    <cellStyle name="Note 2 2 2 2 10 2 3 2" xfId="53744" xr:uid="{00000000-0005-0000-0000-0000F0D10000}"/>
    <cellStyle name="Note 2 2 2 2 10 2 3 3" xfId="53745" xr:uid="{00000000-0005-0000-0000-0000F1D10000}"/>
    <cellStyle name="Note 2 2 2 2 10 2 3 4" xfId="53746" xr:uid="{00000000-0005-0000-0000-0000F2D10000}"/>
    <cellStyle name="Note 2 2 2 2 10 2 3 5" xfId="53747" xr:uid="{00000000-0005-0000-0000-0000F3D10000}"/>
    <cellStyle name="Note 2 2 2 2 10 2 4" xfId="53748" xr:uid="{00000000-0005-0000-0000-0000F4D10000}"/>
    <cellStyle name="Note 2 2 2 2 10 2 4 2" xfId="53749" xr:uid="{00000000-0005-0000-0000-0000F5D10000}"/>
    <cellStyle name="Note 2 2 2 2 10 2 5" xfId="53750" xr:uid="{00000000-0005-0000-0000-0000F6D10000}"/>
    <cellStyle name="Note 2 2 2 2 10 2 5 2" xfId="53751" xr:uid="{00000000-0005-0000-0000-0000F7D10000}"/>
    <cellStyle name="Note 2 2 2 2 10 2 6" xfId="53752" xr:uid="{00000000-0005-0000-0000-0000F8D10000}"/>
    <cellStyle name="Note 2 2 2 2 10 2 6 2" xfId="53753" xr:uid="{00000000-0005-0000-0000-0000F9D10000}"/>
    <cellStyle name="Note 2 2 2 2 10 2 7" xfId="53754" xr:uid="{00000000-0005-0000-0000-0000FAD10000}"/>
    <cellStyle name="Note 2 2 2 2 10 3" xfId="53755" xr:uid="{00000000-0005-0000-0000-0000FBD10000}"/>
    <cellStyle name="Note 2 2 2 2 10 3 2" xfId="53756" xr:uid="{00000000-0005-0000-0000-0000FCD10000}"/>
    <cellStyle name="Note 2 2 2 2 10 3 3" xfId="53757" xr:uid="{00000000-0005-0000-0000-0000FDD10000}"/>
    <cellStyle name="Note 2 2 2 2 10 3 4" xfId="53758" xr:uid="{00000000-0005-0000-0000-0000FED10000}"/>
    <cellStyle name="Note 2 2 2 2 10 3 5" xfId="53759" xr:uid="{00000000-0005-0000-0000-0000FFD10000}"/>
    <cellStyle name="Note 2 2 2 2 10 4" xfId="53760" xr:uid="{00000000-0005-0000-0000-000000D20000}"/>
    <cellStyle name="Note 2 2 2 2 10 4 2" xfId="53761" xr:uid="{00000000-0005-0000-0000-000001D20000}"/>
    <cellStyle name="Note 2 2 2 2 10 4 3" xfId="53762" xr:uid="{00000000-0005-0000-0000-000002D20000}"/>
    <cellStyle name="Note 2 2 2 2 10 4 4" xfId="53763" xr:uid="{00000000-0005-0000-0000-000003D20000}"/>
    <cellStyle name="Note 2 2 2 2 10 4 5" xfId="53764" xr:uid="{00000000-0005-0000-0000-000004D20000}"/>
    <cellStyle name="Note 2 2 2 2 10 5" xfId="53765" xr:uid="{00000000-0005-0000-0000-000005D20000}"/>
    <cellStyle name="Note 2 2 2 2 10 5 2" xfId="53766" xr:uid="{00000000-0005-0000-0000-000006D20000}"/>
    <cellStyle name="Note 2 2 2 2 10 6" xfId="53767" xr:uid="{00000000-0005-0000-0000-000007D20000}"/>
    <cellStyle name="Note 2 2 2 2 10 6 2" xfId="53768" xr:uid="{00000000-0005-0000-0000-000008D20000}"/>
    <cellStyle name="Note 2 2 2 2 10 7" xfId="53769" xr:uid="{00000000-0005-0000-0000-000009D20000}"/>
    <cellStyle name="Note 2 2 2 2 10 7 2" xfId="53770" xr:uid="{00000000-0005-0000-0000-00000AD20000}"/>
    <cellStyle name="Note 2 2 2 2 10 8" xfId="53771" xr:uid="{00000000-0005-0000-0000-00000BD20000}"/>
    <cellStyle name="Note 2 2 2 2 11" xfId="53772" xr:uid="{00000000-0005-0000-0000-00000CD20000}"/>
    <cellStyle name="Note 2 2 2 2 11 2" xfId="53773" xr:uid="{00000000-0005-0000-0000-00000DD20000}"/>
    <cellStyle name="Note 2 2 2 2 11 2 2" xfId="53774" xr:uid="{00000000-0005-0000-0000-00000ED20000}"/>
    <cellStyle name="Note 2 2 2 2 11 2 2 2" xfId="53775" xr:uid="{00000000-0005-0000-0000-00000FD20000}"/>
    <cellStyle name="Note 2 2 2 2 11 2 2 3" xfId="53776" xr:uid="{00000000-0005-0000-0000-000010D20000}"/>
    <cellStyle name="Note 2 2 2 2 11 2 2 4" xfId="53777" xr:uid="{00000000-0005-0000-0000-000011D20000}"/>
    <cellStyle name="Note 2 2 2 2 11 2 2 5" xfId="53778" xr:uid="{00000000-0005-0000-0000-000012D20000}"/>
    <cellStyle name="Note 2 2 2 2 11 2 3" xfId="53779" xr:uid="{00000000-0005-0000-0000-000013D20000}"/>
    <cellStyle name="Note 2 2 2 2 11 2 3 2" xfId="53780" xr:uid="{00000000-0005-0000-0000-000014D20000}"/>
    <cellStyle name="Note 2 2 2 2 11 2 3 3" xfId="53781" xr:uid="{00000000-0005-0000-0000-000015D20000}"/>
    <cellStyle name="Note 2 2 2 2 11 2 3 4" xfId="53782" xr:uid="{00000000-0005-0000-0000-000016D20000}"/>
    <cellStyle name="Note 2 2 2 2 11 2 3 5" xfId="53783" xr:uid="{00000000-0005-0000-0000-000017D20000}"/>
    <cellStyle name="Note 2 2 2 2 11 2 4" xfId="53784" xr:uid="{00000000-0005-0000-0000-000018D20000}"/>
    <cellStyle name="Note 2 2 2 2 11 2 4 2" xfId="53785" xr:uid="{00000000-0005-0000-0000-000019D20000}"/>
    <cellStyle name="Note 2 2 2 2 11 2 5" xfId="53786" xr:uid="{00000000-0005-0000-0000-00001AD20000}"/>
    <cellStyle name="Note 2 2 2 2 11 2 5 2" xfId="53787" xr:uid="{00000000-0005-0000-0000-00001BD20000}"/>
    <cellStyle name="Note 2 2 2 2 11 2 6" xfId="53788" xr:uid="{00000000-0005-0000-0000-00001CD20000}"/>
    <cellStyle name="Note 2 2 2 2 11 2 6 2" xfId="53789" xr:uid="{00000000-0005-0000-0000-00001DD20000}"/>
    <cellStyle name="Note 2 2 2 2 11 2 7" xfId="53790" xr:uid="{00000000-0005-0000-0000-00001ED20000}"/>
    <cellStyle name="Note 2 2 2 2 11 3" xfId="53791" xr:uid="{00000000-0005-0000-0000-00001FD20000}"/>
    <cellStyle name="Note 2 2 2 2 11 3 2" xfId="53792" xr:uid="{00000000-0005-0000-0000-000020D20000}"/>
    <cellStyle name="Note 2 2 2 2 11 3 3" xfId="53793" xr:uid="{00000000-0005-0000-0000-000021D20000}"/>
    <cellStyle name="Note 2 2 2 2 11 3 4" xfId="53794" xr:uid="{00000000-0005-0000-0000-000022D20000}"/>
    <cellStyle name="Note 2 2 2 2 11 3 5" xfId="53795" xr:uid="{00000000-0005-0000-0000-000023D20000}"/>
    <cellStyle name="Note 2 2 2 2 11 4" xfId="53796" xr:uid="{00000000-0005-0000-0000-000024D20000}"/>
    <cellStyle name="Note 2 2 2 2 11 4 2" xfId="53797" xr:uid="{00000000-0005-0000-0000-000025D20000}"/>
    <cellStyle name="Note 2 2 2 2 11 4 3" xfId="53798" xr:uid="{00000000-0005-0000-0000-000026D20000}"/>
    <cellStyle name="Note 2 2 2 2 11 4 4" xfId="53799" xr:uid="{00000000-0005-0000-0000-000027D20000}"/>
    <cellStyle name="Note 2 2 2 2 11 4 5" xfId="53800" xr:uid="{00000000-0005-0000-0000-000028D20000}"/>
    <cellStyle name="Note 2 2 2 2 11 5" xfId="53801" xr:uid="{00000000-0005-0000-0000-000029D20000}"/>
    <cellStyle name="Note 2 2 2 2 11 5 2" xfId="53802" xr:uid="{00000000-0005-0000-0000-00002AD20000}"/>
    <cellStyle name="Note 2 2 2 2 11 6" xfId="53803" xr:uid="{00000000-0005-0000-0000-00002BD20000}"/>
    <cellStyle name="Note 2 2 2 2 11 6 2" xfId="53804" xr:uid="{00000000-0005-0000-0000-00002CD20000}"/>
    <cellStyle name="Note 2 2 2 2 11 7" xfId="53805" xr:uid="{00000000-0005-0000-0000-00002DD20000}"/>
    <cellStyle name="Note 2 2 2 2 11 7 2" xfId="53806" xr:uid="{00000000-0005-0000-0000-00002ED20000}"/>
    <cellStyle name="Note 2 2 2 2 11 8" xfId="53807" xr:uid="{00000000-0005-0000-0000-00002FD20000}"/>
    <cellStyle name="Note 2 2 2 2 12" xfId="53808" xr:uid="{00000000-0005-0000-0000-000030D20000}"/>
    <cellStyle name="Note 2 2 2 2 12 2" xfId="53809" xr:uid="{00000000-0005-0000-0000-000031D20000}"/>
    <cellStyle name="Note 2 2 2 2 12 2 2" xfId="53810" xr:uid="{00000000-0005-0000-0000-000032D20000}"/>
    <cellStyle name="Note 2 2 2 2 12 2 2 2" xfId="53811" xr:uid="{00000000-0005-0000-0000-000033D20000}"/>
    <cellStyle name="Note 2 2 2 2 12 2 2 3" xfId="53812" xr:uid="{00000000-0005-0000-0000-000034D20000}"/>
    <cellStyle name="Note 2 2 2 2 12 2 2 4" xfId="53813" xr:uid="{00000000-0005-0000-0000-000035D20000}"/>
    <cellStyle name="Note 2 2 2 2 12 2 2 5" xfId="53814" xr:uid="{00000000-0005-0000-0000-000036D20000}"/>
    <cellStyle name="Note 2 2 2 2 12 2 3" xfId="53815" xr:uid="{00000000-0005-0000-0000-000037D20000}"/>
    <cellStyle name="Note 2 2 2 2 12 2 3 2" xfId="53816" xr:uid="{00000000-0005-0000-0000-000038D20000}"/>
    <cellStyle name="Note 2 2 2 2 12 2 3 3" xfId="53817" xr:uid="{00000000-0005-0000-0000-000039D20000}"/>
    <cellStyle name="Note 2 2 2 2 12 2 3 4" xfId="53818" xr:uid="{00000000-0005-0000-0000-00003AD20000}"/>
    <cellStyle name="Note 2 2 2 2 12 2 3 5" xfId="53819" xr:uid="{00000000-0005-0000-0000-00003BD20000}"/>
    <cellStyle name="Note 2 2 2 2 12 2 4" xfId="53820" xr:uid="{00000000-0005-0000-0000-00003CD20000}"/>
    <cellStyle name="Note 2 2 2 2 12 2 4 2" xfId="53821" xr:uid="{00000000-0005-0000-0000-00003DD20000}"/>
    <cellStyle name="Note 2 2 2 2 12 2 5" xfId="53822" xr:uid="{00000000-0005-0000-0000-00003ED20000}"/>
    <cellStyle name="Note 2 2 2 2 12 2 5 2" xfId="53823" xr:uid="{00000000-0005-0000-0000-00003FD20000}"/>
    <cellStyle name="Note 2 2 2 2 12 2 6" xfId="53824" xr:uid="{00000000-0005-0000-0000-000040D20000}"/>
    <cellStyle name="Note 2 2 2 2 12 2 6 2" xfId="53825" xr:uid="{00000000-0005-0000-0000-000041D20000}"/>
    <cellStyle name="Note 2 2 2 2 12 2 7" xfId="53826" xr:uid="{00000000-0005-0000-0000-000042D20000}"/>
    <cellStyle name="Note 2 2 2 2 12 3" xfId="53827" xr:uid="{00000000-0005-0000-0000-000043D20000}"/>
    <cellStyle name="Note 2 2 2 2 12 3 2" xfId="53828" xr:uid="{00000000-0005-0000-0000-000044D20000}"/>
    <cellStyle name="Note 2 2 2 2 12 3 3" xfId="53829" xr:uid="{00000000-0005-0000-0000-000045D20000}"/>
    <cellStyle name="Note 2 2 2 2 12 3 4" xfId="53830" xr:uid="{00000000-0005-0000-0000-000046D20000}"/>
    <cellStyle name="Note 2 2 2 2 12 3 5" xfId="53831" xr:uid="{00000000-0005-0000-0000-000047D20000}"/>
    <cellStyle name="Note 2 2 2 2 12 4" xfId="53832" xr:uid="{00000000-0005-0000-0000-000048D20000}"/>
    <cellStyle name="Note 2 2 2 2 12 4 2" xfId="53833" xr:uid="{00000000-0005-0000-0000-000049D20000}"/>
    <cellStyle name="Note 2 2 2 2 12 4 3" xfId="53834" xr:uid="{00000000-0005-0000-0000-00004AD20000}"/>
    <cellStyle name="Note 2 2 2 2 12 4 4" xfId="53835" xr:uid="{00000000-0005-0000-0000-00004BD20000}"/>
    <cellStyle name="Note 2 2 2 2 12 4 5" xfId="53836" xr:uid="{00000000-0005-0000-0000-00004CD20000}"/>
    <cellStyle name="Note 2 2 2 2 12 5" xfId="53837" xr:uid="{00000000-0005-0000-0000-00004DD20000}"/>
    <cellStyle name="Note 2 2 2 2 12 5 2" xfId="53838" xr:uid="{00000000-0005-0000-0000-00004ED20000}"/>
    <cellStyle name="Note 2 2 2 2 12 6" xfId="53839" xr:uid="{00000000-0005-0000-0000-00004FD20000}"/>
    <cellStyle name="Note 2 2 2 2 12 6 2" xfId="53840" xr:uid="{00000000-0005-0000-0000-000050D20000}"/>
    <cellStyle name="Note 2 2 2 2 12 7" xfId="53841" xr:uid="{00000000-0005-0000-0000-000051D20000}"/>
    <cellStyle name="Note 2 2 2 2 12 7 2" xfId="53842" xr:uid="{00000000-0005-0000-0000-000052D20000}"/>
    <cellStyle name="Note 2 2 2 2 12 8" xfId="53843" xr:uid="{00000000-0005-0000-0000-000053D20000}"/>
    <cellStyle name="Note 2 2 2 2 13" xfId="53844" xr:uid="{00000000-0005-0000-0000-000054D20000}"/>
    <cellStyle name="Note 2 2 2 2 13 2" xfId="53845" xr:uid="{00000000-0005-0000-0000-000055D20000}"/>
    <cellStyle name="Note 2 2 2 2 13 2 2" xfId="53846" xr:uid="{00000000-0005-0000-0000-000056D20000}"/>
    <cellStyle name="Note 2 2 2 2 13 2 2 2" xfId="53847" xr:uid="{00000000-0005-0000-0000-000057D20000}"/>
    <cellStyle name="Note 2 2 2 2 13 2 2 3" xfId="53848" xr:uid="{00000000-0005-0000-0000-000058D20000}"/>
    <cellStyle name="Note 2 2 2 2 13 2 2 4" xfId="53849" xr:uid="{00000000-0005-0000-0000-000059D20000}"/>
    <cellStyle name="Note 2 2 2 2 13 2 2 5" xfId="53850" xr:uid="{00000000-0005-0000-0000-00005AD20000}"/>
    <cellStyle name="Note 2 2 2 2 13 2 3" xfId="53851" xr:uid="{00000000-0005-0000-0000-00005BD20000}"/>
    <cellStyle name="Note 2 2 2 2 13 2 3 2" xfId="53852" xr:uid="{00000000-0005-0000-0000-00005CD20000}"/>
    <cellStyle name="Note 2 2 2 2 13 2 3 3" xfId="53853" xr:uid="{00000000-0005-0000-0000-00005DD20000}"/>
    <cellStyle name="Note 2 2 2 2 13 2 3 4" xfId="53854" xr:uid="{00000000-0005-0000-0000-00005ED20000}"/>
    <cellStyle name="Note 2 2 2 2 13 2 3 5" xfId="53855" xr:uid="{00000000-0005-0000-0000-00005FD20000}"/>
    <cellStyle name="Note 2 2 2 2 13 2 4" xfId="53856" xr:uid="{00000000-0005-0000-0000-000060D20000}"/>
    <cellStyle name="Note 2 2 2 2 13 2 4 2" xfId="53857" xr:uid="{00000000-0005-0000-0000-000061D20000}"/>
    <cellStyle name="Note 2 2 2 2 13 2 5" xfId="53858" xr:uid="{00000000-0005-0000-0000-000062D20000}"/>
    <cellStyle name="Note 2 2 2 2 13 2 5 2" xfId="53859" xr:uid="{00000000-0005-0000-0000-000063D20000}"/>
    <cellStyle name="Note 2 2 2 2 13 2 6" xfId="53860" xr:uid="{00000000-0005-0000-0000-000064D20000}"/>
    <cellStyle name="Note 2 2 2 2 13 2 6 2" xfId="53861" xr:uid="{00000000-0005-0000-0000-000065D20000}"/>
    <cellStyle name="Note 2 2 2 2 13 2 7" xfId="53862" xr:uid="{00000000-0005-0000-0000-000066D20000}"/>
    <cellStyle name="Note 2 2 2 2 13 3" xfId="53863" xr:uid="{00000000-0005-0000-0000-000067D20000}"/>
    <cellStyle name="Note 2 2 2 2 13 3 2" xfId="53864" xr:uid="{00000000-0005-0000-0000-000068D20000}"/>
    <cellStyle name="Note 2 2 2 2 13 3 3" xfId="53865" xr:uid="{00000000-0005-0000-0000-000069D20000}"/>
    <cellStyle name="Note 2 2 2 2 13 3 4" xfId="53866" xr:uid="{00000000-0005-0000-0000-00006AD20000}"/>
    <cellStyle name="Note 2 2 2 2 13 3 5" xfId="53867" xr:uid="{00000000-0005-0000-0000-00006BD20000}"/>
    <cellStyle name="Note 2 2 2 2 13 4" xfId="53868" xr:uid="{00000000-0005-0000-0000-00006CD20000}"/>
    <cellStyle name="Note 2 2 2 2 13 4 2" xfId="53869" xr:uid="{00000000-0005-0000-0000-00006DD20000}"/>
    <cellStyle name="Note 2 2 2 2 13 4 3" xfId="53870" xr:uid="{00000000-0005-0000-0000-00006ED20000}"/>
    <cellStyle name="Note 2 2 2 2 13 4 4" xfId="53871" xr:uid="{00000000-0005-0000-0000-00006FD20000}"/>
    <cellStyle name="Note 2 2 2 2 13 4 5" xfId="53872" xr:uid="{00000000-0005-0000-0000-000070D20000}"/>
    <cellStyle name="Note 2 2 2 2 13 5" xfId="53873" xr:uid="{00000000-0005-0000-0000-000071D20000}"/>
    <cellStyle name="Note 2 2 2 2 13 5 2" xfId="53874" xr:uid="{00000000-0005-0000-0000-000072D20000}"/>
    <cellStyle name="Note 2 2 2 2 13 6" xfId="53875" xr:uid="{00000000-0005-0000-0000-000073D20000}"/>
    <cellStyle name="Note 2 2 2 2 13 6 2" xfId="53876" xr:uid="{00000000-0005-0000-0000-000074D20000}"/>
    <cellStyle name="Note 2 2 2 2 13 7" xfId="53877" xr:uid="{00000000-0005-0000-0000-000075D20000}"/>
    <cellStyle name="Note 2 2 2 2 13 7 2" xfId="53878" xr:uid="{00000000-0005-0000-0000-000076D20000}"/>
    <cellStyle name="Note 2 2 2 2 13 8" xfId="53879" xr:uid="{00000000-0005-0000-0000-000077D20000}"/>
    <cellStyle name="Note 2 2 2 2 14" xfId="53880" xr:uid="{00000000-0005-0000-0000-000078D20000}"/>
    <cellStyle name="Note 2 2 2 2 14 2" xfId="53881" xr:uid="{00000000-0005-0000-0000-000079D20000}"/>
    <cellStyle name="Note 2 2 2 2 14 2 2" xfId="53882" xr:uid="{00000000-0005-0000-0000-00007AD20000}"/>
    <cellStyle name="Note 2 2 2 2 14 2 2 2" xfId="53883" xr:uid="{00000000-0005-0000-0000-00007BD20000}"/>
    <cellStyle name="Note 2 2 2 2 14 2 2 3" xfId="53884" xr:uid="{00000000-0005-0000-0000-00007CD20000}"/>
    <cellStyle name="Note 2 2 2 2 14 2 2 4" xfId="53885" xr:uid="{00000000-0005-0000-0000-00007DD20000}"/>
    <cellStyle name="Note 2 2 2 2 14 2 2 5" xfId="53886" xr:uid="{00000000-0005-0000-0000-00007ED20000}"/>
    <cellStyle name="Note 2 2 2 2 14 2 3" xfId="53887" xr:uid="{00000000-0005-0000-0000-00007FD20000}"/>
    <cellStyle name="Note 2 2 2 2 14 2 3 2" xfId="53888" xr:uid="{00000000-0005-0000-0000-000080D20000}"/>
    <cellStyle name="Note 2 2 2 2 14 2 3 3" xfId="53889" xr:uid="{00000000-0005-0000-0000-000081D20000}"/>
    <cellStyle name="Note 2 2 2 2 14 2 3 4" xfId="53890" xr:uid="{00000000-0005-0000-0000-000082D20000}"/>
    <cellStyle name="Note 2 2 2 2 14 2 3 5" xfId="53891" xr:uid="{00000000-0005-0000-0000-000083D20000}"/>
    <cellStyle name="Note 2 2 2 2 14 2 4" xfId="53892" xr:uid="{00000000-0005-0000-0000-000084D20000}"/>
    <cellStyle name="Note 2 2 2 2 14 2 4 2" xfId="53893" xr:uid="{00000000-0005-0000-0000-000085D20000}"/>
    <cellStyle name="Note 2 2 2 2 14 2 5" xfId="53894" xr:uid="{00000000-0005-0000-0000-000086D20000}"/>
    <cellStyle name="Note 2 2 2 2 14 2 5 2" xfId="53895" xr:uid="{00000000-0005-0000-0000-000087D20000}"/>
    <cellStyle name="Note 2 2 2 2 14 2 6" xfId="53896" xr:uid="{00000000-0005-0000-0000-000088D20000}"/>
    <cellStyle name="Note 2 2 2 2 14 2 6 2" xfId="53897" xr:uid="{00000000-0005-0000-0000-000089D20000}"/>
    <cellStyle name="Note 2 2 2 2 14 2 7" xfId="53898" xr:uid="{00000000-0005-0000-0000-00008AD20000}"/>
    <cellStyle name="Note 2 2 2 2 14 3" xfId="53899" xr:uid="{00000000-0005-0000-0000-00008BD20000}"/>
    <cellStyle name="Note 2 2 2 2 14 3 2" xfId="53900" xr:uid="{00000000-0005-0000-0000-00008CD20000}"/>
    <cellStyle name="Note 2 2 2 2 14 3 3" xfId="53901" xr:uid="{00000000-0005-0000-0000-00008DD20000}"/>
    <cellStyle name="Note 2 2 2 2 14 3 4" xfId="53902" xr:uid="{00000000-0005-0000-0000-00008ED20000}"/>
    <cellStyle name="Note 2 2 2 2 14 3 5" xfId="53903" xr:uid="{00000000-0005-0000-0000-00008FD20000}"/>
    <cellStyle name="Note 2 2 2 2 14 4" xfId="53904" xr:uid="{00000000-0005-0000-0000-000090D20000}"/>
    <cellStyle name="Note 2 2 2 2 14 4 2" xfId="53905" xr:uid="{00000000-0005-0000-0000-000091D20000}"/>
    <cellStyle name="Note 2 2 2 2 14 4 3" xfId="53906" xr:uid="{00000000-0005-0000-0000-000092D20000}"/>
    <cellStyle name="Note 2 2 2 2 14 4 4" xfId="53907" xr:uid="{00000000-0005-0000-0000-000093D20000}"/>
    <cellStyle name="Note 2 2 2 2 14 4 5" xfId="53908" xr:uid="{00000000-0005-0000-0000-000094D20000}"/>
    <cellStyle name="Note 2 2 2 2 14 5" xfId="53909" xr:uid="{00000000-0005-0000-0000-000095D20000}"/>
    <cellStyle name="Note 2 2 2 2 14 5 2" xfId="53910" xr:uid="{00000000-0005-0000-0000-000096D20000}"/>
    <cellStyle name="Note 2 2 2 2 14 6" xfId="53911" xr:uid="{00000000-0005-0000-0000-000097D20000}"/>
    <cellStyle name="Note 2 2 2 2 14 6 2" xfId="53912" xr:uid="{00000000-0005-0000-0000-000098D20000}"/>
    <cellStyle name="Note 2 2 2 2 14 7" xfId="53913" xr:uid="{00000000-0005-0000-0000-000099D20000}"/>
    <cellStyle name="Note 2 2 2 2 14 7 2" xfId="53914" xr:uid="{00000000-0005-0000-0000-00009AD20000}"/>
    <cellStyle name="Note 2 2 2 2 14 8" xfId="53915" xr:uid="{00000000-0005-0000-0000-00009BD20000}"/>
    <cellStyle name="Note 2 2 2 2 15" xfId="53916" xr:uid="{00000000-0005-0000-0000-00009CD20000}"/>
    <cellStyle name="Note 2 2 2 2 15 2" xfId="53917" xr:uid="{00000000-0005-0000-0000-00009DD20000}"/>
    <cellStyle name="Note 2 2 2 2 15 2 2" xfId="53918" xr:uid="{00000000-0005-0000-0000-00009ED20000}"/>
    <cellStyle name="Note 2 2 2 2 15 2 3" xfId="53919" xr:uid="{00000000-0005-0000-0000-00009FD20000}"/>
    <cellStyle name="Note 2 2 2 2 15 2 4" xfId="53920" xr:uid="{00000000-0005-0000-0000-0000A0D20000}"/>
    <cellStyle name="Note 2 2 2 2 15 2 5" xfId="53921" xr:uid="{00000000-0005-0000-0000-0000A1D20000}"/>
    <cellStyle name="Note 2 2 2 2 15 3" xfId="53922" xr:uid="{00000000-0005-0000-0000-0000A2D20000}"/>
    <cellStyle name="Note 2 2 2 2 15 3 2" xfId="53923" xr:uid="{00000000-0005-0000-0000-0000A3D20000}"/>
    <cellStyle name="Note 2 2 2 2 15 3 3" xfId="53924" xr:uid="{00000000-0005-0000-0000-0000A4D20000}"/>
    <cellStyle name="Note 2 2 2 2 15 3 4" xfId="53925" xr:uid="{00000000-0005-0000-0000-0000A5D20000}"/>
    <cellStyle name="Note 2 2 2 2 15 3 5" xfId="53926" xr:uid="{00000000-0005-0000-0000-0000A6D20000}"/>
    <cellStyle name="Note 2 2 2 2 15 4" xfId="53927" xr:uid="{00000000-0005-0000-0000-0000A7D20000}"/>
    <cellStyle name="Note 2 2 2 2 15 4 2" xfId="53928" xr:uid="{00000000-0005-0000-0000-0000A8D20000}"/>
    <cellStyle name="Note 2 2 2 2 15 5" xfId="53929" xr:uid="{00000000-0005-0000-0000-0000A9D20000}"/>
    <cellStyle name="Note 2 2 2 2 15 5 2" xfId="53930" xr:uid="{00000000-0005-0000-0000-0000AAD20000}"/>
    <cellStyle name="Note 2 2 2 2 15 6" xfId="53931" xr:uid="{00000000-0005-0000-0000-0000ABD20000}"/>
    <cellStyle name="Note 2 2 2 2 15 6 2" xfId="53932" xr:uid="{00000000-0005-0000-0000-0000ACD20000}"/>
    <cellStyle name="Note 2 2 2 2 15 7" xfId="53933" xr:uid="{00000000-0005-0000-0000-0000ADD20000}"/>
    <cellStyle name="Note 2 2 2 2 16" xfId="53934" xr:uid="{00000000-0005-0000-0000-0000AED20000}"/>
    <cellStyle name="Note 2 2 2 2 16 2" xfId="53935" xr:uid="{00000000-0005-0000-0000-0000AFD20000}"/>
    <cellStyle name="Note 2 2 2 2 16 3" xfId="53936" xr:uid="{00000000-0005-0000-0000-0000B0D20000}"/>
    <cellStyle name="Note 2 2 2 2 16 4" xfId="53937" xr:uid="{00000000-0005-0000-0000-0000B1D20000}"/>
    <cellStyle name="Note 2 2 2 2 16 5" xfId="53938" xr:uid="{00000000-0005-0000-0000-0000B2D20000}"/>
    <cellStyle name="Note 2 2 2 2 17" xfId="53939" xr:uid="{00000000-0005-0000-0000-0000B3D20000}"/>
    <cellStyle name="Note 2 2 2 2 17 2" xfId="53940" xr:uid="{00000000-0005-0000-0000-0000B4D20000}"/>
    <cellStyle name="Note 2 2 2 2 17 3" xfId="53941" xr:uid="{00000000-0005-0000-0000-0000B5D20000}"/>
    <cellStyle name="Note 2 2 2 2 17 4" xfId="53942" xr:uid="{00000000-0005-0000-0000-0000B6D20000}"/>
    <cellStyle name="Note 2 2 2 2 17 5" xfId="53943" xr:uid="{00000000-0005-0000-0000-0000B7D20000}"/>
    <cellStyle name="Note 2 2 2 2 18" xfId="53944" xr:uid="{00000000-0005-0000-0000-0000B8D20000}"/>
    <cellStyle name="Note 2 2 2 2 18 2" xfId="53945" xr:uid="{00000000-0005-0000-0000-0000B9D20000}"/>
    <cellStyle name="Note 2 2 2 2 19" xfId="53946" xr:uid="{00000000-0005-0000-0000-0000BAD20000}"/>
    <cellStyle name="Note 2 2 2 2 19 2" xfId="53947" xr:uid="{00000000-0005-0000-0000-0000BBD20000}"/>
    <cellStyle name="Note 2 2 2 2 2" xfId="53948" xr:uid="{00000000-0005-0000-0000-0000BCD20000}"/>
    <cellStyle name="Note 2 2 2 2 2 2" xfId="53949" xr:uid="{00000000-0005-0000-0000-0000BDD20000}"/>
    <cellStyle name="Note 2 2 2 2 2 2 2" xfId="53950" xr:uid="{00000000-0005-0000-0000-0000BED20000}"/>
    <cellStyle name="Note 2 2 2 2 2 2 2 2" xfId="53951" xr:uid="{00000000-0005-0000-0000-0000BFD20000}"/>
    <cellStyle name="Note 2 2 2 2 2 2 2 3" xfId="53952" xr:uid="{00000000-0005-0000-0000-0000C0D20000}"/>
    <cellStyle name="Note 2 2 2 2 2 2 2 4" xfId="53953" xr:uid="{00000000-0005-0000-0000-0000C1D20000}"/>
    <cellStyle name="Note 2 2 2 2 2 2 2 5" xfId="53954" xr:uid="{00000000-0005-0000-0000-0000C2D20000}"/>
    <cellStyle name="Note 2 2 2 2 2 2 3" xfId="53955" xr:uid="{00000000-0005-0000-0000-0000C3D20000}"/>
    <cellStyle name="Note 2 2 2 2 2 2 3 2" xfId="53956" xr:uid="{00000000-0005-0000-0000-0000C4D20000}"/>
    <cellStyle name="Note 2 2 2 2 2 2 3 3" xfId="53957" xr:uid="{00000000-0005-0000-0000-0000C5D20000}"/>
    <cellStyle name="Note 2 2 2 2 2 2 3 4" xfId="53958" xr:uid="{00000000-0005-0000-0000-0000C6D20000}"/>
    <cellStyle name="Note 2 2 2 2 2 2 3 5" xfId="53959" xr:uid="{00000000-0005-0000-0000-0000C7D20000}"/>
    <cellStyle name="Note 2 2 2 2 2 2 4" xfId="53960" xr:uid="{00000000-0005-0000-0000-0000C8D20000}"/>
    <cellStyle name="Note 2 2 2 2 2 2 4 2" xfId="53961" xr:uid="{00000000-0005-0000-0000-0000C9D20000}"/>
    <cellStyle name="Note 2 2 2 2 2 2 5" xfId="53962" xr:uid="{00000000-0005-0000-0000-0000CAD20000}"/>
    <cellStyle name="Note 2 2 2 2 2 2 5 2" xfId="53963" xr:uid="{00000000-0005-0000-0000-0000CBD20000}"/>
    <cellStyle name="Note 2 2 2 2 2 2 6" xfId="53964" xr:uid="{00000000-0005-0000-0000-0000CCD20000}"/>
    <cellStyle name="Note 2 2 2 2 2 2 6 2" xfId="53965" xr:uid="{00000000-0005-0000-0000-0000CDD20000}"/>
    <cellStyle name="Note 2 2 2 2 2 2 7" xfId="53966" xr:uid="{00000000-0005-0000-0000-0000CED20000}"/>
    <cellStyle name="Note 2 2 2 2 2 3" xfId="53967" xr:uid="{00000000-0005-0000-0000-0000CFD20000}"/>
    <cellStyle name="Note 2 2 2 2 2 3 2" xfId="53968" xr:uid="{00000000-0005-0000-0000-0000D0D20000}"/>
    <cellStyle name="Note 2 2 2 2 2 3 3" xfId="53969" xr:uid="{00000000-0005-0000-0000-0000D1D20000}"/>
    <cellStyle name="Note 2 2 2 2 2 3 4" xfId="53970" xr:uid="{00000000-0005-0000-0000-0000D2D20000}"/>
    <cellStyle name="Note 2 2 2 2 2 3 5" xfId="53971" xr:uid="{00000000-0005-0000-0000-0000D3D20000}"/>
    <cellStyle name="Note 2 2 2 2 2 4" xfId="53972" xr:uid="{00000000-0005-0000-0000-0000D4D20000}"/>
    <cellStyle name="Note 2 2 2 2 2 4 2" xfId="53973" xr:uid="{00000000-0005-0000-0000-0000D5D20000}"/>
    <cellStyle name="Note 2 2 2 2 2 4 3" xfId="53974" xr:uid="{00000000-0005-0000-0000-0000D6D20000}"/>
    <cellStyle name="Note 2 2 2 2 2 4 4" xfId="53975" xr:uid="{00000000-0005-0000-0000-0000D7D20000}"/>
    <cellStyle name="Note 2 2 2 2 2 4 5" xfId="53976" xr:uid="{00000000-0005-0000-0000-0000D8D20000}"/>
    <cellStyle name="Note 2 2 2 2 2 5" xfId="53977" xr:uid="{00000000-0005-0000-0000-0000D9D20000}"/>
    <cellStyle name="Note 2 2 2 2 2 5 2" xfId="53978" xr:uid="{00000000-0005-0000-0000-0000DAD20000}"/>
    <cellStyle name="Note 2 2 2 2 2 6" xfId="53979" xr:uid="{00000000-0005-0000-0000-0000DBD20000}"/>
    <cellStyle name="Note 2 2 2 2 2 6 2" xfId="53980" xr:uid="{00000000-0005-0000-0000-0000DCD20000}"/>
    <cellStyle name="Note 2 2 2 2 2 7" xfId="53981" xr:uid="{00000000-0005-0000-0000-0000DDD20000}"/>
    <cellStyle name="Note 2 2 2 2 2 7 2" xfId="53982" xr:uid="{00000000-0005-0000-0000-0000DED20000}"/>
    <cellStyle name="Note 2 2 2 2 2 8" xfId="53983" xr:uid="{00000000-0005-0000-0000-0000DFD20000}"/>
    <cellStyle name="Note 2 2 2 2 20" xfId="53984" xr:uid="{00000000-0005-0000-0000-0000E0D20000}"/>
    <cellStyle name="Note 2 2 2 2 20 2" xfId="53985" xr:uid="{00000000-0005-0000-0000-0000E1D20000}"/>
    <cellStyle name="Note 2 2 2 2 21" xfId="53986" xr:uid="{00000000-0005-0000-0000-0000E2D20000}"/>
    <cellStyle name="Note 2 2 2 2 3" xfId="53987" xr:uid="{00000000-0005-0000-0000-0000E3D20000}"/>
    <cellStyle name="Note 2 2 2 2 3 2" xfId="53988" xr:uid="{00000000-0005-0000-0000-0000E4D20000}"/>
    <cellStyle name="Note 2 2 2 2 3 2 2" xfId="53989" xr:uid="{00000000-0005-0000-0000-0000E5D20000}"/>
    <cellStyle name="Note 2 2 2 2 3 2 2 2" xfId="53990" xr:uid="{00000000-0005-0000-0000-0000E6D20000}"/>
    <cellStyle name="Note 2 2 2 2 3 2 2 3" xfId="53991" xr:uid="{00000000-0005-0000-0000-0000E7D20000}"/>
    <cellStyle name="Note 2 2 2 2 3 2 2 4" xfId="53992" xr:uid="{00000000-0005-0000-0000-0000E8D20000}"/>
    <cellStyle name="Note 2 2 2 2 3 2 2 5" xfId="53993" xr:uid="{00000000-0005-0000-0000-0000E9D20000}"/>
    <cellStyle name="Note 2 2 2 2 3 2 3" xfId="53994" xr:uid="{00000000-0005-0000-0000-0000EAD20000}"/>
    <cellStyle name="Note 2 2 2 2 3 2 3 2" xfId="53995" xr:uid="{00000000-0005-0000-0000-0000EBD20000}"/>
    <cellStyle name="Note 2 2 2 2 3 2 3 3" xfId="53996" xr:uid="{00000000-0005-0000-0000-0000ECD20000}"/>
    <cellStyle name="Note 2 2 2 2 3 2 3 4" xfId="53997" xr:uid="{00000000-0005-0000-0000-0000EDD20000}"/>
    <cellStyle name="Note 2 2 2 2 3 2 3 5" xfId="53998" xr:uid="{00000000-0005-0000-0000-0000EED20000}"/>
    <cellStyle name="Note 2 2 2 2 3 2 4" xfId="53999" xr:uid="{00000000-0005-0000-0000-0000EFD20000}"/>
    <cellStyle name="Note 2 2 2 2 3 2 4 2" xfId="54000" xr:uid="{00000000-0005-0000-0000-0000F0D20000}"/>
    <cellStyle name="Note 2 2 2 2 3 2 5" xfId="54001" xr:uid="{00000000-0005-0000-0000-0000F1D20000}"/>
    <cellStyle name="Note 2 2 2 2 3 2 5 2" xfId="54002" xr:uid="{00000000-0005-0000-0000-0000F2D20000}"/>
    <cellStyle name="Note 2 2 2 2 3 2 6" xfId="54003" xr:uid="{00000000-0005-0000-0000-0000F3D20000}"/>
    <cellStyle name="Note 2 2 2 2 3 2 6 2" xfId="54004" xr:uid="{00000000-0005-0000-0000-0000F4D20000}"/>
    <cellStyle name="Note 2 2 2 2 3 2 7" xfId="54005" xr:uid="{00000000-0005-0000-0000-0000F5D20000}"/>
    <cellStyle name="Note 2 2 2 2 3 3" xfId="54006" xr:uid="{00000000-0005-0000-0000-0000F6D20000}"/>
    <cellStyle name="Note 2 2 2 2 3 3 2" xfId="54007" xr:uid="{00000000-0005-0000-0000-0000F7D20000}"/>
    <cellStyle name="Note 2 2 2 2 3 3 3" xfId="54008" xr:uid="{00000000-0005-0000-0000-0000F8D20000}"/>
    <cellStyle name="Note 2 2 2 2 3 3 4" xfId="54009" xr:uid="{00000000-0005-0000-0000-0000F9D20000}"/>
    <cellStyle name="Note 2 2 2 2 3 3 5" xfId="54010" xr:uid="{00000000-0005-0000-0000-0000FAD20000}"/>
    <cellStyle name="Note 2 2 2 2 3 4" xfId="54011" xr:uid="{00000000-0005-0000-0000-0000FBD20000}"/>
    <cellStyle name="Note 2 2 2 2 3 4 2" xfId="54012" xr:uid="{00000000-0005-0000-0000-0000FCD20000}"/>
    <cellStyle name="Note 2 2 2 2 3 4 3" xfId="54013" xr:uid="{00000000-0005-0000-0000-0000FDD20000}"/>
    <cellStyle name="Note 2 2 2 2 3 4 4" xfId="54014" xr:uid="{00000000-0005-0000-0000-0000FED20000}"/>
    <cellStyle name="Note 2 2 2 2 3 4 5" xfId="54015" xr:uid="{00000000-0005-0000-0000-0000FFD20000}"/>
    <cellStyle name="Note 2 2 2 2 3 5" xfId="54016" xr:uid="{00000000-0005-0000-0000-000000D30000}"/>
    <cellStyle name="Note 2 2 2 2 3 5 2" xfId="54017" xr:uid="{00000000-0005-0000-0000-000001D30000}"/>
    <cellStyle name="Note 2 2 2 2 3 6" xfId="54018" xr:uid="{00000000-0005-0000-0000-000002D30000}"/>
    <cellStyle name="Note 2 2 2 2 3 6 2" xfId="54019" xr:uid="{00000000-0005-0000-0000-000003D30000}"/>
    <cellStyle name="Note 2 2 2 2 3 7" xfId="54020" xr:uid="{00000000-0005-0000-0000-000004D30000}"/>
    <cellStyle name="Note 2 2 2 2 3 7 2" xfId="54021" xr:uid="{00000000-0005-0000-0000-000005D30000}"/>
    <cellStyle name="Note 2 2 2 2 3 8" xfId="54022" xr:uid="{00000000-0005-0000-0000-000006D30000}"/>
    <cellStyle name="Note 2 2 2 2 4" xfId="54023" xr:uid="{00000000-0005-0000-0000-000007D30000}"/>
    <cellStyle name="Note 2 2 2 2 4 2" xfId="54024" xr:uid="{00000000-0005-0000-0000-000008D30000}"/>
    <cellStyle name="Note 2 2 2 2 4 2 2" xfId="54025" xr:uid="{00000000-0005-0000-0000-000009D30000}"/>
    <cellStyle name="Note 2 2 2 2 4 2 2 2" xfId="54026" xr:uid="{00000000-0005-0000-0000-00000AD30000}"/>
    <cellStyle name="Note 2 2 2 2 4 2 2 3" xfId="54027" xr:uid="{00000000-0005-0000-0000-00000BD30000}"/>
    <cellStyle name="Note 2 2 2 2 4 2 2 4" xfId="54028" xr:uid="{00000000-0005-0000-0000-00000CD30000}"/>
    <cellStyle name="Note 2 2 2 2 4 2 2 5" xfId="54029" xr:uid="{00000000-0005-0000-0000-00000DD30000}"/>
    <cellStyle name="Note 2 2 2 2 4 2 3" xfId="54030" xr:uid="{00000000-0005-0000-0000-00000ED30000}"/>
    <cellStyle name="Note 2 2 2 2 4 2 3 2" xfId="54031" xr:uid="{00000000-0005-0000-0000-00000FD30000}"/>
    <cellStyle name="Note 2 2 2 2 4 2 3 3" xfId="54032" xr:uid="{00000000-0005-0000-0000-000010D30000}"/>
    <cellStyle name="Note 2 2 2 2 4 2 3 4" xfId="54033" xr:uid="{00000000-0005-0000-0000-000011D30000}"/>
    <cellStyle name="Note 2 2 2 2 4 2 3 5" xfId="54034" xr:uid="{00000000-0005-0000-0000-000012D30000}"/>
    <cellStyle name="Note 2 2 2 2 4 2 4" xfId="54035" xr:uid="{00000000-0005-0000-0000-000013D30000}"/>
    <cellStyle name="Note 2 2 2 2 4 2 4 2" xfId="54036" xr:uid="{00000000-0005-0000-0000-000014D30000}"/>
    <cellStyle name="Note 2 2 2 2 4 2 5" xfId="54037" xr:uid="{00000000-0005-0000-0000-000015D30000}"/>
    <cellStyle name="Note 2 2 2 2 4 2 5 2" xfId="54038" xr:uid="{00000000-0005-0000-0000-000016D30000}"/>
    <cellStyle name="Note 2 2 2 2 4 2 6" xfId="54039" xr:uid="{00000000-0005-0000-0000-000017D30000}"/>
    <cellStyle name="Note 2 2 2 2 4 2 6 2" xfId="54040" xr:uid="{00000000-0005-0000-0000-000018D30000}"/>
    <cellStyle name="Note 2 2 2 2 4 2 7" xfId="54041" xr:uid="{00000000-0005-0000-0000-000019D30000}"/>
    <cellStyle name="Note 2 2 2 2 4 3" xfId="54042" xr:uid="{00000000-0005-0000-0000-00001AD30000}"/>
    <cellStyle name="Note 2 2 2 2 4 3 2" xfId="54043" xr:uid="{00000000-0005-0000-0000-00001BD30000}"/>
    <cellStyle name="Note 2 2 2 2 4 3 3" xfId="54044" xr:uid="{00000000-0005-0000-0000-00001CD30000}"/>
    <cellStyle name="Note 2 2 2 2 4 3 4" xfId="54045" xr:uid="{00000000-0005-0000-0000-00001DD30000}"/>
    <cellStyle name="Note 2 2 2 2 4 3 5" xfId="54046" xr:uid="{00000000-0005-0000-0000-00001ED30000}"/>
    <cellStyle name="Note 2 2 2 2 4 4" xfId="54047" xr:uid="{00000000-0005-0000-0000-00001FD30000}"/>
    <cellStyle name="Note 2 2 2 2 4 4 2" xfId="54048" xr:uid="{00000000-0005-0000-0000-000020D30000}"/>
    <cellStyle name="Note 2 2 2 2 4 4 3" xfId="54049" xr:uid="{00000000-0005-0000-0000-000021D30000}"/>
    <cellStyle name="Note 2 2 2 2 4 4 4" xfId="54050" xr:uid="{00000000-0005-0000-0000-000022D30000}"/>
    <cellStyle name="Note 2 2 2 2 4 4 5" xfId="54051" xr:uid="{00000000-0005-0000-0000-000023D30000}"/>
    <cellStyle name="Note 2 2 2 2 4 5" xfId="54052" xr:uid="{00000000-0005-0000-0000-000024D30000}"/>
    <cellStyle name="Note 2 2 2 2 4 5 2" xfId="54053" xr:uid="{00000000-0005-0000-0000-000025D30000}"/>
    <cellStyle name="Note 2 2 2 2 4 6" xfId="54054" xr:uid="{00000000-0005-0000-0000-000026D30000}"/>
    <cellStyle name="Note 2 2 2 2 4 6 2" xfId="54055" xr:uid="{00000000-0005-0000-0000-000027D30000}"/>
    <cellStyle name="Note 2 2 2 2 4 7" xfId="54056" xr:uid="{00000000-0005-0000-0000-000028D30000}"/>
    <cellStyle name="Note 2 2 2 2 4 7 2" xfId="54057" xr:uid="{00000000-0005-0000-0000-000029D30000}"/>
    <cellStyle name="Note 2 2 2 2 4 8" xfId="54058" xr:uid="{00000000-0005-0000-0000-00002AD30000}"/>
    <cellStyle name="Note 2 2 2 2 5" xfId="54059" xr:uid="{00000000-0005-0000-0000-00002BD30000}"/>
    <cellStyle name="Note 2 2 2 2 5 2" xfId="54060" xr:uid="{00000000-0005-0000-0000-00002CD30000}"/>
    <cellStyle name="Note 2 2 2 2 5 2 2" xfId="54061" xr:uid="{00000000-0005-0000-0000-00002DD30000}"/>
    <cellStyle name="Note 2 2 2 2 5 2 2 2" xfId="54062" xr:uid="{00000000-0005-0000-0000-00002ED30000}"/>
    <cellStyle name="Note 2 2 2 2 5 2 2 3" xfId="54063" xr:uid="{00000000-0005-0000-0000-00002FD30000}"/>
    <cellStyle name="Note 2 2 2 2 5 2 2 4" xfId="54064" xr:uid="{00000000-0005-0000-0000-000030D30000}"/>
    <cellStyle name="Note 2 2 2 2 5 2 2 5" xfId="54065" xr:uid="{00000000-0005-0000-0000-000031D30000}"/>
    <cellStyle name="Note 2 2 2 2 5 2 3" xfId="54066" xr:uid="{00000000-0005-0000-0000-000032D30000}"/>
    <cellStyle name="Note 2 2 2 2 5 2 3 2" xfId="54067" xr:uid="{00000000-0005-0000-0000-000033D30000}"/>
    <cellStyle name="Note 2 2 2 2 5 2 3 3" xfId="54068" xr:uid="{00000000-0005-0000-0000-000034D30000}"/>
    <cellStyle name="Note 2 2 2 2 5 2 3 4" xfId="54069" xr:uid="{00000000-0005-0000-0000-000035D30000}"/>
    <cellStyle name="Note 2 2 2 2 5 2 3 5" xfId="54070" xr:uid="{00000000-0005-0000-0000-000036D30000}"/>
    <cellStyle name="Note 2 2 2 2 5 2 4" xfId="54071" xr:uid="{00000000-0005-0000-0000-000037D30000}"/>
    <cellStyle name="Note 2 2 2 2 5 2 4 2" xfId="54072" xr:uid="{00000000-0005-0000-0000-000038D30000}"/>
    <cellStyle name="Note 2 2 2 2 5 2 5" xfId="54073" xr:uid="{00000000-0005-0000-0000-000039D30000}"/>
    <cellStyle name="Note 2 2 2 2 5 2 5 2" xfId="54074" xr:uid="{00000000-0005-0000-0000-00003AD30000}"/>
    <cellStyle name="Note 2 2 2 2 5 2 6" xfId="54075" xr:uid="{00000000-0005-0000-0000-00003BD30000}"/>
    <cellStyle name="Note 2 2 2 2 5 2 6 2" xfId="54076" xr:uid="{00000000-0005-0000-0000-00003CD30000}"/>
    <cellStyle name="Note 2 2 2 2 5 2 7" xfId="54077" xr:uid="{00000000-0005-0000-0000-00003DD30000}"/>
    <cellStyle name="Note 2 2 2 2 5 3" xfId="54078" xr:uid="{00000000-0005-0000-0000-00003ED30000}"/>
    <cellStyle name="Note 2 2 2 2 5 3 2" xfId="54079" xr:uid="{00000000-0005-0000-0000-00003FD30000}"/>
    <cellStyle name="Note 2 2 2 2 5 3 3" xfId="54080" xr:uid="{00000000-0005-0000-0000-000040D30000}"/>
    <cellStyle name="Note 2 2 2 2 5 3 4" xfId="54081" xr:uid="{00000000-0005-0000-0000-000041D30000}"/>
    <cellStyle name="Note 2 2 2 2 5 3 5" xfId="54082" xr:uid="{00000000-0005-0000-0000-000042D30000}"/>
    <cellStyle name="Note 2 2 2 2 5 4" xfId="54083" xr:uid="{00000000-0005-0000-0000-000043D30000}"/>
    <cellStyle name="Note 2 2 2 2 5 4 2" xfId="54084" xr:uid="{00000000-0005-0000-0000-000044D30000}"/>
    <cellStyle name="Note 2 2 2 2 5 4 3" xfId="54085" xr:uid="{00000000-0005-0000-0000-000045D30000}"/>
    <cellStyle name="Note 2 2 2 2 5 4 4" xfId="54086" xr:uid="{00000000-0005-0000-0000-000046D30000}"/>
    <cellStyle name="Note 2 2 2 2 5 4 5" xfId="54087" xr:uid="{00000000-0005-0000-0000-000047D30000}"/>
    <cellStyle name="Note 2 2 2 2 5 5" xfId="54088" xr:uid="{00000000-0005-0000-0000-000048D30000}"/>
    <cellStyle name="Note 2 2 2 2 5 5 2" xfId="54089" xr:uid="{00000000-0005-0000-0000-000049D30000}"/>
    <cellStyle name="Note 2 2 2 2 5 6" xfId="54090" xr:uid="{00000000-0005-0000-0000-00004AD30000}"/>
    <cellStyle name="Note 2 2 2 2 5 6 2" xfId="54091" xr:uid="{00000000-0005-0000-0000-00004BD30000}"/>
    <cellStyle name="Note 2 2 2 2 5 7" xfId="54092" xr:uid="{00000000-0005-0000-0000-00004CD30000}"/>
    <cellStyle name="Note 2 2 2 2 5 7 2" xfId="54093" xr:uid="{00000000-0005-0000-0000-00004DD30000}"/>
    <cellStyle name="Note 2 2 2 2 5 8" xfId="54094" xr:uid="{00000000-0005-0000-0000-00004ED30000}"/>
    <cellStyle name="Note 2 2 2 2 6" xfId="54095" xr:uid="{00000000-0005-0000-0000-00004FD30000}"/>
    <cellStyle name="Note 2 2 2 2 6 2" xfId="54096" xr:uid="{00000000-0005-0000-0000-000050D30000}"/>
    <cellStyle name="Note 2 2 2 2 6 2 2" xfId="54097" xr:uid="{00000000-0005-0000-0000-000051D30000}"/>
    <cellStyle name="Note 2 2 2 2 6 2 2 2" xfId="54098" xr:uid="{00000000-0005-0000-0000-000052D30000}"/>
    <cellStyle name="Note 2 2 2 2 6 2 2 3" xfId="54099" xr:uid="{00000000-0005-0000-0000-000053D30000}"/>
    <cellStyle name="Note 2 2 2 2 6 2 2 4" xfId="54100" xr:uid="{00000000-0005-0000-0000-000054D30000}"/>
    <cellStyle name="Note 2 2 2 2 6 2 2 5" xfId="54101" xr:uid="{00000000-0005-0000-0000-000055D30000}"/>
    <cellStyle name="Note 2 2 2 2 6 2 3" xfId="54102" xr:uid="{00000000-0005-0000-0000-000056D30000}"/>
    <cellStyle name="Note 2 2 2 2 6 2 3 2" xfId="54103" xr:uid="{00000000-0005-0000-0000-000057D30000}"/>
    <cellStyle name="Note 2 2 2 2 6 2 3 3" xfId="54104" xr:uid="{00000000-0005-0000-0000-000058D30000}"/>
    <cellStyle name="Note 2 2 2 2 6 2 3 4" xfId="54105" xr:uid="{00000000-0005-0000-0000-000059D30000}"/>
    <cellStyle name="Note 2 2 2 2 6 2 3 5" xfId="54106" xr:uid="{00000000-0005-0000-0000-00005AD30000}"/>
    <cellStyle name="Note 2 2 2 2 6 2 4" xfId="54107" xr:uid="{00000000-0005-0000-0000-00005BD30000}"/>
    <cellStyle name="Note 2 2 2 2 6 2 4 2" xfId="54108" xr:uid="{00000000-0005-0000-0000-00005CD30000}"/>
    <cellStyle name="Note 2 2 2 2 6 2 5" xfId="54109" xr:uid="{00000000-0005-0000-0000-00005DD30000}"/>
    <cellStyle name="Note 2 2 2 2 6 2 5 2" xfId="54110" xr:uid="{00000000-0005-0000-0000-00005ED30000}"/>
    <cellStyle name="Note 2 2 2 2 6 2 6" xfId="54111" xr:uid="{00000000-0005-0000-0000-00005FD30000}"/>
    <cellStyle name="Note 2 2 2 2 6 2 6 2" xfId="54112" xr:uid="{00000000-0005-0000-0000-000060D30000}"/>
    <cellStyle name="Note 2 2 2 2 6 2 7" xfId="54113" xr:uid="{00000000-0005-0000-0000-000061D30000}"/>
    <cellStyle name="Note 2 2 2 2 6 3" xfId="54114" xr:uid="{00000000-0005-0000-0000-000062D30000}"/>
    <cellStyle name="Note 2 2 2 2 6 3 2" xfId="54115" xr:uid="{00000000-0005-0000-0000-000063D30000}"/>
    <cellStyle name="Note 2 2 2 2 6 3 3" xfId="54116" xr:uid="{00000000-0005-0000-0000-000064D30000}"/>
    <cellStyle name="Note 2 2 2 2 6 3 4" xfId="54117" xr:uid="{00000000-0005-0000-0000-000065D30000}"/>
    <cellStyle name="Note 2 2 2 2 6 3 5" xfId="54118" xr:uid="{00000000-0005-0000-0000-000066D30000}"/>
    <cellStyle name="Note 2 2 2 2 6 4" xfId="54119" xr:uid="{00000000-0005-0000-0000-000067D30000}"/>
    <cellStyle name="Note 2 2 2 2 6 4 2" xfId="54120" xr:uid="{00000000-0005-0000-0000-000068D30000}"/>
    <cellStyle name="Note 2 2 2 2 6 4 3" xfId="54121" xr:uid="{00000000-0005-0000-0000-000069D30000}"/>
    <cellStyle name="Note 2 2 2 2 6 4 4" xfId="54122" xr:uid="{00000000-0005-0000-0000-00006AD30000}"/>
    <cellStyle name="Note 2 2 2 2 6 4 5" xfId="54123" xr:uid="{00000000-0005-0000-0000-00006BD30000}"/>
    <cellStyle name="Note 2 2 2 2 6 5" xfId="54124" xr:uid="{00000000-0005-0000-0000-00006CD30000}"/>
    <cellStyle name="Note 2 2 2 2 6 5 2" xfId="54125" xr:uid="{00000000-0005-0000-0000-00006DD30000}"/>
    <cellStyle name="Note 2 2 2 2 6 6" xfId="54126" xr:uid="{00000000-0005-0000-0000-00006ED30000}"/>
    <cellStyle name="Note 2 2 2 2 6 6 2" xfId="54127" xr:uid="{00000000-0005-0000-0000-00006FD30000}"/>
    <cellStyle name="Note 2 2 2 2 6 7" xfId="54128" xr:uid="{00000000-0005-0000-0000-000070D30000}"/>
    <cellStyle name="Note 2 2 2 2 6 7 2" xfId="54129" xr:uid="{00000000-0005-0000-0000-000071D30000}"/>
    <cellStyle name="Note 2 2 2 2 6 8" xfId="54130" xr:uid="{00000000-0005-0000-0000-000072D30000}"/>
    <cellStyle name="Note 2 2 2 2 7" xfId="54131" xr:uid="{00000000-0005-0000-0000-000073D30000}"/>
    <cellStyle name="Note 2 2 2 2 7 2" xfId="54132" xr:uid="{00000000-0005-0000-0000-000074D30000}"/>
    <cellStyle name="Note 2 2 2 2 7 2 2" xfId="54133" xr:uid="{00000000-0005-0000-0000-000075D30000}"/>
    <cellStyle name="Note 2 2 2 2 7 2 2 2" xfId="54134" xr:uid="{00000000-0005-0000-0000-000076D30000}"/>
    <cellStyle name="Note 2 2 2 2 7 2 2 3" xfId="54135" xr:uid="{00000000-0005-0000-0000-000077D30000}"/>
    <cellStyle name="Note 2 2 2 2 7 2 2 4" xfId="54136" xr:uid="{00000000-0005-0000-0000-000078D30000}"/>
    <cellStyle name="Note 2 2 2 2 7 2 2 5" xfId="54137" xr:uid="{00000000-0005-0000-0000-000079D30000}"/>
    <cellStyle name="Note 2 2 2 2 7 2 3" xfId="54138" xr:uid="{00000000-0005-0000-0000-00007AD30000}"/>
    <cellStyle name="Note 2 2 2 2 7 2 3 2" xfId="54139" xr:uid="{00000000-0005-0000-0000-00007BD30000}"/>
    <cellStyle name="Note 2 2 2 2 7 2 3 3" xfId="54140" xr:uid="{00000000-0005-0000-0000-00007CD30000}"/>
    <cellStyle name="Note 2 2 2 2 7 2 3 4" xfId="54141" xr:uid="{00000000-0005-0000-0000-00007DD30000}"/>
    <cellStyle name="Note 2 2 2 2 7 2 3 5" xfId="54142" xr:uid="{00000000-0005-0000-0000-00007ED30000}"/>
    <cellStyle name="Note 2 2 2 2 7 2 4" xfId="54143" xr:uid="{00000000-0005-0000-0000-00007FD30000}"/>
    <cellStyle name="Note 2 2 2 2 7 2 4 2" xfId="54144" xr:uid="{00000000-0005-0000-0000-000080D30000}"/>
    <cellStyle name="Note 2 2 2 2 7 2 5" xfId="54145" xr:uid="{00000000-0005-0000-0000-000081D30000}"/>
    <cellStyle name="Note 2 2 2 2 7 2 5 2" xfId="54146" xr:uid="{00000000-0005-0000-0000-000082D30000}"/>
    <cellStyle name="Note 2 2 2 2 7 2 6" xfId="54147" xr:uid="{00000000-0005-0000-0000-000083D30000}"/>
    <cellStyle name="Note 2 2 2 2 7 2 6 2" xfId="54148" xr:uid="{00000000-0005-0000-0000-000084D30000}"/>
    <cellStyle name="Note 2 2 2 2 7 2 7" xfId="54149" xr:uid="{00000000-0005-0000-0000-000085D30000}"/>
    <cellStyle name="Note 2 2 2 2 7 3" xfId="54150" xr:uid="{00000000-0005-0000-0000-000086D30000}"/>
    <cellStyle name="Note 2 2 2 2 7 3 2" xfId="54151" xr:uid="{00000000-0005-0000-0000-000087D30000}"/>
    <cellStyle name="Note 2 2 2 2 7 3 3" xfId="54152" xr:uid="{00000000-0005-0000-0000-000088D30000}"/>
    <cellStyle name="Note 2 2 2 2 7 3 4" xfId="54153" xr:uid="{00000000-0005-0000-0000-000089D30000}"/>
    <cellStyle name="Note 2 2 2 2 7 3 5" xfId="54154" xr:uid="{00000000-0005-0000-0000-00008AD30000}"/>
    <cellStyle name="Note 2 2 2 2 7 4" xfId="54155" xr:uid="{00000000-0005-0000-0000-00008BD30000}"/>
    <cellStyle name="Note 2 2 2 2 7 4 2" xfId="54156" xr:uid="{00000000-0005-0000-0000-00008CD30000}"/>
    <cellStyle name="Note 2 2 2 2 7 4 3" xfId="54157" xr:uid="{00000000-0005-0000-0000-00008DD30000}"/>
    <cellStyle name="Note 2 2 2 2 7 4 4" xfId="54158" xr:uid="{00000000-0005-0000-0000-00008ED30000}"/>
    <cellStyle name="Note 2 2 2 2 7 4 5" xfId="54159" xr:uid="{00000000-0005-0000-0000-00008FD30000}"/>
    <cellStyle name="Note 2 2 2 2 7 5" xfId="54160" xr:uid="{00000000-0005-0000-0000-000090D30000}"/>
    <cellStyle name="Note 2 2 2 2 7 5 2" xfId="54161" xr:uid="{00000000-0005-0000-0000-000091D30000}"/>
    <cellStyle name="Note 2 2 2 2 7 6" xfId="54162" xr:uid="{00000000-0005-0000-0000-000092D30000}"/>
    <cellStyle name="Note 2 2 2 2 7 6 2" xfId="54163" xr:uid="{00000000-0005-0000-0000-000093D30000}"/>
    <cellStyle name="Note 2 2 2 2 7 7" xfId="54164" xr:uid="{00000000-0005-0000-0000-000094D30000}"/>
    <cellStyle name="Note 2 2 2 2 7 7 2" xfId="54165" xr:uid="{00000000-0005-0000-0000-000095D30000}"/>
    <cellStyle name="Note 2 2 2 2 7 8" xfId="54166" xr:uid="{00000000-0005-0000-0000-000096D30000}"/>
    <cellStyle name="Note 2 2 2 2 8" xfId="54167" xr:uid="{00000000-0005-0000-0000-000097D30000}"/>
    <cellStyle name="Note 2 2 2 2 8 2" xfId="54168" xr:uid="{00000000-0005-0000-0000-000098D30000}"/>
    <cellStyle name="Note 2 2 2 2 8 2 2" xfId="54169" xr:uid="{00000000-0005-0000-0000-000099D30000}"/>
    <cellStyle name="Note 2 2 2 2 8 2 2 2" xfId="54170" xr:uid="{00000000-0005-0000-0000-00009AD30000}"/>
    <cellStyle name="Note 2 2 2 2 8 2 2 3" xfId="54171" xr:uid="{00000000-0005-0000-0000-00009BD30000}"/>
    <cellStyle name="Note 2 2 2 2 8 2 2 4" xfId="54172" xr:uid="{00000000-0005-0000-0000-00009CD30000}"/>
    <cellStyle name="Note 2 2 2 2 8 2 2 5" xfId="54173" xr:uid="{00000000-0005-0000-0000-00009DD30000}"/>
    <cellStyle name="Note 2 2 2 2 8 2 3" xfId="54174" xr:uid="{00000000-0005-0000-0000-00009ED30000}"/>
    <cellStyle name="Note 2 2 2 2 8 2 3 2" xfId="54175" xr:uid="{00000000-0005-0000-0000-00009FD30000}"/>
    <cellStyle name="Note 2 2 2 2 8 2 3 3" xfId="54176" xr:uid="{00000000-0005-0000-0000-0000A0D30000}"/>
    <cellStyle name="Note 2 2 2 2 8 2 3 4" xfId="54177" xr:uid="{00000000-0005-0000-0000-0000A1D30000}"/>
    <cellStyle name="Note 2 2 2 2 8 2 3 5" xfId="54178" xr:uid="{00000000-0005-0000-0000-0000A2D30000}"/>
    <cellStyle name="Note 2 2 2 2 8 2 4" xfId="54179" xr:uid="{00000000-0005-0000-0000-0000A3D30000}"/>
    <cellStyle name="Note 2 2 2 2 8 2 4 2" xfId="54180" xr:uid="{00000000-0005-0000-0000-0000A4D30000}"/>
    <cellStyle name="Note 2 2 2 2 8 2 5" xfId="54181" xr:uid="{00000000-0005-0000-0000-0000A5D30000}"/>
    <cellStyle name="Note 2 2 2 2 8 2 5 2" xfId="54182" xr:uid="{00000000-0005-0000-0000-0000A6D30000}"/>
    <cellStyle name="Note 2 2 2 2 8 2 6" xfId="54183" xr:uid="{00000000-0005-0000-0000-0000A7D30000}"/>
    <cellStyle name="Note 2 2 2 2 8 2 6 2" xfId="54184" xr:uid="{00000000-0005-0000-0000-0000A8D30000}"/>
    <cellStyle name="Note 2 2 2 2 8 2 7" xfId="54185" xr:uid="{00000000-0005-0000-0000-0000A9D30000}"/>
    <cellStyle name="Note 2 2 2 2 8 3" xfId="54186" xr:uid="{00000000-0005-0000-0000-0000AAD30000}"/>
    <cellStyle name="Note 2 2 2 2 8 3 2" xfId="54187" xr:uid="{00000000-0005-0000-0000-0000ABD30000}"/>
    <cellStyle name="Note 2 2 2 2 8 3 3" xfId="54188" xr:uid="{00000000-0005-0000-0000-0000ACD30000}"/>
    <cellStyle name="Note 2 2 2 2 8 3 4" xfId="54189" xr:uid="{00000000-0005-0000-0000-0000ADD30000}"/>
    <cellStyle name="Note 2 2 2 2 8 3 5" xfId="54190" xr:uid="{00000000-0005-0000-0000-0000AED30000}"/>
    <cellStyle name="Note 2 2 2 2 8 4" xfId="54191" xr:uid="{00000000-0005-0000-0000-0000AFD30000}"/>
    <cellStyle name="Note 2 2 2 2 8 4 2" xfId="54192" xr:uid="{00000000-0005-0000-0000-0000B0D30000}"/>
    <cellStyle name="Note 2 2 2 2 8 4 3" xfId="54193" xr:uid="{00000000-0005-0000-0000-0000B1D30000}"/>
    <cellStyle name="Note 2 2 2 2 8 4 4" xfId="54194" xr:uid="{00000000-0005-0000-0000-0000B2D30000}"/>
    <cellStyle name="Note 2 2 2 2 8 4 5" xfId="54195" xr:uid="{00000000-0005-0000-0000-0000B3D30000}"/>
    <cellStyle name="Note 2 2 2 2 8 5" xfId="54196" xr:uid="{00000000-0005-0000-0000-0000B4D30000}"/>
    <cellStyle name="Note 2 2 2 2 8 5 2" xfId="54197" xr:uid="{00000000-0005-0000-0000-0000B5D30000}"/>
    <cellStyle name="Note 2 2 2 2 8 6" xfId="54198" xr:uid="{00000000-0005-0000-0000-0000B6D30000}"/>
    <cellStyle name="Note 2 2 2 2 8 6 2" xfId="54199" xr:uid="{00000000-0005-0000-0000-0000B7D30000}"/>
    <cellStyle name="Note 2 2 2 2 8 7" xfId="54200" xr:uid="{00000000-0005-0000-0000-0000B8D30000}"/>
    <cellStyle name="Note 2 2 2 2 8 7 2" xfId="54201" xr:uid="{00000000-0005-0000-0000-0000B9D30000}"/>
    <cellStyle name="Note 2 2 2 2 8 8" xfId="54202" xr:uid="{00000000-0005-0000-0000-0000BAD30000}"/>
    <cellStyle name="Note 2 2 2 2 9" xfId="54203" xr:uid="{00000000-0005-0000-0000-0000BBD30000}"/>
    <cellStyle name="Note 2 2 2 2 9 2" xfId="54204" xr:uid="{00000000-0005-0000-0000-0000BCD30000}"/>
    <cellStyle name="Note 2 2 2 2 9 2 2" xfId="54205" xr:uid="{00000000-0005-0000-0000-0000BDD30000}"/>
    <cellStyle name="Note 2 2 2 2 9 2 2 2" xfId="54206" xr:uid="{00000000-0005-0000-0000-0000BED30000}"/>
    <cellStyle name="Note 2 2 2 2 9 2 2 3" xfId="54207" xr:uid="{00000000-0005-0000-0000-0000BFD30000}"/>
    <cellStyle name="Note 2 2 2 2 9 2 2 4" xfId="54208" xr:uid="{00000000-0005-0000-0000-0000C0D30000}"/>
    <cellStyle name="Note 2 2 2 2 9 2 2 5" xfId="54209" xr:uid="{00000000-0005-0000-0000-0000C1D30000}"/>
    <cellStyle name="Note 2 2 2 2 9 2 3" xfId="54210" xr:uid="{00000000-0005-0000-0000-0000C2D30000}"/>
    <cellStyle name="Note 2 2 2 2 9 2 3 2" xfId="54211" xr:uid="{00000000-0005-0000-0000-0000C3D30000}"/>
    <cellStyle name="Note 2 2 2 2 9 2 3 3" xfId="54212" xr:uid="{00000000-0005-0000-0000-0000C4D30000}"/>
    <cellStyle name="Note 2 2 2 2 9 2 3 4" xfId="54213" xr:uid="{00000000-0005-0000-0000-0000C5D30000}"/>
    <cellStyle name="Note 2 2 2 2 9 2 3 5" xfId="54214" xr:uid="{00000000-0005-0000-0000-0000C6D30000}"/>
    <cellStyle name="Note 2 2 2 2 9 2 4" xfId="54215" xr:uid="{00000000-0005-0000-0000-0000C7D30000}"/>
    <cellStyle name="Note 2 2 2 2 9 2 4 2" xfId="54216" xr:uid="{00000000-0005-0000-0000-0000C8D30000}"/>
    <cellStyle name="Note 2 2 2 2 9 2 5" xfId="54217" xr:uid="{00000000-0005-0000-0000-0000C9D30000}"/>
    <cellStyle name="Note 2 2 2 2 9 2 5 2" xfId="54218" xr:uid="{00000000-0005-0000-0000-0000CAD30000}"/>
    <cellStyle name="Note 2 2 2 2 9 2 6" xfId="54219" xr:uid="{00000000-0005-0000-0000-0000CBD30000}"/>
    <cellStyle name="Note 2 2 2 2 9 2 6 2" xfId="54220" xr:uid="{00000000-0005-0000-0000-0000CCD30000}"/>
    <cellStyle name="Note 2 2 2 2 9 2 7" xfId="54221" xr:uid="{00000000-0005-0000-0000-0000CDD30000}"/>
    <cellStyle name="Note 2 2 2 2 9 3" xfId="54222" xr:uid="{00000000-0005-0000-0000-0000CED30000}"/>
    <cellStyle name="Note 2 2 2 2 9 3 2" xfId="54223" xr:uid="{00000000-0005-0000-0000-0000CFD30000}"/>
    <cellStyle name="Note 2 2 2 2 9 3 3" xfId="54224" xr:uid="{00000000-0005-0000-0000-0000D0D30000}"/>
    <cellStyle name="Note 2 2 2 2 9 3 4" xfId="54225" xr:uid="{00000000-0005-0000-0000-0000D1D30000}"/>
    <cellStyle name="Note 2 2 2 2 9 3 5" xfId="54226" xr:uid="{00000000-0005-0000-0000-0000D2D30000}"/>
    <cellStyle name="Note 2 2 2 2 9 4" xfId="54227" xr:uid="{00000000-0005-0000-0000-0000D3D30000}"/>
    <cellStyle name="Note 2 2 2 2 9 4 2" xfId="54228" xr:uid="{00000000-0005-0000-0000-0000D4D30000}"/>
    <cellStyle name="Note 2 2 2 2 9 4 3" xfId="54229" xr:uid="{00000000-0005-0000-0000-0000D5D30000}"/>
    <cellStyle name="Note 2 2 2 2 9 4 4" xfId="54230" xr:uid="{00000000-0005-0000-0000-0000D6D30000}"/>
    <cellStyle name="Note 2 2 2 2 9 4 5" xfId="54231" xr:uid="{00000000-0005-0000-0000-0000D7D30000}"/>
    <cellStyle name="Note 2 2 2 2 9 5" xfId="54232" xr:uid="{00000000-0005-0000-0000-0000D8D30000}"/>
    <cellStyle name="Note 2 2 2 2 9 5 2" xfId="54233" xr:uid="{00000000-0005-0000-0000-0000D9D30000}"/>
    <cellStyle name="Note 2 2 2 2 9 6" xfId="54234" xr:uid="{00000000-0005-0000-0000-0000DAD30000}"/>
    <cellStyle name="Note 2 2 2 2 9 6 2" xfId="54235" xr:uid="{00000000-0005-0000-0000-0000DBD30000}"/>
    <cellStyle name="Note 2 2 2 2 9 7" xfId="54236" xr:uid="{00000000-0005-0000-0000-0000DCD30000}"/>
    <cellStyle name="Note 2 2 2 2 9 7 2" xfId="54237" xr:uid="{00000000-0005-0000-0000-0000DDD30000}"/>
    <cellStyle name="Note 2 2 2 2 9 8" xfId="54238" xr:uid="{00000000-0005-0000-0000-0000DED30000}"/>
    <cellStyle name="Note 2 2 2 3" xfId="54239" xr:uid="{00000000-0005-0000-0000-0000DFD30000}"/>
    <cellStyle name="Note 2 2 2 3 2" xfId="54240" xr:uid="{00000000-0005-0000-0000-0000E0D30000}"/>
    <cellStyle name="Note 2 2 2 3 2 2" xfId="54241" xr:uid="{00000000-0005-0000-0000-0000E1D30000}"/>
    <cellStyle name="Note 2 2 2 3 3" xfId="54242" xr:uid="{00000000-0005-0000-0000-0000E2D30000}"/>
    <cellStyle name="Note 2 2 2 3 3 2" xfId="54243" xr:uid="{00000000-0005-0000-0000-0000E3D30000}"/>
    <cellStyle name="Note 2 2 2 3 4" xfId="54244" xr:uid="{00000000-0005-0000-0000-0000E4D30000}"/>
    <cellStyle name="Note 2 2 2 3 5" xfId="54245" xr:uid="{00000000-0005-0000-0000-0000E5D30000}"/>
    <cellStyle name="Note 2 2 2 4" xfId="54246" xr:uid="{00000000-0005-0000-0000-0000E6D30000}"/>
    <cellStyle name="Note 2 2 2 4 2" xfId="54247" xr:uid="{00000000-0005-0000-0000-0000E7D30000}"/>
    <cellStyle name="Note 2 2 2 4 2 2" xfId="54248" xr:uid="{00000000-0005-0000-0000-0000E8D30000}"/>
    <cellStyle name="Note 2 2 2 4 3" xfId="54249" xr:uid="{00000000-0005-0000-0000-0000E9D30000}"/>
    <cellStyle name="Note 2 2 2 4 3 2" xfId="54250" xr:uid="{00000000-0005-0000-0000-0000EAD30000}"/>
    <cellStyle name="Note 2 2 2 4 4" xfId="54251" xr:uid="{00000000-0005-0000-0000-0000EBD30000}"/>
    <cellStyle name="Note 2 2 2 4 5" xfId="54252" xr:uid="{00000000-0005-0000-0000-0000ECD30000}"/>
    <cellStyle name="Note 2 2 2 5" xfId="54253" xr:uid="{00000000-0005-0000-0000-0000EDD30000}"/>
    <cellStyle name="Note 2 2 2 5 2" xfId="54254" xr:uid="{00000000-0005-0000-0000-0000EED30000}"/>
    <cellStyle name="Note 2 2 2 5 2 2" xfId="54255" xr:uid="{00000000-0005-0000-0000-0000EFD30000}"/>
    <cellStyle name="Note 2 2 2 6" xfId="54256" xr:uid="{00000000-0005-0000-0000-0000F0D30000}"/>
    <cellStyle name="Note 2 2 2 6 2" xfId="54257" xr:uid="{00000000-0005-0000-0000-0000F1D30000}"/>
    <cellStyle name="Note 2 2 2 7" xfId="54258" xr:uid="{00000000-0005-0000-0000-0000F2D30000}"/>
    <cellStyle name="Note 2 2 2 7 2" xfId="54259" xr:uid="{00000000-0005-0000-0000-0000F3D30000}"/>
    <cellStyle name="Note 2 2 2_T-straight with PEDs adjustor" xfId="54260" xr:uid="{00000000-0005-0000-0000-0000F4D30000}"/>
    <cellStyle name="Note 2 2 3" xfId="54261" xr:uid="{00000000-0005-0000-0000-0000F5D30000}"/>
    <cellStyle name="Note 2 2 3 10" xfId="54262" xr:uid="{00000000-0005-0000-0000-0000F6D30000}"/>
    <cellStyle name="Note 2 2 3 10 2" xfId="54263" xr:uid="{00000000-0005-0000-0000-0000F7D30000}"/>
    <cellStyle name="Note 2 2 3 10 2 2" xfId="54264" xr:uid="{00000000-0005-0000-0000-0000F8D30000}"/>
    <cellStyle name="Note 2 2 3 10 2 2 2" xfId="54265" xr:uid="{00000000-0005-0000-0000-0000F9D30000}"/>
    <cellStyle name="Note 2 2 3 10 2 2 3" xfId="54266" xr:uid="{00000000-0005-0000-0000-0000FAD30000}"/>
    <cellStyle name="Note 2 2 3 10 2 2 4" xfId="54267" xr:uid="{00000000-0005-0000-0000-0000FBD30000}"/>
    <cellStyle name="Note 2 2 3 10 2 2 5" xfId="54268" xr:uid="{00000000-0005-0000-0000-0000FCD30000}"/>
    <cellStyle name="Note 2 2 3 10 2 3" xfId="54269" xr:uid="{00000000-0005-0000-0000-0000FDD30000}"/>
    <cellStyle name="Note 2 2 3 10 2 3 2" xfId="54270" xr:uid="{00000000-0005-0000-0000-0000FED30000}"/>
    <cellStyle name="Note 2 2 3 10 2 3 3" xfId="54271" xr:uid="{00000000-0005-0000-0000-0000FFD30000}"/>
    <cellStyle name="Note 2 2 3 10 2 3 4" xfId="54272" xr:uid="{00000000-0005-0000-0000-000000D40000}"/>
    <cellStyle name="Note 2 2 3 10 2 3 5" xfId="54273" xr:uid="{00000000-0005-0000-0000-000001D40000}"/>
    <cellStyle name="Note 2 2 3 10 2 4" xfId="54274" xr:uid="{00000000-0005-0000-0000-000002D40000}"/>
    <cellStyle name="Note 2 2 3 10 2 4 2" xfId="54275" xr:uid="{00000000-0005-0000-0000-000003D40000}"/>
    <cellStyle name="Note 2 2 3 10 2 5" xfId="54276" xr:uid="{00000000-0005-0000-0000-000004D40000}"/>
    <cellStyle name="Note 2 2 3 10 2 5 2" xfId="54277" xr:uid="{00000000-0005-0000-0000-000005D40000}"/>
    <cellStyle name="Note 2 2 3 10 2 6" xfId="54278" xr:uid="{00000000-0005-0000-0000-000006D40000}"/>
    <cellStyle name="Note 2 2 3 10 2 6 2" xfId="54279" xr:uid="{00000000-0005-0000-0000-000007D40000}"/>
    <cellStyle name="Note 2 2 3 10 2 7" xfId="54280" xr:uid="{00000000-0005-0000-0000-000008D40000}"/>
    <cellStyle name="Note 2 2 3 10 3" xfId="54281" xr:uid="{00000000-0005-0000-0000-000009D40000}"/>
    <cellStyle name="Note 2 2 3 10 3 2" xfId="54282" xr:uid="{00000000-0005-0000-0000-00000AD40000}"/>
    <cellStyle name="Note 2 2 3 10 3 3" xfId="54283" xr:uid="{00000000-0005-0000-0000-00000BD40000}"/>
    <cellStyle name="Note 2 2 3 10 3 4" xfId="54284" xr:uid="{00000000-0005-0000-0000-00000CD40000}"/>
    <cellStyle name="Note 2 2 3 10 3 5" xfId="54285" xr:uid="{00000000-0005-0000-0000-00000DD40000}"/>
    <cellStyle name="Note 2 2 3 10 4" xfId="54286" xr:uid="{00000000-0005-0000-0000-00000ED40000}"/>
    <cellStyle name="Note 2 2 3 10 4 2" xfId="54287" xr:uid="{00000000-0005-0000-0000-00000FD40000}"/>
    <cellStyle name="Note 2 2 3 10 4 3" xfId="54288" xr:uid="{00000000-0005-0000-0000-000010D40000}"/>
    <cellStyle name="Note 2 2 3 10 4 4" xfId="54289" xr:uid="{00000000-0005-0000-0000-000011D40000}"/>
    <cellStyle name="Note 2 2 3 10 4 5" xfId="54290" xr:uid="{00000000-0005-0000-0000-000012D40000}"/>
    <cellStyle name="Note 2 2 3 10 5" xfId="54291" xr:uid="{00000000-0005-0000-0000-000013D40000}"/>
    <cellStyle name="Note 2 2 3 10 5 2" xfId="54292" xr:uid="{00000000-0005-0000-0000-000014D40000}"/>
    <cellStyle name="Note 2 2 3 10 6" xfId="54293" xr:uid="{00000000-0005-0000-0000-000015D40000}"/>
    <cellStyle name="Note 2 2 3 10 6 2" xfId="54294" xr:uid="{00000000-0005-0000-0000-000016D40000}"/>
    <cellStyle name="Note 2 2 3 10 7" xfId="54295" xr:uid="{00000000-0005-0000-0000-000017D40000}"/>
    <cellStyle name="Note 2 2 3 10 7 2" xfId="54296" xr:uid="{00000000-0005-0000-0000-000018D40000}"/>
    <cellStyle name="Note 2 2 3 10 8" xfId="54297" xr:uid="{00000000-0005-0000-0000-000019D40000}"/>
    <cellStyle name="Note 2 2 3 11" xfId="54298" xr:uid="{00000000-0005-0000-0000-00001AD40000}"/>
    <cellStyle name="Note 2 2 3 11 2" xfId="54299" xr:uid="{00000000-0005-0000-0000-00001BD40000}"/>
    <cellStyle name="Note 2 2 3 11 2 2" xfId="54300" xr:uid="{00000000-0005-0000-0000-00001CD40000}"/>
    <cellStyle name="Note 2 2 3 11 2 2 2" xfId="54301" xr:uid="{00000000-0005-0000-0000-00001DD40000}"/>
    <cellStyle name="Note 2 2 3 11 2 2 3" xfId="54302" xr:uid="{00000000-0005-0000-0000-00001ED40000}"/>
    <cellStyle name="Note 2 2 3 11 2 2 4" xfId="54303" xr:uid="{00000000-0005-0000-0000-00001FD40000}"/>
    <cellStyle name="Note 2 2 3 11 2 2 5" xfId="54304" xr:uid="{00000000-0005-0000-0000-000020D40000}"/>
    <cellStyle name="Note 2 2 3 11 2 3" xfId="54305" xr:uid="{00000000-0005-0000-0000-000021D40000}"/>
    <cellStyle name="Note 2 2 3 11 2 3 2" xfId="54306" xr:uid="{00000000-0005-0000-0000-000022D40000}"/>
    <cellStyle name="Note 2 2 3 11 2 3 3" xfId="54307" xr:uid="{00000000-0005-0000-0000-000023D40000}"/>
    <cellStyle name="Note 2 2 3 11 2 3 4" xfId="54308" xr:uid="{00000000-0005-0000-0000-000024D40000}"/>
    <cellStyle name="Note 2 2 3 11 2 3 5" xfId="54309" xr:uid="{00000000-0005-0000-0000-000025D40000}"/>
    <cellStyle name="Note 2 2 3 11 2 4" xfId="54310" xr:uid="{00000000-0005-0000-0000-000026D40000}"/>
    <cellStyle name="Note 2 2 3 11 2 4 2" xfId="54311" xr:uid="{00000000-0005-0000-0000-000027D40000}"/>
    <cellStyle name="Note 2 2 3 11 2 5" xfId="54312" xr:uid="{00000000-0005-0000-0000-000028D40000}"/>
    <cellStyle name="Note 2 2 3 11 2 5 2" xfId="54313" xr:uid="{00000000-0005-0000-0000-000029D40000}"/>
    <cellStyle name="Note 2 2 3 11 2 6" xfId="54314" xr:uid="{00000000-0005-0000-0000-00002AD40000}"/>
    <cellStyle name="Note 2 2 3 11 2 6 2" xfId="54315" xr:uid="{00000000-0005-0000-0000-00002BD40000}"/>
    <cellStyle name="Note 2 2 3 11 2 7" xfId="54316" xr:uid="{00000000-0005-0000-0000-00002CD40000}"/>
    <cellStyle name="Note 2 2 3 11 3" xfId="54317" xr:uid="{00000000-0005-0000-0000-00002DD40000}"/>
    <cellStyle name="Note 2 2 3 11 3 2" xfId="54318" xr:uid="{00000000-0005-0000-0000-00002ED40000}"/>
    <cellStyle name="Note 2 2 3 11 3 3" xfId="54319" xr:uid="{00000000-0005-0000-0000-00002FD40000}"/>
    <cellStyle name="Note 2 2 3 11 3 4" xfId="54320" xr:uid="{00000000-0005-0000-0000-000030D40000}"/>
    <cellStyle name="Note 2 2 3 11 3 5" xfId="54321" xr:uid="{00000000-0005-0000-0000-000031D40000}"/>
    <cellStyle name="Note 2 2 3 11 4" xfId="54322" xr:uid="{00000000-0005-0000-0000-000032D40000}"/>
    <cellStyle name="Note 2 2 3 11 4 2" xfId="54323" xr:uid="{00000000-0005-0000-0000-000033D40000}"/>
    <cellStyle name="Note 2 2 3 11 4 3" xfId="54324" xr:uid="{00000000-0005-0000-0000-000034D40000}"/>
    <cellStyle name="Note 2 2 3 11 4 4" xfId="54325" xr:uid="{00000000-0005-0000-0000-000035D40000}"/>
    <cellStyle name="Note 2 2 3 11 4 5" xfId="54326" xr:uid="{00000000-0005-0000-0000-000036D40000}"/>
    <cellStyle name="Note 2 2 3 11 5" xfId="54327" xr:uid="{00000000-0005-0000-0000-000037D40000}"/>
    <cellStyle name="Note 2 2 3 11 5 2" xfId="54328" xr:uid="{00000000-0005-0000-0000-000038D40000}"/>
    <cellStyle name="Note 2 2 3 11 6" xfId="54329" xr:uid="{00000000-0005-0000-0000-000039D40000}"/>
    <cellStyle name="Note 2 2 3 11 6 2" xfId="54330" xr:uid="{00000000-0005-0000-0000-00003AD40000}"/>
    <cellStyle name="Note 2 2 3 11 7" xfId="54331" xr:uid="{00000000-0005-0000-0000-00003BD40000}"/>
    <cellStyle name="Note 2 2 3 11 7 2" xfId="54332" xr:uid="{00000000-0005-0000-0000-00003CD40000}"/>
    <cellStyle name="Note 2 2 3 11 8" xfId="54333" xr:uid="{00000000-0005-0000-0000-00003DD40000}"/>
    <cellStyle name="Note 2 2 3 12" xfId="54334" xr:uid="{00000000-0005-0000-0000-00003ED40000}"/>
    <cellStyle name="Note 2 2 3 12 2" xfId="54335" xr:uid="{00000000-0005-0000-0000-00003FD40000}"/>
    <cellStyle name="Note 2 2 3 12 2 2" xfId="54336" xr:uid="{00000000-0005-0000-0000-000040D40000}"/>
    <cellStyle name="Note 2 2 3 12 2 2 2" xfId="54337" xr:uid="{00000000-0005-0000-0000-000041D40000}"/>
    <cellStyle name="Note 2 2 3 12 2 2 3" xfId="54338" xr:uid="{00000000-0005-0000-0000-000042D40000}"/>
    <cellStyle name="Note 2 2 3 12 2 2 4" xfId="54339" xr:uid="{00000000-0005-0000-0000-000043D40000}"/>
    <cellStyle name="Note 2 2 3 12 2 2 5" xfId="54340" xr:uid="{00000000-0005-0000-0000-000044D40000}"/>
    <cellStyle name="Note 2 2 3 12 2 3" xfId="54341" xr:uid="{00000000-0005-0000-0000-000045D40000}"/>
    <cellStyle name="Note 2 2 3 12 2 3 2" xfId="54342" xr:uid="{00000000-0005-0000-0000-000046D40000}"/>
    <cellStyle name="Note 2 2 3 12 2 3 3" xfId="54343" xr:uid="{00000000-0005-0000-0000-000047D40000}"/>
    <cellStyle name="Note 2 2 3 12 2 3 4" xfId="54344" xr:uid="{00000000-0005-0000-0000-000048D40000}"/>
    <cellStyle name="Note 2 2 3 12 2 3 5" xfId="54345" xr:uid="{00000000-0005-0000-0000-000049D40000}"/>
    <cellStyle name="Note 2 2 3 12 2 4" xfId="54346" xr:uid="{00000000-0005-0000-0000-00004AD40000}"/>
    <cellStyle name="Note 2 2 3 12 2 4 2" xfId="54347" xr:uid="{00000000-0005-0000-0000-00004BD40000}"/>
    <cellStyle name="Note 2 2 3 12 2 5" xfId="54348" xr:uid="{00000000-0005-0000-0000-00004CD40000}"/>
    <cellStyle name="Note 2 2 3 12 2 5 2" xfId="54349" xr:uid="{00000000-0005-0000-0000-00004DD40000}"/>
    <cellStyle name="Note 2 2 3 12 2 6" xfId="54350" xr:uid="{00000000-0005-0000-0000-00004ED40000}"/>
    <cellStyle name="Note 2 2 3 12 2 6 2" xfId="54351" xr:uid="{00000000-0005-0000-0000-00004FD40000}"/>
    <cellStyle name="Note 2 2 3 12 2 7" xfId="54352" xr:uid="{00000000-0005-0000-0000-000050D40000}"/>
    <cellStyle name="Note 2 2 3 12 3" xfId="54353" xr:uid="{00000000-0005-0000-0000-000051D40000}"/>
    <cellStyle name="Note 2 2 3 12 3 2" xfId="54354" xr:uid="{00000000-0005-0000-0000-000052D40000}"/>
    <cellStyle name="Note 2 2 3 12 3 3" xfId="54355" xr:uid="{00000000-0005-0000-0000-000053D40000}"/>
    <cellStyle name="Note 2 2 3 12 3 4" xfId="54356" xr:uid="{00000000-0005-0000-0000-000054D40000}"/>
    <cellStyle name="Note 2 2 3 12 3 5" xfId="54357" xr:uid="{00000000-0005-0000-0000-000055D40000}"/>
    <cellStyle name="Note 2 2 3 12 4" xfId="54358" xr:uid="{00000000-0005-0000-0000-000056D40000}"/>
    <cellStyle name="Note 2 2 3 12 4 2" xfId="54359" xr:uid="{00000000-0005-0000-0000-000057D40000}"/>
    <cellStyle name="Note 2 2 3 12 4 3" xfId="54360" xr:uid="{00000000-0005-0000-0000-000058D40000}"/>
    <cellStyle name="Note 2 2 3 12 4 4" xfId="54361" xr:uid="{00000000-0005-0000-0000-000059D40000}"/>
    <cellStyle name="Note 2 2 3 12 4 5" xfId="54362" xr:uid="{00000000-0005-0000-0000-00005AD40000}"/>
    <cellStyle name="Note 2 2 3 12 5" xfId="54363" xr:uid="{00000000-0005-0000-0000-00005BD40000}"/>
    <cellStyle name="Note 2 2 3 12 5 2" xfId="54364" xr:uid="{00000000-0005-0000-0000-00005CD40000}"/>
    <cellStyle name="Note 2 2 3 12 6" xfId="54365" xr:uid="{00000000-0005-0000-0000-00005DD40000}"/>
    <cellStyle name="Note 2 2 3 12 6 2" xfId="54366" xr:uid="{00000000-0005-0000-0000-00005ED40000}"/>
    <cellStyle name="Note 2 2 3 12 7" xfId="54367" xr:uid="{00000000-0005-0000-0000-00005FD40000}"/>
    <cellStyle name="Note 2 2 3 12 7 2" xfId="54368" xr:uid="{00000000-0005-0000-0000-000060D40000}"/>
    <cellStyle name="Note 2 2 3 12 8" xfId="54369" xr:uid="{00000000-0005-0000-0000-000061D40000}"/>
    <cellStyle name="Note 2 2 3 13" xfId="54370" xr:uid="{00000000-0005-0000-0000-000062D40000}"/>
    <cellStyle name="Note 2 2 3 13 2" xfId="54371" xr:uid="{00000000-0005-0000-0000-000063D40000}"/>
    <cellStyle name="Note 2 2 3 13 2 2" xfId="54372" xr:uid="{00000000-0005-0000-0000-000064D40000}"/>
    <cellStyle name="Note 2 2 3 13 2 2 2" xfId="54373" xr:uid="{00000000-0005-0000-0000-000065D40000}"/>
    <cellStyle name="Note 2 2 3 13 2 2 3" xfId="54374" xr:uid="{00000000-0005-0000-0000-000066D40000}"/>
    <cellStyle name="Note 2 2 3 13 2 2 4" xfId="54375" xr:uid="{00000000-0005-0000-0000-000067D40000}"/>
    <cellStyle name="Note 2 2 3 13 2 2 5" xfId="54376" xr:uid="{00000000-0005-0000-0000-000068D40000}"/>
    <cellStyle name="Note 2 2 3 13 2 3" xfId="54377" xr:uid="{00000000-0005-0000-0000-000069D40000}"/>
    <cellStyle name="Note 2 2 3 13 2 3 2" xfId="54378" xr:uid="{00000000-0005-0000-0000-00006AD40000}"/>
    <cellStyle name="Note 2 2 3 13 2 3 3" xfId="54379" xr:uid="{00000000-0005-0000-0000-00006BD40000}"/>
    <cellStyle name="Note 2 2 3 13 2 3 4" xfId="54380" xr:uid="{00000000-0005-0000-0000-00006CD40000}"/>
    <cellStyle name="Note 2 2 3 13 2 3 5" xfId="54381" xr:uid="{00000000-0005-0000-0000-00006DD40000}"/>
    <cellStyle name="Note 2 2 3 13 2 4" xfId="54382" xr:uid="{00000000-0005-0000-0000-00006ED40000}"/>
    <cellStyle name="Note 2 2 3 13 2 4 2" xfId="54383" xr:uid="{00000000-0005-0000-0000-00006FD40000}"/>
    <cellStyle name="Note 2 2 3 13 2 5" xfId="54384" xr:uid="{00000000-0005-0000-0000-000070D40000}"/>
    <cellStyle name="Note 2 2 3 13 2 5 2" xfId="54385" xr:uid="{00000000-0005-0000-0000-000071D40000}"/>
    <cellStyle name="Note 2 2 3 13 2 6" xfId="54386" xr:uid="{00000000-0005-0000-0000-000072D40000}"/>
    <cellStyle name="Note 2 2 3 13 2 6 2" xfId="54387" xr:uid="{00000000-0005-0000-0000-000073D40000}"/>
    <cellStyle name="Note 2 2 3 13 2 7" xfId="54388" xr:uid="{00000000-0005-0000-0000-000074D40000}"/>
    <cellStyle name="Note 2 2 3 13 3" xfId="54389" xr:uid="{00000000-0005-0000-0000-000075D40000}"/>
    <cellStyle name="Note 2 2 3 13 3 2" xfId="54390" xr:uid="{00000000-0005-0000-0000-000076D40000}"/>
    <cellStyle name="Note 2 2 3 13 3 3" xfId="54391" xr:uid="{00000000-0005-0000-0000-000077D40000}"/>
    <cellStyle name="Note 2 2 3 13 3 4" xfId="54392" xr:uid="{00000000-0005-0000-0000-000078D40000}"/>
    <cellStyle name="Note 2 2 3 13 3 5" xfId="54393" xr:uid="{00000000-0005-0000-0000-000079D40000}"/>
    <cellStyle name="Note 2 2 3 13 4" xfId="54394" xr:uid="{00000000-0005-0000-0000-00007AD40000}"/>
    <cellStyle name="Note 2 2 3 13 4 2" xfId="54395" xr:uid="{00000000-0005-0000-0000-00007BD40000}"/>
    <cellStyle name="Note 2 2 3 13 4 3" xfId="54396" xr:uid="{00000000-0005-0000-0000-00007CD40000}"/>
    <cellStyle name="Note 2 2 3 13 4 4" xfId="54397" xr:uid="{00000000-0005-0000-0000-00007DD40000}"/>
    <cellStyle name="Note 2 2 3 13 4 5" xfId="54398" xr:uid="{00000000-0005-0000-0000-00007ED40000}"/>
    <cellStyle name="Note 2 2 3 13 5" xfId="54399" xr:uid="{00000000-0005-0000-0000-00007FD40000}"/>
    <cellStyle name="Note 2 2 3 13 5 2" xfId="54400" xr:uid="{00000000-0005-0000-0000-000080D40000}"/>
    <cellStyle name="Note 2 2 3 13 6" xfId="54401" xr:uid="{00000000-0005-0000-0000-000081D40000}"/>
    <cellStyle name="Note 2 2 3 13 6 2" xfId="54402" xr:uid="{00000000-0005-0000-0000-000082D40000}"/>
    <cellStyle name="Note 2 2 3 13 7" xfId="54403" xr:uid="{00000000-0005-0000-0000-000083D40000}"/>
    <cellStyle name="Note 2 2 3 13 7 2" xfId="54404" xr:uid="{00000000-0005-0000-0000-000084D40000}"/>
    <cellStyle name="Note 2 2 3 13 8" xfId="54405" xr:uid="{00000000-0005-0000-0000-000085D40000}"/>
    <cellStyle name="Note 2 2 3 14" xfId="54406" xr:uid="{00000000-0005-0000-0000-000086D40000}"/>
    <cellStyle name="Note 2 2 3 14 2" xfId="54407" xr:uid="{00000000-0005-0000-0000-000087D40000}"/>
    <cellStyle name="Note 2 2 3 14 2 2" xfId="54408" xr:uid="{00000000-0005-0000-0000-000088D40000}"/>
    <cellStyle name="Note 2 2 3 14 2 2 2" xfId="54409" xr:uid="{00000000-0005-0000-0000-000089D40000}"/>
    <cellStyle name="Note 2 2 3 14 2 2 3" xfId="54410" xr:uid="{00000000-0005-0000-0000-00008AD40000}"/>
    <cellStyle name="Note 2 2 3 14 2 2 4" xfId="54411" xr:uid="{00000000-0005-0000-0000-00008BD40000}"/>
    <cellStyle name="Note 2 2 3 14 2 2 5" xfId="54412" xr:uid="{00000000-0005-0000-0000-00008CD40000}"/>
    <cellStyle name="Note 2 2 3 14 2 3" xfId="54413" xr:uid="{00000000-0005-0000-0000-00008DD40000}"/>
    <cellStyle name="Note 2 2 3 14 2 3 2" xfId="54414" xr:uid="{00000000-0005-0000-0000-00008ED40000}"/>
    <cellStyle name="Note 2 2 3 14 2 3 3" xfId="54415" xr:uid="{00000000-0005-0000-0000-00008FD40000}"/>
    <cellStyle name="Note 2 2 3 14 2 3 4" xfId="54416" xr:uid="{00000000-0005-0000-0000-000090D40000}"/>
    <cellStyle name="Note 2 2 3 14 2 3 5" xfId="54417" xr:uid="{00000000-0005-0000-0000-000091D40000}"/>
    <cellStyle name="Note 2 2 3 14 2 4" xfId="54418" xr:uid="{00000000-0005-0000-0000-000092D40000}"/>
    <cellStyle name="Note 2 2 3 14 2 4 2" xfId="54419" xr:uid="{00000000-0005-0000-0000-000093D40000}"/>
    <cellStyle name="Note 2 2 3 14 2 5" xfId="54420" xr:uid="{00000000-0005-0000-0000-000094D40000}"/>
    <cellStyle name="Note 2 2 3 14 2 5 2" xfId="54421" xr:uid="{00000000-0005-0000-0000-000095D40000}"/>
    <cellStyle name="Note 2 2 3 14 2 6" xfId="54422" xr:uid="{00000000-0005-0000-0000-000096D40000}"/>
    <cellStyle name="Note 2 2 3 14 2 6 2" xfId="54423" xr:uid="{00000000-0005-0000-0000-000097D40000}"/>
    <cellStyle name="Note 2 2 3 14 2 7" xfId="54424" xr:uid="{00000000-0005-0000-0000-000098D40000}"/>
    <cellStyle name="Note 2 2 3 14 3" xfId="54425" xr:uid="{00000000-0005-0000-0000-000099D40000}"/>
    <cellStyle name="Note 2 2 3 14 3 2" xfId="54426" xr:uid="{00000000-0005-0000-0000-00009AD40000}"/>
    <cellStyle name="Note 2 2 3 14 3 3" xfId="54427" xr:uid="{00000000-0005-0000-0000-00009BD40000}"/>
    <cellStyle name="Note 2 2 3 14 3 4" xfId="54428" xr:uid="{00000000-0005-0000-0000-00009CD40000}"/>
    <cellStyle name="Note 2 2 3 14 3 5" xfId="54429" xr:uid="{00000000-0005-0000-0000-00009DD40000}"/>
    <cellStyle name="Note 2 2 3 14 4" xfId="54430" xr:uid="{00000000-0005-0000-0000-00009ED40000}"/>
    <cellStyle name="Note 2 2 3 14 4 2" xfId="54431" xr:uid="{00000000-0005-0000-0000-00009FD40000}"/>
    <cellStyle name="Note 2 2 3 14 4 3" xfId="54432" xr:uid="{00000000-0005-0000-0000-0000A0D40000}"/>
    <cellStyle name="Note 2 2 3 14 4 4" xfId="54433" xr:uid="{00000000-0005-0000-0000-0000A1D40000}"/>
    <cellStyle name="Note 2 2 3 14 4 5" xfId="54434" xr:uid="{00000000-0005-0000-0000-0000A2D40000}"/>
    <cellStyle name="Note 2 2 3 14 5" xfId="54435" xr:uid="{00000000-0005-0000-0000-0000A3D40000}"/>
    <cellStyle name="Note 2 2 3 14 5 2" xfId="54436" xr:uid="{00000000-0005-0000-0000-0000A4D40000}"/>
    <cellStyle name="Note 2 2 3 14 6" xfId="54437" xr:uid="{00000000-0005-0000-0000-0000A5D40000}"/>
    <cellStyle name="Note 2 2 3 14 6 2" xfId="54438" xr:uid="{00000000-0005-0000-0000-0000A6D40000}"/>
    <cellStyle name="Note 2 2 3 14 7" xfId="54439" xr:uid="{00000000-0005-0000-0000-0000A7D40000}"/>
    <cellStyle name="Note 2 2 3 14 7 2" xfId="54440" xr:uid="{00000000-0005-0000-0000-0000A8D40000}"/>
    <cellStyle name="Note 2 2 3 14 8" xfId="54441" xr:uid="{00000000-0005-0000-0000-0000A9D40000}"/>
    <cellStyle name="Note 2 2 3 15" xfId="54442" xr:uid="{00000000-0005-0000-0000-0000AAD40000}"/>
    <cellStyle name="Note 2 2 3 15 2" xfId="54443" xr:uid="{00000000-0005-0000-0000-0000ABD40000}"/>
    <cellStyle name="Note 2 2 3 15 2 2" xfId="54444" xr:uid="{00000000-0005-0000-0000-0000ACD40000}"/>
    <cellStyle name="Note 2 2 3 15 2 3" xfId="54445" xr:uid="{00000000-0005-0000-0000-0000ADD40000}"/>
    <cellStyle name="Note 2 2 3 15 2 4" xfId="54446" xr:uid="{00000000-0005-0000-0000-0000AED40000}"/>
    <cellStyle name="Note 2 2 3 15 2 5" xfId="54447" xr:uid="{00000000-0005-0000-0000-0000AFD40000}"/>
    <cellStyle name="Note 2 2 3 15 3" xfId="54448" xr:uid="{00000000-0005-0000-0000-0000B0D40000}"/>
    <cellStyle name="Note 2 2 3 15 3 2" xfId="54449" xr:uid="{00000000-0005-0000-0000-0000B1D40000}"/>
    <cellStyle name="Note 2 2 3 15 3 3" xfId="54450" xr:uid="{00000000-0005-0000-0000-0000B2D40000}"/>
    <cellStyle name="Note 2 2 3 15 3 4" xfId="54451" xr:uid="{00000000-0005-0000-0000-0000B3D40000}"/>
    <cellStyle name="Note 2 2 3 15 3 5" xfId="54452" xr:uid="{00000000-0005-0000-0000-0000B4D40000}"/>
    <cellStyle name="Note 2 2 3 15 4" xfId="54453" xr:uid="{00000000-0005-0000-0000-0000B5D40000}"/>
    <cellStyle name="Note 2 2 3 15 4 2" xfId="54454" xr:uid="{00000000-0005-0000-0000-0000B6D40000}"/>
    <cellStyle name="Note 2 2 3 15 5" xfId="54455" xr:uid="{00000000-0005-0000-0000-0000B7D40000}"/>
    <cellStyle name="Note 2 2 3 15 5 2" xfId="54456" xr:uid="{00000000-0005-0000-0000-0000B8D40000}"/>
    <cellStyle name="Note 2 2 3 15 6" xfId="54457" xr:uid="{00000000-0005-0000-0000-0000B9D40000}"/>
    <cellStyle name="Note 2 2 3 15 6 2" xfId="54458" xr:uid="{00000000-0005-0000-0000-0000BAD40000}"/>
    <cellStyle name="Note 2 2 3 15 7" xfId="54459" xr:uid="{00000000-0005-0000-0000-0000BBD40000}"/>
    <cellStyle name="Note 2 2 3 16" xfId="54460" xr:uid="{00000000-0005-0000-0000-0000BCD40000}"/>
    <cellStyle name="Note 2 2 3 16 2" xfId="54461" xr:uid="{00000000-0005-0000-0000-0000BDD40000}"/>
    <cellStyle name="Note 2 2 3 16 3" xfId="54462" xr:uid="{00000000-0005-0000-0000-0000BED40000}"/>
    <cellStyle name="Note 2 2 3 16 4" xfId="54463" xr:uid="{00000000-0005-0000-0000-0000BFD40000}"/>
    <cellStyle name="Note 2 2 3 16 5" xfId="54464" xr:uid="{00000000-0005-0000-0000-0000C0D40000}"/>
    <cellStyle name="Note 2 2 3 17" xfId="54465" xr:uid="{00000000-0005-0000-0000-0000C1D40000}"/>
    <cellStyle name="Note 2 2 3 17 2" xfId="54466" xr:uid="{00000000-0005-0000-0000-0000C2D40000}"/>
    <cellStyle name="Note 2 2 3 17 3" xfId="54467" xr:uid="{00000000-0005-0000-0000-0000C3D40000}"/>
    <cellStyle name="Note 2 2 3 17 4" xfId="54468" xr:uid="{00000000-0005-0000-0000-0000C4D40000}"/>
    <cellStyle name="Note 2 2 3 17 5" xfId="54469" xr:uid="{00000000-0005-0000-0000-0000C5D40000}"/>
    <cellStyle name="Note 2 2 3 18" xfId="54470" xr:uid="{00000000-0005-0000-0000-0000C6D40000}"/>
    <cellStyle name="Note 2 2 3 18 2" xfId="54471" xr:uid="{00000000-0005-0000-0000-0000C7D40000}"/>
    <cellStyle name="Note 2 2 3 19" xfId="54472" xr:uid="{00000000-0005-0000-0000-0000C8D40000}"/>
    <cellStyle name="Note 2 2 3 19 2" xfId="54473" xr:uid="{00000000-0005-0000-0000-0000C9D40000}"/>
    <cellStyle name="Note 2 2 3 2" xfId="54474" xr:uid="{00000000-0005-0000-0000-0000CAD40000}"/>
    <cellStyle name="Note 2 2 3 2 2" xfId="54475" xr:uid="{00000000-0005-0000-0000-0000CBD40000}"/>
    <cellStyle name="Note 2 2 3 2 2 2" xfId="54476" xr:uid="{00000000-0005-0000-0000-0000CCD40000}"/>
    <cellStyle name="Note 2 2 3 2 2 2 2" xfId="54477" xr:uid="{00000000-0005-0000-0000-0000CDD40000}"/>
    <cellStyle name="Note 2 2 3 2 2 2 3" xfId="54478" xr:uid="{00000000-0005-0000-0000-0000CED40000}"/>
    <cellStyle name="Note 2 2 3 2 2 2 4" xfId="54479" xr:uid="{00000000-0005-0000-0000-0000CFD40000}"/>
    <cellStyle name="Note 2 2 3 2 2 2 5" xfId="54480" xr:uid="{00000000-0005-0000-0000-0000D0D40000}"/>
    <cellStyle name="Note 2 2 3 2 2 3" xfId="54481" xr:uid="{00000000-0005-0000-0000-0000D1D40000}"/>
    <cellStyle name="Note 2 2 3 2 2 3 2" xfId="54482" xr:uid="{00000000-0005-0000-0000-0000D2D40000}"/>
    <cellStyle name="Note 2 2 3 2 2 3 3" xfId="54483" xr:uid="{00000000-0005-0000-0000-0000D3D40000}"/>
    <cellStyle name="Note 2 2 3 2 2 3 4" xfId="54484" xr:uid="{00000000-0005-0000-0000-0000D4D40000}"/>
    <cellStyle name="Note 2 2 3 2 2 3 5" xfId="54485" xr:uid="{00000000-0005-0000-0000-0000D5D40000}"/>
    <cellStyle name="Note 2 2 3 2 2 4" xfId="54486" xr:uid="{00000000-0005-0000-0000-0000D6D40000}"/>
    <cellStyle name="Note 2 2 3 2 2 4 2" xfId="54487" xr:uid="{00000000-0005-0000-0000-0000D7D40000}"/>
    <cellStyle name="Note 2 2 3 2 2 5" xfId="54488" xr:uid="{00000000-0005-0000-0000-0000D8D40000}"/>
    <cellStyle name="Note 2 2 3 2 2 5 2" xfId="54489" xr:uid="{00000000-0005-0000-0000-0000D9D40000}"/>
    <cellStyle name="Note 2 2 3 2 2 6" xfId="54490" xr:uid="{00000000-0005-0000-0000-0000DAD40000}"/>
    <cellStyle name="Note 2 2 3 2 2 6 2" xfId="54491" xr:uid="{00000000-0005-0000-0000-0000DBD40000}"/>
    <cellStyle name="Note 2 2 3 2 2 7" xfId="54492" xr:uid="{00000000-0005-0000-0000-0000DCD40000}"/>
    <cellStyle name="Note 2 2 3 2 3" xfId="54493" xr:uid="{00000000-0005-0000-0000-0000DDD40000}"/>
    <cellStyle name="Note 2 2 3 2 3 2" xfId="54494" xr:uid="{00000000-0005-0000-0000-0000DED40000}"/>
    <cellStyle name="Note 2 2 3 2 3 3" xfId="54495" xr:uid="{00000000-0005-0000-0000-0000DFD40000}"/>
    <cellStyle name="Note 2 2 3 2 3 4" xfId="54496" xr:uid="{00000000-0005-0000-0000-0000E0D40000}"/>
    <cellStyle name="Note 2 2 3 2 3 5" xfId="54497" xr:uid="{00000000-0005-0000-0000-0000E1D40000}"/>
    <cellStyle name="Note 2 2 3 2 4" xfId="54498" xr:uid="{00000000-0005-0000-0000-0000E2D40000}"/>
    <cellStyle name="Note 2 2 3 2 4 2" xfId="54499" xr:uid="{00000000-0005-0000-0000-0000E3D40000}"/>
    <cellStyle name="Note 2 2 3 2 4 3" xfId="54500" xr:uid="{00000000-0005-0000-0000-0000E4D40000}"/>
    <cellStyle name="Note 2 2 3 2 4 4" xfId="54501" xr:uid="{00000000-0005-0000-0000-0000E5D40000}"/>
    <cellStyle name="Note 2 2 3 2 4 5" xfId="54502" xr:uid="{00000000-0005-0000-0000-0000E6D40000}"/>
    <cellStyle name="Note 2 2 3 2 5" xfId="54503" xr:uid="{00000000-0005-0000-0000-0000E7D40000}"/>
    <cellStyle name="Note 2 2 3 2 5 2" xfId="54504" xr:uid="{00000000-0005-0000-0000-0000E8D40000}"/>
    <cellStyle name="Note 2 2 3 2 6" xfId="54505" xr:uid="{00000000-0005-0000-0000-0000E9D40000}"/>
    <cellStyle name="Note 2 2 3 2 6 2" xfId="54506" xr:uid="{00000000-0005-0000-0000-0000EAD40000}"/>
    <cellStyle name="Note 2 2 3 2 7" xfId="54507" xr:uid="{00000000-0005-0000-0000-0000EBD40000}"/>
    <cellStyle name="Note 2 2 3 2 7 2" xfId="54508" xr:uid="{00000000-0005-0000-0000-0000ECD40000}"/>
    <cellStyle name="Note 2 2 3 2 8" xfId="54509" xr:uid="{00000000-0005-0000-0000-0000EDD40000}"/>
    <cellStyle name="Note 2 2 3 20" xfId="54510" xr:uid="{00000000-0005-0000-0000-0000EED40000}"/>
    <cellStyle name="Note 2 2 3 20 2" xfId="54511" xr:uid="{00000000-0005-0000-0000-0000EFD40000}"/>
    <cellStyle name="Note 2 2 3 21" xfId="54512" xr:uid="{00000000-0005-0000-0000-0000F0D40000}"/>
    <cellStyle name="Note 2 2 3 3" xfId="54513" xr:uid="{00000000-0005-0000-0000-0000F1D40000}"/>
    <cellStyle name="Note 2 2 3 3 2" xfId="54514" xr:uid="{00000000-0005-0000-0000-0000F2D40000}"/>
    <cellStyle name="Note 2 2 3 3 2 2" xfId="54515" xr:uid="{00000000-0005-0000-0000-0000F3D40000}"/>
    <cellStyle name="Note 2 2 3 3 2 2 2" xfId="54516" xr:uid="{00000000-0005-0000-0000-0000F4D40000}"/>
    <cellStyle name="Note 2 2 3 3 2 2 3" xfId="54517" xr:uid="{00000000-0005-0000-0000-0000F5D40000}"/>
    <cellStyle name="Note 2 2 3 3 2 2 4" xfId="54518" xr:uid="{00000000-0005-0000-0000-0000F6D40000}"/>
    <cellStyle name="Note 2 2 3 3 2 2 5" xfId="54519" xr:uid="{00000000-0005-0000-0000-0000F7D40000}"/>
    <cellStyle name="Note 2 2 3 3 2 3" xfId="54520" xr:uid="{00000000-0005-0000-0000-0000F8D40000}"/>
    <cellStyle name="Note 2 2 3 3 2 3 2" xfId="54521" xr:uid="{00000000-0005-0000-0000-0000F9D40000}"/>
    <cellStyle name="Note 2 2 3 3 2 3 3" xfId="54522" xr:uid="{00000000-0005-0000-0000-0000FAD40000}"/>
    <cellStyle name="Note 2 2 3 3 2 3 4" xfId="54523" xr:uid="{00000000-0005-0000-0000-0000FBD40000}"/>
    <cellStyle name="Note 2 2 3 3 2 3 5" xfId="54524" xr:uid="{00000000-0005-0000-0000-0000FCD40000}"/>
    <cellStyle name="Note 2 2 3 3 2 4" xfId="54525" xr:uid="{00000000-0005-0000-0000-0000FDD40000}"/>
    <cellStyle name="Note 2 2 3 3 2 4 2" xfId="54526" xr:uid="{00000000-0005-0000-0000-0000FED40000}"/>
    <cellStyle name="Note 2 2 3 3 2 5" xfId="54527" xr:uid="{00000000-0005-0000-0000-0000FFD40000}"/>
    <cellStyle name="Note 2 2 3 3 2 5 2" xfId="54528" xr:uid="{00000000-0005-0000-0000-000000D50000}"/>
    <cellStyle name="Note 2 2 3 3 2 6" xfId="54529" xr:uid="{00000000-0005-0000-0000-000001D50000}"/>
    <cellStyle name="Note 2 2 3 3 2 6 2" xfId="54530" xr:uid="{00000000-0005-0000-0000-000002D50000}"/>
    <cellStyle name="Note 2 2 3 3 2 7" xfId="54531" xr:uid="{00000000-0005-0000-0000-000003D50000}"/>
    <cellStyle name="Note 2 2 3 3 3" xfId="54532" xr:uid="{00000000-0005-0000-0000-000004D50000}"/>
    <cellStyle name="Note 2 2 3 3 3 2" xfId="54533" xr:uid="{00000000-0005-0000-0000-000005D50000}"/>
    <cellStyle name="Note 2 2 3 3 3 3" xfId="54534" xr:uid="{00000000-0005-0000-0000-000006D50000}"/>
    <cellStyle name="Note 2 2 3 3 3 4" xfId="54535" xr:uid="{00000000-0005-0000-0000-000007D50000}"/>
    <cellStyle name="Note 2 2 3 3 3 5" xfId="54536" xr:uid="{00000000-0005-0000-0000-000008D50000}"/>
    <cellStyle name="Note 2 2 3 3 4" xfId="54537" xr:uid="{00000000-0005-0000-0000-000009D50000}"/>
    <cellStyle name="Note 2 2 3 3 4 2" xfId="54538" xr:uid="{00000000-0005-0000-0000-00000AD50000}"/>
    <cellStyle name="Note 2 2 3 3 4 3" xfId="54539" xr:uid="{00000000-0005-0000-0000-00000BD50000}"/>
    <cellStyle name="Note 2 2 3 3 4 4" xfId="54540" xr:uid="{00000000-0005-0000-0000-00000CD50000}"/>
    <cellStyle name="Note 2 2 3 3 4 5" xfId="54541" xr:uid="{00000000-0005-0000-0000-00000DD50000}"/>
    <cellStyle name="Note 2 2 3 3 5" xfId="54542" xr:uid="{00000000-0005-0000-0000-00000ED50000}"/>
    <cellStyle name="Note 2 2 3 3 5 2" xfId="54543" xr:uid="{00000000-0005-0000-0000-00000FD50000}"/>
    <cellStyle name="Note 2 2 3 3 6" xfId="54544" xr:uid="{00000000-0005-0000-0000-000010D50000}"/>
    <cellStyle name="Note 2 2 3 3 6 2" xfId="54545" xr:uid="{00000000-0005-0000-0000-000011D50000}"/>
    <cellStyle name="Note 2 2 3 3 7" xfId="54546" xr:uid="{00000000-0005-0000-0000-000012D50000}"/>
    <cellStyle name="Note 2 2 3 3 7 2" xfId="54547" xr:uid="{00000000-0005-0000-0000-000013D50000}"/>
    <cellStyle name="Note 2 2 3 3 8" xfId="54548" xr:uid="{00000000-0005-0000-0000-000014D50000}"/>
    <cellStyle name="Note 2 2 3 4" xfId="54549" xr:uid="{00000000-0005-0000-0000-000015D50000}"/>
    <cellStyle name="Note 2 2 3 4 2" xfId="54550" xr:uid="{00000000-0005-0000-0000-000016D50000}"/>
    <cellStyle name="Note 2 2 3 4 2 2" xfId="54551" xr:uid="{00000000-0005-0000-0000-000017D50000}"/>
    <cellStyle name="Note 2 2 3 4 2 2 2" xfId="54552" xr:uid="{00000000-0005-0000-0000-000018D50000}"/>
    <cellStyle name="Note 2 2 3 4 2 2 3" xfId="54553" xr:uid="{00000000-0005-0000-0000-000019D50000}"/>
    <cellStyle name="Note 2 2 3 4 2 2 4" xfId="54554" xr:uid="{00000000-0005-0000-0000-00001AD50000}"/>
    <cellStyle name="Note 2 2 3 4 2 2 5" xfId="54555" xr:uid="{00000000-0005-0000-0000-00001BD50000}"/>
    <cellStyle name="Note 2 2 3 4 2 3" xfId="54556" xr:uid="{00000000-0005-0000-0000-00001CD50000}"/>
    <cellStyle name="Note 2 2 3 4 2 3 2" xfId="54557" xr:uid="{00000000-0005-0000-0000-00001DD50000}"/>
    <cellStyle name="Note 2 2 3 4 2 3 3" xfId="54558" xr:uid="{00000000-0005-0000-0000-00001ED50000}"/>
    <cellStyle name="Note 2 2 3 4 2 3 4" xfId="54559" xr:uid="{00000000-0005-0000-0000-00001FD50000}"/>
    <cellStyle name="Note 2 2 3 4 2 3 5" xfId="54560" xr:uid="{00000000-0005-0000-0000-000020D50000}"/>
    <cellStyle name="Note 2 2 3 4 2 4" xfId="54561" xr:uid="{00000000-0005-0000-0000-000021D50000}"/>
    <cellStyle name="Note 2 2 3 4 2 4 2" xfId="54562" xr:uid="{00000000-0005-0000-0000-000022D50000}"/>
    <cellStyle name="Note 2 2 3 4 2 5" xfId="54563" xr:uid="{00000000-0005-0000-0000-000023D50000}"/>
    <cellStyle name="Note 2 2 3 4 2 5 2" xfId="54564" xr:uid="{00000000-0005-0000-0000-000024D50000}"/>
    <cellStyle name="Note 2 2 3 4 2 6" xfId="54565" xr:uid="{00000000-0005-0000-0000-000025D50000}"/>
    <cellStyle name="Note 2 2 3 4 2 6 2" xfId="54566" xr:uid="{00000000-0005-0000-0000-000026D50000}"/>
    <cellStyle name="Note 2 2 3 4 2 7" xfId="54567" xr:uid="{00000000-0005-0000-0000-000027D50000}"/>
    <cellStyle name="Note 2 2 3 4 3" xfId="54568" xr:uid="{00000000-0005-0000-0000-000028D50000}"/>
    <cellStyle name="Note 2 2 3 4 3 2" xfId="54569" xr:uid="{00000000-0005-0000-0000-000029D50000}"/>
    <cellStyle name="Note 2 2 3 4 3 3" xfId="54570" xr:uid="{00000000-0005-0000-0000-00002AD50000}"/>
    <cellStyle name="Note 2 2 3 4 3 4" xfId="54571" xr:uid="{00000000-0005-0000-0000-00002BD50000}"/>
    <cellStyle name="Note 2 2 3 4 3 5" xfId="54572" xr:uid="{00000000-0005-0000-0000-00002CD50000}"/>
    <cellStyle name="Note 2 2 3 4 4" xfId="54573" xr:uid="{00000000-0005-0000-0000-00002DD50000}"/>
    <cellStyle name="Note 2 2 3 4 4 2" xfId="54574" xr:uid="{00000000-0005-0000-0000-00002ED50000}"/>
    <cellStyle name="Note 2 2 3 4 4 3" xfId="54575" xr:uid="{00000000-0005-0000-0000-00002FD50000}"/>
    <cellStyle name="Note 2 2 3 4 4 4" xfId="54576" xr:uid="{00000000-0005-0000-0000-000030D50000}"/>
    <cellStyle name="Note 2 2 3 4 4 5" xfId="54577" xr:uid="{00000000-0005-0000-0000-000031D50000}"/>
    <cellStyle name="Note 2 2 3 4 5" xfId="54578" xr:uid="{00000000-0005-0000-0000-000032D50000}"/>
    <cellStyle name="Note 2 2 3 4 5 2" xfId="54579" xr:uid="{00000000-0005-0000-0000-000033D50000}"/>
    <cellStyle name="Note 2 2 3 4 6" xfId="54580" xr:uid="{00000000-0005-0000-0000-000034D50000}"/>
    <cellStyle name="Note 2 2 3 4 6 2" xfId="54581" xr:uid="{00000000-0005-0000-0000-000035D50000}"/>
    <cellStyle name="Note 2 2 3 4 7" xfId="54582" xr:uid="{00000000-0005-0000-0000-000036D50000}"/>
    <cellStyle name="Note 2 2 3 4 7 2" xfId="54583" xr:uid="{00000000-0005-0000-0000-000037D50000}"/>
    <cellStyle name="Note 2 2 3 4 8" xfId="54584" xr:uid="{00000000-0005-0000-0000-000038D50000}"/>
    <cellStyle name="Note 2 2 3 5" xfId="54585" xr:uid="{00000000-0005-0000-0000-000039D50000}"/>
    <cellStyle name="Note 2 2 3 5 2" xfId="54586" xr:uid="{00000000-0005-0000-0000-00003AD50000}"/>
    <cellStyle name="Note 2 2 3 5 2 2" xfId="54587" xr:uid="{00000000-0005-0000-0000-00003BD50000}"/>
    <cellStyle name="Note 2 2 3 5 2 2 2" xfId="54588" xr:uid="{00000000-0005-0000-0000-00003CD50000}"/>
    <cellStyle name="Note 2 2 3 5 2 2 3" xfId="54589" xr:uid="{00000000-0005-0000-0000-00003DD50000}"/>
    <cellStyle name="Note 2 2 3 5 2 2 4" xfId="54590" xr:uid="{00000000-0005-0000-0000-00003ED50000}"/>
    <cellStyle name="Note 2 2 3 5 2 2 5" xfId="54591" xr:uid="{00000000-0005-0000-0000-00003FD50000}"/>
    <cellStyle name="Note 2 2 3 5 2 3" xfId="54592" xr:uid="{00000000-0005-0000-0000-000040D50000}"/>
    <cellStyle name="Note 2 2 3 5 2 3 2" xfId="54593" xr:uid="{00000000-0005-0000-0000-000041D50000}"/>
    <cellStyle name="Note 2 2 3 5 2 3 3" xfId="54594" xr:uid="{00000000-0005-0000-0000-000042D50000}"/>
    <cellStyle name="Note 2 2 3 5 2 3 4" xfId="54595" xr:uid="{00000000-0005-0000-0000-000043D50000}"/>
    <cellStyle name="Note 2 2 3 5 2 3 5" xfId="54596" xr:uid="{00000000-0005-0000-0000-000044D50000}"/>
    <cellStyle name="Note 2 2 3 5 2 4" xfId="54597" xr:uid="{00000000-0005-0000-0000-000045D50000}"/>
    <cellStyle name="Note 2 2 3 5 2 4 2" xfId="54598" xr:uid="{00000000-0005-0000-0000-000046D50000}"/>
    <cellStyle name="Note 2 2 3 5 2 5" xfId="54599" xr:uid="{00000000-0005-0000-0000-000047D50000}"/>
    <cellStyle name="Note 2 2 3 5 2 5 2" xfId="54600" xr:uid="{00000000-0005-0000-0000-000048D50000}"/>
    <cellStyle name="Note 2 2 3 5 2 6" xfId="54601" xr:uid="{00000000-0005-0000-0000-000049D50000}"/>
    <cellStyle name="Note 2 2 3 5 2 6 2" xfId="54602" xr:uid="{00000000-0005-0000-0000-00004AD50000}"/>
    <cellStyle name="Note 2 2 3 5 2 7" xfId="54603" xr:uid="{00000000-0005-0000-0000-00004BD50000}"/>
    <cellStyle name="Note 2 2 3 5 3" xfId="54604" xr:uid="{00000000-0005-0000-0000-00004CD50000}"/>
    <cellStyle name="Note 2 2 3 5 3 2" xfId="54605" xr:uid="{00000000-0005-0000-0000-00004DD50000}"/>
    <cellStyle name="Note 2 2 3 5 3 3" xfId="54606" xr:uid="{00000000-0005-0000-0000-00004ED50000}"/>
    <cellStyle name="Note 2 2 3 5 3 4" xfId="54607" xr:uid="{00000000-0005-0000-0000-00004FD50000}"/>
    <cellStyle name="Note 2 2 3 5 3 5" xfId="54608" xr:uid="{00000000-0005-0000-0000-000050D50000}"/>
    <cellStyle name="Note 2 2 3 5 4" xfId="54609" xr:uid="{00000000-0005-0000-0000-000051D50000}"/>
    <cellStyle name="Note 2 2 3 5 4 2" xfId="54610" xr:uid="{00000000-0005-0000-0000-000052D50000}"/>
    <cellStyle name="Note 2 2 3 5 4 3" xfId="54611" xr:uid="{00000000-0005-0000-0000-000053D50000}"/>
    <cellStyle name="Note 2 2 3 5 4 4" xfId="54612" xr:uid="{00000000-0005-0000-0000-000054D50000}"/>
    <cellStyle name="Note 2 2 3 5 4 5" xfId="54613" xr:uid="{00000000-0005-0000-0000-000055D50000}"/>
    <cellStyle name="Note 2 2 3 5 5" xfId="54614" xr:uid="{00000000-0005-0000-0000-000056D50000}"/>
    <cellStyle name="Note 2 2 3 5 5 2" xfId="54615" xr:uid="{00000000-0005-0000-0000-000057D50000}"/>
    <cellStyle name="Note 2 2 3 5 6" xfId="54616" xr:uid="{00000000-0005-0000-0000-000058D50000}"/>
    <cellStyle name="Note 2 2 3 5 6 2" xfId="54617" xr:uid="{00000000-0005-0000-0000-000059D50000}"/>
    <cellStyle name="Note 2 2 3 5 7" xfId="54618" xr:uid="{00000000-0005-0000-0000-00005AD50000}"/>
    <cellStyle name="Note 2 2 3 5 7 2" xfId="54619" xr:uid="{00000000-0005-0000-0000-00005BD50000}"/>
    <cellStyle name="Note 2 2 3 5 8" xfId="54620" xr:uid="{00000000-0005-0000-0000-00005CD50000}"/>
    <cellStyle name="Note 2 2 3 6" xfId="54621" xr:uid="{00000000-0005-0000-0000-00005DD50000}"/>
    <cellStyle name="Note 2 2 3 6 2" xfId="54622" xr:uid="{00000000-0005-0000-0000-00005ED50000}"/>
    <cellStyle name="Note 2 2 3 6 2 2" xfId="54623" xr:uid="{00000000-0005-0000-0000-00005FD50000}"/>
    <cellStyle name="Note 2 2 3 6 2 2 2" xfId="54624" xr:uid="{00000000-0005-0000-0000-000060D50000}"/>
    <cellStyle name="Note 2 2 3 6 2 2 3" xfId="54625" xr:uid="{00000000-0005-0000-0000-000061D50000}"/>
    <cellStyle name="Note 2 2 3 6 2 2 4" xfId="54626" xr:uid="{00000000-0005-0000-0000-000062D50000}"/>
    <cellStyle name="Note 2 2 3 6 2 2 5" xfId="54627" xr:uid="{00000000-0005-0000-0000-000063D50000}"/>
    <cellStyle name="Note 2 2 3 6 2 3" xfId="54628" xr:uid="{00000000-0005-0000-0000-000064D50000}"/>
    <cellStyle name="Note 2 2 3 6 2 3 2" xfId="54629" xr:uid="{00000000-0005-0000-0000-000065D50000}"/>
    <cellStyle name="Note 2 2 3 6 2 3 3" xfId="54630" xr:uid="{00000000-0005-0000-0000-000066D50000}"/>
    <cellStyle name="Note 2 2 3 6 2 3 4" xfId="54631" xr:uid="{00000000-0005-0000-0000-000067D50000}"/>
    <cellStyle name="Note 2 2 3 6 2 3 5" xfId="54632" xr:uid="{00000000-0005-0000-0000-000068D50000}"/>
    <cellStyle name="Note 2 2 3 6 2 4" xfId="54633" xr:uid="{00000000-0005-0000-0000-000069D50000}"/>
    <cellStyle name="Note 2 2 3 6 2 4 2" xfId="54634" xr:uid="{00000000-0005-0000-0000-00006AD50000}"/>
    <cellStyle name="Note 2 2 3 6 2 5" xfId="54635" xr:uid="{00000000-0005-0000-0000-00006BD50000}"/>
    <cellStyle name="Note 2 2 3 6 2 5 2" xfId="54636" xr:uid="{00000000-0005-0000-0000-00006CD50000}"/>
    <cellStyle name="Note 2 2 3 6 2 6" xfId="54637" xr:uid="{00000000-0005-0000-0000-00006DD50000}"/>
    <cellStyle name="Note 2 2 3 6 2 6 2" xfId="54638" xr:uid="{00000000-0005-0000-0000-00006ED50000}"/>
    <cellStyle name="Note 2 2 3 6 2 7" xfId="54639" xr:uid="{00000000-0005-0000-0000-00006FD50000}"/>
    <cellStyle name="Note 2 2 3 6 3" xfId="54640" xr:uid="{00000000-0005-0000-0000-000070D50000}"/>
    <cellStyle name="Note 2 2 3 6 3 2" xfId="54641" xr:uid="{00000000-0005-0000-0000-000071D50000}"/>
    <cellStyle name="Note 2 2 3 6 3 3" xfId="54642" xr:uid="{00000000-0005-0000-0000-000072D50000}"/>
    <cellStyle name="Note 2 2 3 6 3 4" xfId="54643" xr:uid="{00000000-0005-0000-0000-000073D50000}"/>
    <cellStyle name="Note 2 2 3 6 3 5" xfId="54644" xr:uid="{00000000-0005-0000-0000-000074D50000}"/>
    <cellStyle name="Note 2 2 3 6 4" xfId="54645" xr:uid="{00000000-0005-0000-0000-000075D50000}"/>
    <cellStyle name="Note 2 2 3 6 4 2" xfId="54646" xr:uid="{00000000-0005-0000-0000-000076D50000}"/>
    <cellStyle name="Note 2 2 3 6 4 3" xfId="54647" xr:uid="{00000000-0005-0000-0000-000077D50000}"/>
    <cellStyle name="Note 2 2 3 6 4 4" xfId="54648" xr:uid="{00000000-0005-0000-0000-000078D50000}"/>
    <cellStyle name="Note 2 2 3 6 4 5" xfId="54649" xr:uid="{00000000-0005-0000-0000-000079D50000}"/>
    <cellStyle name="Note 2 2 3 6 5" xfId="54650" xr:uid="{00000000-0005-0000-0000-00007AD50000}"/>
    <cellStyle name="Note 2 2 3 6 5 2" xfId="54651" xr:uid="{00000000-0005-0000-0000-00007BD50000}"/>
    <cellStyle name="Note 2 2 3 6 6" xfId="54652" xr:uid="{00000000-0005-0000-0000-00007CD50000}"/>
    <cellStyle name="Note 2 2 3 6 6 2" xfId="54653" xr:uid="{00000000-0005-0000-0000-00007DD50000}"/>
    <cellStyle name="Note 2 2 3 6 7" xfId="54654" xr:uid="{00000000-0005-0000-0000-00007ED50000}"/>
    <cellStyle name="Note 2 2 3 6 7 2" xfId="54655" xr:uid="{00000000-0005-0000-0000-00007FD50000}"/>
    <cellStyle name="Note 2 2 3 6 8" xfId="54656" xr:uid="{00000000-0005-0000-0000-000080D50000}"/>
    <cellStyle name="Note 2 2 3 7" xfId="54657" xr:uid="{00000000-0005-0000-0000-000081D50000}"/>
    <cellStyle name="Note 2 2 3 7 2" xfId="54658" xr:uid="{00000000-0005-0000-0000-000082D50000}"/>
    <cellStyle name="Note 2 2 3 7 2 2" xfId="54659" xr:uid="{00000000-0005-0000-0000-000083D50000}"/>
    <cellStyle name="Note 2 2 3 7 2 2 2" xfId="54660" xr:uid="{00000000-0005-0000-0000-000084D50000}"/>
    <cellStyle name="Note 2 2 3 7 2 2 3" xfId="54661" xr:uid="{00000000-0005-0000-0000-000085D50000}"/>
    <cellStyle name="Note 2 2 3 7 2 2 4" xfId="54662" xr:uid="{00000000-0005-0000-0000-000086D50000}"/>
    <cellStyle name="Note 2 2 3 7 2 2 5" xfId="54663" xr:uid="{00000000-0005-0000-0000-000087D50000}"/>
    <cellStyle name="Note 2 2 3 7 2 3" xfId="54664" xr:uid="{00000000-0005-0000-0000-000088D50000}"/>
    <cellStyle name="Note 2 2 3 7 2 3 2" xfId="54665" xr:uid="{00000000-0005-0000-0000-000089D50000}"/>
    <cellStyle name="Note 2 2 3 7 2 3 3" xfId="54666" xr:uid="{00000000-0005-0000-0000-00008AD50000}"/>
    <cellStyle name="Note 2 2 3 7 2 3 4" xfId="54667" xr:uid="{00000000-0005-0000-0000-00008BD50000}"/>
    <cellStyle name="Note 2 2 3 7 2 3 5" xfId="54668" xr:uid="{00000000-0005-0000-0000-00008CD50000}"/>
    <cellStyle name="Note 2 2 3 7 2 4" xfId="54669" xr:uid="{00000000-0005-0000-0000-00008DD50000}"/>
    <cellStyle name="Note 2 2 3 7 2 4 2" xfId="54670" xr:uid="{00000000-0005-0000-0000-00008ED50000}"/>
    <cellStyle name="Note 2 2 3 7 2 5" xfId="54671" xr:uid="{00000000-0005-0000-0000-00008FD50000}"/>
    <cellStyle name="Note 2 2 3 7 2 5 2" xfId="54672" xr:uid="{00000000-0005-0000-0000-000090D50000}"/>
    <cellStyle name="Note 2 2 3 7 2 6" xfId="54673" xr:uid="{00000000-0005-0000-0000-000091D50000}"/>
    <cellStyle name="Note 2 2 3 7 2 6 2" xfId="54674" xr:uid="{00000000-0005-0000-0000-000092D50000}"/>
    <cellStyle name="Note 2 2 3 7 2 7" xfId="54675" xr:uid="{00000000-0005-0000-0000-000093D50000}"/>
    <cellStyle name="Note 2 2 3 7 3" xfId="54676" xr:uid="{00000000-0005-0000-0000-000094D50000}"/>
    <cellStyle name="Note 2 2 3 7 3 2" xfId="54677" xr:uid="{00000000-0005-0000-0000-000095D50000}"/>
    <cellStyle name="Note 2 2 3 7 3 3" xfId="54678" xr:uid="{00000000-0005-0000-0000-000096D50000}"/>
    <cellStyle name="Note 2 2 3 7 3 4" xfId="54679" xr:uid="{00000000-0005-0000-0000-000097D50000}"/>
    <cellStyle name="Note 2 2 3 7 3 5" xfId="54680" xr:uid="{00000000-0005-0000-0000-000098D50000}"/>
    <cellStyle name="Note 2 2 3 7 4" xfId="54681" xr:uid="{00000000-0005-0000-0000-000099D50000}"/>
    <cellStyle name="Note 2 2 3 7 4 2" xfId="54682" xr:uid="{00000000-0005-0000-0000-00009AD50000}"/>
    <cellStyle name="Note 2 2 3 7 4 3" xfId="54683" xr:uid="{00000000-0005-0000-0000-00009BD50000}"/>
    <cellStyle name="Note 2 2 3 7 4 4" xfId="54684" xr:uid="{00000000-0005-0000-0000-00009CD50000}"/>
    <cellStyle name="Note 2 2 3 7 4 5" xfId="54685" xr:uid="{00000000-0005-0000-0000-00009DD50000}"/>
    <cellStyle name="Note 2 2 3 7 5" xfId="54686" xr:uid="{00000000-0005-0000-0000-00009ED50000}"/>
    <cellStyle name="Note 2 2 3 7 5 2" xfId="54687" xr:uid="{00000000-0005-0000-0000-00009FD50000}"/>
    <cellStyle name="Note 2 2 3 7 6" xfId="54688" xr:uid="{00000000-0005-0000-0000-0000A0D50000}"/>
    <cellStyle name="Note 2 2 3 7 6 2" xfId="54689" xr:uid="{00000000-0005-0000-0000-0000A1D50000}"/>
    <cellStyle name="Note 2 2 3 7 7" xfId="54690" xr:uid="{00000000-0005-0000-0000-0000A2D50000}"/>
    <cellStyle name="Note 2 2 3 7 7 2" xfId="54691" xr:uid="{00000000-0005-0000-0000-0000A3D50000}"/>
    <cellStyle name="Note 2 2 3 7 8" xfId="54692" xr:uid="{00000000-0005-0000-0000-0000A4D50000}"/>
    <cellStyle name="Note 2 2 3 8" xfId="54693" xr:uid="{00000000-0005-0000-0000-0000A5D50000}"/>
    <cellStyle name="Note 2 2 3 8 2" xfId="54694" xr:uid="{00000000-0005-0000-0000-0000A6D50000}"/>
    <cellStyle name="Note 2 2 3 8 2 2" xfId="54695" xr:uid="{00000000-0005-0000-0000-0000A7D50000}"/>
    <cellStyle name="Note 2 2 3 8 2 2 2" xfId="54696" xr:uid="{00000000-0005-0000-0000-0000A8D50000}"/>
    <cellStyle name="Note 2 2 3 8 2 2 3" xfId="54697" xr:uid="{00000000-0005-0000-0000-0000A9D50000}"/>
    <cellStyle name="Note 2 2 3 8 2 2 4" xfId="54698" xr:uid="{00000000-0005-0000-0000-0000AAD50000}"/>
    <cellStyle name="Note 2 2 3 8 2 2 5" xfId="54699" xr:uid="{00000000-0005-0000-0000-0000ABD50000}"/>
    <cellStyle name="Note 2 2 3 8 2 3" xfId="54700" xr:uid="{00000000-0005-0000-0000-0000ACD50000}"/>
    <cellStyle name="Note 2 2 3 8 2 3 2" xfId="54701" xr:uid="{00000000-0005-0000-0000-0000ADD50000}"/>
    <cellStyle name="Note 2 2 3 8 2 3 3" xfId="54702" xr:uid="{00000000-0005-0000-0000-0000AED50000}"/>
    <cellStyle name="Note 2 2 3 8 2 3 4" xfId="54703" xr:uid="{00000000-0005-0000-0000-0000AFD50000}"/>
    <cellStyle name="Note 2 2 3 8 2 3 5" xfId="54704" xr:uid="{00000000-0005-0000-0000-0000B0D50000}"/>
    <cellStyle name="Note 2 2 3 8 2 4" xfId="54705" xr:uid="{00000000-0005-0000-0000-0000B1D50000}"/>
    <cellStyle name="Note 2 2 3 8 2 4 2" xfId="54706" xr:uid="{00000000-0005-0000-0000-0000B2D50000}"/>
    <cellStyle name="Note 2 2 3 8 2 5" xfId="54707" xr:uid="{00000000-0005-0000-0000-0000B3D50000}"/>
    <cellStyle name="Note 2 2 3 8 2 5 2" xfId="54708" xr:uid="{00000000-0005-0000-0000-0000B4D50000}"/>
    <cellStyle name="Note 2 2 3 8 2 6" xfId="54709" xr:uid="{00000000-0005-0000-0000-0000B5D50000}"/>
    <cellStyle name="Note 2 2 3 8 2 6 2" xfId="54710" xr:uid="{00000000-0005-0000-0000-0000B6D50000}"/>
    <cellStyle name="Note 2 2 3 8 2 7" xfId="54711" xr:uid="{00000000-0005-0000-0000-0000B7D50000}"/>
    <cellStyle name="Note 2 2 3 8 3" xfId="54712" xr:uid="{00000000-0005-0000-0000-0000B8D50000}"/>
    <cellStyle name="Note 2 2 3 8 3 2" xfId="54713" xr:uid="{00000000-0005-0000-0000-0000B9D50000}"/>
    <cellStyle name="Note 2 2 3 8 3 3" xfId="54714" xr:uid="{00000000-0005-0000-0000-0000BAD50000}"/>
    <cellStyle name="Note 2 2 3 8 3 4" xfId="54715" xr:uid="{00000000-0005-0000-0000-0000BBD50000}"/>
    <cellStyle name="Note 2 2 3 8 3 5" xfId="54716" xr:uid="{00000000-0005-0000-0000-0000BCD50000}"/>
    <cellStyle name="Note 2 2 3 8 4" xfId="54717" xr:uid="{00000000-0005-0000-0000-0000BDD50000}"/>
    <cellStyle name="Note 2 2 3 8 4 2" xfId="54718" xr:uid="{00000000-0005-0000-0000-0000BED50000}"/>
    <cellStyle name="Note 2 2 3 8 4 3" xfId="54719" xr:uid="{00000000-0005-0000-0000-0000BFD50000}"/>
    <cellStyle name="Note 2 2 3 8 4 4" xfId="54720" xr:uid="{00000000-0005-0000-0000-0000C0D50000}"/>
    <cellStyle name="Note 2 2 3 8 4 5" xfId="54721" xr:uid="{00000000-0005-0000-0000-0000C1D50000}"/>
    <cellStyle name="Note 2 2 3 8 5" xfId="54722" xr:uid="{00000000-0005-0000-0000-0000C2D50000}"/>
    <cellStyle name="Note 2 2 3 8 5 2" xfId="54723" xr:uid="{00000000-0005-0000-0000-0000C3D50000}"/>
    <cellStyle name="Note 2 2 3 8 6" xfId="54724" xr:uid="{00000000-0005-0000-0000-0000C4D50000}"/>
    <cellStyle name="Note 2 2 3 8 6 2" xfId="54725" xr:uid="{00000000-0005-0000-0000-0000C5D50000}"/>
    <cellStyle name="Note 2 2 3 8 7" xfId="54726" xr:uid="{00000000-0005-0000-0000-0000C6D50000}"/>
    <cellStyle name="Note 2 2 3 8 7 2" xfId="54727" xr:uid="{00000000-0005-0000-0000-0000C7D50000}"/>
    <cellStyle name="Note 2 2 3 8 8" xfId="54728" xr:uid="{00000000-0005-0000-0000-0000C8D50000}"/>
    <cellStyle name="Note 2 2 3 9" xfId="54729" xr:uid="{00000000-0005-0000-0000-0000C9D50000}"/>
    <cellStyle name="Note 2 2 3 9 2" xfId="54730" xr:uid="{00000000-0005-0000-0000-0000CAD50000}"/>
    <cellStyle name="Note 2 2 3 9 2 2" xfId="54731" xr:uid="{00000000-0005-0000-0000-0000CBD50000}"/>
    <cellStyle name="Note 2 2 3 9 2 2 2" xfId="54732" xr:uid="{00000000-0005-0000-0000-0000CCD50000}"/>
    <cellStyle name="Note 2 2 3 9 2 2 3" xfId="54733" xr:uid="{00000000-0005-0000-0000-0000CDD50000}"/>
    <cellStyle name="Note 2 2 3 9 2 2 4" xfId="54734" xr:uid="{00000000-0005-0000-0000-0000CED50000}"/>
    <cellStyle name="Note 2 2 3 9 2 2 5" xfId="54735" xr:uid="{00000000-0005-0000-0000-0000CFD50000}"/>
    <cellStyle name="Note 2 2 3 9 2 3" xfId="54736" xr:uid="{00000000-0005-0000-0000-0000D0D50000}"/>
    <cellStyle name="Note 2 2 3 9 2 3 2" xfId="54737" xr:uid="{00000000-0005-0000-0000-0000D1D50000}"/>
    <cellStyle name="Note 2 2 3 9 2 3 3" xfId="54738" xr:uid="{00000000-0005-0000-0000-0000D2D50000}"/>
    <cellStyle name="Note 2 2 3 9 2 3 4" xfId="54739" xr:uid="{00000000-0005-0000-0000-0000D3D50000}"/>
    <cellStyle name="Note 2 2 3 9 2 3 5" xfId="54740" xr:uid="{00000000-0005-0000-0000-0000D4D50000}"/>
    <cellStyle name="Note 2 2 3 9 2 4" xfId="54741" xr:uid="{00000000-0005-0000-0000-0000D5D50000}"/>
    <cellStyle name="Note 2 2 3 9 2 4 2" xfId="54742" xr:uid="{00000000-0005-0000-0000-0000D6D50000}"/>
    <cellStyle name="Note 2 2 3 9 2 5" xfId="54743" xr:uid="{00000000-0005-0000-0000-0000D7D50000}"/>
    <cellStyle name="Note 2 2 3 9 2 5 2" xfId="54744" xr:uid="{00000000-0005-0000-0000-0000D8D50000}"/>
    <cellStyle name="Note 2 2 3 9 2 6" xfId="54745" xr:uid="{00000000-0005-0000-0000-0000D9D50000}"/>
    <cellStyle name="Note 2 2 3 9 2 6 2" xfId="54746" xr:uid="{00000000-0005-0000-0000-0000DAD50000}"/>
    <cellStyle name="Note 2 2 3 9 2 7" xfId="54747" xr:uid="{00000000-0005-0000-0000-0000DBD50000}"/>
    <cellStyle name="Note 2 2 3 9 3" xfId="54748" xr:uid="{00000000-0005-0000-0000-0000DCD50000}"/>
    <cellStyle name="Note 2 2 3 9 3 2" xfId="54749" xr:uid="{00000000-0005-0000-0000-0000DDD50000}"/>
    <cellStyle name="Note 2 2 3 9 3 3" xfId="54750" xr:uid="{00000000-0005-0000-0000-0000DED50000}"/>
    <cellStyle name="Note 2 2 3 9 3 4" xfId="54751" xr:uid="{00000000-0005-0000-0000-0000DFD50000}"/>
    <cellStyle name="Note 2 2 3 9 3 5" xfId="54752" xr:uid="{00000000-0005-0000-0000-0000E0D50000}"/>
    <cellStyle name="Note 2 2 3 9 4" xfId="54753" xr:uid="{00000000-0005-0000-0000-0000E1D50000}"/>
    <cellStyle name="Note 2 2 3 9 4 2" xfId="54754" xr:uid="{00000000-0005-0000-0000-0000E2D50000}"/>
    <cellStyle name="Note 2 2 3 9 4 3" xfId="54755" xr:uid="{00000000-0005-0000-0000-0000E3D50000}"/>
    <cellStyle name="Note 2 2 3 9 4 4" xfId="54756" xr:uid="{00000000-0005-0000-0000-0000E4D50000}"/>
    <cellStyle name="Note 2 2 3 9 4 5" xfId="54757" xr:uid="{00000000-0005-0000-0000-0000E5D50000}"/>
    <cellStyle name="Note 2 2 3 9 5" xfId="54758" xr:uid="{00000000-0005-0000-0000-0000E6D50000}"/>
    <cellStyle name="Note 2 2 3 9 5 2" xfId="54759" xr:uid="{00000000-0005-0000-0000-0000E7D50000}"/>
    <cellStyle name="Note 2 2 3 9 6" xfId="54760" xr:uid="{00000000-0005-0000-0000-0000E8D50000}"/>
    <cellStyle name="Note 2 2 3 9 6 2" xfId="54761" xr:uid="{00000000-0005-0000-0000-0000E9D50000}"/>
    <cellStyle name="Note 2 2 3 9 7" xfId="54762" xr:uid="{00000000-0005-0000-0000-0000EAD50000}"/>
    <cellStyle name="Note 2 2 3 9 7 2" xfId="54763" xr:uid="{00000000-0005-0000-0000-0000EBD50000}"/>
    <cellStyle name="Note 2 2 3 9 8" xfId="54764" xr:uid="{00000000-0005-0000-0000-0000ECD50000}"/>
    <cellStyle name="Note 2 2 4" xfId="54765" xr:uid="{00000000-0005-0000-0000-0000EDD50000}"/>
    <cellStyle name="Note 2 2 4 2" xfId="54766" xr:uid="{00000000-0005-0000-0000-0000EED50000}"/>
    <cellStyle name="Note 2 2 4 2 2" xfId="54767" xr:uid="{00000000-0005-0000-0000-0000EFD50000}"/>
    <cellStyle name="Note 2 2 4 3" xfId="54768" xr:uid="{00000000-0005-0000-0000-0000F0D50000}"/>
    <cellStyle name="Note 2 2 4 3 2" xfId="54769" xr:uid="{00000000-0005-0000-0000-0000F1D50000}"/>
    <cellStyle name="Note 2 2 4 4" xfId="54770" xr:uid="{00000000-0005-0000-0000-0000F2D50000}"/>
    <cellStyle name="Note 2 2 4 5" xfId="54771" xr:uid="{00000000-0005-0000-0000-0000F3D50000}"/>
    <cellStyle name="Note 2 2 5" xfId="54772" xr:uid="{00000000-0005-0000-0000-0000F4D50000}"/>
    <cellStyle name="Note 2 2 5 2" xfId="54773" xr:uid="{00000000-0005-0000-0000-0000F5D50000}"/>
    <cellStyle name="Note 2 2 5 2 2" xfId="54774" xr:uid="{00000000-0005-0000-0000-0000F6D50000}"/>
    <cellStyle name="Note 2 2 5 3" xfId="54775" xr:uid="{00000000-0005-0000-0000-0000F7D50000}"/>
    <cellStyle name="Note 2 2 5 3 2" xfId="54776" xr:uid="{00000000-0005-0000-0000-0000F8D50000}"/>
    <cellStyle name="Note 2 2 5 4" xfId="54777" xr:uid="{00000000-0005-0000-0000-0000F9D50000}"/>
    <cellStyle name="Note 2 2 5 5" xfId="54778" xr:uid="{00000000-0005-0000-0000-0000FAD50000}"/>
    <cellStyle name="Note 2 2 6" xfId="54779" xr:uid="{00000000-0005-0000-0000-0000FBD50000}"/>
    <cellStyle name="Note 2 2 6 2" xfId="54780" xr:uid="{00000000-0005-0000-0000-0000FCD50000}"/>
    <cellStyle name="Note 2 2 6 2 2" xfId="54781" xr:uid="{00000000-0005-0000-0000-0000FDD50000}"/>
    <cellStyle name="Note 2 2 7" xfId="54782" xr:uid="{00000000-0005-0000-0000-0000FED50000}"/>
    <cellStyle name="Note 2 2 7 2" xfId="54783" xr:uid="{00000000-0005-0000-0000-0000FFD50000}"/>
    <cellStyle name="Note 2 2 8" xfId="54784" xr:uid="{00000000-0005-0000-0000-000000D60000}"/>
    <cellStyle name="Note 2 2 8 2" xfId="54785" xr:uid="{00000000-0005-0000-0000-000001D60000}"/>
    <cellStyle name="Note 2 2_T-straight with PEDs adjustor" xfId="54786" xr:uid="{00000000-0005-0000-0000-000002D60000}"/>
    <cellStyle name="Note 2 3" xfId="54787" xr:uid="{00000000-0005-0000-0000-000003D60000}"/>
    <cellStyle name="Note 2 3 2" xfId="54788" xr:uid="{00000000-0005-0000-0000-000004D60000}"/>
    <cellStyle name="Note 2 3 2 10" xfId="54789" xr:uid="{00000000-0005-0000-0000-000005D60000}"/>
    <cellStyle name="Note 2 3 2 10 2" xfId="54790" xr:uid="{00000000-0005-0000-0000-000006D60000}"/>
    <cellStyle name="Note 2 3 2 10 2 2" xfId="54791" xr:uid="{00000000-0005-0000-0000-000007D60000}"/>
    <cellStyle name="Note 2 3 2 10 2 2 2" xfId="54792" xr:uid="{00000000-0005-0000-0000-000008D60000}"/>
    <cellStyle name="Note 2 3 2 10 2 2 3" xfId="54793" xr:uid="{00000000-0005-0000-0000-000009D60000}"/>
    <cellStyle name="Note 2 3 2 10 2 2 4" xfId="54794" xr:uid="{00000000-0005-0000-0000-00000AD60000}"/>
    <cellStyle name="Note 2 3 2 10 2 2 5" xfId="54795" xr:uid="{00000000-0005-0000-0000-00000BD60000}"/>
    <cellStyle name="Note 2 3 2 10 2 3" xfId="54796" xr:uid="{00000000-0005-0000-0000-00000CD60000}"/>
    <cellStyle name="Note 2 3 2 10 2 3 2" xfId="54797" xr:uid="{00000000-0005-0000-0000-00000DD60000}"/>
    <cellStyle name="Note 2 3 2 10 2 3 3" xfId="54798" xr:uid="{00000000-0005-0000-0000-00000ED60000}"/>
    <cellStyle name="Note 2 3 2 10 2 3 4" xfId="54799" xr:uid="{00000000-0005-0000-0000-00000FD60000}"/>
    <cellStyle name="Note 2 3 2 10 2 3 5" xfId="54800" xr:uid="{00000000-0005-0000-0000-000010D60000}"/>
    <cellStyle name="Note 2 3 2 10 2 4" xfId="54801" xr:uid="{00000000-0005-0000-0000-000011D60000}"/>
    <cellStyle name="Note 2 3 2 10 2 4 2" xfId="54802" xr:uid="{00000000-0005-0000-0000-000012D60000}"/>
    <cellStyle name="Note 2 3 2 10 2 5" xfId="54803" xr:uid="{00000000-0005-0000-0000-000013D60000}"/>
    <cellStyle name="Note 2 3 2 10 2 5 2" xfId="54804" xr:uid="{00000000-0005-0000-0000-000014D60000}"/>
    <cellStyle name="Note 2 3 2 10 2 6" xfId="54805" xr:uid="{00000000-0005-0000-0000-000015D60000}"/>
    <cellStyle name="Note 2 3 2 10 2 6 2" xfId="54806" xr:uid="{00000000-0005-0000-0000-000016D60000}"/>
    <cellStyle name="Note 2 3 2 10 2 7" xfId="54807" xr:uid="{00000000-0005-0000-0000-000017D60000}"/>
    <cellStyle name="Note 2 3 2 10 3" xfId="54808" xr:uid="{00000000-0005-0000-0000-000018D60000}"/>
    <cellStyle name="Note 2 3 2 10 3 2" xfId="54809" xr:uid="{00000000-0005-0000-0000-000019D60000}"/>
    <cellStyle name="Note 2 3 2 10 3 3" xfId="54810" xr:uid="{00000000-0005-0000-0000-00001AD60000}"/>
    <cellStyle name="Note 2 3 2 10 3 4" xfId="54811" xr:uid="{00000000-0005-0000-0000-00001BD60000}"/>
    <cellStyle name="Note 2 3 2 10 3 5" xfId="54812" xr:uid="{00000000-0005-0000-0000-00001CD60000}"/>
    <cellStyle name="Note 2 3 2 10 4" xfId="54813" xr:uid="{00000000-0005-0000-0000-00001DD60000}"/>
    <cellStyle name="Note 2 3 2 10 4 2" xfId="54814" xr:uid="{00000000-0005-0000-0000-00001ED60000}"/>
    <cellStyle name="Note 2 3 2 10 4 3" xfId="54815" xr:uid="{00000000-0005-0000-0000-00001FD60000}"/>
    <cellStyle name="Note 2 3 2 10 4 4" xfId="54816" xr:uid="{00000000-0005-0000-0000-000020D60000}"/>
    <cellStyle name="Note 2 3 2 10 4 5" xfId="54817" xr:uid="{00000000-0005-0000-0000-000021D60000}"/>
    <cellStyle name="Note 2 3 2 10 5" xfId="54818" xr:uid="{00000000-0005-0000-0000-000022D60000}"/>
    <cellStyle name="Note 2 3 2 10 5 2" xfId="54819" xr:uid="{00000000-0005-0000-0000-000023D60000}"/>
    <cellStyle name="Note 2 3 2 10 6" xfId="54820" xr:uid="{00000000-0005-0000-0000-000024D60000}"/>
    <cellStyle name="Note 2 3 2 10 6 2" xfId="54821" xr:uid="{00000000-0005-0000-0000-000025D60000}"/>
    <cellStyle name="Note 2 3 2 10 7" xfId="54822" xr:uid="{00000000-0005-0000-0000-000026D60000}"/>
    <cellStyle name="Note 2 3 2 10 7 2" xfId="54823" xr:uid="{00000000-0005-0000-0000-000027D60000}"/>
    <cellStyle name="Note 2 3 2 10 8" xfId="54824" xr:uid="{00000000-0005-0000-0000-000028D60000}"/>
    <cellStyle name="Note 2 3 2 11" xfId="54825" xr:uid="{00000000-0005-0000-0000-000029D60000}"/>
    <cellStyle name="Note 2 3 2 11 2" xfId="54826" xr:uid="{00000000-0005-0000-0000-00002AD60000}"/>
    <cellStyle name="Note 2 3 2 11 2 2" xfId="54827" xr:uid="{00000000-0005-0000-0000-00002BD60000}"/>
    <cellStyle name="Note 2 3 2 11 2 2 2" xfId="54828" xr:uid="{00000000-0005-0000-0000-00002CD60000}"/>
    <cellStyle name="Note 2 3 2 11 2 2 3" xfId="54829" xr:uid="{00000000-0005-0000-0000-00002DD60000}"/>
    <cellStyle name="Note 2 3 2 11 2 2 4" xfId="54830" xr:uid="{00000000-0005-0000-0000-00002ED60000}"/>
    <cellStyle name="Note 2 3 2 11 2 2 5" xfId="54831" xr:uid="{00000000-0005-0000-0000-00002FD60000}"/>
    <cellStyle name="Note 2 3 2 11 2 3" xfId="54832" xr:uid="{00000000-0005-0000-0000-000030D60000}"/>
    <cellStyle name="Note 2 3 2 11 2 3 2" xfId="54833" xr:uid="{00000000-0005-0000-0000-000031D60000}"/>
    <cellStyle name="Note 2 3 2 11 2 3 3" xfId="54834" xr:uid="{00000000-0005-0000-0000-000032D60000}"/>
    <cellStyle name="Note 2 3 2 11 2 3 4" xfId="54835" xr:uid="{00000000-0005-0000-0000-000033D60000}"/>
    <cellStyle name="Note 2 3 2 11 2 3 5" xfId="54836" xr:uid="{00000000-0005-0000-0000-000034D60000}"/>
    <cellStyle name="Note 2 3 2 11 2 4" xfId="54837" xr:uid="{00000000-0005-0000-0000-000035D60000}"/>
    <cellStyle name="Note 2 3 2 11 2 4 2" xfId="54838" xr:uid="{00000000-0005-0000-0000-000036D60000}"/>
    <cellStyle name="Note 2 3 2 11 2 5" xfId="54839" xr:uid="{00000000-0005-0000-0000-000037D60000}"/>
    <cellStyle name="Note 2 3 2 11 2 5 2" xfId="54840" xr:uid="{00000000-0005-0000-0000-000038D60000}"/>
    <cellStyle name="Note 2 3 2 11 2 6" xfId="54841" xr:uid="{00000000-0005-0000-0000-000039D60000}"/>
    <cellStyle name="Note 2 3 2 11 2 6 2" xfId="54842" xr:uid="{00000000-0005-0000-0000-00003AD60000}"/>
    <cellStyle name="Note 2 3 2 11 2 7" xfId="54843" xr:uid="{00000000-0005-0000-0000-00003BD60000}"/>
    <cellStyle name="Note 2 3 2 11 3" xfId="54844" xr:uid="{00000000-0005-0000-0000-00003CD60000}"/>
    <cellStyle name="Note 2 3 2 11 3 2" xfId="54845" xr:uid="{00000000-0005-0000-0000-00003DD60000}"/>
    <cellStyle name="Note 2 3 2 11 3 3" xfId="54846" xr:uid="{00000000-0005-0000-0000-00003ED60000}"/>
    <cellStyle name="Note 2 3 2 11 3 4" xfId="54847" xr:uid="{00000000-0005-0000-0000-00003FD60000}"/>
    <cellStyle name="Note 2 3 2 11 3 5" xfId="54848" xr:uid="{00000000-0005-0000-0000-000040D60000}"/>
    <cellStyle name="Note 2 3 2 11 4" xfId="54849" xr:uid="{00000000-0005-0000-0000-000041D60000}"/>
    <cellStyle name="Note 2 3 2 11 4 2" xfId="54850" xr:uid="{00000000-0005-0000-0000-000042D60000}"/>
    <cellStyle name="Note 2 3 2 11 4 3" xfId="54851" xr:uid="{00000000-0005-0000-0000-000043D60000}"/>
    <cellStyle name="Note 2 3 2 11 4 4" xfId="54852" xr:uid="{00000000-0005-0000-0000-000044D60000}"/>
    <cellStyle name="Note 2 3 2 11 4 5" xfId="54853" xr:uid="{00000000-0005-0000-0000-000045D60000}"/>
    <cellStyle name="Note 2 3 2 11 5" xfId="54854" xr:uid="{00000000-0005-0000-0000-000046D60000}"/>
    <cellStyle name="Note 2 3 2 11 5 2" xfId="54855" xr:uid="{00000000-0005-0000-0000-000047D60000}"/>
    <cellStyle name="Note 2 3 2 11 6" xfId="54856" xr:uid="{00000000-0005-0000-0000-000048D60000}"/>
    <cellStyle name="Note 2 3 2 11 6 2" xfId="54857" xr:uid="{00000000-0005-0000-0000-000049D60000}"/>
    <cellStyle name="Note 2 3 2 11 7" xfId="54858" xr:uid="{00000000-0005-0000-0000-00004AD60000}"/>
    <cellStyle name="Note 2 3 2 11 7 2" xfId="54859" xr:uid="{00000000-0005-0000-0000-00004BD60000}"/>
    <cellStyle name="Note 2 3 2 11 8" xfId="54860" xr:uid="{00000000-0005-0000-0000-00004CD60000}"/>
    <cellStyle name="Note 2 3 2 12" xfId="54861" xr:uid="{00000000-0005-0000-0000-00004DD60000}"/>
    <cellStyle name="Note 2 3 2 12 2" xfId="54862" xr:uid="{00000000-0005-0000-0000-00004ED60000}"/>
    <cellStyle name="Note 2 3 2 12 2 2" xfId="54863" xr:uid="{00000000-0005-0000-0000-00004FD60000}"/>
    <cellStyle name="Note 2 3 2 12 2 2 2" xfId="54864" xr:uid="{00000000-0005-0000-0000-000050D60000}"/>
    <cellStyle name="Note 2 3 2 12 2 2 3" xfId="54865" xr:uid="{00000000-0005-0000-0000-000051D60000}"/>
    <cellStyle name="Note 2 3 2 12 2 2 4" xfId="54866" xr:uid="{00000000-0005-0000-0000-000052D60000}"/>
    <cellStyle name="Note 2 3 2 12 2 2 5" xfId="54867" xr:uid="{00000000-0005-0000-0000-000053D60000}"/>
    <cellStyle name="Note 2 3 2 12 2 3" xfId="54868" xr:uid="{00000000-0005-0000-0000-000054D60000}"/>
    <cellStyle name="Note 2 3 2 12 2 3 2" xfId="54869" xr:uid="{00000000-0005-0000-0000-000055D60000}"/>
    <cellStyle name="Note 2 3 2 12 2 3 3" xfId="54870" xr:uid="{00000000-0005-0000-0000-000056D60000}"/>
    <cellStyle name="Note 2 3 2 12 2 3 4" xfId="54871" xr:uid="{00000000-0005-0000-0000-000057D60000}"/>
    <cellStyle name="Note 2 3 2 12 2 3 5" xfId="54872" xr:uid="{00000000-0005-0000-0000-000058D60000}"/>
    <cellStyle name="Note 2 3 2 12 2 4" xfId="54873" xr:uid="{00000000-0005-0000-0000-000059D60000}"/>
    <cellStyle name="Note 2 3 2 12 2 4 2" xfId="54874" xr:uid="{00000000-0005-0000-0000-00005AD60000}"/>
    <cellStyle name="Note 2 3 2 12 2 5" xfId="54875" xr:uid="{00000000-0005-0000-0000-00005BD60000}"/>
    <cellStyle name="Note 2 3 2 12 2 5 2" xfId="54876" xr:uid="{00000000-0005-0000-0000-00005CD60000}"/>
    <cellStyle name="Note 2 3 2 12 2 6" xfId="54877" xr:uid="{00000000-0005-0000-0000-00005DD60000}"/>
    <cellStyle name="Note 2 3 2 12 2 6 2" xfId="54878" xr:uid="{00000000-0005-0000-0000-00005ED60000}"/>
    <cellStyle name="Note 2 3 2 12 2 7" xfId="54879" xr:uid="{00000000-0005-0000-0000-00005FD60000}"/>
    <cellStyle name="Note 2 3 2 12 3" xfId="54880" xr:uid="{00000000-0005-0000-0000-000060D60000}"/>
    <cellStyle name="Note 2 3 2 12 3 2" xfId="54881" xr:uid="{00000000-0005-0000-0000-000061D60000}"/>
    <cellStyle name="Note 2 3 2 12 3 3" xfId="54882" xr:uid="{00000000-0005-0000-0000-000062D60000}"/>
    <cellStyle name="Note 2 3 2 12 3 4" xfId="54883" xr:uid="{00000000-0005-0000-0000-000063D60000}"/>
    <cellStyle name="Note 2 3 2 12 3 5" xfId="54884" xr:uid="{00000000-0005-0000-0000-000064D60000}"/>
    <cellStyle name="Note 2 3 2 12 4" xfId="54885" xr:uid="{00000000-0005-0000-0000-000065D60000}"/>
    <cellStyle name="Note 2 3 2 12 4 2" xfId="54886" xr:uid="{00000000-0005-0000-0000-000066D60000}"/>
    <cellStyle name="Note 2 3 2 12 4 3" xfId="54887" xr:uid="{00000000-0005-0000-0000-000067D60000}"/>
    <cellStyle name="Note 2 3 2 12 4 4" xfId="54888" xr:uid="{00000000-0005-0000-0000-000068D60000}"/>
    <cellStyle name="Note 2 3 2 12 4 5" xfId="54889" xr:uid="{00000000-0005-0000-0000-000069D60000}"/>
    <cellStyle name="Note 2 3 2 12 5" xfId="54890" xr:uid="{00000000-0005-0000-0000-00006AD60000}"/>
    <cellStyle name="Note 2 3 2 12 5 2" xfId="54891" xr:uid="{00000000-0005-0000-0000-00006BD60000}"/>
    <cellStyle name="Note 2 3 2 12 6" xfId="54892" xr:uid="{00000000-0005-0000-0000-00006CD60000}"/>
    <cellStyle name="Note 2 3 2 12 6 2" xfId="54893" xr:uid="{00000000-0005-0000-0000-00006DD60000}"/>
    <cellStyle name="Note 2 3 2 12 7" xfId="54894" xr:uid="{00000000-0005-0000-0000-00006ED60000}"/>
    <cellStyle name="Note 2 3 2 12 7 2" xfId="54895" xr:uid="{00000000-0005-0000-0000-00006FD60000}"/>
    <cellStyle name="Note 2 3 2 12 8" xfId="54896" xr:uid="{00000000-0005-0000-0000-000070D60000}"/>
    <cellStyle name="Note 2 3 2 13" xfId="54897" xr:uid="{00000000-0005-0000-0000-000071D60000}"/>
    <cellStyle name="Note 2 3 2 13 2" xfId="54898" xr:uid="{00000000-0005-0000-0000-000072D60000}"/>
    <cellStyle name="Note 2 3 2 13 2 2" xfId="54899" xr:uid="{00000000-0005-0000-0000-000073D60000}"/>
    <cellStyle name="Note 2 3 2 13 2 2 2" xfId="54900" xr:uid="{00000000-0005-0000-0000-000074D60000}"/>
    <cellStyle name="Note 2 3 2 13 2 2 3" xfId="54901" xr:uid="{00000000-0005-0000-0000-000075D60000}"/>
    <cellStyle name="Note 2 3 2 13 2 2 4" xfId="54902" xr:uid="{00000000-0005-0000-0000-000076D60000}"/>
    <cellStyle name="Note 2 3 2 13 2 2 5" xfId="54903" xr:uid="{00000000-0005-0000-0000-000077D60000}"/>
    <cellStyle name="Note 2 3 2 13 2 3" xfId="54904" xr:uid="{00000000-0005-0000-0000-000078D60000}"/>
    <cellStyle name="Note 2 3 2 13 2 3 2" xfId="54905" xr:uid="{00000000-0005-0000-0000-000079D60000}"/>
    <cellStyle name="Note 2 3 2 13 2 3 3" xfId="54906" xr:uid="{00000000-0005-0000-0000-00007AD60000}"/>
    <cellStyle name="Note 2 3 2 13 2 3 4" xfId="54907" xr:uid="{00000000-0005-0000-0000-00007BD60000}"/>
    <cellStyle name="Note 2 3 2 13 2 3 5" xfId="54908" xr:uid="{00000000-0005-0000-0000-00007CD60000}"/>
    <cellStyle name="Note 2 3 2 13 2 4" xfId="54909" xr:uid="{00000000-0005-0000-0000-00007DD60000}"/>
    <cellStyle name="Note 2 3 2 13 2 4 2" xfId="54910" xr:uid="{00000000-0005-0000-0000-00007ED60000}"/>
    <cellStyle name="Note 2 3 2 13 2 5" xfId="54911" xr:uid="{00000000-0005-0000-0000-00007FD60000}"/>
    <cellStyle name="Note 2 3 2 13 2 5 2" xfId="54912" xr:uid="{00000000-0005-0000-0000-000080D60000}"/>
    <cellStyle name="Note 2 3 2 13 2 6" xfId="54913" xr:uid="{00000000-0005-0000-0000-000081D60000}"/>
    <cellStyle name="Note 2 3 2 13 2 6 2" xfId="54914" xr:uid="{00000000-0005-0000-0000-000082D60000}"/>
    <cellStyle name="Note 2 3 2 13 2 7" xfId="54915" xr:uid="{00000000-0005-0000-0000-000083D60000}"/>
    <cellStyle name="Note 2 3 2 13 3" xfId="54916" xr:uid="{00000000-0005-0000-0000-000084D60000}"/>
    <cellStyle name="Note 2 3 2 13 3 2" xfId="54917" xr:uid="{00000000-0005-0000-0000-000085D60000}"/>
    <cellStyle name="Note 2 3 2 13 3 3" xfId="54918" xr:uid="{00000000-0005-0000-0000-000086D60000}"/>
    <cellStyle name="Note 2 3 2 13 3 4" xfId="54919" xr:uid="{00000000-0005-0000-0000-000087D60000}"/>
    <cellStyle name="Note 2 3 2 13 3 5" xfId="54920" xr:uid="{00000000-0005-0000-0000-000088D60000}"/>
    <cellStyle name="Note 2 3 2 13 4" xfId="54921" xr:uid="{00000000-0005-0000-0000-000089D60000}"/>
    <cellStyle name="Note 2 3 2 13 4 2" xfId="54922" xr:uid="{00000000-0005-0000-0000-00008AD60000}"/>
    <cellStyle name="Note 2 3 2 13 4 3" xfId="54923" xr:uid="{00000000-0005-0000-0000-00008BD60000}"/>
    <cellStyle name="Note 2 3 2 13 4 4" xfId="54924" xr:uid="{00000000-0005-0000-0000-00008CD60000}"/>
    <cellStyle name="Note 2 3 2 13 4 5" xfId="54925" xr:uid="{00000000-0005-0000-0000-00008DD60000}"/>
    <cellStyle name="Note 2 3 2 13 5" xfId="54926" xr:uid="{00000000-0005-0000-0000-00008ED60000}"/>
    <cellStyle name="Note 2 3 2 13 5 2" xfId="54927" xr:uid="{00000000-0005-0000-0000-00008FD60000}"/>
    <cellStyle name="Note 2 3 2 13 6" xfId="54928" xr:uid="{00000000-0005-0000-0000-000090D60000}"/>
    <cellStyle name="Note 2 3 2 13 6 2" xfId="54929" xr:uid="{00000000-0005-0000-0000-000091D60000}"/>
    <cellStyle name="Note 2 3 2 13 7" xfId="54930" xr:uid="{00000000-0005-0000-0000-000092D60000}"/>
    <cellStyle name="Note 2 3 2 13 7 2" xfId="54931" xr:uid="{00000000-0005-0000-0000-000093D60000}"/>
    <cellStyle name="Note 2 3 2 13 8" xfId="54932" xr:uid="{00000000-0005-0000-0000-000094D60000}"/>
    <cellStyle name="Note 2 3 2 14" xfId="54933" xr:uid="{00000000-0005-0000-0000-000095D60000}"/>
    <cellStyle name="Note 2 3 2 14 2" xfId="54934" xr:uid="{00000000-0005-0000-0000-000096D60000}"/>
    <cellStyle name="Note 2 3 2 14 2 2" xfId="54935" xr:uid="{00000000-0005-0000-0000-000097D60000}"/>
    <cellStyle name="Note 2 3 2 14 2 2 2" xfId="54936" xr:uid="{00000000-0005-0000-0000-000098D60000}"/>
    <cellStyle name="Note 2 3 2 14 2 2 3" xfId="54937" xr:uid="{00000000-0005-0000-0000-000099D60000}"/>
    <cellStyle name="Note 2 3 2 14 2 2 4" xfId="54938" xr:uid="{00000000-0005-0000-0000-00009AD60000}"/>
    <cellStyle name="Note 2 3 2 14 2 2 5" xfId="54939" xr:uid="{00000000-0005-0000-0000-00009BD60000}"/>
    <cellStyle name="Note 2 3 2 14 2 3" xfId="54940" xr:uid="{00000000-0005-0000-0000-00009CD60000}"/>
    <cellStyle name="Note 2 3 2 14 2 3 2" xfId="54941" xr:uid="{00000000-0005-0000-0000-00009DD60000}"/>
    <cellStyle name="Note 2 3 2 14 2 3 3" xfId="54942" xr:uid="{00000000-0005-0000-0000-00009ED60000}"/>
    <cellStyle name="Note 2 3 2 14 2 3 4" xfId="54943" xr:uid="{00000000-0005-0000-0000-00009FD60000}"/>
    <cellStyle name="Note 2 3 2 14 2 3 5" xfId="54944" xr:uid="{00000000-0005-0000-0000-0000A0D60000}"/>
    <cellStyle name="Note 2 3 2 14 2 4" xfId="54945" xr:uid="{00000000-0005-0000-0000-0000A1D60000}"/>
    <cellStyle name="Note 2 3 2 14 2 4 2" xfId="54946" xr:uid="{00000000-0005-0000-0000-0000A2D60000}"/>
    <cellStyle name="Note 2 3 2 14 2 5" xfId="54947" xr:uid="{00000000-0005-0000-0000-0000A3D60000}"/>
    <cellStyle name="Note 2 3 2 14 2 5 2" xfId="54948" xr:uid="{00000000-0005-0000-0000-0000A4D60000}"/>
    <cellStyle name="Note 2 3 2 14 2 6" xfId="54949" xr:uid="{00000000-0005-0000-0000-0000A5D60000}"/>
    <cellStyle name="Note 2 3 2 14 2 6 2" xfId="54950" xr:uid="{00000000-0005-0000-0000-0000A6D60000}"/>
    <cellStyle name="Note 2 3 2 14 2 7" xfId="54951" xr:uid="{00000000-0005-0000-0000-0000A7D60000}"/>
    <cellStyle name="Note 2 3 2 14 3" xfId="54952" xr:uid="{00000000-0005-0000-0000-0000A8D60000}"/>
    <cellStyle name="Note 2 3 2 14 3 2" xfId="54953" xr:uid="{00000000-0005-0000-0000-0000A9D60000}"/>
    <cellStyle name="Note 2 3 2 14 3 3" xfId="54954" xr:uid="{00000000-0005-0000-0000-0000AAD60000}"/>
    <cellStyle name="Note 2 3 2 14 3 4" xfId="54955" xr:uid="{00000000-0005-0000-0000-0000ABD60000}"/>
    <cellStyle name="Note 2 3 2 14 3 5" xfId="54956" xr:uid="{00000000-0005-0000-0000-0000ACD60000}"/>
    <cellStyle name="Note 2 3 2 14 4" xfId="54957" xr:uid="{00000000-0005-0000-0000-0000ADD60000}"/>
    <cellStyle name="Note 2 3 2 14 4 2" xfId="54958" xr:uid="{00000000-0005-0000-0000-0000AED60000}"/>
    <cellStyle name="Note 2 3 2 14 4 3" xfId="54959" xr:uid="{00000000-0005-0000-0000-0000AFD60000}"/>
    <cellStyle name="Note 2 3 2 14 4 4" xfId="54960" xr:uid="{00000000-0005-0000-0000-0000B0D60000}"/>
    <cellStyle name="Note 2 3 2 14 4 5" xfId="54961" xr:uid="{00000000-0005-0000-0000-0000B1D60000}"/>
    <cellStyle name="Note 2 3 2 14 5" xfId="54962" xr:uid="{00000000-0005-0000-0000-0000B2D60000}"/>
    <cellStyle name="Note 2 3 2 14 5 2" xfId="54963" xr:uid="{00000000-0005-0000-0000-0000B3D60000}"/>
    <cellStyle name="Note 2 3 2 14 6" xfId="54964" xr:uid="{00000000-0005-0000-0000-0000B4D60000}"/>
    <cellStyle name="Note 2 3 2 14 6 2" xfId="54965" xr:uid="{00000000-0005-0000-0000-0000B5D60000}"/>
    <cellStyle name="Note 2 3 2 14 7" xfId="54966" xr:uid="{00000000-0005-0000-0000-0000B6D60000}"/>
    <cellStyle name="Note 2 3 2 14 7 2" xfId="54967" xr:uid="{00000000-0005-0000-0000-0000B7D60000}"/>
    <cellStyle name="Note 2 3 2 14 8" xfId="54968" xr:uid="{00000000-0005-0000-0000-0000B8D60000}"/>
    <cellStyle name="Note 2 3 2 15" xfId="54969" xr:uid="{00000000-0005-0000-0000-0000B9D60000}"/>
    <cellStyle name="Note 2 3 2 15 2" xfId="54970" xr:uid="{00000000-0005-0000-0000-0000BAD60000}"/>
    <cellStyle name="Note 2 3 2 15 2 2" xfId="54971" xr:uid="{00000000-0005-0000-0000-0000BBD60000}"/>
    <cellStyle name="Note 2 3 2 15 2 3" xfId="54972" xr:uid="{00000000-0005-0000-0000-0000BCD60000}"/>
    <cellStyle name="Note 2 3 2 15 2 4" xfId="54973" xr:uid="{00000000-0005-0000-0000-0000BDD60000}"/>
    <cellStyle name="Note 2 3 2 15 2 5" xfId="54974" xr:uid="{00000000-0005-0000-0000-0000BED60000}"/>
    <cellStyle name="Note 2 3 2 15 3" xfId="54975" xr:uid="{00000000-0005-0000-0000-0000BFD60000}"/>
    <cellStyle name="Note 2 3 2 15 3 2" xfId="54976" xr:uid="{00000000-0005-0000-0000-0000C0D60000}"/>
    <cellStyle name="Note 2 3 2 15 3 3" xfId="54977" xr:uid="{00000000-0005-0000-0000-0000C1D60000}"/>
    <cellStyle name="Note 2 3 2 15 3 4" xfId="54978" xr:uid="{00000000-0005-0000-0000-0000C2D60000}"/>
    <cellStyle name="Note 2 3 2 15 3 5" xfId="54979" xr:uid="{00000000-0005-0000-0000-0000C3D60000}"/>
    <cellStyle name="Note 2 3 2 15 4" xfId="54980" xr:uid="{00000000-0005-0000-0000-0000C4D60000}"/>
    <cellStyle name="Note 2 3 2 15 4 2" xfId="54981" xr:uid="{00000000-0005-0000-0000-0000C5D60000}"/>
    <cellStyle name="Note 2 3 2 15 5" xfId="54982" xr:uid="{00000000-0005-0000-0000-0000C6D60000}"/>
    <cellStyle name="Note 2 3 2 15 5 2" xfId="54983" xr:uid="{00000000-0005-0000-0000-0000C7D60000}"/>
    <cellStyle name="Note 2 3 2 15 6" xfId="54984" xr:uid="{00000000-0005-0000-0000-0000C8D60000}"/>
    <cellStyle name="Note 2 3 2 15 6 2" xfId="54985" xr:uid="{00000000-0005-0000-0000-0000C9D60000}"/>
    <cellStyle name="Note 2 3 2 15 7" xfId="54986" xr:uid="{00000000-0005-0000-0000-0000CAD60000}"/>
    <cellStyle name="Note 2 3 2 16" xfId="54987" xr:uid="{00000000-0005-0000-0000-0000CBD60000}"/>
    <cellStyle name="Note 2 3 2 16 2" xfId="54988" xr:uid="{00000000-0005-0000-0000-0000CCD60000}"/>
    <cellStyle name="Note 2 3 2 16 3" xfId="54989" xr:uid="{00000000-0005-0000-0000-0000CDD60000}"/>
    <cellStyle name="Note 2 3 2 16 4" xfId="54990" xr:uid="{00000000-0005-0000-0000-0000CED60000}"/>
    <cellStyle name="Note 2 3 2 16 5" xfId="54991" xr:uid="{00000000-0005-0000-0000-0000CFD60000}"/>
    <cellStyle name="Note 2 3 2 17" xfId="54992" xr:uid="{00000000-0005-0000-0000-0000D0D60000}"/>
    <cellStyle name="Note 2 3 2 17 2" xfId="54993" xr:uid="{00000000-0005-0000-0000-0000D1D60000}"/>
    <cellStyle name="Note 2 3 2 17 3" xfId="54994" xr:uid="{00000000-0005-0000-0000-0000D2D60000}"/>
    <cellStyle name="Note 2 3 2 17 4" xfId="54995" xr:uid="{00000000-0005-0000-0000-0000D3D60000}"/>
    <cellStyle name="Note 2 3 2 17 5" xfId="54996" xr:uid="{00000000-0005-0000-0000-0000D4D60000}"/>
    <cellStyle name="Note 2 3 2 18" xfId="54997" xr:uid="{00000000-0005-0000-0000-0000D5D60000}"/>
    <cellStyle name="Note 2 3 2 18 2" xfId="54998" xr:uid="{00000000-0005-0000-0000-0000D6D60000}"/>
    <cellStyle name="Note 2 3 2 19" xfId="54999" xr:uid="{00000000-0005-0000-0000-0000D7D60000}"/>
    <cellStyle name="Note 2 3 2 19 2" xfId="55000" xr:uid="{00000000-0005-0000-0000-0000D8D60000}"/>
    <cellStyle name="Note 2 3 2 2" xfId="55001" xr:uid="{00000000-0005-0000-0000-0000D9D60000}"/>
    <cellStyle name="Note 2 3 2 2 2" xfId="55002" xr:uid="{00000000-0005-0000-0000-0000DAD60000}"/>
    <cellStyle name="Note 2 3 2 2 2 2" xfId="55003" xr:uid="{00000000-0005-0000-0000-0000DBD60000}"/>
    <cellStyle name="Note 2 3 2 2 2 2 2" xfId="55004" xr:uid="{00000000-0005-0000-0000-0000DCD60000}"/>
    <cellStyle name="Note 2 3 2 2 2 2 3" xfId="55005" xr:uid="{00000000-0005-0000-0000-0000DDD60000}"/>
    <cellStyle name="Note 2 3 2 2 2 2 4" xfId="55006" xr:uid="{00000000-0005-0000-0000-0000DED60000}"/>
    <cellStyle name="Note 2 3 2 2 2 2 5" xfId="55007" xr:uid="{00000000-0005-0000-0000-0000DFD60000}"/>
    <cellStyle name="Note 2 3 2 2 2 3" xfId="55008" xr:uid="{00000000-0005-0000-0000-0000E0D60000}"/>
    <cellStyle name="Note 2 3 2 2 2 3 2" xfId="55009" xr:uid="{00000000-0005-0000-0000-0000E1D60000}"/>
    <cellStyle name="Note 2 3 2 2 2 3 3" xfId="55010" xr:uid="{00000000-0005-0000-0000-0000E2D60000}"/>
    <cellStyle name="Note 2 3 2 2 2 3 4" xfId="55011" xr:uid="{00000000-0005-0000-0000-0000E3D60000}"/>
    <cellStyle name="Note 2 3 2 2 2 3 5" xfId="55012" xr:uid="{00000000-0005-0000-0000-0000E4D60000}"/>
    <cellStyle name="Note 2 3 2 2 2 4" xfId="55013" xr:uid="{00000000-0005-0000-0000-0000E5D60000}"/>
    <cellStyle name="Note 2 3 2 2 2 4 2" xfId="55014" xr:uid="{00000000-0005-0000-0000-0000E6D60000}"/>
    <cellStyle name="Note 2 3 2 2 2 5" xfId="55015" xr:uid="{00000000-0005-0000-0000-0000E7D60000}"/>
    <cellStyle name="Note 2 3 2 2 2 5 2" xfId="55016" xr:uid="{00000000-0005-0000-0000-0000E8D60000}"/>
    <cellStyle name="Note 2 3 2 2 2 6" xfId="55017" xr:uid="{00000000-0005-0000-0000-0000E9D60000}"/>
    <cellStyle name="Note 2 3 2 2 2 6 2" xfId="55018" xr:uid="{00000000-0005-0000-0000-0000EAD60000}"/>
    <cellStyle name="Note 2 3 2 2 2 7" xfId="55019" xr:uid="{00000000-0005-0000-0000-0000EBD60000}"/>
    <cellStyle name="Note 2 3 2 2 3" xfId="55020" xr:uid="{00000000-0005-0000-0000-0000ECD60000}"/>
    <cellStyle name="Note 2 3 2 2 3 2" xfId="55021" xr:uid="{00000000-0005-0000-0000-0000EDD60000}"/>
    <cellStyle name="Note 2 3 2 2 3 3" xfId="55022" xr:uid="{00000000-0005-0000-0000-0000EED60000}"/>
    <cellStyle name="Note 2 3 2 2 3 4" xfId="55023" xr:uid="{00000000-0005-0000-0000-0000EFD60000}"/>
    <cellStyle name="Note 2 3 2 2 3 5" xfId="55024" xr:uid="{00000000-0005-0000-0000-0000F0D60000}"/>
    <cellStyle name="Note 2 3 2 2 4" xfId="55025" xr:uid="{00000000-0005-0000-0000-0000F1D60000}"/>
    <cellStyle name="Note 2 3 2 2 4 2" xfId="55026" xr:uid="{00000000-0005-0000-0000-0000F2D60000}"/>
    <cellStyle name="Note 2 3 2 2 4 3" xfId="55027" xr:uid="{00000000-0005-0000-0000-0000F3D60000}"/>
    <cellStyle name="Note 2 3 2 2 4 4" xfId="55028" xr:uid="{00000000-0005-0000-0000-0000F4D60000}"/>
    <cellStyle name="Note 2 3 2 2 4 5" xfId="55029" xr:uid="{00000000-0005-0000-0000-0000F5D60000}"/>
    <cellStyle name="Note 2 3 2 2 5" xfId="55030" xr:uid="{00000000-0005-0000-0000-0000F6D60000}"/>
    <cellStyle name="Note 2 3 2 2 5 2" xfId="55031" xr:uid="{00000000-0005-0000-0000-0000F7D60000}"/>
    <cellStyle name="Note 2 3 2 2 6" xfId="55032" xr:uid="{00000000-0005-0000-0000-0000F8D60000}"/>
    <cellStyle name="Note 2 3 2 2 6 2" xfId="55033" xr:uid="{00000000-0005-0000-0000-0000F9D60000}"/>
    <cellStyle name="Note 2 3 2 2 7" xfId="55034" xr:uid="{00000000-0005-0000-0000-0000FAD60000}"/>
    <cellStyle name="Note 2 3 2 2 7 2" xfId="55035" xr:uid="{00000000-0005-0000-0000-0000FBD60000}"/>
    <cellStyle name="Note 2 3 2 2 8" xfId="55036" xr:uid="{00000000-0005-0000-0000-0000FCD60000}"/>
    <cellStyle name="Note 2 3 2 20" xfId="55037" xr:uid="{00000000-0005-0000-0000-0000FDD60000}"/>
    <cellStyle name="Note 2 3 2 20 2" xfId="55038" xr:uid="{00000000-0005-0000-0000-0000FED60000}"/>
    <cellStyle name="Note 2 3 2 21" xfId="55039" xr:uid="{00000000-0005-0000-0000-0000FFD60000}"/>
    <cellStyle name="Note 2 3 2 3" xfId="55040" xr:uid="{00000000-0005-0000-0000-000000D70000}"/>
    <cellStyle name="Note 2 3 2 3 2" xfId="55041" xr:uid="{00000000-0005-0000-0000-000001D70000}"/>
    <cellStyle name="Note 2 3 2 3 2 2" xfId="55042" xr:uid="{00000000-0005-0000-0000-000002D70000}"/>
    <cellStyle name="Note 2 3 2 3 2 2 2" xfId="55043" xr:uid="{00000000-0005-0000-0000-000003D70000}"/>
    <cellStyle name="Note 2 3 2 3 2 2 3" xfId="55044" xr:uid="{00000000-0005-0000-0000-000004D70000}"/>
    <cellStyle name="Note 2 3 2 3 2 2 4" xfId="55045" xr:uid="{00000000-0005-0000-0000-000005D70000}"/>
    <cellStyle name="Note 2 3 2 3 2 2 5" xfId="55046" xr:uid="{00000000-0005-0000-0000-000006D70000}"/>
    <cellStyle name="Note 2 3 2 3 2 3" xfId="55047" xr:uid="{00000000-0005-0000-0000-000007D70000}"/>
    <cellStyle name="Note 2 3 2 3 2 3 2" xfId="55048" xr:uid="{00000000-0005-0000-0000-000008D70000}"/>
    <cellStyle name="Note 2 3 2 3 2 3 3" xfId="55049" xr:uid="{00000000-0005-0000-0000-000009D70000}"/>
    <cellStyle name="Note 2 3 2 3 2 3 4" xfId="55050" xr:uid="{00000000-0005-0000-0000-00000AD70000}"/>
    <cellStyle name="Note 2 3 2 3 2 3 5" xfId="55051" xr:uid="{00000000-0005-0000-0000-00000BD70000}"/>
    <cellStyle name="Note 2 3 2 3 2 4" xfId="55052" xr:uid="{00000000-0005-0000-0000-00000CD70000}"/>
    <cellStyle name="Note 2 3 2 3 2 4 2" xfId="55053" xr:uid="{00000000-0005-0000-0000-00000DD70000}"/>
    <cellStyle name="Note 2 3 2 3 2 5" xfId="55054" xr:uid="{00000000-0005-0000-0000-00000ED70000}"/>
    <cellStyle name="Note 2 3 2 3 2 5 2" xfId="55055" xr:uid="{00000000-0005-0000-0000-00000FD70000}"/>
    <cellStyle name="Note 2 3 2 3 2 6" xfId="55056" xr:uid="{00000000-0005-0000-0000-000010D70000}"/>
    <cellStyle name="Note 2 3 2 3 2 6 2" xfId="55057" xr:uid="{00000000-0005-0000-0000-000011D70000}"/>
    <cellStyle name="Note 2 3 2 3 2 7" xfId="55058" xr:uid="{00000000-0005-0000-0000-000012D70000}"/>
    <cellStyle name="Note 2 3 2 3 3" xfId="55059" xr:uid="{00000000-0005-0000-0000-000013D70000}"/>
    <cellStyle name="Note 2 3 2 3 3 2" xfId="55060" xr:uid="{00000000-0005-0000-0000-000014D70000}"/>
    <cellStyle name="Note 2 3 2 3 3 3" xfId="55061" xr:uid="{00000000-0005-0000-0000-000015D70000}"/>
    <cellStyle name="Note 2 3 2 3 3 4" xfId="55062" xr:uid="{00000000-0005-0000-0000-000016D70000}"/>
    <cellStyle name="Note 2 3 2 3 3 5" xfId="55063" xr:uid="{00000000-0005-0000-0000-000017D70000}"/>
    <cellStyle name="Note 2 3 2 3 4" xfId="55064" xr:uid="{00000000-0005-0000-0000-000018D70000}"/>
    <cellStyle name="Note 2 3 2 3 4 2" xfId="55065" xr:uid="{00000000-0005-0000-0000-000019D70000}"/>
    <cellStyle name="Note 2 3 2 3 4 3" xfId="55066" xr:uid="{00000000-0005-0000-0000-00001AD70000}"/>
    <cellStyle name="Note 2 3 2 3 4 4" xfId="55067" xr:uid="{00000000-0005-0000-0000-00001BD70000}"/>
    <cellStyle name="Note 2 3 2 3 4 5" xfId="55068" xr:uid="{00000000-0005-0000-0000-00001CD70000}"/>
    <cellStyle name="Note 2 3 2 3 5" xfId="55069" xr:uid="{00000000-0005-0000-0000-00001DD70000}"/>
    <cellStyle name="Note 2 3 2 3 5 2" xfId="55070" xr:uid="{00000000-0005-0000-0000-00001ED70000}"/>
    <cellStyle name="Note 2 3 2 3 6" xfId="55071" xr:uid="{00000000-0005-0000-0000-00001FD70000}"/>
    <cellStyle name="Note 2 3 2 3 6 2" xfId="55072" xr:uid="{00000000-0005-0000-0000-000020D70000}"/>
    <cellStyle name="Note 2 3 2 3 7" xfId="55073" xr:uid="{00000000-0005-0000-0000-000021D70000}"/>
    <cellStyle name="Note 2 3 2 3 7 2" xfId="55074" xr:uid="{00000000-0005-0000-0000-000022D70000}"/>
    <cellStyle name="Note 2 3 2 3 8" xfId="55075" xr:uid="{00000000-0005-0000-0000-000023D70000}"/>
    <cellStyle name="Note 2 3 2 4" xfId="55076" xr:uid="{00000000-0005-0000-0000-000024D70000}"/>
    <cellStyle name="Note 2 3 2 4 2" xfId="55077" xr:uid="{00000000-0005-0000-0000-000025D70000}"/>
    <cellStyle name="Note 2 3 2 4 2 2" xfId="55078" xr:uid="{00000000-0005-0000-0000-000026D70000}"/>
    <cellStyle name="Note 2 3 2 4 2 2 2" xfId="55079" xr:uid="{00000000-0005-0000-0000-000027D70000}"/>
    <cellStyle name="Note 2 3 2 4 2 2 3" xfId="55080" xr:uid="{00000000-0005-0000-0000-000028D70000}"/>
    <cellStyle name="Note 2 3 2 4 2 2 4" xfId="55081" xr:uid="{00000000-0005-0000-0000-000029D70000}"/>
    <cellStyle name="Note 2 3 2 4 2 2 5" xfId="55082" xr:uid="{00000000-0005-0000-0000-00002AD70000}"/>
    <cellStyle name="Note 2 3 2 4 2 3" xfId="55083" xr:uid="{00000000-0005-0000-0000-00002BD70000}"/>
    <cellStyle name="Note 2 3 2 4 2 3 2" xfId="55084" xr:uid="{00000000-0005-0000-0000-00002CD70000}"/>
    <cellStyle name="Note 2 3 2 4 2 3 3" xfId="55085" xr:uid="{00000000-0005-0000-0000-00002DD70000}"/>
    <cellStyle name="Note 2 3 2 4 2 3 4" xfId="55086" xr:uid="{00000000-0005-0000-0000-00002ED70000}"/>
    <cellStyle name="Note 2 3 2 4 2 3 5" xfId="55087" xr:uid="{00000000-0005-0000-0000-00002FD70000}"/>
    <cellStyle name="Note 2 3 2 4 2 4" xfId="55088" xr:uid="{00000000-0005-0000-0000-000030D70000}"/>
    <cellStyle name="Note 2 3 2 4 2 4 2" xfId="55089" xr:uid="{00000000-0005-0000-0000-000031D70000}"/>
    <cellStyle name="Note 2 3 2 4 2 5" xfId="55090" xr:uid="{00000000-0005-0000-0000-000032D70000}"/>
    <cellStyle name="Note 2 3 2 4 2 5 2" xfId="55091" xr:uid="{00000000-0005-0000-0000-000033D70000}"/>
    <cellStyle name="Note 2 3 2 4 2 6" xfId="55092" xr:uid="{00000000-0005-0000-0000-000034D70000}"/>
    <cellStyle name="Note 2 3 2 4 2 6 2" xfId="55093" xr:uid="{00000000-0005-0000-0000-000035D70000}"/>
    <cellStyle name="Note 2 3 2 4 2 7" xfId="55094" xr:uid="{00000000-0005-0000-0000-000036D70000}"/>
    <cellStyle name="Note 2 3 2 4 3" xfId="55095" xr:uid="{00000000-0005-0000-0000-000037D70000}"/>
    <cellStyle name="Note 2 3 2 4 3 2" xfId="55096" xr:uid="{00000000-0005-0000-0000-000038D70000}"/>
    <cellStyle name="Note 2 3 2 4 3 3" xfId="55097" xr:uid="{00000000-0005-0000-0000-000039D70000}"/>
    <cellStyle name="Note 2 3 2 4 3 4" xfId="55098" xr:uid="{00000000-0005-0000-0000-00003AD70000}"/>
    <cellStyle name="Note 2 3 2 4 3 5" xfId="55099" xr:uid="{00000000-0005-0000-0000-00003BD70000}"/>
    <cellStyle name="Note 2 3 2 4 4" xfId="55100" xr:uid="{00000000-0005-0000-0000-00003CD70000}"/>
    <cellStyle name="Note 2 3 2 4 4 2" xfId="55101" xr:uid="{00000000-0005-0000-0000-00003DD70000}"/>
    <cellStyle name="Note 2 3 2 4 4 3" xfId="55102" xr:uid="{00000000-0005-0000-0000-00003ED70000}"/>
    <cellStyle name="Note 2 3 2 4 4 4" xfId="55103" xr:uid="{00000000-0005-0000-0000-00003FD70000}"/>
    <cellStyle name="Note 2 3 2 4 4 5" xfId="55104" xr:uid="{00000000-0005-0000-0000-000040D70000}"/>
    <cellStyle name="Note 2 3 2 4 5" xfId="55105" xr:uid="{00000000-0005-0000-0000-000041D70000}"/>
    <cellStyle name="Note 2 3 2 4 5 2" xfId="55106" xr:uid="{00000000-0005-0000-0000-000042D70000}"/>
    <cellStyle name="Note 2 3 2 4 6" xfId="55107" xr:uid="{00000000-0005-0000-0000-000043D70000}"/>
    <cellStyle name="Note 2 3 2 4 6 2" xfId="55108" xr:uid="{00000000-0005-0000-0000-000044D70000}"/>
    <cellStyle name="Note 2 3 2 4 7" xfId="55109" xr:uid="{00000000-0005-0000-0000-000045D70000}"/>
    <cellStyle name="Note 2 3 2 4 7 2" xfId="55110" xr:uid="{00000000-0005-0000-0000-000046D70000}"/>
    <cellStyle name="Note 2 3 2 4 8" xfId="55111" xr:uid="{00000000-0005-0000-0000-000047D70000}"/>
    <cellStyle name="Note 2 3 2 5" xfId="55112" xr:uid="{00000000-0005-0000-0000-000048D70000}"/>
    <cellStyle name="Note 2 3 2 5 2" xfId="55113" xr:uid="{00000000-0005-0000-0000-000049D70000}"/>
    <cellStyle name="Note 2 3 2 5 2 2" xfId="55114" xr:uid="{00000000-0005-0000-0000-00004AD70000}"/>
    <cellStyle name="Note 2 3 2 5 2 2 2" xfId="55115" xr:uid="{00000000-0005-0000-0000-00004BD70000}"/>
    <cellStyle name="Note 2 3 2 5 2 2 3" xfId="55116" xr:uid="{00000000-0005-0000-0000-00004CD70000}"/>
    <cellStyle name="Note 2 3 2 5 2 2 4" xfId="55117" xr:uid="{00000000-0005-0000-0000-00004DD70000}"/>
    <cellStyle name="Note 2 3 2 5 2 2 5" xfId="55118" xr:uid="{00000000-0005-0000-0000-00004ED70000}"/>
    <cellStyle name="Note 2 3 2 5 2 3" xfId="55119" xr:uid="{00000000-0005-0000-0000-00004FD70000}"/>
    <cellStyle name="Note 2 3 2 5 2 3 2" xfId="55120" xr:uid="{00000000-0005-0000-0000-000050D70000}"/>
    <cellStyle name="Note 2 3 2 5 2 3 3" xfId="55121" xr:uid="{00000000-0005-0000-0000-000051D70000}"/>
    <cellStyle name="Note 2 3 2 5 2 3 4" xfId="55122" xr:uid="{00000000-0005-0000-0000-000052D70000}"/>
    <cellStyle name="Note 2 3 2 5 2 3 5" xfId="55123" xr:uid="{00000000-0005-0000-0000-000053D70000}"/>
    <cellStyle name="Note 2 3 2 5 2 4" xfId="55124" xr:uid="{00000000-0005-0000-0000-000054D70000}"/>
    <cellStyle name="Note 2 3 2 5 2 4 2" xfId="55125" xr:uid="{00000000-0005-0000-0000-000055D70000}"/>
    <cellStyle name="Note 2 3 2 5 2 5" xfId="55126" xr:uid="{00000000-0005-0000-0000-000056D70000}"/>
    <cellStyle name="Note 2 3 2 5 2 5 2" xfId="55127" xr:uid="{00000000-0005-0000-0000-000057D70000}"/>
    <cellStyle name="Note 2 3 2 5 2 6" xfId="55128" xr:uid="{00000000-0005-0000-0000-000058D70000}"/>
    <cellStyle name="Note 2 3 2 5 2 6 2" xfId="55129" xr:uid="{00000000-0005-0000-0000-000059D70000}"/>
    <cellStyle name="Note 2 3 2 5 2 7" xfId="55130" xr:uid="{00000000-0005-0000-0000-00005AD70000}"/>
    <cellStyle name="Note 2 3 2 5 3" xfId="55131" xr:uid="{00000000-0005-0000-0000-00005BD70000}"/>
    <cellStyle name="Note 2 3 2 5 3 2" xfId="55132" xr:uid="{00000000-0005-0000-0000-00005CD70000}"/>
    <cellStyle name="Note 2 3 2 5 3 3" xfId="55133" xr:uid="{00000000-0005-0000-0000-00005DD70000}"/>
    <cellStyle name="Note 2 3 2 5 3 4" xfId="55134" xr:uid="{00000000-0005-0000-0000-00005ED70000}"/>
    <cellStyle name="Note 2 3 2 5 3 5" xfId="55135" xr:uid="{00000000-0005-0000-0000-00005FD70000}"/>
    <cellStyle name="Note 2 3 2 5 4" xfId="55136" xr:uid="{00000000-0005-0000-0000-000060D70000}"/>
    <cellStyle name="Note 2 3 2 5 4 2" xfId="55137" xr:uid="{00000000-0005-0000-0000-000061D70000}"/>
    <cellStyle name="Note 2 3 2 5 4 3" xfId="55138" xr:uid="{00000000-0005-0000-0000-000062D70000}"/>
    <cellStyle name="Note 2 3 2 5 4 4" xfId="55139" xr:uid="{00000000-0005-0000-0000-000063D70000}"/>
    <cellStyle name="Note 2 3 2 5 4 5" xfId="55140" xr:uid="{00000000-0005-0000-0000-000064D70000}"/>
    <cellStyle name="Note 2 3 2 5 5" xfId="55141" xr:uid="{00000000-0005-0000-0000-000065D70000}"/>
    <cellStyle name="Note 2 3 2 5 5 2" xfId="55142" xr:uid="{00000000-0005-0000-0000-000066D70000}"/>
    <cellStyle name="Note 2 3 2 5 6" xfId="55143" xr:uid="{00000000-0005-0000-0000-000067D70000}"/>
    <cellStyle name="Note 2 3 2 5 6 2" xfId="55144" xr:uid="{00000000-0005-0000-0000-000068D70000}"/>
    <cellStyle name="Note 2 3 2 5 7" xfId="55145" xr:uid="{00000000-0005-0000-0000-000069D70000}"/>
    <cellStyle name="Note 2 3 2 5 7 2" xfId="55146" xr:uid="{00000000-0005-0000-0000-00006AD70000}"/>
    <cellStyle name="Note 2 3 2 5 8" xfId="55147" xr:uid="{00000000-0005-0000-0000-00006BD70000}"/>
    <cellStyle name="Note 2 3 2 6" xfId="55148" xr:uid="{00000000-0005-0000-0000-00006CD70000}"/>
    <cellStyle name="Note 2 3 2 6 2" xfId="55149" xr:uid="{00000000-0005-0000-0000-00006DD70000}"/>
    <cellStyle name="Note 2 3 2 6 2 2" xfId="55150" xr:uid="{00000000-0005-0000-0000-00006ED70000}"/>
    <cellStyle name="Note 2 3 2 6 2 2 2" xfId="55151" xr:uid="{00000000-0005-0000-0000-00006FD70000}"/>
    <cellStyle name="Note 2 3 2 6 2 2 3" xfId="55152" xr:uid="{00000000-0005-0000-0000-000070D70000}"/>
    <cellStyle name="Note 2 3 2 6 2 2 4" xfId="55153" xr:uid="{00000000-0005-0000-0000-000071D70000}"/>
    <cellStyle name="Note 2 3 2 6 2 2 5" xfId="55154" xr:uid="{00000000-0005-0000-0000-000072D70000}"/>
    <cellStyle name="Note 2 3 2 6 2 3" xfId="55155" xr:uid="{00000000-0005-0000-0000-000073D70000}"/>
    <cellStyle name="Note 2 3 2 6 2 3 2" xfId="55156" xr:uid="{00000000-0005-0000-0000-000074D70000}"/>
    <cellStyle name="Note 2 3 2 6 2 3 3" xfId="55157" xr:uid="{00000000-0005-0000-0000-000075D70000}"/>
    <cellStyle name="Note 2 3 2 6 2 3 4" xfId="55158" xr:uid="{00000000-0005-0000-0000-000076D70000}"/>
    <cellStyle name="Note 2 3 2 6 2 3 5" xfId="55159" xr:uid="{00000000-0005-0000-0000-000077D70000}"/>
    <cellStyle name="Note 2 3 2 6 2 4" xfId="55160" xr:uid="{00000000-0005-0000-0000-000078D70000}"/>
    <cellStyle name="Note 2 3 2 6 2 4 2" xfId="55161" xr:uid="{00000000-0005-0000-0000-000079D70000}"/>
    <cellStyle name="Note 2 3 2 6 2 5" xfId="55162" xr:uid="{00000000-0005-0000-0000-00007AD70000}"/>
    <cellStyle name="Note 2 3 2 6 2 5 2" xfId="55163" xr:uid="{00000000-0005-0000-0000-00007BD70000}"/>
    <cellStyle name="Note 2 3 2 6 2 6" xfId="55164" xr:uid="{00000000-0005-0000-0000-00007CD70000}"/>
    <cellStyle name="Note 2 3 2 6 2 6 2" xfId="55165" xr:uid="{00000000-0005-0000-0000-00007DD70000}"/>
    <cellStyle name="Note 2 3 2 6 2 7" xfId="55166" xr:uid="{00000000-0005-0000-0000-00007ED70000}"/>
    <cellStyle name="Note 2 3 2 6 3" xfId="55167" xr:uid="{00000000-0005-0000-0000-00007FD70000}"/>
    <cellStyle name="Note 2 3 2 6 3 2" xfId="55168" xr:uid="{00000000-0005-0000-0000-000080D70000}"/>
    <cellStyle name="Note 2 3 2 6 3 3" xfId="55169" xr:uid="{00000000-0005-0000-0000-000081D70000}"/>
    <cellStyle name="Note 2 3 2 6 3 4" xfId="55170" xr:uid="{00000000-0005-0000-0000-000082D70000}"/>
    <cellStyle name="Note 2 3 2 6 3 5" xfId="55171" xr:uid="{00000000-0005-0000-0000-000083D70000}"/>
    <cellStyle name="Note 2 3 2 6 4" xfId="55172" xr:uid="{00000000-0005-0000-0000-000084D70000}"/>
    <cellStyle name="Note 2 3 2 6 4 2" xfId="55173" xr:uid="{00000000-0005-0000-0000-000085D70000}"/>
    <cellStyle name="Note 2 3 2 6 4 3" xfId="55174" xr:uid="{00000000-0005-0000-0000-000086D70000}"/>
    <cellStyle name="Note 2 3 2 6 4 4" xfId="55175" xr:uid="{00000000-0005-0000-0000-000087D70000}"/>
    <cellStyle name="Note 2 3 2 6 4 5" xfId="55176" xr:uid="{00000000-0005-0000-0000-000088D70000}"/>
    <cellStyle name="Note 2 3 2 6 5" xfId="55177" xr:uid="{00000000-0005-0000-0000-000089D70000}"/>
    <cellStyle name="Note 2 3 2 6 5 2" xfId="55178" xr:uid="{00000000-0005-0000-0000-00008AD70000}"/>
    <cellStyle name="Note 2 3 2 6 6" xfId="55179" xr:uid="{00000000-0005-0000-0000-00008BD70000}"/>
    <cellStyle name="Note 2 3 2 6 6 2" xfId="55180" xr:uid="{00000000-0005-0000-0000-00008CD70000}"/>
    <cellStyle name="Note 2 3 2 6 7" xfId="55181" xr:uid="{00000000-0005-0000-0000-00008DD70000}"/>
    <cellStyle name="Note 2 3 2 6 7 2" xfId="55182" xr:uid="{00000000-0005-0000-0000-00008ED70000}"/>
    <cellStyle name="Note 2 3 2 6 8" xfId="55183" xr:uid="{00000000-0005-0000-0000-00008FD70000}"/>
    <cellStyle name="Note 2 3 2 7" xfId="55184" xr:uid="{00000000-0005-0000-0000-000090D70000}"/>
    <cellStyle name="Note 2 3 2 7 2" xfId="55185" xr:uid="{00000000-0005-0000-0000-000091D70000}"/>
    <cellStyle name="Note 2 3 2 7 2 2" xfId="55186" xr:uid="{00000000-0005-0000-0000-000092D70000}"/>
    <cellStyle name="Note 2 3 2 7 2 2 2" xfId="55187" xr:uid="{00000000-0005-0000-0000-000093D70000}"/>
    <cellStyle name="Note 2 3 2 7 2 2 3" xfId="55188" xr:uid="{00000000-0005-0000-0000-000094D70000}"/>
    <cellStyle name="Note 2 3 2 7 2 2 4" xfId="55189" xr:uid="{00000000-0005-0000-0000-000095D70000}"/>
    <cellStyle name="Note 2 3 2 7 2 2 5" xfId="55190" xr:uid="{00000000-0005-0000-0000-000096D70000}"/>
    <cellStyle name="Note 2 3 2 7 2 3" xfId="55191" xr:uid="{00000000-0005-0000-0000-000097D70000}"/>
    <cellStyle name="Note 2 3 2 7 2 3 2" xfId="55192" xr:uid="{00000000-0005-0000-0000-000098D70000}"/>
    <cellStyle name="Note 2 3 2 7 2 3 3" xfId="55193" xr:uid="{00000000-0005-0000-0000-000099D70000}"/>
    <cellStyle name="Note 2 3 2 7 2 3 4" xfId="55194" xr:uid="{00000000-0005-0000-0000-00009AD70000}"/>
    <cellStyle name="Note 2 3 2 7 2 3 5" xfId="55195" xr:uid="{00000000-0005-0000-0000-00009BD70000}"/>
    <cellStyle name="Note 2 3 2 7 2 4" xfId="55196" xr:uid="{00000000-0005-0000-0000-00009CD70000}"/>
    <cellStyle name="Note 2 3 2 7 2 4 2" xfId="55197" xr:uid="{00000000-0005-0000-0000-00009DD70000}"/>
    <cellStyle name="Note 2 3 2 7 2 5" xfId="55198" xr:uid="{00000000-0005-0000-0000-00009ED70000}"/>
    <cellStyle name="Note 2 3 2 7 2 5 2" xfId="55199" xr:uid="{00000000-0005-0000-0000-00009FD70000}"/>
    <cellStyle name="Note 2 3 2 7 2 6" xfId="55200" xr:uid="{00000000-0005-0000-0000-0000A0D70000}"/>
    <cellStyle name="Note 2 3 2 7 2 6 2" xfId="55201" xr:uid="{00000000-0005-0000-0000-0000A1D70000}"/>
    <cellStyle name="Note 2 3 2 7 2 7" xfId="55202" xr:uid="{00000000-0005-0000-0000-0000A2D70000}"/>
    <cellStyle name="Note 2 3 2 7 3" xfId="55203" xr:uid="{00000000-0005-0000-0000-0000A3D70000}"/>
    <cellStyle name="Note 2 3 2 7 3 2" xfId="55204" xr:uid="{00000000-0005-0000-0000-0000A4D70000}"/>
    <cellStyle name="Note 2 3 2 7 3 3" xfId="55205" xr:uid="{00000000-0005-0000-0000-0000A5D70000}"/>
    <cellStyle name="Note 2 3 2 7 3 4" xfId="55206" xr:uid="{00000000-0005-0000-0000-0000A6D70000}"/>
    <cellStyle name="Note 2 3 2 7 3 5" xfId="55207" xr:uid="{00000000-0005-0000-0000-0000A7D70000}"/>
    <cellStyle name="Note 2 3 2 7 4" xfId="55208" xr:uid="{00000000-0005-0000-0000-0000A8D70000}"/>
    <cellStyle name="Note 2 3 2 7 4 2" xfId="55209" xr:uid="{00000000-0005-0000-0000-0000A9D70000}"/>
    <cellStyle name="Note 2 3 2 7 4 3" xfId="55210" xr:uid="{00000000-0005-0000-0000-0000AAD70000}"/>
    <cellStyle name="Note 2 3 2 7 4 4" xfId="55211" xr:uid="{00000000-0005-0000-0000-0000ABD70000}"/>
    <cellStyle name="Note 2 3 2 7 4 5" xfId="55212" xr:uid="{00000000-0005-0000-0000-0000ACD70000}"/>
    <cellStyle name="Note 2 3 2 7 5" xfId="55213" xr:uid="{00000000-0005-0000-0000-0000ADD70000}"/>
    <cellStyle name="Note 2 3 2 7 5 2" xfId="55214" xr:uid="{00000000-0005-0000-0000-0000AED70000}"/>
    <cellStyle name="Note 2 3 2 7 6" xfId="55215" xr:uid="{00000000-0005-0000-0000-0000AFD70000}"/>
    <cellStyle name="Note 2 3 2 7 6 2" xfId="55216" xr:uid="{00000000-0005-0000-0000-0000B0D70000}"/>
    <cellStyle name="Note 2 3 2 7 7" xfId="55217" xr:uid="{00000000-0005-0000-0000-0000B1D70000}"/>
    <cellStyle name="Note 2 3 2 7 7 2" xfId="55218" xr:uid="{00000000-0005-0000-0000-0000B2D70000}"/>
    <cellStyle name="Note 2 3 2 7 8" xfId="55219" xr:uid="{00000000-0005-0000-0000-0000B3D70000}"/>
    <cellStyle name="Note 2 3 2 8" xfId="55220" xr:uid="{00000000-0005-0000-0000-0000B4D70000}"/>
    <cellStyle name="Note 2 3 2 8 2" xfId="55221" xr:uid="{00000000-0005-0000-0000-0000B5D70000}"/>
    <cellStyle name="Note 2 3 2 8 2 2" xfId="55222" xr:uid="{00000000-0005-0000-0000-0000B6D70000}"/>
    <cellStyle name="Note 2 3 2 8 2 2 2" xfId="55223" xr:uid="{00000000-0005-0000-0000-0000B7D70000}"/>
    <cellStyle name="Note 2 3 2 8 2 2 3" xfId="55224" xr:uid="{00000000-0005-0000-0000-0000B8D70000}"/>
    <cellStyle name="Note 2 3 2 8 2 2 4" xfId="55225" xr:uid="{00000000-0005-0000-0000-0000B9D70000}"/>
    <cellStyle name="Note 2 3 2 8 2 2 5" xfId="55226" xr:uid="{00000000-0005-0000-0000-0000BAD70000}"/>
    <cellStyle name="Note 2 3 2 8 2 3" xfId="55227" xr:uid="{00000000-0005-0000-0000-0000BBD70000}"/>
    <cellStyle name="Note 2 3 2 8 2 3 2" xfId="55228" xr:uid="{00000000-0005-0000-0000-0000BCD70000}"/>
    <cellStyle name="Note 2 3 2 8 2 3 3" xfId="55229" xr:uid="{00000000-0005-0000-0000-0000BDD70000}"/>
    <cellStyle name="Note 2 3 2 8 2 3 4" xfId="55230" xr:uid="{00000000-0005-0000-0000-0000BED70000}"/>
    <cellStyle name="Note 2 3 2 8 2 3 5" xfId="55231" xr:uid="{00000000-0005-0000-0000-0000BFD70000}"/>
    <cellStyle name="Note 2 3 2 8 2 4" xfId="55232" xr:uid="{00000000-0005-0000-0000-0000C0D70000}"/>
    <cellStyle name="Note 2 3 2 8 2 4 2" xfId="55233" xr:uid="{00000000-0005-0000-0000-0000C1D70000}"/>
    <cellStyle name="Note 2 3 2 8 2 5" xfId="55234" xr:uid="{00000000-0005-0000-0000-0000C2D70000}"/>
    <cellStyle name="Note 2 3 2 8 2 5 2" xfId="55235" xr:uid="{00000000-0005-0000-0000-0000C3D70000}"/>
    <cellStyle name="Note 2 3 2 8 2 6" xfId="55236" xr:uid="{00000000-0005-0000-0000-0000C4D70000}"/>
    <cellStyle name="Note 2 3 2 8 2 6 2" xfId="55237" xr:uid="{00000000-0005-0000-0000-0000C5D70000}"/>
    <cellStyle name="Note 2 3 2 8 2 7" xfId="55238" xr:uid="{00000000-0005-0000-0000-0000C6D70000}"/>
    <cellStyle name="Note 2 3 2 8 3" xfId="55239" xr:uid="{00000000-0005-0000-0000-0000C7D70000}"/>
    <cellStyle name="Note 2 3 2 8 3 2" xfId="55240" xr:uid="{00000000-0005-0000-0000-0000C8D70000}"/>
    <cellStyle name="Note 2 3 2 8 3 3" xfId="55241" xr:uid="{00000000-0005-0000-0000-0000C9D70000}"/>
    <cellStyle name="Note 2 3 2 8 3 4" xfId="55242" xr:uid="{00000000-0005-0000-0000-0000CAD70000}"/>
    <cellStyle name="Note 2 3 2 8 3 5" xfId="55243" xr:uid="{00000000-0005-0000-0000-0000CBD70000}"/>
    <cellStyle name="Note 2 3 2 8 4" xfId="55244" xr:uid="{00000000-0005-0000-0000-0000CCD70000}"/>
    <cellStyle name="Note 2 3 2 8 4 2" xfId="55245" xr:uid="{00000000-0005-0000-0000-0000CDD70000}"/>
    <cellStyle name="Note 2 3 2 8 4 3" xfId="55246" xr:uid="{00000000-0005-0000-0000-0000CED70000}"/>
    <cellStyle name="Note 2 3 2 8 4 4" xfId="55247" xr:uid="{00000000-0005-0000-0000-0000CFD70000}"/>
    <cellStyle name="Note 2 3 2 8 4 5" xfId="55248" xr:uid="{00000000-0005-0000-0000-0000D0D70000}"/>
    <cellStyle name="Note 2 3 2 8 5" xfId="55249" xr:uid="{00000000-0005-0000-0000-0000D1D70000}"/>
    <cellStyle name="Note 2 3 2 8 5 2" xfId="55250" xr:uid="{00000000-0005-0000-0000-0000D2D70000}"/>
    <cellStyle name="Note 2 3 2 8 6" xfId="55251" xr:uid="{00000000-0005-0000-0000-0000D3D70000}"/>
    <cellStyle name="Note 2 3 2 8 6 2" xfId="55252" xr:uid="{00000000-0005-0000-0000-0000D4D70000}"/>
    <cellStyle name="Note 2 3 2 8 7" xfId="55253" xr:uid="{00000000-0005-0000-0000-0000D5D70000}"/>
    <cellStyle name="Note 2 3 2 8 7 2" xfId="55254" xr:uid="{00000000-0005-0000-0000-0000D6D70000}"/>
    <cellStyle name="Note 2 3 2 8 8" xfId="55255" xr:uid="{00000000-0005-0000-0000-0000D7D70000}"/>
    <cellStyle name="Note 2 3 2 9" xfId="55256" xr:uid="{00000000-0005-0000-0000-0000D8D70000}"/>
    <cellStyle name="Note 2 3 2 9 2" xfId="55257" xr:uid="{00000000-0005-0000-0000-0000D9D70000}"/>
    <cellStyle name="Note 2 3 2 9 2 2" xfId="55258" xr:uid="{00000000-0005-0000-0000-0000DAD70000}"/>
    <cellStyle name="Note 2 3 2 9 2 2 2" xfId="55259" xr:uid="{00000000-0005-0000-0000-0000DBD70000}"/>
    <cellStyle name="Note 2 3 2 9 2 2 3" xfId="55260" xr:uid="{00000000-0005-0000-0000-0000DCD70000}"/>
    <cellStyle name="Note 2 3 2 9 2 2 4" xfId="55261" xr:uid="{00000000-0005-0000-0000-0000DDD70000}"/>
    <cellStyle name="Note 2 3 2 9 2 2 5" xfId="55262" xr:uid="{00000000-0005-0000-0000-0000DED70000}"/>
    <cellStyle name="Note 2 3 2 9 2 3" xfId="55263" xr:uid="{00000000-0005-0000-0000-0000DFD70000}"/>
    <cellStyle name="Note 2 3 2 9 2 3 2" xfId="55264" xr:uid="{00000000-0005-0000-0000-0000E0D70000}"/>
    <cellStyle name="Note 2 3 2 9 2 3 3" xfId="55265" xr:uid="{00000000-0005-0000-0000-0000E1D70000}"/>
    <cellStyle name="Note 2 3 2 9 2 3 4" xfId="55266" xr:uid="{00000000-0005-0000-0000-0000E2D70000}"/>
    <cellStyle name="Note 2 3 2 9 2 3 5" xfId="55267" xr:uid="{00000000-0005-0000-0000-0000E3D70000}"/>
    <cellStyle name="Note 2 3 2 9 2 4" xfId="55268" xr:uid="{00000000-0005-0000-0000-0000E4D70000}"/>
    <cellStyle name="Note 2 3 2 9 2 4 2" xfId="55269" xr:uid="{00000000-0005-0000-0000-0000E5D70000}"/>
    <cellStyle name="Note 2 3 2 9 2 5" xfId="55270" xr:uid="{00000000-0005-0000-0000-0000E6D70000}"/>
    <cellStyle name="Note 2 3 2 9 2 5 2" xfId="55271" xr:uid="{00000000-0005-0000-0000-0000E7D70000}"/>
    <cellStyle name="Note 2 3 2 9 2 6" xfId="55272" xr:uid="{00000000-0005-0000-0000-0000E8D70000}"/>
    <cellStyle name="Note 2 3 2 9 2 6 2" xfId="55273" xr:uid="{00000000-0005-0000-0000-0000E9D70000}"/>
    <cellStyle name="Note 2 3 2 9 2 7" xfId="55274" xr:uid="{00000000-0005-0000-0000-0000EAD70000}"/>
    <cellStyle name="Note 2 3 2 9 3" xfId="55275" xr:uid="{00000000-0005-0000-0000-0000EBD70000}"/>
    <cellStyle name="Note 2 3 2 9 3 2" xfId="55276" xr:uid="{00000000-0005-0000-0000-0000ECD70000}"/>
    <cellStyle name="Note 2 3 2 9 3 3" xfId="55277" xr:uid="{00000000-0005-0000-0000-0000EDD70000}"/>
    <cellStyle name="Note 2 3 2 9 3 4" xfId="55278" xr:uid="{00000000-0005-0000-0000-0000EED70000}"/>
    <cellStyle name="Note 2 3 2 9 3 5" xfId="55279" xr:uid="{00000000-0005-0000-0000-0000EFD70000}"/>
    <cellStyle name="Note 2 3 2 9 4" xfId="55280" xr:uid="{00000000-0005-0000-0000-0000F0D70000}"/>
    <cellStyle name="Note 2 3 2 9 4 2" xfId="55281" xr:uid="{00000000-0005-0000-0000-0000F1D70000}"/>
    <cellStyle name="Note 2 3 2 9 4 3" xfId="55282" xr:uid="{00000000-0005-0000-0000-0000F2D70000}"/>
    <cellStyle name="Note 2 3 2 9 4 4" xfId="55283" xr:uid="{00000000-0005-0000-0000-0000F3D70000}"/>
    <cellStyle name="Note 2 3 2 9 4 5" xfId="55284" xr:uid="{00000000-0005-0000-0000-0000F4D70000}"/>
    <cellStyle name="Note 2 3 2 9 5" xfId="55285" xr:uid="{00000000-0005-0000-0000-0000F5D70000}"/>
    <cellStyle name="Note 2 3 2 9 5 2" xfId="55286" xr:uid="{00000000-0005-0000-0000-0000F6D70000}"/>
    <cellStyle name="Note 2 3 2 9 6" xfId="55287" xr:uid="{00000000-0005-0000-0000-0000F7D70000}"/>
    <cellStyle name="Note 2 3 2 9 6 2" xfId="55288" xr:uid="{00000000-0005-0000-0000-0000F8D70000}"/>
    <cellStyle name="Note 2 3 2 9 7" xfId="55289" xr:uid="{00000000-0005-0000-0000-0000F9D70000}"/>
    <cellStyle name="Note 2 3 2 9 7 2" xfId="55290" xr:uid="{00000000-0005-0000-0000-0000FAD70000}"/>
    <cellStyle name="Note 2 3 2 9 8" xfId="55291" xr:uid="{00000000-0005-0000-0000-0000FBD70000}"/>
    <cellStyle name="Note 2 3 3" xfId="55292" xr:uid="{00000000-0005-0000-0000-0000FCD70000}"/>
    <cellStyle name="Note 2 3 3 2" xfId="55293" xr:uid="{00000000-0005-0000-0000-0000FDD70000}"/>
    <cellStyle name="Note 2 3 3 2 2" xfId="55294" xr:uid="{00000000-0005-0000-0000-0000FED70000}"/>
    <cellStyle name="Note 2 3 3 3" xfId="55295" xr:uid="{00000000-0005-0000-0000-0000FFD70000}"/>
    <cellStyle name="Note 2 3 3 3 2" xfId="55296" xr:uid="{00000000-0005-0000-0000-000000D80000}"/>
    <cellStyle name="Note 2 3 3 4" xfId="55297" xr:uid="{00000000-0005-0000-0000-000001D80000}"/>
    <cellStyle name="Note 2 3 3 5" xfId="55298" xr:uid="{00000000-0005-0000-0000-000002D80000}"/>
    <cellStyle name="Note 2 3 4" xfId="55299" xr:uid="{00000000-0005-0000-0000-000003D80000}"/>
    <cellStyle name="Note 2 3 4 2" xfId="55300" xr:uid="{00000000-0005-0000-0000-000004D80000}"/>
    <cellStyle name="Note 2 3 4 2 2" xfId="55301" xr:uid="{00000000-0005-0000-0000-000005D80000}"/>
    <cellStyle name="Note 2 3 4 3" xfId="55302" xr:uid="{00000000-0005-0000-0000-000006D80000}"/>
    <cellStyle name="Note 2 3 4 3 2" xfId="55303" xr:uid="{00000000-0005-0000-0000-000007D80000}"/>
    <cellStyle name="Note 2 3 4 4" xfId="55304" xr:uid="{00000000-0005-0000-0000-000008D80000}"/>
    <cellStyle name="Note 2 3 4 5" xfId="55305" xr:uid="{00000000-0005-0000-0000-000009D80000}"/>
    <cellStyle name="Note 2 3 5" xfId="55306" xr:uid="{00000000-0005-0000-0000-00000AD80000}"/>
    <cellStyle name="Note 2 3 5 2" xfId="55307" xr:uid="{00000000-0005-0000-0000-00000BD80000}"/>
    <cellStyle name="Note 2 3 5 2 2" xfId="55308" xr:uid="{00000000-0005-0000-0000-00000CD80000}"/>
    <cellStyle name="Note 2 3 6" xfId="55309" xr:uid="{00000000-0005-0000-0000-00000DD80000}"/>
    <cellStyle name="Note 2 3 6 2" xfId="55310" xr:uid="{00000000-0005-0000-0000-00000ED80000}"/>
    <cellStyle name="Note 2 3 7" xfId="55311" xr:uid="{00000000-0005-0000-0000-00000FD80000}"/>
    <cellStyle name="Note 2 3 7 2" xfId="55312" xr:uid="{00000000-0005-0000-0000-000010D80000}"/>
    <cellStyle name="Note 2 3_T-straight with PEDs adjustor" xfId="55313" xr:uid="{00000000-0005-0000-0000-000011D80000}"/>
    <cellStyle name="Note 2 4" xfId="55314" xr:uid="{00000000-0005-0000-0000-000012D80000}"/>
    <cellStyle name="Note 2 4 2" xfId="55315" xr:uid="{00000000-0005-0000-0000-000013D80000}"/>
    <cellStyle name="Note 2 4 2 2" xfId="55316" xr:uid="{00000000-0005-0000-0000-000014D80000}"/>
    <cellStyle name="Note 2 4 2 3" xfId="55317" xr:uid="{00000000-0005-0000-0000-000015D80000}"/>
    <cellStyle name="Note 2 4 3" xfId="55318" xr:uid="{00000000-0005-0000-0000-000016D80000}"/>
    <cellStyle name="Note 2 4_T-straight with PEDs adjustor" xfId="55319" xr:uid="{00000000-0005-0000-0000-000017D80000}"/>
    <cellStyle name="Note 2 5" xfId="55320" xr:uid="{00000000-0005-0000-0000-000018D80000}"/>
    <cellStyle name="Note 2 5 10" xfId="55321" xr:uid="{00000000-0005-0000-0000-000019D80000}"/>
    <cellStyle name="Note 2 5 10 2" xfId="55322" xr:uid="{00000000-0005-0000-0000-00001AD80000}"/>
    <cellStyle name="Note 2 5 10 2 2" xfId="55323" xr:uid="{00000000-0005-0000-0000-00001BD80000}"/>
    <cellStyle name="Note 2 5 10 2 2 2" xfId="55324" xr:uid="{00000000-0005-0000-0000-00001CD80000}"/>
    <cellStyle name="Note 2 5 10 2 2 3" xfId="55325" xr:uid="{00000000-0005-0000-0000-00001DD80000}"/>
    <cellStyle name="Note 2 5 10 2 2 4" xfId="55326" xr:uid="{00000000-0005-0000-0000-00001ED80000}"/>
    <cellStyle name="Note 2 5 10 2 2 5" xfId="55327" xr:uid="{00000000-0005-0000-0000-00001FD80000}"/>
    <cellStyle name="Note 2 5 10 2 3" xfId="55328" xr:uid="{00000000-0005-0000-0000-000020D80000}"/>
    <cellStyle name="Note 2 5 10 2 3 2" xfId="55329" xr:uid="{00000000-0005-0000-0000-000021D80000}"/>
    <cellStyle name="Note 2 5 10 2 3 3" xfId="55330" xr:uid="{00000000-0005-0000-0000-000022D80000}"/>
    <cellStyle name="Note 2 5 10 2 3 4" xfId="55331" xr:uid="{00000000-0005-0000-0000-000023D80000}"/>
    <cellStyle name="Note 2 5 10 2 3 5" xfId="55332" xr:uid="{00000000-0005-0000-0000-000024D80000}"/>
    <cellStyle name="Note 2 5 10 2 4" xfId="55333" xr:uid="{00000000-0005-0000-0000-000025D80000}"/>
    <cellStyle name="Note 2 5 10 2 4 2" xfId="55334" xr:uid="{00000000-0005-0000-0000-000026D80000}"/>
    <cellStyle name="Note 2 5 10 2 5" xfId="55335" xr:uid="{00000000-0005-0000-0000-000027D80000}"/>
    <cellStyle name="Note 2 5 10 2 5 2" xfId="55336" xr:uid="{00000000-0005-0000-0000-000028D80000}"/>
    <cellStyle name="Note 2 5 10 2 6" xfId="55337" xr:uid="{00000000-0005-0000-0000-000029D80000}"/>
    <cellStyle name="Note 2 5 10 2 6 2" xfId="55338" xr:uid="{00000000-0005-0000-0000-00002AD80000}"/>
    <cellStyle name="Note 2 5 10 2 7" xfId="55339" xr:uid="{00000000-0005-0000-0000-00002BD80000}"/>
    <cellStyle name="Note 2 5 10 3" xfId="55340" xr:uid="{00000000-0005-0000-0000-00002CD80000}"/>
    <cellStyle name="Note 2 5 10 3 2" xfId="55341" xr:uid="{00000000-0005-0000-0000-00002DD80000}"/>
    <cellStyle name="Note 2 5 10 3 3" xfId="55342" xr:uid="{00000000-0005-0000-0000-00002ED80000}"/>
    <cellStyle name="Note 2 5 10 3 4" xfId="55343" xr:uid="{00000000-0005-0000-0000-00002FD80000}"/>
    <cellStyle name="Note 2 5 10 3 5" xfId="55344" xr:uid="{00000000-0005-0000-0000-000030D80000}"/>
    <cellStyle name="Note 2 5 10 4" xfId="55345" xr:uid="{00000000-0005-0000-0000-000031D80000}"/>
    <cellStyle name="Note 2 5 10 4 2" xfId="55346" xr:uid="{00000000-0005-0000-0000-000032D80000}"/>
    <cellStyle name="Note 2 5 10 4 3" xfId="55347" xr:uid="{00000000-0005-0000-0000-000033D80000}"/>
    <cellStyle name="Note 2 5 10 4 4" xfId="55348" xr:uid="{00000000-0005-0000-0000-000034D80000}"/>
    <cellStyle name="Note 2 5 10 4 5" xfId="55349" xr:uid="{00000000-0005-0000-0000-000035D80000}"/>
    <cellStyle name="Note 2 5 10 5" xfId="55350" xr:uid="{00000000-0005-0000-0000-000036D80000}"/>
    <cellStyle name="Note 2 5 10 5 2" xfId="55351" xr:uid="{00000000-0005-0000-0000-000037D80000}"/>
    <cellStyle name="Note 2 5 10 6" xfId="55352" xr:uid="{00000000-0005-0000-0000-000038D80000}"/>
    <cellStyle name="Note 2 5 10 6 2" xfId="55353" xr:uid="{00000000-0005-0000-0000-000039D80000}"/>
    <cellStyle name="Note 2 5 10 7" xfId="55354" xr:uid="{00000000-0005-0000-0000-00003AD80000}"/>
    <cellStyle name="Note 2 5 10 7 2" xfId="55355" xr:uid="{00000000-0005-0000-0000-00003BD80000}"/>
    <cellStyle name="Note 2 5 10 8" xfId="55356" xr:uid="{00000000-0005-0000-0000-00003CD80000}"/>
    <cellStyle name="Note 2 5 11" xfId="55357" xr:uid="{00000000-0005-0000-0000-00003DD80000}"/>
    <cellStyle name="Note 2 5 11 2" xfId="55358" xr:uid="{00000000-0005-0000-0000-00003ED80000}"/>
    <cellStyle name="Note 2 5 11 2 2" xfId="55359" xr:uid="{00000000-0005-0000-0000-00003FD80000}"/>
    <cellStyle name="Note 2 5 11 2 2 2" xfId="55360" xr:uid="{00000000-0005-0000-0000-000040D80000}"/>
    <cellStyle name="Note 2 5 11 2 2 3" xfId="55361" xr:uid="{00000000-0005-0000-0000-000041D80000}"/>
    <cellStyle name="Note 2 5 11 2 2 4" xfId="55362" xr:uid="{00000000-0005-0000-0000-000042D80000}"/>
    <cellStyle name="Note 2 5 11 2 2 5" xfId="55363" xr:uid="{00000000-0005-0000-0000-000043D80000}"/>
    <cellStyle name="Note 2 5 11 2 3" xfId="55364" xr:uid="{00000000-0005-0000-0000-000044D80000}"/>
    <cellStyle name="Note 2 5 11 2 3 2" xfId="55365" xr:uid="{00000000-0005-0000-0000-000045D80000}"/>
    <cellStyle name="Note 2 5 11 2 3 3" xfId="55366" xr:uid="{00000000-0005-0000-0000-000046D80000}"/>
    <cellStyle name="Note 2 5 11 2 3 4" xfId="55367" xr:uid="{00000000-0005-0000-0000-000047D80000}"/>
    <cellStyle name="Note 2 5 11 2 3 5" xfId="55368" xr:uid="{00000000-0005-0000-0000-000048D80000}"/>
    <cellStyle name="Note 2 5 11 2 4" xfId="55369" xr:uid="{00000000-0005-0000-0000-000049D80000}"/>
    <cellStyle name="Note 2 5 11 2 4 2" xfId="55370" xr:uid="{00000000-0005-0000-0000-00004AD80000}"/>
    <cellStyle name="Note 2 5 11 2 5" xfId="55371" xr:uid="{00000000-0005-0000-0000-00004BD80000}"/>
    <cellStyle name="Note 2 5 11 2 5 2" xfId="55372" xr:uid="{00000000-0005-0000-0000-00004CD80000}"/>
    <cellStyle name="Note 2 5 11 2 6" xfId="55373" xr:uid="{00000000-0005-0000-0000-00004DD80000}"/>
    <cellStyle name="Note 2 5 11 2 6 2" xfId="55374" xr:uid="{00000000-0005-0000-0000-00004ED80000}"/>
    <cellStyle name="Note 2 5 11 2 7" xfId="55375" xr:uid="{00000000-0005-0000-0000-00004FD80000}"/>
    <cellStyle name="Note 2 5 11 3" xfId="55376" xr:uid="{00000000-0005-0000-0000-000050D80000}"/>
    <cellStyle name="Note 2 5 11 3 2" xfId="55377" xr:uid="{00000000-0005-0000-0000-000051D80000}"/>
    <cellStyle name="Note 2 5 11 3 3" xfId="55378" xr:uid="{00000000-0005-0000-0000-000052D80000}"/>
    <cellStyle name="Note 2 5 11 3 4" xfId="55379" xr:uid="{00000000-0005-0000-0000-000053D80000}"/>
    <cellStyle name="Note 2 5 11 3 5" xfId="55380" xr:uid="{00000000-0005-0000-0000-000054D80000}"/>
    <cellStyle name="Note 2 5 11 4" xfId="55381" xr:uid="{00000000-0005-0000-0000-000055D80000}"/>
    <cellStyle name="Note 2 5 11 4 2" xfId="55382" xr:uid="{00000000-0005-0000-0000-000056D80000}"/>
    <cellStyle name="Note 2 5 11 4 3" xfId="55383" xr:uid="{00000000-0005-0000-0000-000057D80000}"/>
    <cellStyle name="Note 2 5 11 4 4" xfId="55384" xr:uid="{00000000-0005-0000-0000-000058D80000}"/>
    <cellStyle name="Note 2 5 11 4 5" xfId="55385" xr:uid="{00000000-0005-0000-0000-000059D80000}"/>
    <cellStyle name="Note 2 5 11 5" xfId="55386" xr:uid="{00000000-0005-0000-0000-00005AD80000}"/>
    <cellStyle name="Note 2 5 11 5 2" xfId="55387" xr:uid="{00000000-0005-0000-0000-00005BD80000}"/>
    <cellStyle name="Note 2 5 11 6" xfId="55388" xr:uid="{00000000-0005-0000-0000-00005CD80000}"/>
    <cellStyle name="Note 2 5 11 6 2" xfId="55389" xr:uid="{00000000-0005-0000-0000-00005DD80000}"/>
    <cellStyle name="Note 2 5 11 7" xfId="55390" xr:uid="{00000000-0005-0000-0000-00005ED80000}"/>
    <cellStyle name="Note 2 5 11 7 2" xfId="55391" xr:uid="{00000000-0005-0000-0000-00005FD80000}"/>
    <cellStyle name="Note 2 5 11 8" xfId="55392" xr:uid="{00000000-0005-0000-0000-000060D80000}"/>
    <cellStyle name="Note 2 5 12" xfId="55393" xr:uid="{00000000-0005-0000-0000-000061D80000}"/>
    <cellStyle name="Note 2 5 12 2" xfId="55394" xr:uid="{00000000-0005-0000-0000-000062D80000}"/>
    <cellStyle name="Note 2 5 12 2 2" xfId="55395" xr:uid="{00000000-0005-0000-0000-000063D80000}"/>
    <cellStyle name="Note 2 5 12 2 2 2" xfId="55396" xr:uid="{00000000-0005-0000-0000-000064D80000}"/>
    <cellStyle name="Note 2 5 12 2 2 3" xfId="55397" xr:uid="{00000000-0005-0000-0000-000065D80000}"/>
    <cellStyle name="Note 2 5 12 2 2 4" xfId="55398" xr:uid="{00000000-0005-0000-0000-000066D80000}"/>
    <cellStyle name="Note 2 5 12 2 2 5" xfId="55399" xr:uid="{00000000-0005-0000-0000-000067D80000}"/>
    <cellStyle name="Note 2 5 12 2 3" xfId="55400" xr:uid="{00000000-0005-0000-0000-000068D80000}"/>
    <cellStyle name="Note 2 5 12 2 3 2" xfId="55401" xr:uid="{00000000-0005-0000-0000-000069D80000}"/>
    <cellStyle name="Note 2 5 12 2 3 3" xfId="55402" xr:uid="{00000000-0005-0000-0000-00006AD80000}"/>
    <cellStyle name="Note 2 5 12 2 3 4" xfId="55403" xr:uid="{00000000-0005-0000-0000-00006BD80000}"/>
    <cellStyle name="Note 2 5 12 2 3 5" xfId="55404" xr:uid="{00000000-0005-0000-0000-00006CD80000}"/>
    <cellStyle name="Note 2 5 12 2 4" xfId="55405" xr:uid="{00000000-0005-0000-0000-00006DD80000}"/>
    <cellStyle name="Note 2 5 12 2 4 2" xfId="55406" xr:uid="{00000000-0005-0000-0000-00006ED80000}"/>
    <cellStyle name="Note 2 5 12 2 5" xfId="55407" xr:uid="{00000000-0005-0000-0000-00006FD80000}"/>
    <cellStyle name="Note 2 5 12 2 5 2" xfId="55408" xr:uid="{00000000-0005-0000-0000-000070D80000}"/>
    <cellStyle name="Note 2 5 12 2 6" xfId="55409" xr:uid="{00000000-0005-0000-0000-000071D80000}"/>
    <cellStyle name="Note 2 5 12 2 6 2" xfId="55410" xr:uid="{00000000-0005-0000-0000-000072D80000}"/>
    <cellStyle name="Note 2 5 12 2 7" xfId="55411" xr:uid="{00000000-0005-0000-0000-000073D80000}"/>
    <cellStyle name="Note 2 5 12 3" xfId="55412" xr:uid="{00000000-0005-0000-0000-000074D80000}"/>
    <cellStyle name="Note 2 5 12 3 2" xfId="55413" xr:uid="{00000000-0005-0000-0000-000075D80000}"/>
    <cellStyle name="Note 2 5 12 3 3" xfId="55414" xr:uid="{00000000-0005-0000-0000-000076D80000}"/>
    <cellStyle name="Note 2 5 12 3 4" xfId="55415" xr:uid="{00000000-0005-0000-0000-000077D80000}"/>
    <cellStyle name="Note 2 5 12 3 5" xfId="55416" xr:uid="{00000000-0005-0000-0000-000078D80000}"/>
    <cellStyle name="Note 2 5 12 4" xfId="55417" xr:uid="{00000000-0005-0000-0000-000079D80000}"/>
    <cellStyle name="Note 2 5 12 4 2" xfId="55418" xr:uid="{00000000-0005-0000-0000-00007AD80000}"/>
    <cellStyle name="Note 2 5 12 4 3" xfId="55419" xr:uid="{00000000-0005-0000-0000-00007BD80000}"/>
    <cellStyle name="Note 2 5 12 4 4" xfId="55420" xr:uid="{00000000-0005-0000-0000-00007CD80000}"/>
    <cellStyle name="Note 2 5 12 4 5" xfId="55421" xr:uid="{00000000-0005-0000-0000-00007DD80000}"/>
    <cellStyle name="Note 2 5 12 5" xfId="55422" xr:uid="{00000000-0005-0000-0000-00007ED80000}"/>
    <cellStyle name="Note 2 5 12 5 2" xfId="55423" xr:uid="{00000000-0005-0000-0000-00007FD80000}"/>
    <cellStyle name="Note 2 5 12 6" xfId="55424" xr:uid="{00000000-0005-0000-0000-000080D80000}"/>
    <cellStyle name="Note 2 5 12 6 2" xfId="55425" xr:uid="{00000000-0005-0000-0000-000081D80000}"/>
    <cellStyle name="Note 2 5 12 7" xfId="55426" xr:uid="{00000000-0005-0000-0000-000082D80000}"/>
    <cellStyle name="Note 2 5 12 7 2" xfId="55427" xr:uid="{00000000-0005-0000-0000-000083D80000}"/>
    <cellStyle name="Note 2 5 12 8" xfId="55428" xr:uid="{00000000-0005-0000-0000-000084D80000}"/>
    <cellStyle name="Note 2 5 13" xfId="55429" xr:uid="{00000000-0005-0000-0000-000085D80000}"/>
    <cellStyle name="Note 2 5 13 2" xfId="55430" xr:uid="{00000000-0005-0000-0000-000086D80000}"/>
    <cellStyle name="Note 2 5 13 2 2" xfId="55431" xr:uid="{00000000-0005-0000-0000-000087D80000}"/>
    <cellStyle name="Note 2 5 13 2 2 2" xfId="55432" xr:uid="{00000000-0005-0000-0000-000088D80000}"/>
    <cellStyle name="Note 2 5 13 2 2 3" xfId="55433" xr:uid="{00000000-0005-0000-0000-000089D80000}"/>
    <cellStyle name="Note 2 5 13 2 2 4" xfId="55434" xr:uid="{00000000-0005-0000-0000-00008AD80000}"/>
    <cellStyle name="Note 2 5 13 2 2 5" xfId="55435" xr:uid="{00000000-0005-0000-0000-00008BD80000}"/>
    <cellStyle name="Note 2 5 13 2 3" xfId="55436" xr:uid="{00000000-0005-0000-0000-00008CD80000}"/>
    <cellStyle name="Note 2 5 13 2 3 2" xfId="55437" xr:uid="{00000000-0005-0000-0000-00008DD80000}"/>
    <cellStyle name="Note 2 5 13 2 3 3" xfId="55438" xr:uid="{00000000-0005-0000-0000-00008ED80000}"/>
    <cellStyle name="Note 2 5 13 2 3 4" xfId="55439" xr:uid="{00000000-0005-0000-0000-00008FD80000}"/>
    <cellStyle name="Note 2 5 13 2 3 5" xfId="55440" xr:uid="{00000000-0005-0000-0000-000090D80000}"/>
    <cellStyle name="Note 2 5 13 2 4" xfId="55441" xr:uid="{00000000-0005-0000-0000-000091D80000}"/>
    <cellStyle name="Note 2 5 13 2 4 2" xfId="55442" xr:uid="{00000000-0005-0000-0000-000092D80000}"/>
    <cellStyle name="Note 2 5 13 2 5" xfId="55443" xr:uid="{00000000-0005-0000-0000-000093D80000}"/>
    <cellStyle name="Note 2 5 13 2 5 2" xfId="55444" xr:uid="{00000000-0005-0000-0000-000094D80000}"/>
    <cellStyle name="Note 2 5 13 2 6" xfId="55445" xr:uid="{00000000-0005-0000-0000-000095D80000}"/>
    <cellStyle name="Note 2 5 13 2 6 2" xfId="55446" xr:uid="{00000000-0005-0000-0000-000096D80000}"/>
    <cellStyle name="Note 2 5 13 2 7" xfId="55447" xr:uid="{00000000-0005-0000-0000-000097D80000}"/>
    <cellStyle name="Note 2 5 13 3" xfId="55448" xr:uid="{00000000-0005-0000-0000-000098D80000}"/>
    <cellStyle name="Note 2 5 13 3 2" xfId="55449" xr:uid="{00000000-0005-0000-0000-000099D80000}"/>
    <cellStyle name="Note 2 5 13 3 3" xfId="55450" xr:uid="{00000000-0005-0000-0000-00009AD80000}"/>
    <cellStyle name="Note 2 5 13 3 4" xfId="55451" xr:uid="{00000000-0005-0000-0000-00009BD80000}"/>
    <cellStyle name="Note 2 5 13 3 5" xfId="55452" xr:uid="{00000000-0005-0000-0000-00009CD80000}"/>
    <cellStyle name="Note 2 5 13 4" xfId="55453" xr:uid="{00000000-0005-0000-0000-00009DD80000}"/>
    <cellStyle name="Note 2 5 13 4 2" xfId="55454" xr:uid="{00000000-0005-0000-0000-00009ED80000}"/>
    <cellStyle name="Note 2 5 13 4 3" xfId="55455" xr:uid="{00000000-0005-0000-0000-00009FD80000}"/>
    <cellStyle name="Note 2 5 13 4 4" xfId="55456" xr:uid="{00000000-0005-0000-0000-0000A0D80000}"/>
    <cellStyle name="Note 2 5 13 4 5" xfId="55457" xr:uid="{00000000-0005-0000-0000-0000A1D80000}"/>
    <cellStyle name="Note 2 5 13 5" xfId="55458" xr:uid="{00000000-0005-0000-0000-0000A2D80000}"/>
    <cellStyle name="Note 2 5 13 5 2" xfId="55459" xr:uid="{00000000-0005-0000-0000-0000A3D80000}"/>
    <cellStyle name="Note 2 5 13 6" xfId="55460" xr:uid="{00000000-0005-0000-0000-0000A4D80000}"/>
    <cellStyle name="Note 2 5 13 6 2" xfId="55461" xr:uid="{00000000-0005-0000-0000-0000A5D80000}"/>
    <cellStyle name="Note 2 5 13 7" xfId="55462" xr:uid="{00000000-0005-0000-0000-0000A6D80000}"/>
    <cellStyle name="Note 2 5 13 7 2" xfId="55463" xr:uid="{00000000-0005-0000-0000-0000A7D80000}"/>
    <cellStyle name="Note 2 5 13 8" xfId="55464" xr:uid="{00000000-0005-0000-0000-0000A8D80000}"/>
    <cellStyle name="Note 2 5 14" xfId="55465" xr:uid="{00000000-0005-0000-0000-0000A9D80000}"/>
    <cellStyle name="Note 2 5 14 2" xfId="55466" xr:uid="{00000000-0005-0000-0000-0000AAD80000}"/>
    <cellStyle name="Note 2 5 14 2 2" xfId="55467" xr:uid="{00000000-0005-0000-0000-0000ABD80000}"/>
    <cellStyle name="Note 2 5 14 2 2 2" xfId="55468" xr:uid="{00000000-0005-0000-0000-0000ACD80000}"/>
    <cellStyle name="Note 2 5 14 2 2 3" xfId="55469" xr:uid="{00000000-0005-0000-0000-0000ADD80000}"/>
    <cellStyle name="Note 2 5 14 2 2 4" xfId="55470" xr:uid="{00000000-0005-0000-0000-0000AED80000}"/>
    <cellStyle name="Note 2 5 14 2 2 5" xfId="55471" xr:uid="{00000000-0005-0000-0000-0000AFD80000}"/>
    <cellStyle name="Note 2 5 14 2 3" xfId="55472" xr:uid="{00000000-0005-0000-0000-0000B0D80000}"/>
    <cellStyle name="Note 2 5 14 2 3 2" xfId="55473" xr:uid="{00000000-0005-0000-0000-0000B1D80000}"/>
    <cellStyle name="Note 2 5 14 2 3 3" xfId="55474" xr:uid="{00000000-0005-0000-0000-0000B2D80000}"/>
    <cellStyle name="Note 2 5 14 2 3 4" xfId="55475" xr:uid="{00000000-0005-0000-0000-0000B3D80000}"/>
    <cellStyle name="Note 2 5 14 2 3 5" xfId="55476" xr:uid="{00000000-0005-0000-0000-0000B4D80000}"/>
    <cellStyle name="Note 2 5 14 2 4" xfId="55477" xr:uid="{00000000-0005-0000-0000-0000B5D80000}"/>
    <cellStyle name="Note 2 5 14 2 4 2" xfId="55478" xr:uid="{00000000-0005-0000-0000-0000B6D80000}"/>
    <cellStyle name="Note 2 5 14 2 5" xfId="55479" xr:uid="{00000000-0005-0000-0000-0000B7D80000}"/>
    <cellStyle name="Note 2 5 14 2 5 2" xfId="55480" xr:uid="{00000000-0005-0000-0000-0000B8D80000}"/>
    <cellStyle name="Note 2 5 14 2 6" xfId="55481" xr:uid="{00000000-0005-0000-0000-0000B9D80000}"/>
    <cellStyle name="Note 2 5 14 2 6 2" xfId="55482" xr:uid="{00000000-0005-0000-0000-0000BAD80000}"/>
    <cellStyle name="Note 2 5 14 2 7" xfId="55483" xr:uid="{00000000-0005-0000-0000-0000BBD80000}"/>
    <cellStyle name="Note 2 5 14 3" xfId="55484" xr:uid="{00000000-0005-0000-0000-0000BCD80000}"/>
    <cellStyle name="Note 2 5 14 3 2" xfId="55485" xr:uid="{00000000-0005-0000-0000-0000BDD80000}"/>
    <cellStyle name="Note 2 5 14 3 3" xfId="55486" xr:uid="{00000000-0005-0000-0000-0000BED80000}"/>
    <cellStyle name="Note 2 5 14 3 4" xfId="55487" xr:uid="{00000000-0005-0000-0000-0000BFD80000}"/>
    <cellStyle name="Note 2 5 14 3 5" xfId="55488" xr:uid="{00000000-0005-0000-0000-0000C0D80000}"/>
    <cellStyle name="Note 2 5 14 4" xfId="55489" xr:uid="{00000000-0005-0000-0000-0000C1D80000}"/>
    <cellStyle name="Note 2 5 14 4 2" xfId="55490" xr:uid="{00000000-0005-0000-0000-0000C2D80000}"/>
    <cellStyle name="Note 2 5 14 4 3" xfId="55491" xr:uid="{00000000-0005-0000-0000-0000C3D80000}"/>
    <cellStyle name="Note 2 5 14 4 4" xfId="55492" xr:uid="{00000000-0005-0000-0000-0000C4D80000}"/>
    <cellStyle name="Note 2 5 14 4 5" xfId="55493" xr:uid="{00000000-0005-0000-0000-0000C5D80000}"/>
    <cellStyle name="Note 2 5 14 5" xfId="55494" xr:uid="{00000000-0005-0000-0000-0000C6D80000}"/>
    <cellStyle name="Note 2 5 14 5 2" xfId="55495" xr:uid="{00000000-0005-0000-0000-0000C7D80000}"/>
    <cellStyle name="Note 2 5 14 6" xfId="55496" xr:uid="{00000000-0005-0000-0000-0000C8D80000}"/>
    <cellStyle name="Note 2 5 14 6 2" xfId="55497" xr:uid="{00000000-0005-0000-0000-0000C9D80000}"/>
    <cellStyle name="Note 2 5 14 7" xfId="55498" xr:uid="{00000000-0005-0000-0000-0000CAD80000}"/>
    <cellStyle name="Note 2 5 14 7 2" xfId="55499" xr:uid="{00000000-0005-0000-0000-0000CBD80000}"/>
    <cellStyle name="Note 2 5 14 8" xfId="55500" xr:uid="{00000000-0005-0000-0000-0000CCD80000}"/>
    <cellStyle name="Note 2 5 15" xfId="55501" xr:uid="{00000000-0005-0000-0000-0000CDD80000}"/>
    <cellStyle name="Note 2 5 15 2" xfId="55502" xr:uid="{00000000-0005-0000-0000-0000CED80000}"/>
    <cellStyle name="Note 2 5 15 2 2" xfId="55503" xr:uid="{00000000-0005-0000-0000-0000CFD80000}"/>
    <cellStyle name="Note 2 5 15 2 3" xfId="55504" xr:uid="{00000000-0005-0000-0000-0000D0D80000}"/>
    <cellStyle name="Note 2 5 15 2 4" xfId="55505" xr:uid="{00000000-0005-0000-0000-0000D1D80000}"/>
    <cellStyle name="Note 2 5 15 2 5" xfId="55506" xr:uid="{00000000-0005-0000-0000-0000D2D80000}"/>
    <cellStyle name="Note 2 5 15 3" xfId="55507" xr:uid="{00000000-0005-0000-0000-0000D3D80000}"/>
    <cellStyle name="Note 2 5 15 3 2" xfId="55508" xr:uid="{00000000-0005-0000-0000-0000D4D80000}"/>
    <cellStyle name="Note 2 5 15 3 3" xfId="55509" xr:uid="{00000000-0005-0000-0000-0000D5D80000}"/>
    <cellStyle name="Note 2 5 15 3 4" xfId="55510" xr:uid="{00000000-0005-0000-0000-0000D6D80000}"/>
    <cellStyle name="Note 2 5 15 3 5" xfId="55511" xr:uid="{00000000-0005-0000-0000-0000D7D80000}"/>
    <cellStyle name="Note 2 5 15 4" xfId="55512" xr:uid="{00000000-0005-0000-0000-0000D8D80000}"/>
    <cellStyle name="Note 2 5 15 4 2" xfId="55513" xr:uid="{00000000-0005-0000-0000-0000D9D80000}"/>
    <cellStyle name="Note 2 5 15 5" xfId="55514" xr:uid="{00000000-0005-0000-0000-0000DAD80000}"/>
    <cellStyle name="Note 2 5 15 5 2" xfId="55515" xr:uid="{00000000-0005-0000-0000-0000DBD80000}"/>
    <cellStyle name="Note 2 5 15 6" xfId="55516" xr:uid="{00000000-0005-0000-0000-0000DCD80000}"/>
    <cellStyle name="Note 2 5 15 6 2" xfId="55517" xr:uid="{00000000-0005-0000-0000-0000DDD80000}"/>
    <cellStyle name="Note 2 5 15 7" xfId="55518" xr:uid="{00000000-0005-0000-0000-0000DED80000}"/>
    <cellStyle name="Note 2 5 16" xfId="55519" xr:uid="{00000000-0005-0000-0000-0000DFD80000}"/>
    <cellStyle name="Note 2 5 16 2" xfId="55520" xr:uid="{00000000-0005-0000-0000-0000E0D80000}"/>
    <cellStyle name="Note 2 5 16 3" xfId="55521" xr:uid="{00000000-0005-0000-0000-0000E1D80000}"/>
    <cellStyle name="Note 2 5 16 4" xfId="55522" xr:uid="{00000000-0005-0000-0000-0000E2D80000}"/>
    <cellStyle name="Note 2 5 16 5" xfId="55523" xr:uid="{00000000-0005-0000-0000-0000E3D80000}"/>
    <cellStyle name="Note 2 5 17" xfId="55524" xr:uid="{00000000-0005-0000-0000-0000E4D80000}"/>
    <cellStyle name="Note 2 5 17 2" xfId="55525" xr:uid="{00000000-0005-0000-0000-0000E5D80000}"/>
    <cellStyle name="Note 2 5 17 3" xfId="55526" xr:uid="{00000000-0005-0000-0000-0000E6D80000}"/>
    <cellStyle name="Note 2 5 17 4" xfId="55527" xr:uid="{00000000-0005-0000-0000-0000E7D80000}"/>
    <cellStyle name="Note 2 5 17 5" xfId="55528" xr:uid="{00000000-0005-0000-0000-0000E8D80000}"/>
    <cellStyle name="Note 2 5 18" xfId="55529" xr:uid="{00000000-0005-0000-0000-0000E9D80000}"/>
    <cellStyle name="Note 2 5 18 2" xfId="55530" xr:uid="{00000000-0005-0000-0000-0000EAD80000}"/>
    <cellStyle name="Note 2 5 19" xfId="55531" xr:uid="{00000000-0005-0000-0000-0000EBD80000}"/>
    <cellStyle name="Note 2 5 19 2" xfId="55532" xr:uid="{00000000-0005-0000-0000-0000ECD80000}"/>
    <cellStyle name="Note 2 5 2" xfId="55533" xr:uid="{00000000-0005-0000-0000-0000EDD80000}"/>
    <cellStyle name="Note 2 5 2 2" xfId="55534" xr:uid="{00000000-0005-0000-0000-0000EED80000}"/>
    <cellStyle name="Note 2 5 2 2 2" xfId="55535" xr:uid="{00000000-0005-0000-0000-0000EFD80000}"/>
    <cellStyle name="Note 2 5 2 2 2 2" xfId="55536" xr:uid="{00000000-0005-0000-0000-0000F0D80000}"/>
    <cellStyle name="Note 2 5 2 2 2 3" xfId="55537" xr:uid="{00000000-0005-0000-0000-0000F1D80000}"/>
    <cellStyle name="Note 2 5 2 2 2 4" xfId="55538" xr:uid="{00000000-0005-0000-0000-0000F2D80000}"/>
    <cellStyle name="Note 2 5 2 2 2 5" xfId="55539" xr:uid="{00000000-0005-0000-0000-0000F3D80000}"/>
    <cellStyle name="Note 2 5 2 2 3" xfId="55540" xr:uid="{00000000-0005-0000-0000-0000F4D80000}"/>
    <cellStyle name="Note 2 5 2 2 3 2" xfId="55541" xr:uid="{00000000-0005-0000-0000-0000F5D80000}"/>
    <cellStyle name="Note 2 5 2 2 3 3" xfId="55542" xr:uid="{00000000-0005-0000-0000-0000F6D80000}"/>
    <cellStyle name="Note 2 5 2 2 3 4" xfId="55543" xr:uid="{00000000-0005-0000-0000-0000F7D80000}"/>
    <cellStyle name="Note 2 5 2 2 3 5" xfId="55544" xr:uid="{00000000-0005-0000-0000-0000F8D80000}"/>
    <cellStyle name="Note 2 5 2 2 4" xfId="55545" xr:uid="{00000000-0005-0000-0000-0000F9D80000}"/>
    <cellStyle name="Note 2 5 2 2 4 2" xfId="55546" xr:uid="{00000000-0005-0000-0000-0000FAD80000}"/>
    <cellStyle name="Note 2 5 2 2 5" xfId="55547" xr:uid="{00000000-0005-0000-0000-0000FBD80000}"/>
    <cellStyle name="Note 2 5 2 2 5 2" xfId="55548" xr:uid="{00000000-0005-0000-0000-0000FCD80000}"/>
    <cellStyle name="Note 2 5 2 2 6" xfId="55549" xr:uid="{00000000-0005-0000-0000-0000FDD80000}"/>
    <cellStyle name="Note 2 5 2 2 6 2" xfId="55550" xr:uid="{00000000-0005-0000-0000-0000FED80000}"/>
    <cellStyle name="Note 2 5 2 2 7" xfId="55551" xr:uid="{00000000-0005-0000-0000-0000FFD80000}"/>
    <cellStyle name="Note 2 5 2 3" xfId="55552" xr:uid="{00000000-0005-0000-0000-000000D90000}"/>
    <cellStyle name="Note 2 5 2 3 2" xfId="55553" xr:uid="{00000000-0005-0000-0000-000001D90000}"/>
    <cellStyle name="Note 2 5 2 3 3" xfId="55554" xr:uid="{00000000-0005-0000-0000-000002D90000}"/>
    <cellStyle name="Note 2 5 2 3 4" xfId="55555" xr:uid="{00000000-0005-0000-0000-000003D90000}"/>
    <cellStyle name="Note 2 5 2 3 5" xfId="55556" xr:uid="{00000000-0005-0000-0000-000004D90000}"/>
    <cellStyle name="Note 2 5 2 4" xfId="55557" xr:uid="{00000000-0005-0000-0000-000005D90000}"/>
    <cellStyle name="Note 2 5 2 4 2" xfId="55558" xr:uid="{00000000-0005-0000-0000-000006D90000}"/>
    <cellStyle name="Note 2 5 2 4 3" xfId="55559" xr:uid="{00000000-0005-0000-0000-000007D90000}"/>
    <cellStyle name="Note 2 5 2 4 4" xfId="55560" xr:uid="{00000000-0005-0000-0000-000008D90000}"/>
    <cellStyle name="Note 2 5 2 4 5" xfId="55561" xr:uid="{00000000-0005-0000-0000-000009D90000}"/>
    <cellStyle name="Note 2 5 2 5" xfId="55562" xr:uid="{00000000-0005-0000-0000-00000AD90000}"/>
    <cellStyle name="Note 2 5 2 5 2" xfId="55563" xr:uid="{00000000-0005-0000-0000-00000BD90000}"/>
    <cellStyle name="Note 2 5 2 6" xfId="55564" xr:uid="{00000000-0005-0000-0000-00000CD90000}"/>
    <cellStyle name="Note 2 5 2 6 2" xfId="55565" xr:uid="{00000000-0005-0000-0000-00000DD90000}"/>
    <cellStyle name="Note 2 5 2 7" xfId="55566" xr:uid="{00000000-0005-0000-0000-00000ED90000}"/>
    <cellStyle name="Note 2 5 2 7 2" xfId="55567" xr:uid="{00000000-0005-0000-0000-00000FD90000}"/>
    <cellStyle name="Note 2 5 2 8" xfId="55568" xr:uid="{00000000-0005-0000-0000-000010D90000}"/>
    <cellStyle name="Note 2 5 20" xfId="55569" xr:uid="{00000000-0005-0000-0000-000011D90000}"/>
    <cellStyle name="Note 2 5 20 2" xfId="55570" xr:uid="{00000000-0005-0000-0000-000012D90000}"/>
    <cellStyle name="Note 2 5 21" xfId="55571" xr:uid="{00000000-0005-0000-0000-000013D90000}"/>
    <cellStyle name="Note 2 5 3" xfId="55572" xr:uid="{00000000-0005-0000-0000-000014D90000}"/>
    <cellStyle name="Note 2 5 3 2" xfId="55573" xr:uid="{00000000-0005-0000-0000-000015D90000}"/>
    <cellStyle name="Note 2 5 3 2 2" xfId="55574" xr:uid="{00000000-0005-0000-0000-000016D90000}"/>
    <cellStyle name="Note 2 5 3 2 2 2" xfId="55575" xr:uid="{00000000-0005-0000-0000-000017D90000}"/>
    <cellStyle name="Note 2 5 3 2 2 3" xfId="55576" xr:uid="{00000000-0005-0000-0000-000018D90000}"/>
    <cellStyle name="Note 2 5 3 2 2 4" xfId="55577" xr:uid="{00000000-0005-0000-0000-000019D90000}"/>
    <cellStyle name="Note 2 5 3 2 2 5" xfId="55578" xr:uid="{00000000-0005-0000-0000-00001AD90000}"/>
    <cellStyle name="Note 2 5 3 2 3" xfId="55579" xr:uid="{00000000-0005-0000-0000-00001BD90000}"/>
    <cellStyle name="Note 2 5 3 2 3 2" xfId="55580" xr:uid="{00000000-0005-0000-0000-00001CD90000}"/>
    <cellStyle name="Note 2 5 3 2 3 3" xfId="55581" xr:uid="{00000000-0005-0000-0000-00001DD90000}"/>
    <cellStyle name="Note 2 5 3 2 3 4" xfId="55582" xr:uid="{00000000-0005-0000-0000-00001ED90000}"/>
    <cellStyle name="Note 2 5 3 2 3 5" xfId="55583" xr:uid="{00000000-0005-0000-0000-00001FD90000}"/>
    <cellStyle name="Note 2 5 3 2 4" xfId="55584" xr:uid="{00000000-0005-0000-0000-000020D90000}"/>
    <cellStyle name="Note 2 5 3 2 4 2" xfId="55585" xr:uid="{00000000-0005-0000-0000-000021D90000}"/>
    <cellStyle name="Note 2 5 3 2 5" xfId="55586" xr:uid="{00000000-0005-0000-0000-000022D90000}"/>
    <cellStyle name="Note 2 5 3 2 5 2" xfId="55587" xr:uid="{00000000-0005-0000-0000-000023D90000}"/>
    <cellStyle name="Note 2 5 3 2 6" xfId="55588" xr:uid="{00000000-0005-0000-0000-000024D90000}"/>
    <cellStyle name="Note 2 5 3 2 6 2" xfId="55589" xr:uid="{00000000-0005-0000-0000-000025D90000}"/>
    <cellStyle name="Note 2 5 3 2 7" xfId="55590" xr:uid="{00000000-0005-0000-0000-000026D90000}"/>
    <cellStyle name="Note 2 5 3 3" xfId="55591" xr:uid="{00000000-0005-0000-0000-000027D90000}"/>
    <cellStyle name="Note 2 5 3 3 2" xfId="55592" xr:uid="{00000000-0005-0000-0000-000028D90000}"/>
    <cellStyle name="Note 2 5 3 3 3" xfId="55593" xr:uid="{00000000-0005-0000-0000-000029D90000}"/>
    <cellStyle name="Note 2 5 3 3 4" xfId="55594" xr:uid="{00000000-0005-0000-0000-00002AD90000}"/>
    <cellStyle name="Note 2 5 3 3 5" xfId="55595" xr:uid="{00000000-0005-0000-0000-00002BD90000}"/>
    <cellStyle name="Note 2 5 3 4" xfId="55596" xr:uid="{00000000-0005-0000-0000-00002CD90000}"/>
    <cellStyle name="Note 2 5 3 4 2" xfId="55597" xr:uid="{00000000-0005-0000-0000-00002DD90000}"/>
    <cellStyle name="Note 2 5 3 4 3" xfId="55598" xr:uid="{00000000-0005-0000-0000-00002ED90000}"/>
    <cellStyle name="Note 2 5 3 4 4" xfId="55599" xr:uid="{00000000-0005-0000-0000-00002FD90000}"/>
    <cellStyle name="Note 2 5 3 4 5" xfId="55600" xr:uid="{00000000-0005-0000-0000-000030D90000}"/>
    <cellStyle name="Note 2 5 3 5" xfId="55601" xr:uid="{00000000-0005-0000-0000-000031D90000}"/>
    <cellStyle name="Note 2 5 3 5 2" xfId="55602" xr:uid="{00000000-0005-0000-0000-000032D90000}"/>
    <cellStyle name="Note 2 5 3 6" xfId="55603" xr:uid="{00000000-0005-0000-0000-000033D90000}"/>
    <cellStyle name="Note 2 5 3 6 2" xfId="55604" xr:uid="{00000000-0005-0000-0000-000034D90000}"/>
    <cellStyle name="Note 2 5 3 7" xfId="55605" xr:uid="{00000000-0005-0000-0000-000035D90000}"/>
    <cellStyle name="Note 2 5 3 7 2" xfId="55606" xr:uid="{00000000-0005-0000-0000-000036D90000}"/>
    <cellStyle name="Note 2 5 3 8" xfId="55607" xr:uid="{00000000-0005-0000-0000-000037D90000}"/>
    <cellStyle name="Note 2 5 4" xfId="55608" xr:uid="{00000000-0005-0000-0000-000038D90000}"/>
    <cellStyle name="Note 2 5 4 2" xfId="55609" xr:uid="{00000000-0005-0000-0000-000039D90000}"/>
    <cellStyle name="Note 2 5 4 2 2" xfId="55610" xr:uid="{00000000-0005-0000-0000-00003AD90000}"/>
    <cellStyle name="Note 2 5 4 2 2 2" xfId="55611" xr:uid="{00000000-0005-0000-0000-00003BD90000}"/>
    <cellStyle name="Note 2 5 4 2 2 3" xfId="55612" xr:uid="{00000000-0005-0000-0000-00003CD90000}"/>
    <cellStyle name="Note 2 5 4 2 2 4" xfId="55613" xr:uid="{00000000-0005-0000-0000-00003DD90000}"/>
    <cellStyle name="Note 2 5 4 2 2 5" xfId="55614" xr:uid="{00000000-0005-0000-0000-00003ED90000}"/>
    <cellStyle name="Note 2 5 4 2 3" xfId="55615" xr:uid="{00000000-0005-0000-0000-00003FD90000}"/>
    <cellStyle name="Note 2 5 4 2 3 2" xfId="55616" xr:uid="{00000000-0005-0000-0000-000040D90000}"/>
    <cellStyle name="Note 2 5 4 2 3 3" xfId="55617" xr:uid="{00000000-0005-0000-0000-000041D90000}"/>
    <cellStyle name="Note 2 5 4 2 3 4" xfId="55618" xr:uid="{00000000-0005-0000-0000-000042D90000}"/>
    <cellStyle name="Note 2 5 4 2 3 5" xfId="55619" xr:uid="{00000000-0005-0000-0000-000043D90000}"/>
    <cellStyle name="Note 2 5 4 2 4" xfId="55620" xr:uid="{00000000-0005-0000-0000-000044D90000}"/>
    <cellStyle name="Note 2 5 4 2 4 2" xfId="55621" xr:uid="{00000000-0005-0000-0000-000045D90000}"/>
    <cellStyle name="Note 2 5 4 2 5" xfId="55622" xr:uid="{00000000-0005-0000-0000-000046D90000}"/>
    <cellStyle name="Note 2 5 4 2 5 2" xfId="55623" xr:uid="{00000000-0005-0000-0000-000047D90000}"/>
    <cellStyle name="Note 2 5 4 2 6" xfId="55624" xr:uid="{00000000-0005-0000-0000-000048D90000}"/>
    <cellStyle name="Note 2 5 4 2 6 2" xfId="55625" xr:uid="{00000000-0005-0000-0000-000049D90000}"/>
    <cellStyle name="Note 2 5 4 2 7" xfId="55626" xr:uid="{00000000-0005-0000-0000-00004AD90000}"/>
    <cellStyle name="Note 2 5 4 3" xfId="55627" xr:uid="{00000000-0005-0000-0000-00004BD90000}"/>
    <cellStyle name="Note 2 5 4 3 2" xfId="55628" xr:uid="{00000000-0005-0000-0000-00004CD90000}"/>
    <cellStyle name="Note 2 5 4 3 3" xfId="55629" xr:uid="{00000000-0005-0000-0000-00004DD90000}"/>
    <cellStyle name="Note 2 5 4 3 4" xfId="55630" xr:uid="{00000000-0005-0000-0000-00004ED90000}"/>
    <cellStyle name="Note 2 5 4 3 5" xfId="55631" xr:uid="{00000000-0005-0000-0000-00004FD90000}"/>
    <cellStyle name="Note 2 5 4 4" xfId="55632" xr:uid="{00000000-0005-0000-0000-000050D90000}"/>
    <cellStyle name="Note 2 5 4 4 2" xfId="55633" xr:uid="{00000000-0005-0000-0000-000051D90000}"/>
    <cellStyle name="Note 2 5 4 4 3" xfId="55634" xr:uid="{00000000-0005-0000-0000-000052D90000}"/>
    <cellStyle name="Note 2 5 4 4 4" xfId="55635" xr:uid="{00000000-0005-0000-0000-000053D90000}"/>
    <cellStyle name="Note 2 5 4 4 5" xfId="55636" xr:uid="{00000000-0005-0000-0000-000054D90000}"/>
    <cellStyle name="Note 2 5 4 5" xfId="55637" xr:uid="{00000000-0005-0000-0000-000055D90000}"/>
    <cellStyle name="Note 2 5 4 5 2" xfId="55638" xr:uid="{00000000-0005-0000-0000-000056D90000}"/>
    <cellStyle name="Note 2 5 4 6" xfId="55639" xr:uid="{00000000-0005-0000-0000-000057D90000}"/>
    <cellStyle name="Note 2 5 4 6 2" xfId="55640" xr:uid="{00000000-0005-0000-0000-000058D90000}"/>
    <cellStyle name="Note 2 5 4 7" xfId="55641" xr:uid="{00000000-0005-0000-0000-000059D90000}"/>
    <cellStyle name="Note 2 5 4 7 2" xfId="55642" xr:uid="{00000000-0005-0000-0000-00005AD90000}"/>
    <cellStyle name="Note 2 5 4 8" xfId="55643" xr:uid="{00000000-0005-0000-0000-00005BD90000}"/>
    <cellStyle name="Note 2 5 5" xfId="55644" xr:uid="{00000000-0005-0000-0000-00005CD90000}"/>
    <cellStyle name="Note 2 5 5 2" xfId="55645" xr:uid="{00000000-0005-0000-0000-00005DD90000}"/>
    <cellStyle name="Note 2 5 5 2 2" xfId="55646" xr:uid="{00000000-0005-0000-0000-00005ED90000}"/>
    <cellStyle name="Note 2 5 5 2 2 2" xfId="55647" xr:uid="{00000000-0005-0000-0000-00005FD90000}"/>
    <cellStyle name="Note 2 5 5 2 2 3" xfId="55648" xr:uid="{00000000-0005-0000-0000-000060D90000}"/>
    <cellStyle name="Note 2 5 5 2 2 4" xfId="55649" xr:uid="{00000000-0005-0000-0000-000061D90000}"/>
    <cellStyle name="Note 2 5 5 2 2 5" xfId="55650" xr:uid="{00000000-0005-0000-0000-000062D90000}"/>
    <cellStyle name="Note 2 5 5 2 3" xfId="55651" xr:uid="{00000000-0005-0000-0000-000063D90000}"/>
    <cellStyle name="Note 2 5 5 2 3 2" xfId="55652" xr:uid="{00000000-0005-0000-0000-000064D90000}"/>
    <cellStyle name="Note 2 5 5 2 3 3" xfId="55653" xr:uid="{00000000-0005-0000-0000-000065D90000}"/>
    <cellStyle name="Note 2 5 5 2 3 4" xfId="55654" xr:uid="{00000000-0005-0000-0000-000066D90000}"/>
    <cellStyle name="Note 2 5 5 2 3 5" xfId="55655" xr:uid="{00000000-0005-0000-0000-000067D90000}"/>
    <cellStyle name="Note 2 5 5 2 4" xfId="55656" xr:uid="{00000000-0005-0000-0000-000068D90000}"/>
    <cellStyle name="Note 2 5 5 2 4 2" xfId="55657" xr:uid="{00000000-0005-0000-0000-000069D90000}"/>
    <cellStyle name="Note 2 5 5 2 5" xfId="55658" xr:uid="{00000000-0005-0000-0000-00006AD90000}"/>
    <cellStyle name="Note 2 5 5 2 5 2" xfId="55659" xr:uid="{00000000-0005-0000-0000-00006BD90000}"/>
    <cellStyle name="Note 2 5 5 2 6" xfId="55660" xr:uid="{00000000-0005-0000-0000-00006CD90000}"/>
    <cellStyle name="Note 2 5 5 2 6 2" xfId="55661" xr:uid="{00000000-0005-0000-0000-00006DD90000}"/>
    <cellStyle name="Note 2 5 5 2 7" xfId="55662" xr:uid="{00000000-0005-0000-0000-00006ED90000}"/>
    <cellStyle name="Note 2 5 5 3" xfId="55663" xr:uid="{00000000-0005-0000-0000-00006FD90000}"/>
    <cellStyle name="Note 2 5 5 3 2" xfId="55664" xr:uid="{00000000-0005-0000-0000-000070D90000}"/>
    <cellStyle name="Note 2 5 5 3 3" xfId="55665" xr:uid="{00000000-0005-0000-0000-000071D90000}"/>
    <cellStyle name="Note 2 5 5 3 4" xfId="55666" xr:uid="{00000000-0005-0000-0000-000072D90000}"/>
    <cellStyle name="Note 2 5 5 3 5" xfId="55667" xr:uid="{00000000-0005-0000-0000-000073D90000}"/>
    <cellStyle name="Note 2 5 5 4" xfId="55668" xr:uid="{00000000-0005-0000-0000-000074D90000}"/>
    <cellStyle name="Note 2 5 5 4 2" xfId="55669" xr:uid="{00000000-0005-0000-0000-000075D90000}"/>
    <cellStyle name="Note 2 5 5 4 3" xfId="55670" xr:uid="{00000000-0005-0000-0000-000076D90000}"/>
    <cellStyle name="Note 2 5 5 4 4" xfId="55671" xr:uid="{00000000-0005-0000-0000-000077D90000}"/>
    <cellStyle name="Note 2 5 5 4 5" xfId="55672" xr:uid="{00000000-0005-0000-0000-000078D90000}"/>
    <cellStyle name="Note 2 5 5 5" xfId="55673" xr:uid="{00000000-0005-0000-0000-000079D90000}"/>
    <cellStyle name="Note 2 5 5 5 2" xfId="55674" xr:uid="{00000000-0005-0000-0000-00007AD90000}"/>
    <cellStyle name="Note 2 5 5 6" xfId="55675" xr:uid="{00000000-0005-0000-0000-00007BD90000}"/>
    <cellStyle name="Note 2 5 5 6 2" xfId="55676" xr:uid="{00000000-0005-0000-0000-00007CD90000}"/>
    <cellStyle name="Note 2 5 5 7" xfId="55677" xr:uid="{00000000-0005-0000-0000-00007DD90000}"/>
    <cellStyle name="Note 2 5 5 7 2" xfId="55678" xr:uid="{00000000-0005-0000-0000-00007ED90000}"/>
    <cellStyle name="Note 2 5 5 8" xfId="55679" xr:uid="{00000000-0005-0000-0000-00007FD90000}"/>
    <cellStyle name="Note 2 5 6" xfId="55680" xr:uid="{00000000-0005-0000-0000-000080D90000}"/>
    <cellStyle name="Note 2 5 6 2" xfId="55681" xr:uid="{00000000-0005-0000-0000-000081D90000}"/>
    <cellStyle name="Note 2 5 6 2 2" xfId="55682" xr:uid="{00000000-0005-0000-0000-000082D90000}"/>
    <cellStyle name="Note 2 5 6 2 2 2" xfId="55683" xr:uid="{00000000-0005-0000-0000-000083D90000}"/>
    <cellStyle name="Note 2 5 6 2 2 3" xfId="55684" xr:uid="{00000000-0005-0000-0000-000084D90000}"/>
    <cellStyle name="Note 2 5 6 2 2 4" xfId="55685" xr:uid="{00000000-0005-0000-0000-000085D90000}"/>
    <cellStyle name="Note 2 5 6 2 2 5" xfId="55686" xr:uid="{00000000-0005-0000-0000-000086D90000}"/>
    <cellStyle name="Note 2 5 6 2 3" xfId="55687" xr:uid="{00000000-0005-0000-0000-000087D90000}"/>
    <cellStyle name="Note 2 5 6 2 3 2" xfId="55688" xr:uid="{00000000-0005-0000-0000-000088D90000}"/>
    <cellStyle name="Note 2 5 6 2 3 3" xfId="55689" xr:uid="{00000000-0005-0000-0000-000089D90000}"/>
    <cellStyle name="Note 2 5 6 2 3 4" xfId="55690" xr:uid="{00000000-0005-0000-0000-00008AD90000}"/>
    <cellStyle name="Note 2 5 6 2 3 5" xfId="55691" xr:uid="{00000000-0005-0000-0000-00008BD90000}"/>
    <cellStyle name="Note 2 5 6 2 4" xfId="55692" xr:uid="{00000000-0005-0000-0000-00008CD90000}"/>
    <cellStyle name="Note 2 5 6 2 4 2" xfId="55693" xr:uid="{00000000-0005-0000-0000-00008DD90000}"/>
    <cellStyle name="Note 2 5 6 2 5" xfId="55694" xr:uid="{00000000-0005-0000-0000-00008ED90000}"/>
    <cellStyle name="Note 2 5 6 2 5 2" xfId="55695" xr:uid="{00000000-0005-0000-0000-00008FD90000}"/>
    <cellStyle name="Note 2 5 6 2 6" xfId="55696" xr:uid="{00000000-0005-0000-0000-000090D90000}"/>
    <cellStyle name="Note 2 5 6 2 6 2" xfId="55697" xr:uid="{00000000-0005-0000-0000-000091D90000}"/>
    <cellStyle name="Note 2 5 6 2 7" xfId="55698" xr:uid="{00000000-0005-0000-0000-000092D90000}"/>
    <cellStyle name="Note 2 5 6 3" xfId="55699" xr:uid="{00000000-0005-0000-0000-000093D90000}"/>
    <cellStyle name="Note 2 5 6 3 2" xfId="55700" xr:uid="{00000000-0005-0000-0000-000094D90000}"/>
    <cellStyle name="Note 2 5 6 3 3" xfId="55701" xr:uid="{00000000-0005-0000-0000-000095D90000}"/>
    <cellStyle name="Note 2 5 6 3 4" xfId="55702" xr:uid="{00000000-0005-0000-0000-000096D90000}"/>
    <cellStyle name="Note 2 5 6 3 5" xfId="55703" xr:uid="{00000000-0005-0000-0000-000097D90000}"/>
    <cellStyle name="Note 2 5 6 4" xfId="55704" xr:uid="{00000000-0005-0000-0000-000098D90000}"/>
    <cellStyle name="Note 2 5 6 4 2" xfId="55705" xr:uid="{00000000-0005-0000-0000-000099D90000}"/>
    <cellStyle name="Note 2 5 6 4 3" xfId="55706" xr:uid="{00000000-0005-0000-0000-00009AD90000}"/>
    <cellStyle name="Note 2 5 6 4 4" xfId="55707" xr:uid="{00000000-0005-0000-0000-00009BD90000}"/>
    <cellStyle name="Note 2 5 6 4 5" xfId="55708" xr:uid="{00000000-0005-0000-0000-00009CD90000}"/>
    <cellStyle name="Note 2 5 6 5" xfId="55709" xr:uid="{00000000-0005-0000-0000-00009DD90000}"/>
    <cellStyle name="Note 2 5 6 5 2" xfId="55710" xr:uid="{00000000-0005-0000-0000-00009ED90000}"/>
    <cellStyle name="Note 2 5 6 6" xfId="55711" xr:uid="{00000000-0005-0000-0000-00009FD90000}"/>
    <cellStyle name="Note 2 5 6 6 2" xfId="55712" xr:uid="{00000000-0005-0000-0000-0000A0D90000}"/>
    <cellStyle name="Note 2 5 6 7" xfId="55713" xr:uid="{00000000-0005-0000-0000-0000A1D90000}"/>
    <cellStyle name="Note 2 5 6 7 2" xfId="55714" xr:uid="{00000000-0005-0000-0000-0000A2D90000}"/>
    <cellStyle name="Note 2 5 6 8" xfId="55715" xr:uid="{00000000-0005-0000-0000-0000A3D90000}"/>
    <cellStyle name="Note 2 5 7" xfId="55716" xr:uid="{00000000-0005-0000-0000-0000A4D90000}"/>
    <cellStyle name="Note 2 5 7 2" xfId="55717" xr:uid="{00000000-0005-0000-0000-0000A5D90000}"/>
    <cellStyle name="Note 2 5 7 2 2" xfId="55718" xr:uid="{00000000-0005-0000-0000-0000A6D90000}"/>
    <cellStyle name="Note 2 5 7 2 2 2" xfId="55719" xr:uid="{00000000-0005-0000-0000-0000A7D90000}"/>
    <cellStyle name="Note 2 5 7 2 2 3" xfId="55720" xr:uid="{00000000-0005-0000-0000-0000A8D90000}"/>
    <cellStyle name="Note 2 5 7 2 2 4" xfId="55721" xr:uid="{00000000-0005-0000-0000-0000A9D90000}"/>
    <cellStyle name="Note 2 5 7 2 2 5" xfId="55722" xr:uid="{00000000-0005-0000-0000-0000AAD90000}"/>
    <cellStyle name="Note 2 5 7 2 3" xfId="55723" xr:uid="{00000000-0005-0000-0000-0000ABD90000}"/>
    <cellStyle name="Note 2 5 7 2 3 2" xfId="55724" xr:uid="{00000000-0005-0000-0000-0000ACD90000}"/>
    <cellStyle name="Note 2 5 7 2 3 3" xfId="55725" xr:uid="{00000000-0005-0000-0000-0000ADD90000}"/>
    <cellStyle name="Note 2 5 7 2 3 4" xfId="55726" xr:uid="{00000000-0005-0000-0000-0000AED90000}"/>
    <cellStyle name="Note 2 5 7 2 3 5" xfId="55727" xr:uid="{00000000-0005-0000-0000-0000AFD90000}"/>
    <cellStyle name="Note 2 5 7 2 4" xfId="55728" xr:uid="{00000000-0005-0000-0000-0000B0D90000}"/>
    <cellStyle name="Note 2 5 7 2 4 2" xfId="55729" xr:uid="{00000000-0005-0000-0000-0000B1D90000}"/>
    <cellStyle name="Note 2 5 7 2 5" xfId="55730" xr:uid="{00000000-0005-0000-0000-0000B2D90000}"/>
    <cellStyle name="Note 2 5 7 2 5 2" xfId="55731" xr:uid="{00000000-0005-0000-0000-0000B3D90000}"/>
    <cellStyle name="Note 2 5 7 2 6" xfId="55732" xr:uid="{00000000-0005-0000-0000-0000B4D90000}"/>
    <cellStyle name="Note 2 5 7 2 6 2" xfId="55733" xr:uid="{00000000-0005-0000-0000-0000B5D90000}"/>
    <cellStyle name="Note 2 5 7 2 7" xfId="55734" xr:uid="{00000000-0005-0000-0000-0000B6D90000}"/>
    <cellStyle name="Note 2 5 7 3" xfId="55735" xr:uid="{00000000-0005-0000-0000-0000B7D90000}"/>
    <cellStyle name="Note 2 5 7 3 2" xfId="55736" xr:uid="{00000000-0005-0000-0000-0000B8D90000}"/>
    <cellStyle name="Note 2 5 7 3 3" xfId="55737" xr:uid="{00000000-0005-0000-0000-0000B9D90000}"/>
    <cellStyle name="Note 2 5 7 3 4" xfId="55738" xr:uid="{00000000-0005-0000-0000-0000BAD90000}"/>
    <cellStyle name="Note 2 5 7 3 5" xfId="55739" xr:uid="{00000000-0005-0000-0000-0000BBD90000}"/>
    <cellStyle name="Note 2 5 7 4" xfId="55740" xr:uid="{00000000-0005-0000-0000-0000BCD90000}"/>
    <cellStyle name="Note 2 5 7 4 2" xfId="55741" xr:uid="{00000000-0005-0000-0000-0000BDD90000}"/>
    <cellStyle name="Note 2 5 7 4 3" xfId="55742" xr:uid="{00000000-0005-0000-0000-0000BED90000}"/>
    <cellStyle name="Note 2 5 7 4 4" xfId="55743" xr:uid="{00000000-0005-0000-0000-0000BFD90000}"/>
    <cellStyle name="Note 2 5 7 4 5" xfId="55744" xr:uid="{00000000-0005-0000-0000-0000C0D90000}"/>
    <cellStyle name="Note 2 5 7 5" xfId="55745" xr:uid="{00000000-0005-0000-0000-0000C1D90000}"/>
    <cellStyle name="Note 2 5 7 5 2" xfId="55746" xr:uid="{00000000-0005-0000-0000-0000C2D90000}"/>
    <cellStyle name="Note 2 5 7 6" xfId="55747" xr:uid="{00000000-0005-0000-0000-0000C3D90000}"/>
    <cellStyle name="Note 2 5 7 6 2" xfId="55748" xr:uid="{00000000-0005-0000-0000-0000C4D90000}"/>
    <cellStyle name="Note 2 5 7 7" xfId="55749" xr:uid="{00000000-0005-0000-0000-0000C5D90000}"/>
    <cellStyle name="Note 2 5 7 7 2" xfId="55750" xr:uid="{00000000-0005-0000-0000-0000C6D90000}"/>
    <cellStyle name="Note 2 5 7 8" xfId="55751" xr:uid="{00000000-0005-0000-0000-0000C7D90000}"/>
    <cellStyle name="Note 2 5 8" xfId="55752" xr:uid="{00000000-0005-0000-0000-0000C8D90000}"/>
    <cellStyle name="Note 2 5 8 2" xfId="55753" xr:uid="{00000000-0005-0000-0000-0000C9D90000}"/>
    <cellStyle name="Note 2 5 8 2 2" xfId="55754" xr:uid="{00000000-0005-0000-0000-0000CAD90000}"/>
    <cellStyle name="Note 2 5 8 2 2 2" xfId="55755" xr:uid="{00000000-0005-0000-0000-0000CBD90000}"/>
    <cellStyle name="Note 2 5 8 2 2 3" xfId="55756" xr:uid="{00000000-0005-0000-0000-0000CCD90000}"/>
    <cellStyle name="Note 2 5 8 2 2 4" xfId="55757" xr:uid="{00000000-0005-0000-0000-0000CDD90000}"/>
    <cellStyle name="Note 2 5 8 2 2 5" xfId="55758" xr:uid="{00000000-0005-0000-0000-0000CED90000}"/>
    <cellStyle name="Note 2 5 8 2 3" xfId="55759" xr:uid="{00000000-0005-0000-0000-0000CFD90000}"/>
    <cellStyle name="Note 2 5 8 2 3 2" xfId="55760" xr:uid="{00000000-0005-0000-0000-0000D0D90000}"/>
    <cellStyle name="Note 2 5 8 2 3 3" xfId="55761" xr:uid="{00000000-0005-0000-0000-0000D1D90000}"/>
    <cellStyle name="Note 2 5 8 2 3 4" xfId="55762" xr:uid="{00000000-0005-0000-0000-0000D2D90000}"/>
    <cellStyle name="Note 2 5 8 2 3 5" xfId="55763" xr:uid="{00000000-0005-0000-0000-0000D3D90000}"/>
    <cellStyle name="Note 2 5 8 2 4" xfId="55764" xr:uid="{00000000-0005-0000-0000-0000D4D90000}"/>
    <cellStyle name="Note 2 5 8 2 4 2" xfId="55765" xr:uid="{00000000-0005-0000-0000-0000D5D90000}"/>
    <cellStyle name="Note 2 5 8 2 5" xfId="55766" xr:uid="{00000000-0005-0000-0000-0000D6D90000}"/>
    <cellStyle name="Note 2 5 8 2 5 2" xfId="55767" xr:uid="{00000000-0005-0000-0000-0000D7D90000}"/>
    <cellStyle name="Note 2 5 8 2 6" xfId="55768" xr:uid="{00000000-0005-0000-0000-0000D8D90000}"/>
    <cellStyle name="Note 2 5 8 2 6 2" xfId="55769" xr:uid="{00000000-0005-0000-0000-0000D9D90000}"/>
    <cellStyle name="Note 2 5 8 2 7" xfId="55770" xr:uid="{00000000-0005-0000-0000-0000DAD90000}"/>
    <cellStyle name="Note 2 5 8 3" xfId="55771" xr:uid="{00000000-0005-0000-0000-0000DBD90000}"/>
    <cellStyle name="Note 2 5 8 3 2" xfId="55772" xr:uid="{00000000-0005-0000-0000-0000DCD90000}"/>
    <cellStyle name="Note 2 5 8 3 3" xfId="55773" xr:uid="{00000000-0005-0000-0000-0000DDD90000}"/>
    <cellStyle name="Note 2 5 8 3 4" xfId="55774" xr:uid="{00000000-0005-0000-0000-0000DED90000}"/>
    <cellStyle name="Note 2 5 8 3 5" xfId="55775" xr:uid="{00000000-0005-0000-0000-0000DFD90000}"/>
    <cellStyle name="Note 2 5 8 4" xfId="55776" xr:uid="{00000000-0005-0000-0000-0000E0D90000}"/>
    <cellStyle name="Note 2 5 8 4 2" xfId="55777" xr:uid="{00000000-0005-0000-0000-0000E1D90000}"/>
    <cellStyle name="Note 2 5 8 4 3" xfId="55778" xr:uid="{00000000-0005-0000-0000-0000E2D90000}"/>
    <cellStyle name="Note 2 5 8 4 4" xfId="55779" xr:uid="{00000000-0005-0000-0000-0000E3D90000}"/>
    <cellStyle name="Note 2 5 8 4 5" xfId="55780" xr:uid="{00000000-0005-0000-0000-0000E4D90000}"/>
    <cellStyle name="Note 2 5 8 5" xfId="55781" xr:uid="{00000000-0005-0000-0000-0000E5D90000}"/>
    <cellStyle name="Note 2 5 8 5 2" xfId="55782" xr:uid="{00000000-0005-0000-0000-0000E6D90000}"/>
    <cellStyle name="Note 2 5 8 6" xfId="55783" xr:uid="{00000000-0005-0000-0000-0000E7D90000}"/>
    <cellStyle name="Note 2 5 8 6 2" xfId="55784" xr:uid="{00000000-0005-0000-0000-0000E8D90000}"/>
    <cellStyle name="Note 2 5 8 7" xfId="55785" xr:uid="{00000000-0005-0000-0000-0000E9D90000}"/>
    <cellStyle name="Note 2 5 8 7 2" xfId="55786" xr:uid="{00000000-0005-0000-0000-0000EAD90000}"/>
    <cellStyle name="Note 2 5 8 8" xfId="55787" xr:uid="{00000000-0005-0000-0000-0000EBD90000}"/>
    <cellStyle name="Note 2 5 9" xfId="55788" xr:uid="{00000000-0005-0000-0000-0000ECD90000}"/>
    <cellStyle name="Note 2 5 9 2" xfId="55789" xr:uid="{00000000-0005-0000-0000-0000EDD90000}"/>
    <cellStyle name="Note 2 5 9 2 2" xfId="55790" xr:uid="{00000000-0005-0000-0000-0000EED90000}"/>
    <cellStyle name="Note 2 5 9 2 2 2" xfId="55791" xr:uid="{00000000-0005-0000-0000-0000EFD90000}"/>
    <cellStyle name="Note 2 5 9 2 2 3" xfId="55792" xr:uid="{00000000-0005-0000-0000-0000F0D90000}"/>
    <cellStyle name="Note 2 5 9 2 2 4" xfId="55793" xr:uid="{00000000-0005-0000-0000-0000F1D90000}"/>
    <cellStyle name="Note 2 5 9 2 2 5" xfId="55794" xr:uid="{00000000-0005-0000-0000-0000F2D90000}"/>
    <cellStyle name="Note 2 5 9 2 3" xfId="55795" xr:uid="{00000000-0005-0000-0000-0000F3D90000}"/>
    <cellStyle name="Note 2 5 9 2 3 2" xfId="55796" xr:uid="{00000000-0005-0000-0000-0000F4D90000}"/>
    <cellStyle name="Note 2 5 9 2 3 3" xfId="55797" xr:uid="{00000000-0005-0000-0000-0000F5D90000}"/>
    <cellStyle name="Note 2 5 9 2 3 4" xfId="55798" xr:uid="{00000000-0005-0000-0000-0000F6D90000}"/>
    <cellStyle name="Note 2 5 9 2 3 5" xfId="55799" xr:uid="{00000000-0005-0000-0000-0000F7D90000}"/>
    <cellStyle name="Note 2 5 9 2 4" xfId="55800" xr:uid="{00000000-0005-0000-0000-0000F8D90000}"/>
    <cellStyle name="Note 2 5 9 2 4 2" xfId="55801" xr:uid="{00000000-0005-0000-0000-0000F9D90000}"/>
    <cellStyle name="Note 2 5 9 2 5" xfId="55802" xr:uid="{00000000-0005-0000-0000-0000FAD90000}"/>
    <cellStyle name="Note 2 5 9 2 5 2" xfId="55803" xr:uid="{00000000-0005-0000-0000-0000FBD90000}"/>
    <cellStyle name="Note 2 5 9 2 6" xfId="55804" xr:uid="{00000000-0005-0000-0000-0000FCD90000}"/>
    <cellStyle name="Note 2 5 9 2 6 2" xfId="55805" xr:uid="{00000000-0005-0000-0000-0000FDD90000}"/>
    <cellStyle name="Note 2 5 9 2 7" xfId="55806" xr:uid="{00000000-0005-0000-0000-0000FED90000}"/>
    <cellStyle name="Note 2 5 9 3" xfId="55807" xr:uid="{00000000-0005-0000-0000-0000FFD90000}"/>
    <cellStyle name="Note 2 5 9 3 2" xfId="55808" xr:uid="{00000000-0005-0000-0000-000000DA0000}"/>
    <cellStyle name="Note 2 5 9 3 3" xfId="55809" xr:uid="{00000000-0005-0000-0000-000001DA0000}"/>
    <cellStyle name="Note 2 5 9 3 4" xfId="55810" xr:uid="{00000000-0005-0000-0000-000002DA0000}"/>
    <cellStyle name="Note 2 5 9 3 5" xfId="55811" xr:uid="{00000000-0005-0000-0000-000003DA0000}"/>
    <cellStyle name="Note 2 5 9 4" xfId="55812" xr:uid="{00000000-0005-0000-0000-000004DA0000}"/>
    <cellStyle name="Note 2 5 9 4 2" xfId="55813" xr:uid="{00000000-0005-0000-0000-000005DA0000}"/>
    <cellStyle name="Note 2 5 9 4 3" xfId="55814" xr:uid="{00000000-0005-0000-0000-000006DA0000}"/>
    <cellStyle name="Note 2 5 9 4 4" xfId="55815" xr:uid="{00000000-0005-0000-0000-000007DA0000}"/>
    <cellStyle name="Note 2 5 9 4 5" xfId="55816" xr:uid="{00000000-0005-0000-0000-000008DA0000}"/>
    <cellStyle name="Note 2 5 9 5" xfId="55817" xr:uid="{00000000-0005-0000-0000-000009DA0000}"/>
    <cellStyle name="Note 2 5 9 5 2" xfId="55818" xr:uid="{00000000-0005-0000-0000-00000ADA0000}"/>
    <cellStyle name="Note 2 5 9 6" xfId="55819" xr:uid="{00000000-0005-0000-0000-00000BDA0000}"/>
    <cellStyle name="Note 2 5 9 6 2" xfId="55820" xr:uid="{00000000-0005-0000-0000-00000CDA0000}"/>
    <cellStyle name="Note 2 5 9 7" xfId="55821" xr:uid="{00000000-0005-0000-0000-00000DDA0000}"/>
    <cellStyle name="Note 2 5 9 7 2" xfId="55822" xr:uid="{00000000-0005-0000-0000-00000EDA0000}"/>
    <cellStyle name="Note 2 5 9 8" xfId="55823" xr:uid="{00000000-0005-0000-0000-00000FDA0000}"/>
    <cellStyle name="Note 2 6" xfId="55824" xr:uid="{00000000-0005-0000-0000-000010DA0000}"/>
    <cellStyle name="Note 2 6 2" xfId="55825" xr:uid="{00000000-0005-0000-0000-000011DA0000}"/>
    <cellStyle name="Note 2 6 2 2" xfId="55826" xr:uid="{00000000-0005-0000-0000-000012DA0000}"/>
    <cellStyle name="Note 2 6 3" xfId="55827" xr:uid="{00000000-0005-0000-0000-000013DA0000}"/>
    <cellStyle name="Note 2 6 3 2" xfId="55828" xr:uid="{00000000-0005-0000-0000-000014DA0000}"/>
    <cellStyle name="Note 2 6 4" xfId="55829" xr:uid="{00000000-0005-0000-0000-000015DA0000}"/>
    <cellStyle name="Note 2 6 5" xfId="55830" xr:uid="{00000000-0005-0000-0000-000016DA0000}"/>
    <cellStyle name="Note 2 7" xfId="55831" xr:uid="{00000000-0005-0000-0000-000017DA0000}"/>
    <cellStyle name="Note 2 7 2" xfId="55832" xr:uid="{00000000-0005-0000-0000-000018DA0000}"/>
    <cellStyle name="Note 2 7 2 2" xfId="55833" xr:uid="{00000000-0005-0000-0000-000019DA0000}"/>
    <cellStyle name="Note 2 7 3" xfId="55834" xr:uid="{00000000-0005-0000-0000-00001ADA0000}"/>
    <cellStyle name="Note 2 7 3 2" xfId="55835" xr:uid="{00000000-0005-0000-0000-00001BDA0000}"/>
    <cellStyle name="Note 2 7 4" xfId="55836" xr:uid="{00000000-0005-0000-0000-00001CDA0000}"/>
    <cellStyle name="Note 2 7 5" xfId="55837" xr:uid="{00000000-0005-0000-0000-00001DDA0000}"/>
    <cellStyle name="Note 2 8" xfId="55838" xr:uid="{00000000-0005-0000-0000-00001EDA0000}"/>
    <cellStyle name="Note 2 8 2" xfId="55839" xr:uid="{00000000-0005-0000-0000-00001FDA0000}"/>
    <cellStyle name="Note 2 8 2 2" xfId="55840" xr:uid="{00000000-0005-0000-0000-000020DA0000}"/>
    <cellStyle name="Note 2 9" xfId="55841" xr:uid="{00000000-0005-0000-0000-000021DA0000}"/>
    <cellStyle name="Note 2 9 2" xfId="55842" xr:uid="{00000000-0005-0000-0000-000022DA0000}"/>
    <cellStyle name="Note 2_T-straight with PEDs adjustor" xfId="55843" xr:uid="{00000000-0005-0000-0000-000023DA0000}"/>
    <cellStyle name="Note 3" xfId="55844" xr:uid="{00000000-0005-0000-0000-000024DA0000}"/>
    <cellStyle name="Note 3 2" xfId="55845" xr:uid="{00000000-0005-0000-0000-000025DA0000}"/>
    <cellStyle name="Note 3 2 2" xfId="55846" xr:uid="{00000000-0005-0000-0000-000026DA0000}"/>
    <cellStyle name="Note 3 2 2 10" xfId="55847" xr:uid="{00000000-0005-0000-0000-000027DA0000}"/>
    <cellStyle name="Note 3 2 2 10 2" xfId="55848" xr:uid="{00000000-0005-0000-0000-000028DA0000}"/>
    <cellStyle name="Note 3 2 2 10 2 2" xfId="55849" xr:uid="{00000000-0005-0000-0000-000029DA0000}"/>
    <cellStyle name="Note 3 2 2 10 2 2 2" xfId="55850" xr:uid="{00000000-0005-0000-0000-00002ADA0000}"/>
    <cellStyle name="Note 3 2 2 10 2 2 3" xfId="55851" xr:uid="{00000000-0005-0000-0000-00002BDA0000}"/>
    <cellStyle name="Note 3 2 2 10 2 2 4" xfId="55852" xr:uid="{00000000-0005-0000-0000-00002CDA0000}"/>
    <cellStyle name="Note 3 2 2 10 2 2 5" xfId="55853" xr:uid="{00000000-0005-0000-0000-00002DDA0000}"/>
    <cellStyle name="Note 3 2 2 10 2 3" xfId="55854" xr:uid="{00000000-0005-0000-0000-00002EDA0000}"/>
    <cellStyle name="Note 3 2 2 10 2 3 2" xfId="55855" xr:uid="{00000000-0005-0000-0000-00002FDA0000}"/>
    <cellStyle name="Note 3 2 2 10 2 3 3" xfId="55856" xr:uid="{00000000-0005-0000-0000-000030DA0000}"/>
    <cellStyle name="Note 3 2 2 10 2 3 4" xfId="55857" xr:uid="{00000000-0005-0000-0000-000031DA0000}"/>
    <cellStyle name="Note 3 2 2 10 2 3 5" xfId="55858" xr:uid="{00000000-0005-0000-0000-000032DA0000}"/>
    <cellStyle name="Note 3 2 2 10 2 4" xfId="55859" xr:uid="{00000000-0005-0000-0000-000033DA0000}"/>
    <cellStyle name="Note 3 2 2 10 2 4 2" xfId="55860" xr:uid="{00000000-0005-0000-0000-000034DA0000}"/>
    <cellStyle name="Note 3 2 2 10 2 5" xfId="55861" xr:uid="{00000000-0005-0000-0000-000035DA0000}"/>
    <cellStyle name="Note 3 2 2 10 2 5 2" xfId="55862" xr:uid="{00000000-0005-0000-0000-000036DA0000}"/>
    <cellStyle name="Note 3 2 2 10 2 6" xfId="55863" xr:uid="{00000000-0005-0000-0000-000037DA0000}"/>
    <cellStyle name="Note 3 2 2 10 2 6 2" xfId="55864" xr:uid="{00000000-0005-0000-0000-000038DA0000}"/>
    <cellStyle name="Note 3 2 2 10 2 7" xfId="55865" xr:uid="{00000000-0005-0000-0000-000039DA0000}"/>
    <cellStyle name="Note 3 2 2 10 3" xfId="55866" xr:uid="{00000000-0005-0000-0000-00003ADA0000}"/>
    <cellStyle name="Note 3 2 2 10 3 2" xfId="55867" xr:uid="{00000000-0005-0000-0000-00003BDA0000}"/>
    <cellStyle name="Note 3 2 2 10 3 3" xfId="55868" xr:uid="{00000000-0005-0000-0000-00003CDA0000}"/>
    <cellStyle name="Note 3 2 2 10 3 4" xfId="55869" xr:uid="{00000000-0005-0000-0000-00003DDA0000}"/>
    <cellStyle name="Note 3 2 2 10 3 5" xfId="55870" xr:uid="{00000000-0005-0000-0000-00003EDA0000}"/>
    <cellStyle name="Note 3 2 2 10 4" xfId="55871" xr:uid="{00000000-0005-0000-0000-00003FDA0000}"/>
    <cellStyle name="Note 3 2 2 10 4 2" xfId="55872" xr:uid="{00000000-0005-0000-0000-000040DA0000}"/>
    <cellStyle name="Note 3 2 2 10 4 3" xfId="55873" xr:uid="{00000000-0005-0000-0000-000041DA0000}"/>
    <cellStyle name="Note 3 2 2 10 4 4" xfId="55874" xr:uid="{00000000-0005-0000-0000-000042DA0000}"/>
    <cellStyle name="Note 3 2 2 10 4 5" xfId="55875" xr:uid="{00000000-0005-0000-0000-000043DA0000}"/>
    <cellStyle name="Note 3 2 2 10 5" xfId="55876" xr:uid="{00000000-0005-0000-0000-000044DA0000}"/>
    <cellStyle name="Note 3 2 2 10 5 2" xfId="55877" xr:uid="{00000000-0005-0000-0000-000045DA0000}"/>
    <cellStyle name="Note 3 2 2 10 6" xfId="55878" xr:uid="{00000000-0005-0000-0000-000046DA0000}"/>
    <cellStyle name="Note 3 2 2 10 6 2" xfId="55879" xr:uid="{00000000-0005-0000-0000-000047DA0000}"/>
    <cellStyle name="Note 3 2 2 10 7" xfId="55880" xr:uid="{00000000-0005-0000-0000-000048DA0000}"/>
    <cellStyle name="Note 3 2 2 10 7 2" xfId="55881" xr:uid="{00000000-0005-0000-0000-000049DA0000}"/>
    <cellStyle name="Note 3 2 2 10 8" xfId="55882" xr:uid="{00000000-0005-0000-0000-00004ADA0000}"/>
    <cellStyle name="Note 3 2 2 11" xfId="55883" xr:uid="{00000000-0005-0000-0000-00004BDA0000}"/>
    <cellStyle name="Note 3 2 2 11 2" xfId="55884" xr:uid="{00000000-0005-0000-0000-00004CDA0000}"/>
    <cellStyle name="Note 3 2 2 11 2 2" xfId="55885" xr:uid="{00000000-0005-0000-0000-00004DDA0000}"/>
    <cellStyle name="Note 3 2 2 11 2 2 2" xfId="55886" xr:uid="{00000000-0005-0000-0000-00004EDA0000}"/>
    <cellStyle name="Note 3 2 2 11 2 2 3" xfId="55887" xr:uid="{00000000-0005-0000-0000-00004FDA0000}"/>
    <cellStyle name="Note 3 2 2 11 2 2 4" xfId="55888" xr:uid="{00000000-0005-0000-0000-000050DA0000}"/>
    <cellStyle name="Note 3 2 2 11 2 2 5" xfId="55889" xr:uid="{00000000-0005-0000-0000-000051DA0000}"/>
    <cellStyle name="Note 3 2 2 11 2 3" xfId="55890" xr:uid="{00000000-0005-0000-0000-000052DA0000}"/>
    <cellStyle name="Note 3 2 2 11 2 3 2" xfId="55891" xr:uid="{00000000-0005-0000-0000-000053DA0000}"/>
    <cellStyle name="Note 3 2 2 11 2 3 3" xfId="55892" xr:uid="{00000000-0005-0000-0000-000054DA0000}"/>
    <cellStyle name="Note 3 2 2 11 2 3 4" xfId="55893" xr:uid="{00000000-0005-0000-0000-000055DA0000}"/>
    <cellStyle name="Note 3 2 2 11 2 3 5" xfId="55894" xr:uid="{00000000-0005-0000-0000-000056DA0000}"/>
    <cellStyle name="Note 3 2 2 11 2 4" xfId="55895" xr:uid="{00000000-0005-0000-0000-000057DA0000}"/>
    <cellStyle name="Note 3 2 2 11 2 4 2" xfId="55896" xr:uid="{00000000-0005-0000-0000-000058DA0000}"/>
    <cellStyle name="Note 3 2 2 11 2 5" xfId="55897" xr:uid="{00000000-0005-0000-0000-000059DA0000}"/>
    <cellStyle name="Note 3 2 2 11 2 5 2" xfId="55898" xr:uid="{00000000-0005-0000-0000-00005ADA0000}"/>
    <cellStyle name="Note 3 2 2 11 2 6" xfId="55899" xr:uid="{00000000-0005-0000-0000-00005BDA0000}"/>
    <cellStyle name="Note 3 2 2 11 2 6 2" xfId="55900" xr:uid="{00000000-0005-0000-0000-00005CDA0000}"/>
    <cellStyle name="Note 3 2 2 11 2 7" xfId="55901" xr:uid="{00000000-0005-0000-0000-00005DDA0000}"/>
    <cellStyle name="Note 3 2 2 11 3" xfId="55902" xr:uid="{00000000-0005-0000-0000-00005EDA0000}"/>
    <cellStyle name="Note 3 2 2 11 3 2" xfId="55903" xr:uid="{00000000-0005-0000-0000-00005FDA0000}"/>
    <cellStyle name="Note 3 2 2 11 3 3" xfId="55904" xr:uid="{00000000-0005-0000-0000-000060DA0000}"/>
    <cellStyle name="Note 3 2 2 11 3 4" xfId="55905" xr:uid="{00000000-0005-0000-0000-000061DA0000}"/>
    <cellStyle name="Note 3 2 2 11 3 5" xfId="55906" xr:uid="{00000000-0005-0000-0000-000062DA0000}"/>
    <cellStyle name="Note 3 2 2 11 4" xfId="55907" xr:uid="{00000000-0005-0000-0000-000063DA0000}"/>
    <cellStyle name="Note 3 2 2 11 4 2" xfId="55908" xr:uid="{00000000-0005-0000-0000-000064DA0000}"/>
    <cellStyle name="Note 3 2 2 11 4 3" xfId="55909" xr:uid="{00000000-0005-0000-0000-000065DA0000}"/>
    <cellStyle name="Note 3 2 2 11 4 4" xfId="55910" xr:uid="{00000000-0005-0000-0000-000066DA0000}"/>
    <cellStyle name="Note 3 2 2 11 4 5" xfId="55911" xr:uid="{00000000-0005-0000-0000-000067DA0000}"/>
    <cellStyle name="Note 3 2 2 11 5" xfId="55912" xr:uid="{00000000-0005-0000-0000-000068DA0000}"/>
    <cellStyle name="Note 3 2 2 11 5 2" xfId="55913" xr:uid="{00000000-0005-0000-0000-000069DA0000}"/>
    <cellStyle name="Note 3 2 2 11 6" xfId="55914" xr:uid="{00000000-0005-0000-0000-00006ADA0000}"/>
    <cellStyle name="Note 3 2 2 11 6 2" xfId="55915" xr:uid="{00000000-0005-0000-0000-00006BDA0000}"/>
    <cellStyle name="Note 3 2 2 11 7" xfId="55916" xr:uid="{00000000-0005-0000-0000-00006CDA0000}"/>
    <cellStyle name="Note 3 2 2 11 7 2" xfId="55917" xr:uid="{00000000-0005-0000-0000-00006DDA0000}"/>
    <cellStyle name="Note 3 2 2 11 8" xfId="55918" xr:uid="{00000000-0005-0000-0000-00006EDA0000}"/>
    <cellStyle name="Note 3 2 2 12" xfId="55919" xr:uid="{00000000-0005-0000-0000-00006FDA0000}"/>
    <cellStyle name="Note 3 2 2 12 2" xfId="55920" xr:uid="{00000000-0005-0000-0000-000070DA0000}"/>
    <cellStyle name="Note 3 2 2 12 2 2" xfId="55921" xr:uid="{00000000-0005-0000-0000-000071DA0000}"/>
    <cellStyle name="Note 3 2 2 12 2 2 2" xfId="55922" xr:uid="{00000000-0005-0000-0000-000072DA0000}"/>
    <cellStyle name="Note 3 2 2 12 2 2 3" xfId="55923" xr:uid="{00000000-0005-0000-0000-000073DA0000}"/>
    <cellStyle name="Note 3 2 2 12 2 2 4" xfId="55924" xr:uid="{00000000-0005-0000-0000-000074DA0000}"/>
    <cellStyle name="Note 3 2 2 12 2 2 5" xfId="55925" xr:uid="{00000000-0005-0000-0000-000075DA0000}"/>
    <cellStyle name="Note 3 2 2 12 2 3" xfId="55926" xr:uid="{00000000-0005-0000-0000-000076DA0000}"/>
    <cellStyle name="Note 3 2 2 12 2 3 2" xfId="55927" xr:uid="{00000000-0005-0000-0000-000077DA0000}"/>
    <cellStyle name="Note 3 2 2 12 2 3 3" xfId="55928" xr:uid="{00000000-0005-0000-0000-000078DA0000}"/>
    <cellStyle name="Note 3 2 2 12 2 3 4" xfId="55929" xr:uid="{00000000-0005-0000-0000-000079DA0000}"/>
    <cellStyle name="Note 3 2 2 12 2 3 5" xfId="55930" xr:uid="{00000000-0005-0000-0000-00007ADA0000}"/>
    <cellStyle name="Note 3 2 2 12 2 4" xfId="55931" xr:uid="{00000000-0005-0000-0000-00007BDA0000}"/>
    <cellStyle name="Note 3 2 2 12 2 4 2" xfId="55932" xr:uid="{00000000-0005-0000-0000-00007CDA0000}"/>
    <cellStyle name="Note 3 2 2 12 2 5" xfId="55933" xr:uid="{00000000-0005-0000-0000-00007DDA0000}"/>
    <cellStyle name="Note 3 2 2 12 2 5 2" xfId="55934" xr:uid="{00000000-0005-0000-0000-00007EDA0000}"/>
    <cellStyle name="Note 3 2 2 12 2 6" xfId="55935" xr:uid="{00000000-0005-0000-0000-00007FDA0000}"/>
    <cellStyle name="Note 3 2 2 12 2 6 2" xfId="55936" xr:uid="{00000000-0005-0000-0000-000080DA0000}"/>
    <cellStyle name="Note 3 2 2 12 2 7" xfId="55937" xr:uid="{00000000-0005-0000-0000-000081DA0000}"/>
    <cellStyle name="Note 3 2 2 12 3" xfId="55938" xr:uid="{00000000-0005-0000-0000-000082DA0000}"/>
    <cellStyle name="Note 3 2 2 12 3 2" xfId="55939" xr:uid="{00000000-0005-0000-0000-000083DA0000}"/>
    <cellStyle name="Note 3 2 2 12 3 3" xfId="55940" xr:uid="{00000000-0005-0000-0000-000084DA0000}"/>
    <cellStyle name="Note 3 2 2 12 3 4" xfId="55941" xr:uid="{00000000-0005-0000-0000-000085DA0000}"/>
    <cellStyle name="Note 3 2 2 12 3 5" xfId="55942" xr:uid="{00000000-0005-0000-0000-000086DA0000}"/>
    <cellStyle name="Note 3 2 2 12 4" xfId="55943" xr:uid="{00000000-0005-0000-0000-000087DA0000}"/>
    <cellStyle name="Note 3 2 2 12 4 2" xfId="55944" xr:uid="{00000000-0005-0000-0000-000088DA0000}"/>
    <cellStyle name="Note 3 2 2 12 4 3" xfId="55945" xr:uid="{00000000-0005-0000-0000-000089DA0000}"/>
    <cellStyle name="Note 3 2 2 12 4 4" xfId="55946" xr:uid="{00000000-0005-0000-0000-00008ADA0000}"/>
    <cellStyle name="Note 3 2 2 12 4 5" xfId="55947" xr:uid="{00000000-0005-0000-0000-00008BDA0000}"/>
    <cellStyle name="Note 3 2 2 12 5" xfId="55948" xr:uid="{00000000-0005-0000-0000-00008CDA0000}"/>
    <cellStyle name="Note 3 2 2 12 5 2" xfId="55949" xr:uid="{00000000-0005-0000-0000-00008DDA0000}"/>
    <cellStyle name="Note 3 2 2 12 6" xfId="55950" xr:uid="{00000000-0005-0000-0000-00008EDA0000}"/>
    <cellStyle name="Note 3 2 2 12 6 2" xfId="55951" xr:uid="{00000000-0005-0000-0000-00008FDA0000}"/>
    <cellStyle name="Note 3 2 2 12 7" xfId="55952" xr:uid="{00000000-0005-0000-0000-000090DA0000}"/>
    <cellStyle name="Note 3 2 2 12 7 2" xfId="55953" xr:uid="{00000000-0005-0000-0000-000091DA0000}"/>
    <cellStyle name="Note 3 2 2 12 8" xfId="55954" xr:uid="{00000000-0005-0000-0000-000092DA0000}"/>
    <cellStyle name="Note 3 2 2 13" xfId="55955" xr:uid="{00000000-0005-0000-0000-000093DA0000}"/>
    <cellStyle name="Note 3 2 2 13 2" xfId="55956" xr:uid="{00000000-0005-0000-0000-000094DA0000}"/>
    <cellStyle name="Note 3 2 2 13 2 2" xfId="55957" xr:uid="{00000000-0005-0000-0000-000095DA0000}"/>
    <cellStyle name="Note 3 2 2 13 2 2 2" xfId="55958" xr:uid="{00000000-0005-0000-0000-000096DA0000}"/>
    <cellStyle name="Note 3 2 2 13 2 2 3" xfId="55959" xr:uid="{00000000-0005-0000-0000-000097DA0000}"/>
    <cellStyle name="Note 3 2 2 13 2 2 4" xfId="55960" xr:uid="{00000000-0005-0000-0000-000098DA0000}"/>
    <cellStyle name="Note 3 2 2 13 2 2 5" xfId="55961" xr:uid="{00000000-0005-0000-0000-000099DA0000}"/>
    <cellStyle name="Note 3 2 2 13 2 3" xfId="55962" xr:uid="{00000000-0005-0000-0000-00009ADA0000}"/>
    <cellStyle name="Note 3 2 2 13 2 3 2" xfId="55963" xr:uid="{00000000-0005-0000-0000-00009BDA0000}"/>
    <cellStyle name="Note 3 2 2 13 2 3 3" xfId="55964" xr:uid="{00000000-0005-0000-0000-00009CDA0000}"/>
    <cellStyle name="Note 3 2 2 13 2 3 4" xfId="55965" xr:uid="{00000000-0005-0000-0000-00009DDA0000}"/>
    <cellStyle name="Note 3 2 2 13 2 3 5" xfId="55966" xr:uid="{00000000-0005-0000-0000-00009EDA0000}"/>
    <cellStyle name="Note 3 2 2 13 2 4" xfId="55967" xr:uid="{00000000-0005-0000-0000-00009FDA0000}"/>
    <cellStyle name="Note 3 2 2 13 2 4 2" xfId="55968" xr:uid="{00000000-0005-0000-0000-0000A0DA0000}"/>
    <cellStyle name="Note 3 2 2 13 2 5" xfId="55969" xr:uid="{00000000-0005-0000-0000-0000A1DA0000}"/>
    <cellStyle name="Note 3 2 2 13 2 5 2" xfId="55970" xr:uid="{00000000-0005-0000-0000-0000A2DA0000}"/>
    <cellStyle name="Note 3 2 2 13 2 6" xfId="55971" xr:uid="{00000000-0005-0000-0000-0000A3DA0000}"/>
    <cellStyle name="Note 3 2 2 13 2 6 2" xfId="55972" xr:uid="{00000000-0005-0000-0000-0000A4DA0000}"/>
    <cellStyle name="Note 3 2 2 13 2 7" xfId="55973" xr:uid="{00000000-0005-0000-0000-0000A5DA0000}"/>
    <cellStyle name="Note 3 2 2 13 3" xfId="55974" xr:uid="{00000000-0005-0000-0000-0000A6DA0000}"/>
    <cellStyle name="Note 3 2 2 13 3 2" xfId="55975" xr:uid="{00000000-0005-0000-0000-0000A7DA0000}"/>
    <cellStyle name="Note 3 2 2 13 3 3" xfId="55976" xr:uid="{00000000-0005-0000-0000-0000A8DA0000}"/>
    <cellStyle name="Note 3 2 2 13 3 4" xfId="55977" xr:uid="{00000000-0005-0000-0000-0000A9DA0000}"/>
    <cellStyle name="Note 3 2 2 13 3 5" xfId="55978" xr:uid="{00000000-0005-0000-0000-0000AADA0000}"/>
    <cellStyle name="Note 3 2 2 13 4" xfId="55979" xr:uid="{00000000-0005-0000-0000-0000ABDA0000}"/>
    <cellStyle name="Note 3 2 2 13 4 2" xfId="55980" xr:uid="{00000000-0005-0000-0000-0000ACDA0000}"/>
    <cellStyle name="Note 3 2 2 13 4 3" xfId="55981" xr:uid="{00000000-0005-0000-0000-0000ADDA0000}"/>
    <cellStyle name="Note 3 2 2 13 4 4" xfId="55982" xr:uid="{00000000-0005-0000-0000-0000AEDA0000}"/>
    <cellStyle name="Note 3 2 2 13 4 5" xfId="55983" xr:uid="{00000000-0005-0000-0000-0000AFDA0000}"/>
    <cellStyle name="Note 3 2 2 13 5" xfId="55984" xr:uid="{00000000-0005-0000-0000-0000B0DA0000}"/>
    <cellStyle name="Note 3 2 2 13 5 2" xfId="55985" xr:uid="{00000000-0005-0000-0000-0000B1DA0000}"/>
    <cellStyle name="Note 3 2 2 13 6" xfId="55986" xr:uid="{00000000-0005-0000-0000-0000B2DA0000}"/>
    <cellStyle name="Note 3 2 2 13 6 2" xfId="55987" xr:uid="{00000000-0005-0000-0000-0000B3DA0000}"/>
    <cellStyle name="Note 3 2 2 13 7" xfId="55988" xr:uid="{00000000-0005-0000-0000-0000B4DA0000}"/>
    <cellStyle name="Note 3 2 2 13 7 2" xfId="55989" xr:uid="{00000000-0005-0000-0000-0000B5DA0000}"/>
    <cellStyle name="Note 3 2 2 13 8" xfId="55990" xr:uid="{00000000-0005-0000-0000-0000B6DA0000}"/>
    <cellStyle name="Note 3 2 2 14" xfId="55991" xr:uid="{00000000-0005-0000-0000-0000B7DA0000}"/>
    <cellStyle name="Note 3 2 2 14 2" xfId="55992" xr:uid="{00000000-0005-0000-0000-0000B8DA0000}"/>
    <cellStyle name="Note 3 2 2 14 2 2" xfId="55993" xr:uid="{00000000-0005-0000-0000-0000B9DA0000}"/>
    <cellStyle name="Note 3 2 2 14 2 2 2" xfId="55994" xr:uid="{00000000-0005-0000-0000-0000BADA0000}"/>
    <cellStyle name="Note 3 2 2 14 2 2 3" xfId="55995" xr:uid="{00000000-0005-0000-0000-0000BBDA0000}"/>
    <cellStyle name="Note 3 2 2 14 2 2 4" xfId="55996" xr:uid="{00000000-0005-0000-0000-0000BCDA0000}"/>
    <cellStyle name="Note 3 2 2 14 2 2 5" xfId="55997" xr:uid="{00000000-0005-0000-0000-0000BDDA0000}"/>
    <cellStyle name="Note 3 2 2 14 2 3" xfId="55998" xr:uid="{00000000-0005-0000-0000-0000BEDA0000}"/>
    <cellStyle name="Note 3 2 2 14 2 3 2" xfId="55999" xr:uid="{00000000-0005-0000-0000-0000BFDA0000}"/>
    <cellStyle name="Note 3 2 2 14 2 3 3" xfId="56000" xr:uid="{00000000-0005-0000-0000-0000C0DA0000}"/>
    <cellStyle name="Note 3 2 2 14 2 3 4" xfId="56001" xr:uid="{00000000-0005-0000-0000-0000C1DA0000}"/>
    <cellStyle name="Note 3 2 2 14 2 3 5" xfId="56002" xr:uid="{00000000-0005-0000-0000-0000C2DA0000}"/>
    <cellStyle name="Note 3 2 2 14 2 4" xfId="56003" xr:uid="{00000000-0005-0000-0000-0000C3DA0000}"/>
    <cellStyle name="Note 3 2 2 14 2 4 2" xfId="56004" xr:uid="{00000000-0005-0000-0000-0000C4DA0000}"/>
    <cellStyle name="Note 3 2 2 14 2 5" xfId="56005" xr:uid="{00000000-0005-0000-0000-0000C5DA0000}"/>
    <cellStyle name="Note 3 2 2 14 2 5 2" xfId="56006" xr:uid="{00000000-0005-0000-0000-0000C6DA0000}"/>
    <cellStyle name="Note 3 2 2 14 2 6" xfId="56007" xr:uid="{00000000-0005-0000-0000-0000C7DA0000}"/>
    <cellStyle name="Note 3 2 2 14 2 6 2" xfId="56008" xr:uid="{00000000-0005-0000-0000-0000C8DA0000}"/>
    <cellStyle name="Note 3 2 2 14 2 7" xfId="56009" xr:uid="{00000000-0005-0000-0000-0000C9DA0000}"/>
    <cellStyle name="Note 3 2 2 14 3" xfId="56010" xr:uid="{00000000-0005-0000-0000-0000CADA0000}"/>
    <cellStyle name="Note 3 2 2 14 3 2" xfId="56011" xr:uid="{00000000-0005-0000-0000-0000CBDA0000}"/>
    <cellStyle name="Note 3 2 2 14 3 3" xfId="56012" xr:uid="{00000000-0005-0000-0000-0000CCDA0000}"/>
    <cellStyle name="Note 3 2 2 14 3 4" xfId="56013" xr:uid="{00000000-0005-0000-0000-0000CDDA0000}"/>
    <cellStyle name="Note 3 2 2 14 3 5" xfId="56014" xr:uid="{00000000-0005-0000-0000-0000CEDA0000}"/>
    <cellStyle name="Note 3 2 2 14 4" xfId="56015" xr:uid="{00000000-0005-0000-0000-0000CFDA0000}"/>
    <cellStyle name="Note 3 2 2 14 4 2" xfId="56016" xr:uid="{00000000-0005-0000-0000-0000D0DA0000}"/>
    <cellStyle name="Note 3 2 2 14 4 3" xfId="56017" xr:uid="{00000000-0005-0000-0000-0000D1DA0000}"/>
    <cellStyle name="Note 3 2 2 14 4 4" xfId="56018" xr:uid="{00000000-0005-0000-0000-0000D2DA0000}"/>
    <cellStyle name="Note 3 2 2 14 4 5" xfId="56019" xr:uid="{00000000-0005-0000-0000-0000D3DA0000}"/>
    <cellStyle name="Note 3 2 2 14 5" xfId="56020" xr:uid="{00000000-0005-0000-0000-0000D4DA0000}"/>
    <cellStyle name="Note 3 2 2 14 5 2" xfId="56021" xr:uid="{00000000-0005-0000-0000-0000D5DA0000}"/>
    <cellStyle name="Note 3 2 2 14 6" xfId="56022" xr:uid="{00000000-0005-0000-0000-0000D6DA0000}"/>
    <cellStyle name="Note 3 2 2 14 6 2" xfId="56023" xr:uid="{00000000-0005-0000-0000-0000D7DA0000}"/>
    <cellStyle name="Note 3 2 2 14 7" xfId="56024" xr:uid="{00000000-0005-0000-0000-0000D8DA0000}"/>
    <cellStyle name="Note 3 2 2 14 7 2" xfId="56025" xr:uid="{00000000-0005-0000-0000-0000D9DA0000}"/>
    <cellStyle name="Note 3 2 2 14 8" xfId="56026" xr:uid="{00000000-0005-0000-0000-0000DADA0000}"/>
    <cellStyle name="Note 3 2 2 15" xfId="56027" xr:uid="{00000000-0005-0000-0000-0000DBDA0000}"/>
    <cellStyle name="Note 3 2 2 15 2" xfId="56028" xr:uid="{00000000-0005-0000-0000-0000DCDA0000}"/>
    <cellStyle name="Note 3 2 2 15 2 2" xfId="56029" xr:uid="{00000000-0005-0000-0000-0000DDDA0000}"/>
    <cellStyle name="Note 3 2 2 15 2 3" xfId="56030" xr:uid="{00000000-0005-0000-0000-0000DEDA0000}"/>
    <cellStyle name="Note 3 2 2 15 2 4" xfId="56031" xr:uid="{00000000-0005-0000-0000-0000DFDA0000}"/>
    <cellStyle name="Note 3 2 2 15 2 5" xfId="56032" xr:uid="{00000000-0005-0000-0000-0000E0DA0000}"/>
    <cellStyle name="Note 3 2 2 15 3" xfId="56033" xr:uid="{00000000-0005-0000-0000-0000E1DA0000}"/>
    <cellStyle name="Note 3 2 2 15 3 2" xfId="56034" xr:uid="{00000000-0005-0000-0000-0000E2DA0000}"/>
    <cellStyle name="Note 3 2 2 15 3 3" xfId="56035" xr:uid="{00000000-0005-0000-0000-0000E3DA0000}"/>
    <cellStyle name="Note 3 2 2 15 3 4" xfId="56036" xr:uid="{00000000-0005-0000-0000-0000E4DA0000}"/>
    <cellStyle name="Note 3 2 2 15 3 5" xfId="56037" xr:uid="{00000000-0005-0000-0000-0000E5DA0000}"/>
    <cellStyle name="Note 3 2 2 15 4" xfId="56038" xr:uid="{00000000-0005-0000-0000-0000E6DA0000}"/>
    <cellStyle name="Note 3 2 2 15 4 2" xfId="56039" xr:uid="{00000000-0005-0000-0000-0000E7DA0000}"/>
    <cellStyle name="Note 3 2 2 15 5" xfId="56040" xr:uid="{00000000-0005-0000-0000-0000E8DA0000}"/>
    <cellStyle name="Note 3 2 2 15 5 2" xfId="56041" xr:uid="{00000000-0005-0000-0000-0000E9DA0000}"/>
    <cellStyle name="Note 3 2 2 15 6" xfId="56042" xr:uid="{00000000-0005-0000-0000-0000EADA0000}"/>
    <cellStyle name="Note 3 2 2 15 6 2" xfId="56043" xr:uid="{00000000-0005-0000-0000-0000EBDA0000}"/>
    <cellStyle name="Note 3 2 2 15 7" xfId="56044" xr:uid="{00000000-0005-0000-0000-0000ECDA0000}"/>
    <cellStyle name="Note 3 2 2 16" xfId="56045" xr:uid="{00000000-0005-0000-0000-0000EDDA0000}"/>
    <cellStyle name="Note 3 2 2 16 2" xfId="56046" xr:uid="{00000000-0005-0000-0000-0000EEDA0000}"/>
    <cellStyle name="Note 3 2 2 16 3" xfId="56047" xr:uid="{00000000-0005-0000-0000-0000EFDA0000}"/>
    <cellStyle name="Note 3 2 2 16 4" xfId="56048" xr:uid="{00000000-0005-0000-0000-0000F0DA0000}"/>
    <cellStyle name="Note 3 2 2 16 5" xfId="56049" xr:uid="{00000000-0005-0000-0000-0000F1DA0000}"/>
    <cellStyle name="Note 3 2 2 17" xfId="56050" xr:uid="{00000000-0005-0000-0000-0000F2DA0000}"/>
    <cellStyle name="Note 3 2 2 17 2" xfId="56051" xr:uid="{00000000-0005-0000-0000-0000F3DA0000}"/>
    <cellStyle name="Note 3 2 2 17 3" xfId="56052" xr:uid="{00000000-0005-0000-0000-0000F4DA0000}"/>
    <cellStyle name="Note 3 2 2 17 4" xfId="56053" xr:uid="{00000000-0005-0000-0000-0000F5DA0000}"/>
    <cellStyle name="Note 3 2 2 17 5" xfId="56054" xr:uid="{00000000-0005-0000-0000-0000F6DA0000}"/>
    <cellStyle name="Note 3 2 2 18" xfId="56055" xr:uid="{00000000-0005-0000-0000-0000F7DA0000}"/>
    <cellStyle name="Note 3 2 2 18 2" xfId="56056" xr:uid="{00000000-0005-0000-0000-0000F8DA0000}"/>
    <cellStyle name="Note 3 2 2 19" xfId="56057" xr:uid="{00000000-0005-0000-0000-0000F9DA0000}"/>
    <cellStyle name="Note 3 2 2 19 2" xfId="56058" xr:uid="{00000000-0005-0000-0000-0000FADA0000}"/>
    <cellStyle name="Note 3 2 2 2" xfId="56059" xr:uid="{00000000-0005-0000-0000-0000FBDA0000}"/>
    <cellStyle name="Note 3 2 2 2 2" xfId="56060" xr:uid="{00000000-0005-0000-0000-0000FCDA0000}"/>
    <cellStyle name="Note 3 2 2 2 2 2" xfId="56061" xr:uid="{00000000-0005-0000-0000-0000FDDA0000}"/>
    <cellStyle name="Note 3 2 2 2 2 2 2" xfId="56062" xr:uid="{00000000-0005-0000-0000-0000FEDA0000}"/>
    <cellStyle name="Note 3 2 2 2 2 2 3" xfId="56063" xr:uid="{00000000-0005-0000-0000-0000FFDA0000}"/>
    <cellStyle name="Note 3 2 2 2 2 2 4" xfId="56064" xr:uid="{00000000-0005-0000-0000-000000DB0000}"/>
    <cellStyle name="Note 3 2 2 2 2 2 5" xfId="56065" xr:uid="{00000000-0005-0000-0000-000001DB0000}"/>
    <cellStyle name="Note 3 2 2 2 2 3" xfId="56066" xr:uid="{00000000-0005-0000-0000-000002DB0000}"/>
    <cellStyle name="Note 3 2 2 2 2 3 2" xfId="56067" xr:uid="{00000000-0005-0000-0000-000003DB0000}"/>
    <cellStyle name="Note 3 2 2 2 2 3 3" xfId="56068" xr:uid="{00000000-0005-0000-0000-000004DB0000}"/>
    <cellStyle name="Note 3 2 2 2 2 3 4" xfId="56069" xr:uid="{00000000-0005-0000-0000-000005DB0000}"/>
    <cellStyle name="Note 3 2 2 2 2 3 5" xfId="56070" xr:uid="{00000000-0005-0000-0000-000006DB0000}"/>
    <cellStyle name="Note 3 2 2 2 2 4" xfId="56071" xr:uid="{00000000-0005-0000-0000-000007DB0000}"/>
    <cellStyle name="Note 3 2 2 2 2 4 2" xfId="56072" xr:uid="{00000000-0005-0000-0000-000008DB0000}"/>
    <cellStyle name="Note 3 2 2 2 2 5" xfId="56073" xr:uid="{00000000-0005-0000-0000-000009DB0000}"/>
    <cellStyle name="Note 3 2 2 2 2 5 2" xfId="56074" xr:uid="{00000000-0005-0000-0000-00000ADB0000}"/>
    <cellStyle name="Note 3 2 2 2 2 6" xfId="56075" xr:uid="{00000000-0005-0000-0000-00000BDB0000}"/>
    <cellStyle name="Note 3 2 2 2 2 6 2" xfId="56076" xr:uid="{00000000-0005-0000-0000-00000CDB0000}"/>
    <cellStyle name="Note 3 2 2 2 2 7" xfId="56077" xr:uid="{00000000-0005-0000-0000-00000DDB0000}"/>
    <cellStyle name="Note 3 2 2 2 3" xfId="56078" xr:uid="{00000000-0005-0000-0000-00000EDB0000}"/>
    <cellStyle name="Note 3 2 2 2 3 2" xfId="56079" xr:uid="{00000000-0005-0000-0000-00000FDB0000}"/>
    <cellStyle name="Note 3 2 2 2 3 3" xfId="56080" xr:uid="{00000000-0005-0000-0000-000010DB0000}"/>
    <cellStyle name="Note 3 2 2 2 3 4" xfId="56081" xr:uid="{00000000-0005-0000-0000-000011DB0000}"/>
    <cellStyle name="Note 3 2 2 2 3 5" xfId="56082" xr:uid="{00000000-0005-0000-0000-000012DB0000}"/>
    <cellStyle name="Note 3 2 2 2 4" xfId="56083" xr:uid="{00000000-0005-0000-0000-000013DB0000}"/>
    <cellStyle name="Note 3 2 2 2 4 2" xfId="56084" xr:uid="{00000000-0005-0000-0000-000014DB0000}"/>
    <cellStyle name="Note 3 2 2 2 4 3" xfId="56085" xr:uid="{00000000-0005-0000-0000-000015DB0000}"/>
    <cellStyle name="Note 3 2 2 2 4 4" xfId="56086" xr:uid="{00000000-0005-0000-0000-000016DB0000}"/>
    <cellStyle name="Note 3 2 2 2 4 5" xfId="56087" xr:uid="{00000000-0005-0000-0000-000017DB0000}"/>
    <cellStyle name="Note 3 2 2 2 5" xfId="56088" xr:uid="{00000000-0005-0000-0000-000018DB0000}"/>
    <cellStyle name="Note 3 2 2 2 5 2" xfId="56089" xr:uid="{00000000-0005-0000-0000-000019DB0000}"/>
    <cellStyle name="Note 3 2 2 2 6" xfId="56090" xr:uid="{00000000-0005-0000-0000-00001ADB0000}"/>
    <cellStyle name="Note 3 2 2 2 6 2" xfId="56091" xr:uid="{00000000-0005-0000-0000-00001BDB0000}"/>
    <cellStyle name="Note 3 2 2 2 7" xfId="56092" xr:uid="{00000000-0005-0000-0000-00001CDB0000}"/>
    <cellStyle name="Note 3 2 2 2 7 2" xfId="56093" xr:uid="{00000000-0005-0000-0000-00001DDB0000}"/>
    <cellStyle name="Note 3 2 2 2 8" xfId="56094" xr:uid="{00000000-0005-0000-0000-00001EDB0000}"/>
    <cellStyle name="Note 3 2 2 20" xfId="56095" xr:uid="{00000000-0005-0000-0000-00001FDB0000}"/>
    <cellStyle name="Note 3 2 2 20 2" xfId="56096" xr:uid="{00000000-0005-0000-0000-000020DB0000}"/>
    <cellStyle name="Note 3 2 2 21" xfId="56097" xr:uid="{00000000-0005-0000-0000-000021DB0000}"/>
    <cellStyle name="Note 3 2 2 3" xfId="56098" xr:uid="{00000000-0005-0000-0000-000022DB0000}"/>
    <cellStyle name="Note 3 2 2 3 2" xfId="56099" xr:uid="{00000000-0005-0000-0000-000023DB0000}"/>
    <cellStyle name="Note 3 2 2 3 2 2" xfId="56100" xr:uid="{00000000-0005-0000-0000-000024DB0000}"/>
    <cellStyle name="Note 3 2 2 3 2 2 2" xfId="56101" xr:uid="{00000000-0005-0000-0000-000025DB0000}"/>
    <cellStyle name="Note 3 2 2 3 2 2 3" xfId="56102" xr:uid="{00000000-0005-0000-0000-000026DB0000}"/>
    <cellStyle name="Note 3 2 2 3 2 2 4" xfId="56103" xr:uid="{00000000-0005-0000-0000-000027DB0000}"/>
    <cellStyle name="Note 3 2 2 3 2 2 5" xfId="56104" xr:uid="{00000000-0005-0000-0000-000028DB0000}"/>
    <cellStyle name="Note 3 2 2 3 2 3" xfId="56105" xr:uid="{00000000-0005-0000-0000-000029DB0000}"/>
    <cellStyle name="Note 3 2 2 3 2 3 2" xfId="56106" xr:uid="{00000000-0005-0000-0000-00002ADB0000}"/>
    <cellStyle name="Note 3 2 2 3 2 3 3" xfId="56107" xr:uid="{00000000-0005-0000-0000-00002BDB0000}"/>
    <cellStyle name="Note 3 2 2 3 2 3 4" xfId="56108" xr:uid="{00000000-0005-0000-0000-00002CDB0000}"/>
    <cellStyle name="Note 3 2 2 3 2 3 5" xfId="56109" xr:uid="{00000000-0005-0000-0000-00002DDB0000}"/>
    <cellStyle name="Note 3 2 2 3 2 4" xfId="56110" xr:uid="{00000000-0005-0000-0000-00002EDB0000}"/>
    <cellStyle name="Note 3 2 2 3 2 4 2" xfId="56111" xr:uid="{00000000-0005-0000-0000-00002FDB0000}"/>
    <cellStyle name="Note 3 2 2 3 2 5" xfId="56112" xr:uid="{00000000-0005-0000-0000-000030DB0000}"/>
    <cellStyle name="Note 3 2 2 3 2 5 2" xfId="56113" xr:uid="{00000000-0005-0000-0000-000031DB0000}"/>
    <cellStyle name="Note 3 2 2 3 2 6" xfId="56114" xr:uid="{00000000-0005-0000-0000-000032DB0000}"/>
    <cellStyle name="Note 3 2 2 3 2 6 2" xfId="56115" xr:uid="{00000000-0005-0000-0000-000033DB0000}"/>
    <cellStyle name="Note 3 2 2 3 2 7" xfId="56116" xr:uid="{00000000-0005-0000-0000-000034DB0000}"/>
    <cellStyle name="Note 3 2 2 3 3" xfId="56117" xr:uid="{00000000-0005-0000-0000-000035DB0000}"/>
    <cellStyle name="Note 3 2 2 3 3 2" xfId="56118" xr:uid="{00000000-0005-0000-0000-000036DB0000}"/>
    <cellStyle name="Note 3 2 2 3 3 3" xfId="56119" xr:uid="{00000000-0005-0000-0000-000037DB0000}"/>
    <cellStyle name="Note 3 2 2 3 3 4" xfId="56120" xr:uid="{00000000-0005-0000-0000-000038DB0000}"/>
    <cellStyle name="Note 3 2 2 3 3 5" xfId="56121" xr:uid="{00000000-0005-0000-0000-000039DB0000}"/>
    <cellStyle name="Note 3 2 2 3 4" xfId="56122" xr:uid="{00000000-0005-0000-0000-00003ADB0000}"/>
    <cellStyle name="Note 3 2 2 3 4 2" xfId="56123" xr:uid="{00000000-0005-0000-0000-00003BDB0000}"/>
    <cellStyle name="Note 3 2 2 3 4 3" xfId="56124" xr:uid="{00000000-0005-0000-0000-00003CDB0000}"/>
    <cellStyle name="Note 3 2 2 3 4 4" xfId="56125" xr:uid="{00000000-0005-0000-0000-00003DDB0000}"/>
    <cellStyle name="Note 3 2 2 3 4 5" xfId="56126" xr:uid="{00000000-0005-0000-0000-00003EDB0000}"/>
    <cellStyle name="Note 3 2 2 3 5" xfId="56127" xr:uid="{00000000-0005-0000-0000-00003FDB0000}"/>
    <cellStyle name="Note 3 2 2 3 5 2" xfId="56128" xr:uid="{00000000-0005-0000-0000-000040DB0000}"/>
    <cellStyle name="Note 3 2 2 3 6" xfId="56129" xr:uid="{00000000-0005-0000-0000-000041DB0000}"/>
    <cellStyle name="Note 3 2 2 3 6 2" xfId="56130" xr:uid="{00000000-0005-0000-0000-000042DB0000}"/>
    <cellStyle name="Note 3 2 2 3 7" xfId="56131" xr:uid="{00000000-0005-0000-0000-000043DB0000}"/>
    <cellStyle name="Note 3 2 2 3 7 2" xfId="56132" xr:uid="{00000000-0005-0000-0000-000044DB0000}"/>
    <cellStyle name="Note 3 2 2 3 8" xfId="56133" xr:uid="{00000000-0005-0000-0000-000045DB0000}"/>
    <cellStyle name="Note 3 2 2 4" xfId="56134" xr:uid="{00000000-0005-0000-0000-000046DB0000}"/>
    <cellStyle name="Note 3 2 2 4 2" xfId="56135" xr:uid="{00000000-0005-0000-0000-000047DB0000}"/>
    <cellStyle name="Note 3 2 2 4 2 2" xfId="56136" xr:uid="{00000000-0005-0000-0000-000048DB0000}"/>
    <cellStyle name="Note 3 2 2 4 2 2 2" xfId="56137" xr:uid="{00000000-0005-0000-0000-000049DB0000}"/>
    <cellStyle name="Note 3 2 2 4 2 2 3" xfId="56138" xr:uid="{00000000-0005-0000-0000-00004ADB0000}"/>
    <cellStyle name="Note 3 2 2 4 2 2 4" xfId="56139" xr:uid="{00000000-0005-0000-0000-00004BDB0000}"/>
    <cellStyle name="Note 3 2 2 4 2 2 5" xfId="56140" xr:uid="{00000000-0005-0000-0000-00004CDB0000}"/>
    <cellStyle name="Note 3 2 2 4 2 3" xfId="56141" xr:uid="{00000000-0005-0000-0000-00004DDB0000}"/>
    <cellStyle name="Note 3 2 2 4 2 3 2" xfId="56142" xr:uid="{00000000-0005-0000-0000-00004EDB0000}"/>
    <cellStyle name="Note 3 2 2 4 2 3 3" xfId="56143" xr:uid="{00000000-0005-0000-0000-00004FDB0000}"/>
    <cellStyle name="Note 3 2 2 4 2 3 4" xfId="56144" xr:uid="{00000000-0005-0000-0000-000050DB0000}"/>
    <cellStyle name="Note 3 2 2 4 2 3 5" xfId="56145" xr:uid="{00000000-0005-0000-0000-000051DB0000}"/>
    <cellStyle name="Note 3 2 2 4 2 4" xfId="56146" xr:uid="{00000000-0005-0000-0000-000052DB0000}"/>
    <cellStyle name="Note 3 2 2 4 2 4 2" xfId="56147" xr:uid="{00000000-0005-0000-0000-000053DB0000}"/>
    <cellStyle name="Note 3 2 2 4 2 5" xfId="56148" xr:uid="{00000000-0005-0000-0000-000054DB0000}"/>
    <cellStyle name="Note 3 2 2 4 2 5 2" xfId="56149" xr:uid="{00000000-0005-0000-0000-000055DB0000}"/>
    <cellStyle name="Note 3 2 2 4 2 6" xfId="56150" xr:uid="{00000000-0005-0000-0000-000056DB0000}"/>
    <cellStyle name="Note 3 2 2 4 2 6 2" xfId="56151" xr:uid="{00000000-0005-0000-0000-000057DB0000}"/>
    <cellStyle name="Note 3 2 2 4 2 7" xfId="56152" xr:uid="{00000000-0005-0000-0000-000058DB0000}"/>
    <cellStyle name="Note 3 2 2 4 3" xfId="56153" xr:uid="{00000000-0005-0000-0000-000059DB0000}"/>
    <cellStyle name="Note 3 2 2 4 3 2" xfId="56154" xr:uid="{00000000-0005-0000-0000-00005ADB0000}"/>
    <cellStyle name="Note 3 2 2 4 3 3" xfId="56155" xr:uid="{00000000-0005-0000-0000-00005BDB0000}"/>
    <cellStyle name="Note 3 2 2 4 3 4" xfId="56156" xr:uid="{00000000-0005-0000-0000-00005CDB0000}"/>
    <cellStyle name="Note 3 2 2 4 3 5" xfId="56157" xr:uid="{00000000-0005-0000-0000-00005DDB0000}"/>
    <cellStyle name="Note 3 2 2 4 4" xfId="56158" xr:uid="{00000000-0005-0000-0000-00005EDB0000}"/>
    <cellStyle name="Note 3 2 2 4 4 2" xfId="56159" xr:uid="{00000000-0005-0000-0000-00005FDB0000}"/>
    <cellStyle name="Note 3 2 2 4 4 3" xfId="56160" xr:uid="{00000000-0005-0000-0000-000060DB0000}"/>
    <cellStyle name="Note 3 2 2 4 4 4" xfId="56161" xr:uid="{00000000-0005-0000-0000-000061DB0000}"/>
    <cellStyle name="Note 3 2 2 4 4 5" xfId="56162" xr:uid="{00000000-0005-0000-0000-000062DB0000}"/>
    <cellStyle name="Note 3 2 2 4 5" xfId="56163" xr:uid="{00000000-0005-0000-0000-000063DB0000}"/>
    <cellStyle name="Note 3 2 2 4 5 2" xfId="56164" xr:uid="{00000000-0005-0000-0000-000064DB0000}"/>
    <cellStyle name="Note 3 2 2 4 6" xfId="56165" xr:uid="{00000000-0005-0000-0000-000065DB0000}"/>
    <cellStyle name="Note 3 2 2 4 6 2" xfId="56166" xr:uid="{00000000-0005-0000-0000-000066DB0000}"/>
    <cellStyle name="Note 3 2 2 4 7" xfId="56167" xr:uid="{00000000-0005-0000-0000-000067DB0000}"/>
    <cellStyle name="Note 3 2 2 4 7 2" xfId="56168" xr:uid="{00000000-0005-0000-0000-000068DB0000}"/>
    <cellStyle name="Note 3 2 2 4 8" xfId="56169" xr:uid="{00000000-0005-0000-0000-000069DB0000}"/>
    <cellStyle name="Note 3 2 2 5" xfId="56170" xr:uid="{00000000-0005-0000-0000-00006ADB0000}"/>
    <cellStyle name="Note 3 2 2 5 2" xfId="56171" xr:uid="{00000000-0005-0000-0000-00006BDB0000}"/>
    <cellStyle name="Note 3 2 2 5 2 2" xfId="56172" xr:uid="{00000000-0005-0000-0000-00006CDB0000}"/>
    <cellStyle name="Note 3 2 2 5 2 2 2" xfId="56173" xr:uid="{00000000-0005-0000-0000-00006DDB0000}"/>
    <cellStyle name="Note 3 2 2 5 2 2 3" xfId="56174" xr:uid="{00000000-0005-0000-0000-00006EDB0000}"/>
    <cellStyle name="Note 3 2 2 5 2 2 4" xfId="56175" xr:uid="{00000000-0005-0000-0000-00006FDB0000}"/>
    <cellStyle name="Note 3 2 2 5 2 2 5" xfId="56176" xr:uid="{00000000-0005-0000-0000-000070DB0000}"/>
    <cellStyle name="Note 3 2 2 5 2 3" xfId="56177" xr:uid="{00000000-0005-0000-0000-000071DB0000}"/>
    <cellStyle name="Note 3 2 2 5 2 3 2" xfId="56178" xr:uid="{00000000-0005-0000-0000-000072DB0000}"/>
    <cellStyle name="Note 3 2 2 5 2 3 3" xfId="56179" xr:uid="{00000000-0005-0000-0000-000073DB0000}"/>
    <cellStyle name="Note 3 2 2 5 2 3 4" xfId="56180" xr:uid="{00000000-0005-0000-0000-000074DB0000}"/>
    <cellStyle name="Note 3 2 2 5 2 3 5" xfId="56181" xr:uid="{00000000-0005-0000-0000-000075DB0000}"/>
    <cellStyle name="Note 3 2 2 5 2 4" xfId="56182" xr:uid="{00000000-0005-0000-0000-000076DB0000}"/>
    <cellStyle name="Note 3 2 2 5 2 4 2" xfId="56183" xr:uid="{00000000-0005-0000-0000-000077DB0000}"/>
    <cellStyle name="Note 3 2 2 5 2 5" xfId="56184" xr:uid="{00000000-0005-0000-0000-000078DB0000}"/>
    <cellStyle name="Note 3 2 2 5 2 5 2" xfId="56185" xr:uid="{00000000-0005-0000-0000-000079DB0000}"/>
    <cellStyle name="Note 3 2 2 5 2 6" xfId="56186" xr:uid="{00000000-0005-0000-0000-00007ADB0000}"/>
    <cellStyle name="Note 3 2 2 5 2 6 2" xfId="56187" xr:uid="{00000000-0005-0000-0000-00007BDB0000}"/>
    <cellStyle name="Note 3 2 2 5 2 7" xfId="56188" xr:uid="{00000000-0005-0000-0000-00007CDB0000}"/>
    <cellStyle name="Note 3 2 2 5 3" xfId="56189" xr:uid="{00000000-0005-0000-0000-00007DDB0000}"/>
    <cellStyle name="Note 3 2 2 5 3 2" xfId="56190" xr:uid="{00000000-0005-0000-0000-00007EDB0000}"/>
    <cellStyle name="Note 3 2 2 5 3 3" xfId="56191" xr:uid="{00000000-0005-0000-0000-00007FDB0000}"/>
    <cellStyle name="Note 3 2 2 5 3 4" xfId="56192" xr:uid="{00000000-0005-0000-0000-000080DB0000}"/>
    <cellStyle name="Note 3 2 2 5 3 5" xfId="56193" xr:uid="{00000000-0005-0000-0000-000081DB0000}"/>
    <cellStyle name="Note 3 2 2 5 4" xfId="56194" xr:uid="{00000000-0005-0000-0000-000082DB0000}"/>
    <cellStyle name="Note 3 2 2 5 4 2" xfId="56195" xr:uid="{00000000-0005-0000-0000-000083DB0000}"/>
    <cellStyle name="Note 3 2 2 5 4 3" xfId="56196" xr:uid="{00000000-0005-0000-0000-000084DB0000}"/>
    <cellStyle name="Note 3 2 2 5 4 4" xfId="56197" xr:uid="{00000000-0005-0000-0000-000085DB0000}"/>
    <cellStyle name="Note 3 2 2 5 4 5" xfId="56198" xr:uid="{00000000-0005-0000-0000-000086DB0000}"/>
    <cellStyle name="Note 3 2 2 5 5" xfId="56199" xr:uid="{00000000-0005-0000-0000-000087DB0000}"/>
    <cellStyle name="Note 3 2 2 5 5 2" xfId="56200" xr:uid="{00000000-0005-0000-0000-000088DB0000}"/>
    <cellStyle name="Note 3 2 2 5 6" xfId="56201" xr:uid="{00000000-0005-0000-0000-000089DB0000}"/>
    <cellStyle name="Note 3 2 2 5 6 2" xfId="56202" xr:uid="{00000000-0005-0000-0000-00008ADB0000}"/>
    <cellStyle name="Note 3 2 2 5 7" xfId="56203" xr:uid="{00000000-0005-0000-0000-00008BDB0000}"/>
    <cellStyle name="Note 3 2 2 5 7 2" xfId="56204" xr:uid="{00000000-0005-0000-0000-00008CDB0000}"/>
    <cellStyle name="Note 3 2 2 5 8" xfId="56205" xr:uid="{00000000-0005-0000-0000-00008DDB0000}"/>
    <cellStyle name="Note 3 2 2 6" xfId="56206" xr:uid="{00000000-0005-0000-0000-00008EDB0000}"/>
    <cellStyle name="Note 3 2 2 6 2" xfId="56207" xr:uid="{00000000-0005-0000-0000-00008FDB0000}"/>
    <cellStyle name="Note 3 2 2 6 2 2" xfId="56208" xr:uid="{00000000-0005-0000-0000-000090DB0000}"/>
    <cellStyle name="Note 3 2 2 6 2 2 2" xfId="56209" xr:uid="{00000000-0005-0000-0000-000091DB0000}"/>
    <cellStyle name="Note 3 2 2 6 2 2 3" xfId="56210" xr:uid="{00000000-0005-0000-0000-000092DB0000}"/>
    <cellStyle name="Note 3 2 2 6 2 2 4" xfId="56211" xr:uid="{00000000-0005-0000-0000-000093DB0000}"/>
    <cellStyle name="Note 3 2 2 6 2 2 5" xfId="56212" xr:uid="{00000000-0005-0000-0000-000094DB0000}"/>
    <cellStyle name="Note 3 2 2 6 2 3" xfId="56213" xr:uid="{00000000-0005-0000-0000-000095DB0000}"/>
    <cellStyle name="Note 3 2 2 6 2 3 2" xfId="56214" xr:uid="{00000000-0005-0000-0000-000096DB0000}"/>
    <cellStyle name="Note 3 2 2 6 2 3 3" xfId="56215" xr:uid="{00000000-0005-0000-0000-000097DB0000}"/>
    <cellStyle name="Note 3 2 2 6 2 3 4" xfId="56216" xr:uid="{00000000-0005-0000-0000-000098DB0000}"/>
    <cellStyle name="Note 3 2 2 6 2 3 5" xfId="56217" xr:uid="{00000000-0005-0000-0000-000099DB0000}"/>
    <cellStyle name="Note 3 2 2 6 2 4" xfId="56218" xr:uid="{00000000-0005-0000-0000-00009ADB0000}"/>
    <cellStyle name="Note 3 2 2 6 2 4 2" xfId="56219" xr:uid="{00000000-0005-0000-0000-00009BDB0000}"/>
    <cellStyle name="Note 3 2 2 6 2 5" xfId="56220" xr:uid="{00000000-0005-0000-0000-00009CDB0000}"/>
    <cellStyle name="Note 3 2 2 6 2 5 2" xfId="56221" xr:uid="{00000000-0005-0000-0000-00009DDB0000}"/>
    <cellStyle name="Note 3 2 2 6 2 6" xfId="56222" xr:uid="{00000000-0005-0000-0000-00009EDB0000}"/>
    <cellStyle name="Note 3 2 2 6 2 6 2" xfId="56223" xr:uid="{00000000-0005-0000-0000-00009FDB0000}"/>
    <cellStyle name="Note 3 2 2 6 2 7" xfId="56224" xr:uid="{00000000-0005-0000-0000-0000A0DB0000}"/>
    <cellStyle name="Note 3 2 2 6 3" xfId="56225" xr:uid="{00000000-0005-0000-0000-0000A1DB0000}"/>
    <cellStyle name="Note 3 2 2 6 3 2" xfId="56226" xr:uid="{00000000-0005-0000-0000-0000A2DB0000}"/>
    <cellStyle name="Note 3 2 2 6 3 3" xfId="56227" xr:uid="{00000000-0005-0000-0000-0000A3DB0000}"/>
    <cellStyle name="Note 3 2 2 6 3 4" xfId="56228" xr:uid="{00000000-0005-0000-0000-0000A4DB0000}"/>
    <cellStyle name="Note 3 2 2 6 3 5" xfId="56229" xr:uid="{00000000-0005-0000-0000-0000A5DB0000}"/>
    <cellStyle name="Note 3 2 2 6 4" xfId="56230" xr:uid="{00000000-0005-0000-0000-0000A6DB0000}"/>
    <cellStyle name="Note 3 2 2 6 4 2" xfId="56231" xr:uid="{00000000-0005-0000-0000-0000A7DB0000}"/>
    <cellStyle name="Note 3 2 2 6 4 3" xfId="56232" xr:uid="{00000000-0005-0000-0000-0000A8DB0000}"/>
    <cellStyle name="Note 3 2 2 6 4 4" xfId="56233" xr:uid="{00000000-0005-0000-0000-0000A9DB0000}"/>
    <cellStyle name="Note 3 2 2 6 4 5" xfId="56234" xr:uid="{00000000-0005-0000-0000-0000AADB0000}"/>
    <cellStyle name="Note 3 2 2 6 5" xfId="56235" xr:uid="{00000000-0005-0000-0000-0000ABDB0000}"/>
    <cellStyle name="Note 3 2 2 6 5 2" xfId="56236" xr:uid="{00000000-0005-0000-0000-0000ACDB0000}"/>
    <cellStyle name="Note 3 2 2 6 6" xfId="56237" xr:uid="{00000000-0005-0000-0000-0000ADDB0000}"/>
    <cellStyle name="Note 3 2 2 6 6 2" xfId="56238" xr:uid="{00000000-0005-0000-0000-0000AEDB0000}"/>
    <cellStyle name="Note 3 2 2 6 7" xfId="56239" xr:uid="{00000000-0005-0000-0000-0000AFDB0000}"/>
    <cellStyle name="Note 3 2 2 6 7 2" xfId="56240" xr:uid="{00000000-0005-0000-0000-0000B0DB0000}"/>
    <cellStyle name="Note 3 2 2 6 8" xfId="56241" xr:uid="{00000000-0005-0000-0000-0000B1DB0000}"/>
    <cellStyle name="Note 3 2 2 7" xfId="56242" xr:uid="{00000000-0005-0000-0000-0000B2DB0000}"/>
    <cellStyle name="Note 3 2 2 7 2" xfId="56243" xr:uid="{00000000-0005-0000-0000-0000B3DB0000}"/>
    <cellStyle name="Note 3 2 2 7 2 2" xfId="56244" xr:uid="{00000000-0005-0000-0000-0000B4DB0000}"/>
    <cellStyle name="Note 3 2 2 7 2 2 2" xfId="56245" xr:uid="{00000000-0005-0000-0000-0000B5DB0000}"/>
    <cellStyle name="Note 3 2 2 7 2 2 3" xfId="56246" xr:uid="{00000000-0005-0000-0000-0000B6DB0000}"/>
    <cellStyle name="Note 3 2 2 7 2 2 4" xfId="56247" xr:uid="{00000000-0005-0000-0000-0000B7DB0000}"/>
    <cellStyle name="Note 3 2 2 7 2 2 5" xfId="56248" xr:uid="{00000000-0005-0000-0000-0000B8DB0000}"/>
    <cellStyle name="Note 3 2 2 7 2 3" xfId="56249" xr:uid="{00000000-0005-0000-0000-0000B9DB0000}"/>
    <cellStyle name="Note 3 2 2 7 2 3 2" xfId="56250" xr:uid="{00000000-0005-0000-0000-0000BADB0000}"/>
    <cellStyle name="Note 3 2 2 7 2 3 3" xfId="56251" xr:uid="{00000000-0005-0000-0000-0000BBDB0000}"/>
    <cellStyle name="Note 3 2 2 7 2 3 4" xfId="56252" xr:uid="{00000000-0005-0000-0000-0000BCDB0000}"/>
    <cellStyle name="Note 3 2 2 7 2 3 5" xfId="56253" xr:uid="{00000000-0005-0000-0000-0000BDDB0000}"/>
    <cellStyle name="Note 3 2 2 7 2 4" xfId="56254" xr:uid="{00000000-0005-0000-0000-0000BEDB0000}"/>
    <cellStyle name="Note 3 2 2 7 2 4 2" xfId="56255" xr:uid="{00000000-0005-0000-0000-0000BFDB0000}"/>
    <cellStyle name="Note 3 2 2 7 2 5" xfId="56256" xr:uid="{00000000-0005-0000-0000-0000C0DB0000}"/>
    <cellStyle name="Note 3 2 2 7 2 5 2" xfId="56257" xr:uid="{00000000-0005-0000-0000-0000C1DB0000}"/>
    <cellStyle name="Note 3 2 2 7 2 6" xfId="56258" xr:uid="{00000000-0005-0000-0000-0000C2DB0000}"/>
    <cellStyle name="Note 3 2 2 7 2 6 2" xfId="56259" xr:uid="{00000000-0005-0000-0000-0000C3DB0000}"/>
    <cellStyle name="Note 3 2 2 7 2 7" xfId="56260" xr:uid="{00000000-0005-0000-0000-0000C4DB0000}"/>
    <cellStyle name="Note 3 2 2 7 3" xfId="56261" xr:uid="{00000000-0005-0000-0000-0000C5DB0000}"/>
    <cellStyle name="Note 3 2 2 7 3 2" xfId="56262" xr:uid="{00000000-0005-0000-0000-0000C6DB0000}"/>
    <cellStyle name="Note 3 2 2 7 3 3" xfId="56263" xr:uid="{00000000-0005-0000-0000-0000C7DB0000}"/>
    <cellStyle name="Note 3 2 2 7 3 4" xfId="56264" xr:uid="{00000000-0005-0000-0000-0000C8DB0000}"/>
    <cellStyle name="Note 3 2 2 7 3 5" xfId="56265" xr:uid="{00000000-0005-0000-0000-0000C9DB0000}"/>
    <cellStyle name="Note 3 2 2 7 4" xfId="56266" xr:uid="{00000000-0005-0000-0000-0000CADB0000}"/>
    <cellStyle name="Note 3 2 2 7 4 2" xfId="56267" xr:uid="{00000000-0005-0000-0000-0000CBDB0000}"/>
    <cellStyle name="Note 3 2 2 7 4 3" xfId="56268" xr:uid="{00000000-0005-0000-0000-0000CCDB0000}"/>
    <cellStyle name="Note 3 2 2 7 4 4" xfId="56269" xr:uid="{00000000-0005-0000-0000-0000CDDB0000}"/>
    <cellStyle name="Note 3 2 2 7 4 5" xfId="56270" xr:uid="{00000000-0005-0000-0000-0000CEDB0000}"/>
    <cellStyle name="Note 3 2 2 7 5" xfId="56271" xr:uid="{00000000-0005-0000-0000-0000CFDB0000}"/>
    <cellStyle name="Note 3 2 2 7 5 2" xfId="56272" xr:uid="{00000000-0005-0000-0000-0000D0DB0000}"/>
    <cellStyle name="Note 3 2 2 7 6" xfId="56273" xr:uid="{00000000-0005-0000-0000-0000D1DB0000}"/>
    <cellStyle name="Note 3 2 2 7 6 2" xfId="56274" xr:uid="{00000000-0005-0000-0000-0000D2DB0000}"/>
    <cellStyle name="Note 3 2 2 7 7" xfId="56275" xr:uid="{00000000-0005-0000-0000-0000D3DB0000}"/>
    <cellStyle name="Note 3 2 2 7 7 2" xfId="56276" xr:uid="{00000000-0005-0000-0000-0000D4DB0000}"/>
    <cellStyle name="Note 3 2 2 7 8" xfId="56277" xr:uid="{00000000-0005-0000-0000-0000D5DB0000}"/>
    <cellStyle name="Note 3 2 2 8" xfId="56278" xr:uid="{00000000-0005-0000-0000-0000D6DB0000}"/>
    <cellStyle name="Note 3 2 2 8 2" xfId="56279" xr:uid="{00000000-0005-0000-0000-0000D7DB0000}"/>
    <cellStyle name="Note 3 2 2 8 2 2" xfId="56280" xr:uid="{00000000-0005-0000-0000-0000D8DB0000}"/>
    <cellStyle name="Note 3 2 2 8 2 2 2" xfId="56281" xr:uid="{00000000-0005-0000-0000-0000D9DB0000}"/>
    <cellStyle name="Note 3 2 2 8 2 2 3" xfId="56282" xr:uid="{00000000-0005-0000-0000-0000DADB0000}"/>
    <cellStyle name="Note 3 2 2 8 2 2 4" xfId="56283" xr:uid="{00000000-0005-0000-0000-0000DBDB0000}"/>
    <cellStyle name="Note 3 2 2 8 2 2 5" xfId="56284" xr:uid="{00000000-0005-0000-0000-0000DCDB0000}"/>
    <cellStyle name="Note 3 2 2 8 2 3" xfId="56285" xr:uid="{00000000-0005-0000-0000-0000DDDB0000}"/>
    <cellStyle name="Note 3 2 2 8 2 3 2" xfId="56286" xr:uid="{00000000-0005-0000-0000-0000DEDB0000}"/>
    <cellStyle name="Note 3 2 2 8 2 3 3" xfId="56287" xr:uid="{00000000-0005-0000-0000-0000DFDB0000}"/>
    <cellStyle name="Note 3 2 2 8 2 3 4" xfId="56288" xr:uid="{00000000-0005-0000-0000-0000E0DB0000}"/>
    <cellStyle name="Note 3 2 2 8 2 3 5" xfId="56289" xr:uid="{00000000-0005-0000-0000-0000E1DB0000}"/>
    <cellStyle name="Note 3 2 2 8 2 4" xfId="56290" xr:uid="{00000000-0005-0000-0000-0000E2DB0000}"/>
    <cellStyle name="Note 3 2 2 8 2 4 2" xfId="56291" xr:uid="{00000000-0005-0000-0000-0000E3DB0000}"/>
    <cellStyle name="Note 3 2 2 8 2 5" xfId="56292" xr:uid="{00000000-0005-0000-0000-0000E4DB0000}"/>
    <cellStyle name="Note 3 2 2 8 2 5 2" xfId="56293" xr:uid="{00000000-0005-0000-0000-0000E5DB0000}"/>
    <cellStyle name="Note 3 2 2 8 2 6" xfId="56294" xr:uid="{00000000-0005-0000-0000-0000E6DB0000}"/>
    <cellStyle name="Note 3 2 2 8 2 6 2" xfId="56295" xr:uid="{00000000-0005-0000-0000-0000E7DB0000}"/>
    <cellStyle name="Note 3 2 2 8 2 7" xfId="56296" xr:uid="{00000000-0005-0000-0000-0000E8DB0000}"/>
    <cellStyle name="Note 3 2 2 8 3" xfId="56297" xr:uid="{00000000-0005-0000-0000-0000E9DB0000}"/>
    <cellStyle name="Note 3 2 2 8 3 2" xfId="56298" xr:uid="{00000000-0005-0000-0000-0000EADB0000}"/>
    <cellStyle name="Note 3 2 2 8 3 3" xfId="56299" xr:uid="{00000000-0005-0000-0000-0000EBDB0000}"/>
    <cellStyle name="Note 3 2 2 8 3 4" xfId="56300" xr:uid="{00000000-0005-0000-0000-0000ECDB0000}"/>
    <cellStyle name="Note 3 2 2 8 3 5" xfId="56301" xr:uid="{00000000-0005-0000-0000-0000EDDB0000}"/>
    <cellStyle name="Note 3 2 2 8 4" xfId="56302" xr:uid="{00000000-0005-0000-0000-0000EEDB0000}"/>
    <cellStyle name="Note 3 2 2 8 4 2" xfId="56303" xr:uid="{00000000-0005-0000-0000-0000EFDB0000}"/>
    <cellStyle name="Note 3 2 2 8 4 3" xfId="56304" xr:uid="{00000000-0005-0000-0000-0000F0DB0000}"/>
    <cellStyle name="Note 3 2 2 8 4 4" xfId="56305" xr:uid="{00000000-0005-0000-0000-0000F1DB0000}"/>
    <cellStyle name="Note 3 2 2 8 4 5" xfId="56306" xr:uid="{00000000-0005-0000-0000-0000F2DB0000}"/>
    <cellStyle name="Note 3 2 2 8 5" xfId="56307" xr:uid="{00000000-0005-0000-0000-0000F3DB0000}"/>
    <cellStyle name="Note 3 2 2 8 5 2" xfId="56308" xr:uid="{00000000-0005-0000-0000-0000F4DB0000}"/>
    <cellStyle name="Note 3 2 2 8 6" xfId="56309" xr:uid="{00000000-0005-0000-0000-0000F5DB0000}"/>
    <cellStyle name="Note 3 2 2 8 6 2" xfId="56310" xr:uid="{00000000-0005-0000-0000-0000F6DB0000}"/>
    <cellStyle name="Note 3 2 2 8 7" xfId="56311" xr:uid="{00000000-0005-0000-0000-0000F7DB0000}"/>
    <cellStyle name="Note 3 2 2 8 7 2" xfId="56312" xr:uid="{00000000-0005-0000-0000-0000F8DB0000}"/>
    <cellStyle name="Note 3 2 2 8 8" xfId="56313" xr:uid="{00000000-0005-0000-0000-0000F9DB0000}"/>
    <cellStyle name="Note 3 2 2 9" xfId="56314" xr:uid="{00000000-0005-0000-0000-0000FADB0000}"/>
    <cellStyle name="Note 3 2 2 9 2" xfId="56315" xr:uid="{00000000-0005-0000-0000-0000FBDB0000}"/>
    <cellStyle name="Note 3 2 2 9 2 2" xfId="56316" xr:uid="{00000000-0005-0000-0000-0000FCDB0000}"/>
    <cellStyle name="Note 3 2 2 9 2 2 2" xfId="56317" xr:uid="{00000000-0005-0000-0000-0000FDDB0000}"/>
    <cellStyle name="Note 3 2 2 9 2 2 3" xfId="56318" xr:uid="{00000000-0005-0000-0000-0000FEDB0000}"/>
    <cellStyle name="Note 3 2 2 9 2 2 4" xfId="56319" xr:uid="{00000000-0005-0000-0000-0000FFDB0000}"/>
    <cellStyle name="Note 3 2 2 9 2 2 5" xfId="56320" xr:uid="{00000000-0005-0000-0000-000000DC0000}"/>
    <cellStyle name="Note 3 2 2 9 2 3" xfId="56321" xr:uid="{00000000-0005-0000-0000-000001DC0000}"/>
    <cellStyle name="Note 3 2 2 9 2 3 2" xfId="56322" xr:uid="{00000000-0005-0000-0000-000002DC0000}"/>
    <cellStyle name="Note 3 2 2 9 2 3 3" xfId="56323" xr:uid="{00000000-0005-0000-0000-000003DC0000}"/>
    <cellStyle name="Note 3 2 2 9 2 3 4" xfId="56324" xr:uid="{00000000-0005-0000-0000-000004DC0000}"/>
    <cellStyle name="Note 3 2 2 9 2 3 5" xfId="56325" xr:uid="{00000000-0005-0000-0000-000005DC0000}"/>
    <cellStyle name="Note 3 2 2 9 2 4" xfId="56326" xr:uid="{00000000-0005-0000-0000-000006DC0000}"/>
    <cellStyle name="Note 3 2 2 9 2 4 2" xfId="56327" xr:uid="{00000000-0005-0000-0000-000007DC0000}"/>
    <cellStyle name="Note 3 2 2 9 2 5" xfId="56328" xr:uid="{00000000-0005-0000-0000-000008DC0000}"/>
    <cellStyle name="Note 3 2 2 9 2 5 2" xfId="56329" xr:uid="{00000000-0005-0000-0000-000009DC0000}"/>
    <cellStyle name="Note 3 2 2 9 2 6" xfId="56330" xr:uid="{00000000-0005-0000-0000-00000ADC0000}"/>
    <cellStyle name="Note 3 2 2 9 2 6 2" xfId="56331" xr:uid="{00000000-0005-0000-0000-00000BDC0000}"/>
    <cellStyle name="Note 3 2 2 9 2 7" xfId="56332" xr:uid="{00000000-0005-0000-0000-00000CDC0000}"/>
    <cellStyle name="Note 3 2 2 9 3" xfId="56333" xr:uid="{00000000-0005-0000-0000-00000DDC0000}"/>
    <cellStyle name="Note 3 2 2 9 3 2" xfId="56334" xr:uid="{00000000-0005-0000-0000-00000EDC0000}"/>
    <cellStyle name="Note 3 2 2 9 3 3" xfId="56335" xr:uid="{00000000-0005-0000-0000-00000FDC0000}"/>
    <cellStyle name="Note 3 2 2 9 3 4" xfId="56336" xr:uid="{00000000-0005-0000-0000-000010DC0000}"/>
    <cellStyle name="Note 3 2 2 9 3 5" xfId="56337" xr:uid="{00000000-0005-0000-0000-000011DC0000}"/>
    <cellStyle name="Note 3 2 2 9 4" xfId="56338" xr:uid="{00000000-0005-0000-0000-000012DC0000}"/>
    <cellStyle name="Note 3 2 2 9 4 2" xfId="56339" xr:uid="{00000000-0005-0000-0000-000013DC0000}"/>
    <cellStyle name="Note 3 2 2 9 4 3" xfId="56340" xr:uid="{00000000-0005-0000-0000-000014DC0000}"/>
    <cellStyle name="Note 3 2 2 9 4 4" xfId="56341" xr:uid="{00000000-0005-0000-0000-000015DC0000}"/>
    <cellStyle name="Note 3 2 2 9 4 5" xfId="56342" xr:uid="{00000000-0005-0000-0000-000016DC0000}"/>
    <cellStyle name="Note 3 2 2 9 5" xfId="56343" xr:uid="{00000000-0005-0000-0000-000017DC0000}"/>
    <cellStyle name="Note 3 2 2 9 5 2" xfId="56344" xr:uid="{00000000-0005-0000-0000-000018DC0000}"/>
    <cellStyle name="Note 3 2 2 9 6" xfId="56345" xr:uid="{00000000-0005-0000-0000-000019DC0000}"/>
    <cellStyle name="Note 3 2 2 9 6 2" xfId="56346" xr:uid="{00000000-0005-0000-0000-00001ADC0000}"/>
    <cellStyle name="Note 3 2 2 9 7" xfId="56347" xr:uid="{00000000-0005-0000-0000-00001BDC0000}"/>
    <cellStyle name="Note 3 2 2 9 7 2" xfId="56348" xr:uid="{00000000-0005-0000-0000-00001CDC0000}"/>
    <cellStyle name="Note 3 2 2 9 8" xfId="56349" xr:uid="{00000000-0005-0000-0000-00001DDC0000}"/>
    <cellStyle name="Note 3 2 3" xfId="56350" xr:uid="{00000000-0005-0000-0000-00001EDC0000}"/>
    <cellStyle name="Note 3 2 3 2" xfId="56351" xr:uid="{00000000-0005-0000-0000-00001FDC0000}"/>
    <cellStyle name="Note 3 2 3 2 2" xfId="56352" xr:uid="{00000000-0005-0000-0000-000020DC0000}"/>
    <cellStyle name="Note 3 2 3 3" xfId="56353" xr:uid="{00000000-0005-0000-0000-000021DC0000}"/>
    <cellStyle name="Note 3 2 3 3 2" xfId="56354" xr:uid="{00000000-0005-0000-0000-000022DC0000}"/>
    <cellStyle name="Note 3 2 3 4" xfId="56355" xr:uid="{00000000-0005-0000-0000-000023DC0000}"/>
    <cellStyle name="Note 3 2 3 5" xfId="56356" xr:uid="{00000000-0005-0000-0000-000024DC0000}"/>
    <cellStyle name="Note 3 2 4" xfId="56357" xr:uid="{00000000-0005-0000-0000-000025DC0000}"/>
    <cellStyle name="Note 3 2 4 2" xfId="56358" xr:uid="{00000000-0005-0000-0000-000026DC0000}"/>
    <cellStyle name="Note 3 2 4 2 2" xfId="56359" xr:uid="{00000000-0005-0000-0000-000027DC0000}"/>
    <cellStyle name="Note 3 2 4 3" xfId="56360" xr:uid="{00000000-0005-0000-0000-000028DC0000}"/>
    <cellStyle name="Note 3 2 4 3 2" xfId="56361" xr:uid="{00000000-0005-0000-0000-000029DC0000}"/>
    <cellStyle name="Note 3 2 4 4" xfId="56362" xr:uid="{00000000-0005-0000-0000-00002ADC0000}"/>
    <cellStyle name="Note 3 2 4 5" xfId="56363" xr:uid="{00000000-0005-0000-0000-00002BDC0000}"/>
    <cellStyle name="Note 3 2 5" xfId="56364" xr:uid="{00000000-0005-0000-0000-00002CDC0000}"/>
    <cellStyle name="Note 3 2 5 2" xfId="56365" xr:uid="{00000000-0005-0000-0000-00002DDC0000}"/>
    <cellStyle name="Note 3 2 5 2 2" xfId="56366" xr:uid="{00000000-0005-0000-0000-00002EDC0000}"/>
    <cellStyle name="Note 3 2 6" xfId="56367" xr:uid="{00000000-0005-0000-0000-00002FDC0000}"/>
    <cellStyle name="Note 3 2 6 2" xfId="56368" xr:uid="{00000000-0005-0000-0000-000030DC0000}"/>
    <cellStyle name="Note 3 2 7" xfId="56369" xr:uid="{00000000-0005-0000-0000-000031DC0000}"/>
    <cellStyle name="Note 3 2 7 2" xfId="56370" xr:uid="{00000000-0005-0000-0000-000032DC0000}"/>
    <cellStyle name="Note 3 2_T-straight with PEDs adjustor" xfId="56371" xr:uid="{00000000-0005-0000-0000-000033DC0000}"/>
    <cellStyle name="Note 3 3" xfId="56372" xr:uid="{00000000-0005-0000-0000-000034DC0000}"/>
    <cellStyle name="Note 3 3 10" xfId="56373" xr:uid="{00000000-0005-0000-0000-000035DC0000}"/>
    <cellStyle name="Note 3 3 10 2" xfId="56374" xr:uid="{00000000-0005-0000-0000-000036DC0000}"/>
    <cellStyle name="Note 3 3 10 2 2" xfId="56375" xr:uid="{00000000-0005-0000-0000-000037DC0000}"/>
    <cellStyle name="Note 3 3 10 2 2 2" xfId="56376" xr:uid="{00000000-0005-0000-0000-000038DC0000}"/>
    <cellStyle name="Note 3 3 10 2 2 3" xfId="56377" xr:uid="{00000000-0005-0000-0000-000039DC0000}"/>
    <cellStyle name="Note 3 3 10 2 2 4" xfId="56378" xr:uid="{00000000-0005-0000-0000-00003ADC0000}"/>
    <cellStyle name="Note 3 3 10 2 2 5" xfId="56379" xr:uid="{00000000-0005-0000-0000-00003BDC0000}"/>
    <cellStyle name="Note 3 3 10 2 3" xfId="56380" xr:uid="{00000000-0005-0000-0000-00003CDC0000}"/>
    <cellStyle name="Note 3 3 10 2 3 2" xfId="56381" xr:uid="{00000000-0005-0000-0000-00003DDC0000}"/>
    <cellStyle name="Note 3 3 10 2 3 3" xfId="56382" xr:uid="{00000000-0005-0000-0000-00003EDC0000}"/>
    <cellStyle name="Note 3 3 10 2 3 4" xfId="56383" xr:uid="{00000000-0005-0000-0000-00003FDC0000}"/>
    <cellStyle name="Note 3 3 10 2 3 5" xfId="56384" xr:uid="{00000000-0005-0000-0000-000040DC0000}"/>
    <cellStyle name="Note 3 3 10 2 4" xfId="56385" xr:uid="{00000000-0005-0000-0000-000041DC0000}"/>
    <cellStyle name="Note 3 3 10 2 4 2" xfId="56386" xr:uid="{00000000-0005-0000-0000-000042DC0000}"/>
    <cellStyle name="Note 3 3 10 2 5" xfId="56387" xr:uid="{00000000-0005-0000-0000-000043DC0000}"/>
    <cellStyle name="Note 3 3 10 2 5 2" xfId="56388" xr:uid="{00000000-0005-0000-0000-000044DC0000}"/>
    <cellStyle name="Note 3 3 10 2 6" xfId="56389" xr:uid="{00000000-0005-0000-0000-000045DC0000}"/>
    <cellStyle name="Note 3 3 10 2 6 2" xfId="56390" xr:uid="{00000000-0005-0000-0000-000046DC0000}"/>
    <cellStyle name="Note 3 3 10 2 7" xfId="56391" xr:uid="{00000000-0005-0000-0000-000047DC0000}"/>
    <cellStyle name="Note 3 3 10 3" xfId="56392" xr:uid="{00000000-0005-0000-0000-000048DC0000}"/>
    <cellStyle name="Note 3 3 10 3 2" xfId="56393" xr:uid="{00000000-0005-0000-0000-000049DC0000}"/>
    <cellStyle name="Note 3 3 10 3 3" xfId="56394" xr:uid="{00000000-0005-0000-0000-00004ADC0000}"/>
    <cellStyle name="Note 3 3 10 3 4" xfId="56395" xr:uid="{00000000-0005-0000-0000-00004BDC0000}"/>
    <cellStyle name="Note 3 3 10 3 5" xfId="56396" xr:uid="{00000000-0005-0000-0000-00004CDC0000}"/>
    <cellStyle name="Note 3 3 10 4" xfId="56397" xr:uid="{00000000-0005-0000-0000-00004DDC0000}"/>
    <cellStyle name="Note 3 3 10 4 2" xfId="56398" xr:uid="{00000000-0005-0000-0000-00004EDC0000}"/>
    <cellStyle name="Note 3 3 10 4 3" xfId="56399" xr:uid="{00000000-0005-0000-0000-00004FDC0000}"/>
    <cellStyle name="Note 3 3 10 4 4" xfId="56400" xr:uid="{00000000-0005-0000-0000-000050DC0000}"/>
    <cellStyle name="Note 3 3 10 4 5" xfId="56401" xr:uid="{00000000-0005-0000-0000-000051DC0000}"/>
    <cellStyle name="Note 3 3 10 5" xfId="56402" xr:uid="{00000000-0005-0000-0000-000052DC0000}"/>
    <cellStyle name="Note 3 3 10 5 2" xfId="56403" xr:uid="{00000000-0005-0000-0000-000053DC0000}"/>
    <cellStyle name="Note 3 3 10 6" xfId="56404" xr:uid="{00000000-0005-0000-0000-000054DC0000}"/>
    <cellStyle name="Note 3 3 10 6 2" xfId="56405" xr:uid="{00000000-0005-0000-0000-000055DC0000}"/>
    <cellStyle name="Note 3 3 10 7" xfId="56406" xr:uid="{00000000-0005-0000-0000-000056DC0000}"/>
    <cellStyle name="Note 3 3 10 7 2" xfId="56407" xr:uid="{00000000-0005-0000-0000-000057DC0000}"/>
    <cellStyle name="Note 3 3 10 8" xfId="56408" xr:uid="{00000000-0005-0000-0000-000058DC0000}"/>
    <cellStyle name="Note 3 3 11" xfId="56409" xr:uid="{00000000-0005-0000-0000-000059DC0000}"/>
    <cellStyle name="Note 3 3 11 2" xfId="56410" xr:uid="{00000000-0005-0000-0000-00005ADC0000}"/>
    <cellStyle name="Note 3 3 11 2 2" xfId="56411" xr:uid="{00000000-0005-0000-0000-00005BDC0000}"/>
    <cellStyle name="Note 3 3 11 2 2 2" xfId="56412" xr:uid="{00000000-0005-0000-0000-00005CDC0000}"/>
    <cellStyle name="Note 3 3 11 2 2 3" xfId="56413" xr:uid="{00000000-0005-0000-0000-00005DDC0000}"/>
    <cellStyle name="Note 3 3 11 2 2 4" xfId="56414" xr:uid="{00000000-0005-0000-0000-00005EDC0000}"/>
    <cellStyle name="Note 3 3 11 2 2 5" xfId="56415" xr:uid="{00000000-0005-0000-0000-00005FDC0000}"/>
    <cellStyle name="Note 3 3 11 2 3" xfId="56416" xr:uid="{00000000-0005-0000-0000-000060DC0000}"/>
    <cellStyle name="Note 3 3 11 2 3 2" xfId="56417" xr:uid="{00000000-0005-0000-0000-000061DC0000}"/>
    <cellStyle name="Note 3 3 11 2 3 3" xfId="56418" xr:uid="{00000000-0005-0000-0000-000062DC0000}"/>
    <cellStyle name="Note 3 3 11 2 3 4" xfId="56419" xr:uid="{00000000-0005-0000-0000-000063DC0000}"/>
    <cellStyle name="Note 3 3 11 2 3 5" xfId="56420" xr:uid="{00000000-0005-0000-0000-000064DC0000}"/>
    <cellStyle name="Note 3 3 11 2 4" xfId="56421" xr:uid="{00000000-0005-0000-0000-000065DC0000}"/>
    <cellStyle name="Note 3 3 11 2 4 2" xfId="56422" xr:uid="{00000000-0005-0000-0000-000066DC0000}"/>
    <cellStyle name="Note 3 3 11 2 5" xfId="56423" xr:uid="{00000000-0005-0000-0000-000067DC0000}"/>
    <cellStyle name="Note 3 3 11 2 5 2" xfId="56424" xr:uid="{00000000-0005-0000-0000-000068DC0000}"/>
    <cellStyle name="Note 3 3 11 2 6" xfId="56425" xr:uid="{00000000-0005-0000-0000-000069DC0000}"/>
    <cellStyle name="Note 3 3 11 2 6 2" xfId="56426" xr:uid="{00000000-0005-0000-0000-00006ADC0000}"/>
    <cellStyle name="Note 3 3 11 2 7" xfId="56427" xr:uid="{00000000-0005-0000-0000-00006BDC0000}"/>
    <cellStyle name="Note 3 3 11 3" xfId="56428" xr:uid="{00000000-0005-0000-0000-00006CDC0000}"/>
    <cellStyle name="Note 3 3 11 3 2" xfId="56429" xr:uid="{00000000-0005-0000-0000-00006DDC0000}"/>
    <cellStyle name="Note 3 3 11 3 3" xfId="56430" xr:uid="{00000000-0005-0000-0000-00006EDC0000}"/>
    <cellStyle name="Note 3 3 11 3 4" xfId="56431" xr:uid="{00000000-0005-0000-0000-00006FDC0000}"/>
    <cellStyle name="Note 3 3 11 3 5" xfId="56432" xr:uid="{00000000-0005-0000-0000-000070DC0000}"/>
    <cellStyle name="Note 3 3 11 4" xfId="56433" xr:uid="{00000000-0005-0000-0000-000071DC0000}"/>
    <cellStyle name="Note 3 3 11 4 2" xfId="56434" xr:uid="{00000000-0005-0000-0000-000072DC0000}"/>
    <cellStyle name="Note 3 3 11 4 3" xfId="56435" xr:uid="{00000000-0005-0000-0000-000073DC0000}"/>
    <cellStyle name="Note 3 3 11 4 4" xfId="56436" xr:uid="{00000000-0005-0000-0000-000074DC0000}"/>
    <cellStyle name="Note 3 3 11 4 5" xfId="56437" xr:uid="{00000000-0005-0000-0000-000075DC0000}"/>
    <cellStyle name="Note 3 3 11 5" xfId="56438" xr:uid="{00000000-0005-0000-0000-000076DC0000}"/>
    <cellStyle name="Note 3 3 11 5 2" xfId="56439" xr:uid="{00000000-0005-0000-0000-000077DC0000}"/>
    <cellStyle name="Note 3 3 11 6" xfId="56440" xr:uid="{00000000-0005-0000-0000-000078DC0000}"/>
    <cellStyle name="Note 3 3 11 6 2" xfId="56441" xr:uid="{00000000-0005-0000-0000-000079DC0000}"/>
    <cellStyle name="Note 3 3 11 7" xfId="56442" xr:uid="{00000000-0005-0000-0000-00007ADC0000}"/>
    <cellStyle name="Note 3 3 11 7 2" xfId="56443" xr:uid="{00000000-0005-0000-0000-00007BDC0000}"/>
    <cellStyle name="Note 3 3 11 8" xfId="56444" xr:uid="{00000000-0005-0000-0000-00007CDC0000}"/>
    <cellStyle name="Note 3 3 12" xfId="56445" xr:uid="{00000000-0005-0000-0000-00007DDC0000}"/>
    <cellStyle name="Note 3 3 12 2" xfId="56446" xr:uid="{00000000-0005-0000-0000-00007EDC0000}"/>
    <cellStyle name="Note 3 3 12 2 2" xfId="56447" xr:uid="{00000000-0005-0000-0000-00007FDC0000}"/>
    <cellStyle name="Note 3 3 12 2 2 2" xfId="56448" xr:uid="{00000000-0005-0000-0000-000080DC0000}"/>
    <cellStyle name="Note 3 3 12 2 2 3" xfId="56449" xr:uid="{00000000-0005-0000-0000-000081DC0000}"/>
    <cellStyle name="Note 3 3 12 2 2 4" xfId="56450" xr:uid="{00000000-0005-0000-0000-000082DC0000}"/>
    <cellStyle name="Note 3 3 12 2 2 5" xfId="56451" xr:uid="{00000000-0005-0000-0000-000083DC0000}"/>
    <cellStyle name="Note 3 3 12 2 3" xfId="56452" xr:uid="{00000000-0005-0000-0000-000084DC0000}"/>
    <cellStyle name="Note 3 3 12 2 3 2" xfId="56453" xr:uid="{00000000-0005-0000-0000-000085DC0000}"/>
    <cellStyle name="Note 3 3 12 2 3 3" xfId="56454" xr:uid="{00000000-0005-0000-0000-000086DC0000}"/>
    <cellStyle name="Note 3 3 12 2 3 4" xfId="56455" xr:uid="{00000000-0005-0000-0000-000087DC0000}"/>
    <cellStyle name="Note 3 3 12 2 3 5" xfId="56456" xr:uid="{00000000-0005-0000-0000-000088DC0000}"/>
    <cellStyle name="Note 3 3 12 2 4" xfId="56457" xr:uid="{00000000-0005-0000-0000-000089DC0000}"/>
    <cellStyle name="Note 3 3 12 2 4 2" xfId="56458" xr:uid="{00000000-0005-0000-0000-00008ADC0000}"/>
    <cellStyle name="Note 3 3 12 2 5" xfId="56459" xr:uid="{00000000-0005-0000-0000-00008BDC0000}"/>
    <cellStyle name="Note 3 3 12 2 5 2" xfId="56460" xr:uid="{00000000-0005-0000-0000-00008CDC0000}"/>
    <cellStyle name="Note 3 3 12 2 6" xfId="56461" xr:uid="{00000000-0005-0000-0000-00008DDC0000}"/>
    <cellStyle name="Note 3 3 12 2 6 2" xfId="56462" xr:uid="{00000000-0005-0000-0000-00008EDC0000}"/>
    <cellStyle name="Note 3 3 12 2 7" xfId="56463" xr:uid="{00000000-0005-0000-0000-00008FDC0000}"/>
    <cellStyle name="Note 3 3 12 3" xfId="56464" xr:uid="{00000000-0005-0000-0000-000090DC0000}"/>
    <cellStyle name="Note 3 3 12 3 2" xfId="56465" xr:uid="{00000000-0005-0000-0000-000091DC0000}"/>
    <cellStyle name="Note 3 3 12 3 3" xfId="56466" xr:uid="{00000000-0005-0000-0000-000092DC0000}"/>
    <cellStyle name="Note 3 3 12 3 4" xfId="56467" xr:uid="{00000000-0005-0000-0000-000093DC0000}"/>
    <cellStyle name="Note 3 3 12 3 5" xfId="56468" xr:uid="{00000000-0005-0000-0000-000094DC0000}"/>
    <cellStyle name="Note 3 3 12 4" xfId="56469" xr:uid="{00000000-0005-0000-0000-000095DC0000}"/>
    <cellStyle name="Note 3 3 12 4 2" xfId="56470" xr:uid="{00000000-0005-0000-0000-000096DC0000}"/>
    <cellStyle name="Note 3 3 12 4 3" xfId="56471" xr:uid="{00000000-0005-0000-0000-000097DC0000}"/>
    <cellStyle name="Note 3 3 12 4 4" xfId="56472" xr:uid="{00000000-0005-0000-0000-000098DC0000}"/>
    <cellStyle name="Note 3 3 12 4 5" xfId="56473" xr:uid="{00000000-0005-0000-0000-000099DC0000}"/>
    <cellStyle name="Note 3 3 12 5" xfId="56474" xr:uid="{00000000-0005-0000-0000-00009ADC0000}"/>
    <cellStyle name="Note 3 3 12 5 2" xfId="56475" xr:uid="{00000000-0005-0000-0000-00009BDC0000}"/>
    <cellStyle name="Note 3 3 12 6" xfId="56476" xr:uid="{00000000-0005-0000-0000-00009CDC0000}"/>
    <cellStyle name="Note 3 3 12 6 2" xfId="56477" xr:uid="{00000000-0005-0000-0000-00009DDC0000}"/>
    <cellStyle name="Note 3 3 12 7" xfId="56478" xr:uid="{00000000-0005-0000-0000-00009EDC0000}"/>
    <cellStyle name="Note 3 3 12 7 2" xfId="56479" xr:uid="{00000000-0005-0000-0000-00009FDC0000}"/>
    <cellStyle name="Note 3 3 12 8" xfId="56480" xr:uid="{00000000-0005-0000-0000-0000A0DC0000}"/>
    <cellStyle name="Note 3 3 13" xfId="56481" xr:uid="{00000000-0005-0000-0000-0000A1DC0000}"/>
    <cellStyle name="Note 3 3 13 2" xfId="56482" xr:uid="{00000000-0005-0000-0000-0000A2DC0000}"/>
    <cellStyle name="Note 3 3 13 2 2" xfId="56483" xr:uid="{00000000-0005-0000-0000-0000A3DC0000}"/>
    <cellStyle name="Note 3 3 13 2 2 2" xfId="56484" xr:uid="{00000000-0005-0000-0000-0000A4DC0000}"/>
    <cellStyle name="Note 3 3 13 2 2 3" xfId="56485" xr:uid="{00000000-0005-0000-0000-0000A5DC0000}"/>
    <cellStyle name="Note 3 3 13 2 2 4" xfId="56486" xr:uid="{00000000-0005-0000-0000-0000A6DC0000}"/>
    <cellStyle name="Note 3 3 13 2 2 5" xfId="56487" xr:uid="{00000000-0005-0000-0000-0000A7DC0000}"/>
    <cellStyle name="Note 3 3 13 2 3" xfId="56488" xr:uid="{00000000-0005-0000-0000-0000A8DC0000}"/>
    <cellStyle name="Note 3 3 13 2 3 2" xfId="56489" xr:uid="{00000000-0005-0000-0000-0000A9DC0000}"/>
    <cellStyle name="Note 3 3 13 2 3 3" xfId="56490" xr:uid="{00000000-0005-0000-0000-0000AADC0000}"/>
    <cellStyle name="Note 3 3 13 2 3 4" xfId="56491" xr:uid="{00000000-0005-0000-0000-0000ABDC0000}"/>
    <cellStyle name="Note 3 3 13 2 3 5" xfId="56492" xr:uid="{00000000-0005-0000-0000-0000ACDC0000}"/>
    <cellStyle name="Note 3 3 13 2 4" xfId="56493" xr:uid="{00000000-0005-0000-0000-0000ADDC0000}"/>
    <cellStyle name="Note 3 3 13 2 4 2" xfId="56494" xr:uid="{00000000-0005-0000-0000-0000AEDC0000}"/>
    <cellStyle name="Note 3 3 13 2 5" xfId="56495" xr:uid="{00000000-0005-0000-0000-0000AFDC0000}"/>
    <cellStyle name="Note 3 3 13 2 5 2" xfId="56496" xr:uid="{00000000-0005-0000-0000-0000B0DC0000}"/>
    <cellStyle name="Note 3 3 13 2 6" xfId="56497" xr:uid="{00000000-0005-0000-0000-0000B1DC0000}"/>
    <cellStyle name="Note 3 3 13 2 6 2" xfId="56498" xr:uid="{00000000-0005-0000-0000-0000B2DC0000}"/>
    <cellStyle name="Note 3 3 13 2 7" xfId="56499" xr:uid="{00000000-0005-0000-0000-0000B3DC0000}"/>
    <cellStyle name="Note 3 3 13 3" xfId="56500" xr:uid="{00000000-0005-0000-0000-0000B4DC0000}"/>
    <cellStyle name="Note 3 3 13 3 2" xfId="56501" xr:uid="{00000000-0005-0000-0000-0000B5DC0000}"/>
    <cellStyle name="Note 3 3 13 3 3" xfId="56502" xr:uid="{00000000-0005-0000-0000-0000B6DC0000}"/>
    <cellStyle name="Note 3 3 13 3 4" xfId="56503" xr:uid="{00000000-0005-0000-0000-0000B7DC0000}"/>
    <cellStyle name="Note 3 3 13 3 5" xfId="56504" xr:uid="{00000000-0005-0000-0000-0000B8DC0000}"/>
    <cellStyle name="Note 3 3 13 4" xfId="56505" xr:uid="{00000000-0005-0000-0000-0000B9DC0000}"/>
    <cellStyle name="Note 3 3 13 4 2" xfId="56506" xr:uid="{00000000-0005-0000-0000-0000BADC0000}"/>
    <cellStyle name="Note 3 3 13 4 3" xfId="56507" xr:uid="{00000000-0005-0000-0000-0000BBDC0000}"/>
    <cellStyle name="Note 3 3 13 4 4" xfId="56508" xr:uid="{00000000-0005-0000-0000-0000BCDC0000}"/>
    <cellStyle name="Note 3 3 13 4 5" xfId="56509" xr:uid="{00000000-0005-0000-0000-0000BDDC0000}"/>
    <cellStyle name="Note 3 3 13 5" xfId="56510" xr:uid="{00000000-0005-0000-0000-0000BEDC0000}"/>
    <cellStyle name="Note 3 3 13 5 2" xfId="56511" xr:uid="{00000000-0005-0000-0000-0000BFDC0000}"/>
    <cellStyle name="Note 3 3 13 6" xfId="56512" xr:uid="{00000000-0005-0000-0000-0000C0DC0000}"/>
    <cellStyle name="Note 3 3 13 6 2" xfId="56513" xr:uid="{00000000-0005-0000-0000-0000C1DC0000}"/>
    <cellStyle name="Note 3 3 13 7" xfId="56514" xr:uid="{00000000-0005-0000-0000-0000C2DC0000}"/>
    <cellStyle name="Note 3 3 13 7 2" xfId="56515" xr:uid="{00000000-0005-0000-0000-0000C3DC0000}"/>
    <cellStyle name="Note 3 3 13 8" xfId="56516" xr:uid="{00000000-0005-0000-0000-0000C4DC0000}"/>
    <cellStyle name="Note 3 3 14" xfId="56517" xr:uid="{00000000-0005-0000-0000-0000C5DC0000}"/>
    <cellStyle name="Note 3 3 14 2" xfId="56518" xr:uid="{00000000-0005-0000-0000-0000C6DC0000}"/>
    <cellStyle name="Note 3 3 14 2 2" xfId="56519" xr:uid="{00000000-0005-0000-0000-0000C7DC0000}"/>
    <cellStyle name="Note 3 3 14 2 2 2" xfId="56520" xr:uid="{00000000-0005-0000-0000-0000C8DC0000}"/>
    <cellStyle name="Note 3 3 14 2 2 3" xfId="56521" xr:uid="{00000000-0005-0000-0000-0000C9DC0000}"/>
    <cellStyle name="Note 3 3 14 2 2 4" xfId="56522" xr:uid="{00000000-0005-0000-0000-0000CADC0000}"/>
    <cellStyle name="Note 3 3 14 2 2 5" xfId="56523" xr:uid="{00000000-0005-0000-0000-0000CBDC0000}"/>
    <cellStyle name="Note 3 3 14 2 3" xfId="56524" xr:uid="{00000000-0005-0000-0000-0000CCDC0000}"/>
    <cellStyle name="Note 3 3 14 2 3 2" xfId="56525" xr:uid="{00000000-0005-0000-0000-0000CDDC0000}"/>
    <cellStyle name="Note 3 3 14 2 3 3" xfId="56526" xr:uid="{00000000-0005-0000-0000-0000CEDC0000}"/>
    <cellStyle name="Note 3 3 14 2 3 4" xfId="56527" xr:uid="{00000000-0005-0000-0000-0000CFDC0000}"/>
    <cellStyle name="Note 3 3 14 2 3 5" xfId="56528" xr:uid="{00000000-0005-0000-0000-0000D0DC0000}"/>
    <cellStyle name="Note 3 3 14 2 4" xfId="56529" xr:uid="{00000000-0005-0000-0000-0000D1DC0000}"/>
    <cellStyle name="Note 3 3 14 2 4 2" xfId="56530" xr:uid="{00000000-0005-0000-0000-0000D2DC0000}"/>
    <cellStyle name="Note 3 3 14 2 5" xfId="56531" xr:uid="{00000000-0005-0000-0000-0000D3DC0000}"/>
    <cellStyle name="Note 3 3 14 2 5 2" xfId="56532" xr:uid="{00000000-0005-0000-0000-0000D4DC0000}"/>
    <cellStyle name="Note 3 3 14 2 6" xfId="56533" xr:uid="{00000000-0005-0000-0000-0000D5DC0000}"/>
    <cellStyle name="Note 3 3 14 2 6 2" xfId="56534" xr:uid="{00000000-0005-0000-0000-0000D6DC0000}"/>
    <cellStyle name="Note 3 3 14 2 7" xfId="56535" xr:uid="{00000000-0005-0000-0000-0000D7DC0000}"/>
    <cellStyle name="Note 3 3 14 3" xfId="56536" xr:uid="{00000000-0005-0000-0000-0000D8DC0000}"/>
    <cellStyle name="Note 3 3 14 3 2" xfId="56537" xr:uid="{00000000-0005-0000-0000-0000D9DC0000}"/>
    <cellStyle name="Note 3 3 14 3 3" xfId="56538" xr:uid="{00000000-0005-0000-0000-0000DADC0000}"/>
    <cellStyle name="Note 3 3 14 3 4" xfId="56539" xr:uid="{00000000-0005-0000-0000-0000DBDC0000}"/>
    <cellStyle name="Note 3 3 14 3 5" xfId="56540" xr:uid="{00000000-0005-0000-0000-0000DCDC0000}"/>
    <cellStyle name="Note 3 3 14 4" xfId="56541" xr:uid="{00000000-0005-0000-0000-0000DDDC0000}"/>
    <cellStyle name="Note 3 3 14 4 2" xfId="56542" xr:uid="{00000000-0005-0000-0000-0000DEDC0000}"/>
    <cellStyle name="Note 3 3 14 4 3" xfId="56543" xr:uid="{00000000-0005-0000-0000-0000DFDC0000}"/>
    <cellStyle name="Note 3 3 14 4 4" xfId="56544" xr:uid="{00000000-0005-0000-0000-0000E0DC0000}"/>
    <cellStyle name="Note 3 3 14 4 5" xfId="56545" xr:uid="{00000000-0005-0000-0000-0000E1DC0000}"/>
    <cellStyle name="Note 3 3 14 5" xfId="56546" xr:uid="{00000000-0005-0000-0000-0000E2DC0000}"/>
    <cellStyle name="Note 3 3 14 5 2" xfId="56547" xr:uid="{00000000-0005-0000-0000-0000E3DC0000}"/>
    <cellStyle name="Note 3 3 14 6" xfId="56548" xr:uid="{00000000-0005-0000-0000-0000E4DC0000}"/>
    <cellStyle name="Note 3 3 14 6 2" xfId="56549" xr:uid="{00000000-0005-0000-0000-0000E5DC0000}"/>
    <cellStyle name="Note 3 3 14 7" xfId="56550" xr:uid="{00000000-0005-0000-0000-0000E6DC0000}"/>
    <cellStyle name="Note 3 3 14 7 2" xfId="56551" xr:uid="{00000000-0005-0000-0000-0000E7DC0000}"/>
    <cellStyle name="Note 3 3 14 8" xfId="56552" xr:uid="{00000000-0005-0000-0000-0000E8DC0000}"/>
    <cellStyle name="Note 3 3 15" xfId="56553" xr:uid="{00000000-0005-0000-0000-0000E9DC0000}"/>
    <cellStyle name="Note 3 3 15 2" xfId="56554" xr:uid="{00000000-0005-0000-0000-0000EADC0000}"/>
    <cellStyle name="Note 3 3 15 2 2" xfId="56555" xr:uid="{00000000-0005-0000-0000-0000EBDC0000}"/>
    <cellStyle name="Note 3 3 15 2 3" xfId="56556" xr:uid="{00000000-0005-0000-0000-0000ECDC0000}"/>
    <cellStyle name="Note 3 3 15 2 4" xfId="56557" xr:uid="{00000000-0005-0000-0000-0000EDDC0000}"/>
    <cellStyle name="Note 3 3 15 2 5" xfId="56558" xr:uid="{00000000-0005-0000-0000-0000EEDC0000}"/>
    <cellStyle name="Note 3 3 15 3" xfId="56559" xr:uid="{00000000-0005-0000-0000-0000EFDC0000}"/>
    <cellStyle name="Note 3 3 15 3 2" xfId="56560" xr:uid="{00000000-0005-0000-0000-0000F0DC0000}"/>
    <cellStyle name="Note 3 3 15 3 3" xfId="56561" xr:uid="{00000000-0005-0000-0000-0000F1DC0000}"/>
    <cellStyle name="Note 3 3 15 3 4" xfId="56562" xr:uid="{00000000-0005-0000-0000-0000F2DC0000}"/>
    <cellStyle name="Note 3 3 15 3 5" xfId="56563" xr:uid="{00000000-0005-0000-0000-0000F3DC0000}"/>
    <cellStyle name="Note 3 3 15 4" xfId="56564" xr:uid="{00000000-0005-0000-0000-0000F4DC0000}"/>
    <cellStyle name="Note 3 3 15 4 2" xfId="56565" xr:uid="{00000000-0005-0000-0000-0000F5DC0000}"/>
    <cellStyle name="Note 3 3 15 5" xfId="56566" xr:uid="{00000000-0005-0000-0000-0000F6DC0000}"/>
    <cellStyle name="Note 3 3 15 5 2" xfId="56567" xr:uid="{00000000-0005-0000-0000-0000F7DC0000}"/>
    <cellStyle name="Note 3 3 15 6" xfId="56568" xr:uid="{00000000-0005-0000-0000-0000F8DC0000}"/>
    <cellStyle name="Note 3 3 15 6 2" xfId="56569" xr:uid="{00000000-0005-0000-0000-0000F9DC0000}"/>
    <cellStyle name="Note 3 3 15 7" xfId="56570" xr:uid="{00000000-0005-0000-0000-0000FADC0000}"/>
    <cellStyle name="Note 3 3 16" xfId="56571" xr:uid="{00000000-0005-0000-0000-0000FBDC0000}"/>
    <cellStyle name="Note 3 3 16 2" xfId="56572" xr:uid="{00000000-0005-0000-0000-0000FCDC0000}"/>
    <cellStyle name="Note 3 3 16 3" xfId="56573" xr:uid="{00000000-0005-0000-0000-0000FDDC0000}"/>
    <cellStyle name="Note 3 3 16 4" xfId="56574" xr:uid="{00000000-0005-0000-0000-0000FEDC0000}"/>
    <cellStyle name="Note 3 3 16 5" xfId="56575" xr:uid="{00000000-0005-0000-0000-0000FFDC0000}"/>
    <cellStyle name="Note 3 3 17" xfId="56576" xr:uid="{00000000-0005-0000-0000-000000DD0000}"/>
    <cellStyle name="Note 3 3 17 2" xfId="56577" xr:uid="{00000000-0005-0000-0000-000001DD0000}"/>
    <cellStyle name="Note 3 3 17 3" xfId="56578" xr:uid="{00000000-0005-0000-0000-000002DD0000}"/>
    <cellStyle name="Note 3 3 17 4" xfId="56579" xr:uid="{00000000-0005-0000-0000-000003DD0000}"/>
    <cellStyle name="Note 3 3 17 5" xfId="56580" xr:uid="{00000000-0005-0000-0000-000004DD0000}"/>
    <cellStyle name="Note 3 3 18" xfId="56581" xr:uid="{00000000-0005-0000-0000-000005DD0000}"/>
    <cellStyle name="Note 3 3 18 2" xfId="56582" xr:uid="{00000000-0005-0000-0000-000006DD0000}"/>
    <cellStyle name="Note 3 3 19" xfId="56583" xr:uid="{00000000-0005-0000-0000-000007DD0000}"/>
    <cellStyle name="Note 3 3 19 2" xfId="56584" xr:uid="{00000000-0005-0000-0000-000008DD0000}"/>
    <cellStyle name="Note 3 3 2" xfId="56585" xr:uid="{00000000-0005-0000-0000-000009DD0000}"/>
    <cellStyle name="Note 3 3 2 2" xfId="56586" xr:uid="{00000000-0005-0000-0000-00000ADD0000}"/>
    <cellStyle name="Note 3 3 2 2 2" xfId="56587" xr:uid="{00000000-0005-0000-0000-00000BDD0000}"/>
    <cellStyle name="Note 3 3 2 2 2 2" xfId="56588" xr:uid="{00000000-0005-0000-0000-00000CDD0000}"/>
    <cellStyle name="Note 3 3 2 2 2 3" xfId="56589" xr:uid="{00000000-0005-0000-0000-00000DDD0000}"/>
    <cellStyle name="Note 3 3 2 2 2 4" xfId="56590" xr:uid="{00000000-0005-0000-0000-00000EDD0000}"/>
    <cellStyle name="Note 3 3 2 2 2 5" xfId="56591" xr:uid="{00000000-0005-0000-0000-00000FDD0000}"/>
    <cellStyle name="Note 3 3 2 2 3" xfId="56592" xr:uid="{00000000-0005-0000-0000-000010DD0000}"/>
    <cellStyle name="Note 3 3 2 2 3 2" xfId="56593" xr:uid="{00000000-0005-0000-0000-000011DD0000}"/>
    <cellStyle name="Note 3 3 2 2 3 3" xfId="56594" xr:uid="{00000000-0005-0000-0000-000012DD0000}"/>
    <cellStyle name="Note 3 3 2 2 3 4" xfId="56595" xr:uid="{00000000-0005-0000-0000-000013DD0000}"/>
    <cellStyle name="Note 3 3 2 2 3 5" xfId="56596" xr:uid="{00000000-0005-0000-0000-000014DD0000}"/>
    <cellStyle name="Note 3 3 2 2 4" xfId="56597" xr:uid="{00000000-0005-0000-0000-000015DD0000}"/>
    <cellStyle name="Note 3 3 2 2 4 2" xfId="56598" xr:uid="{00000000-0005-0000-0000-000016DD0000}"/>
    <cellStyle name="Note 3 3 2 2 5" xfId="56599" xr:uid="{00000000-0005-0000-0000-000017DD0000}"/>
    <cellStyle name="Note 3 3 2 2 5 2" xfId="56600" xr:uid="{00000000-0005-0000-0000-000018DD0000}"/>
    <cellStyle name="Note 3 3 2 2 6" xfId="56601" xr:uid="{00000000-0005-0000-0000-000019DD0000}"/>
    <cellStyle name="Note 3 3 2 2 6 2" xfId="56602" xr:uid="{00000000-0005-0000-0000-00001ADD0000}"/>
    <cellStyle name="Note 3 3 2 2 7" xfId="56603" xr:uid="{00000000-0005-0000-0000-00001BDD0000}"/>
    <cellStyle name="Note 3 3 2 3" xfId="56604" xr:uid="{00000000-0005-0000-0000-00001CDD0000}"/>
    <cellStyle name="Note 3 3 2 3 2" xfId="56605" xr:uid="{00000000-0005-0000-0000-00001DDD0000}"/>
    <cellStyle name="Note 3 3 2 3 3" xfId="56606" xr:uid="{00000000-0005-0000-0000-00001EDD0000}"/>
    <cellStyle name="Note 3 3 2 3 4" xfId="56607" xr:uid="{00000000-0005-0000-0000-00001FDD0000}"/>
    <cellStyle name="Note 3 3 2 3 5" xfId="56608" xr:uid="{00000000-0005-0000-0000-000020DD0000}"/>
    <cellStyle name="Note 3 3 2 4" xfId="56609" xr:uid="{00000000-0005-0000-0000-000021DD0000}"/>
    <cellStyle name="Note 3 3 2 4 2" xfId="56610" xr:uid="{00000000-0005-0000-0000-000022DD0000}"/>
    <cellStyle name="Note 3 3 2 4 3" xfId="56611" xr:uid="{00000000-0005-0000-0000-000023DD0000}"/>
    <cellStyle name="Note 3 3 2 4 4" xfId="56612" xr:uid="{00000000-0005-0000-0000-000024DD0000}"/>
    <cellStyle name="Note 3 3 2 4 5" xfId="56613" xr:uid="{00000000-0005-0000-0000-000025DD0000}"/>
    <cellStyle name="Note 3 3 2 5" xfId="56614" xr:uid="{00000000-0005-0000-0000-000026DD0000}"/>
    <cellStyle name="Note 3 3 2 5 2" xfId="56615" xr:uid="{00000000-0005-0000-0000-000027DD0000}"/>
    <cellStyle name="Note 3 3 2 6" xfId="56616" xr:uid="{00000000-0005-0000-0000-000028DD0000}"/>
    <cellStyle name="Note 3 3 2 6 2" xfId="56617" xr:uid="{00000000-0005-0000-0000-000029DD0000}"/>
    <cellStyle name="Note 3 3 2 7" xfId="56618" xr:uid="{00000000-0005-0000-0000-00002ADD0000}"/>
    <cellStyle name="Note 3 3 2 7 2" xfId="56619" xr:uid="{00000000-0005-0000-0000-00002BDD0000}"/>
    <cellStyle name="Note 3 3 2 8" xfId="56620" xr:uid="{00000000-0005-0000-0000-00002CDD0000}"/>
    <cellStyle name="Note 3 3 20" xfId="56621" xr:uid="{00000000-0005-0000-0000-00002DDD0000}"/>
    <cellStyle name="Note 3 3 20 2" xfId="56622" xr:uid="{00000000-0005-0000-0000-00002EDD0000}"/>
    <cellStyle name="Note 3 3 21" xfId="56623" xr:uid="{00000000-0005-0000-0000-00002FDD0000}"/>
    <cellStyle name="Note 3 3 3" xfId="56624" xr:uid="{00000000-0005-0000-0000-000030DD0000}"/>
    <cellStyle name="Note 3 3 3 2" xfId="56625" xr:uid="{00000000-0005-0000-0000-000031DD0000}"/>
    <cellStyle name="Note 3 3 3 2 2" xfId="56626" xr:uid="{00000000-0005-0000-0000-000032DD0000}"/>
    <cellStyle name="Note 3 3 3 2 2 2" xfId="56627" xr:uid="{00000000-0005-0000-0000-000033DD0000}"/>
    <cellStyle name="Note 3 3 3 2 2 3" xfId="56628" xr:uid="{00000000-0005-0000-0000-000034DD0000}"/>
    <cellStyle name="Note 3 3 3 2 2 4" xfId="56629" xr:uid="{00000000-0005-0000-0000-000035DD0000}"/>
    <cellStyle name="Note 3 3 3 2 2 5" xfId="56630" xr:uid="{00000000-0005-0000-0000-000036DD0000}"/>
    <cellStyle name="Note 3 3 3 2 3" xfId="56631" xr:uid="{00000000-0005-0000-0000-000037DD0000}"/>
    <cellStyle name="Note 3 3 3 2 3 2" xfId="56632" xr:uid="{00000000-0005-0000-0000-000038DD0000}"/>
    <cellStyle name="Note 3 3 3 2 3 3" xfId="56633" xr:uid="{00000000-0005-0000-0000-000039DD0000}"/>
    <cellStyle name="Note 3 3 3 2 3 4" xfId="56634" xr:uid="{00000000-0005-0000-0000-00003ADD0000}"/>
    <cellStyle name="Note 3 3 3 2 3 5" xfId="56635" xr:uid="{00000000-0005-0000-0000-00003BDD0000}"/>
    <cellStyle name="Note 3 3 3 2 4" xfId="56636" xr:uid="{00000000-0005-0000-0000-00003CDD0000}"/>
    <cellStyle name="Note 3 3 3 2 4 2" xfId="56637" xr:uid="{00000000-0005-0000-0000-00003DDD0000}"/>
    <cellStyle name="Note 3 3 3 2 5" xfId="56638" xr:uid="{00000000-0005-0000-0000-00003EDD0000}"/>
    <cellStyle name="Note 3 3 3 2 5 2" xfId="56639" xr:uid="{00000000-0005-0000-0000-00003FDD0000}"/>
    <cellStyle name="Note 3 3 3 2 6" xfId="56640" xr:uid="{00000000-0005-0000-0000-000040DD0000}"/>
    <cellStyle name="Note 3 3 3 2 6 2" xfId="56641" xr:uid="{00000000-0005-0000-0000-000041DD0000}"/>
    <cellStyle name="Note 3 3 3 2 7" xfId="56642" xr:uid="{00000000-0005-0000-0000-000042DD0000}"/>
    <cellStyle name="Note 3 3 3 3" xfId="56643" xr:uid="{00000000-0005-0000-0000-000043DD0000}"/>
    <cellStyle name="Note 3 3 3 3 2" xfId="56644" xr:uid="{00000000-0005-0000-0000-000044DD0000}"/>
    <cellStyle name="Note 3 3 3 3 3" xfId="56645" xr:uid="{00000000-0005-0000-0000-000045DD0000}"/>
    <cellStyle name="Note 3 3 3 3 4" xfId="56646" xr:uid="{00000000-0005-0000-0000-000046DD0000}"/>
    <cellStyle name="Note 3 3 3 3 5" xfId="56647" xr:uid="{00000000-0005-0000-0000-000047DD0000}"/>
    <cellStyle name="Note 3 3 3 4" xfId="56648" xr:uid="{00000000-0005-0000-0000-000048DD0000}"/>
    <cellStyle name="Note 3 3 3 4 2" xfId="56649" xr:uid="{00000000-0005-0000-0000-000049DD0000}"/>
    <cellStyle name="Note 3 3 3 4 3" xfId="56650" xr:uid="{00000000-0005-0000-0000-00004ADD0000}"/>
    <cellStyle name="Note 3 3 3 4 4" xfId="56651" xr:uid="{00000000-0005-0000-0000-00004BDD0000}"/>
    <cellStyle name="Note 3 3 3 4 5" xfId="56652" xr:uid="{00000000-0005-0000-0000-00004CDD0000}"/>
    <cellStyle name="Note 3 3 3 5" xfId="56653" xr:uid="{00000000-0005-0000-0000-00004DDD0000}"/>
    <cellStyle name="Note 3 3 3 5 2" xfId="56654" xr:uid="{00000000-0005-0000-0000-00004EDD0000}"/>
    <cellStyle name="Note 3 3 3 6" xfId="56655" xr:uid="{00000000-0005-0000-0000-00004FDD0000}"/>
    <cellStyle name="Note 3 3 3 6 2" xfId="56656" xr:uid="{00000000-0005-0000-0000-000050DD0000}"/>
    <cellStyle name="Note 3 3 3 7" xfId="56657" xr:uid="{00000000-0005-0000-0000-000051DD0000}"/>
    <cellStyle name="Note 3 3 3 7 2" xfId="56658" xr:uid="{00000000-0005-0000-0000-000052DD0000}"/>
    <cellStyle name="Note 3 3 3 8" xfId="56659" xr:uid="{00000000-0005-0000-0000-000053DD0000}"/>
    <cellStyle name="Note 3 3 4" xfId="56660" xr:uid="{00000000-0005-0000-0000-000054DD0000}"/>
    <cellStyle name="Note 3 3 4 2" xfId="56661" xr:uid="{00000000-0005-0000-0000-000055DD0000}"/>
    <cellStyle name="Note 3 3 4 2 2" xfId="56662" xr:uid="{00000000-0005-0000-0000-000056DD0000}"/>
    <cellStyle name="Note 3 3 4 2 2 2" xfId="56663" xr:uid="{00000000-0005-0000-0000-000057DD0000}"/>
    <cellStyle name="Note 3 3 4 2 2 3" xfId="56664" xr:uid="{00000000-0005-0000-0000-000058DD0000}"/>
    <cellStyle name="Note 3 3 4 2 2 4" xfId="56665" xr:uid="{00000000-0005-0000-0000-000059DD0000}"/>
    <cellStyle name="Note 3 3 4 2 2 5" xfId="56666" xr:uid="{00000000-0005-0000-0000-00005ADD0000}"/>
    <cellStyle name="Note 3 3 4 2 3" xfId="56667" xr:uid="{00000000-0005-0000-0000-00005BDD0000}"/>
    <cellStyle name="Note 3 3 4 2 3 2" xfId="56668" xr:uid="{00000000-0005-0000-0000-00005CDD0000}"/>
    <cellStyle name="Note 3 3 4 2 3 3" xfId="56669" xr:uid="{00000000-0005-0000-0000-00005DDD0000}"/>
    <cellStyle name="Note 3 3 4 2 3 4" xfId="56670" xr:uid="{00000000-0005-0000-0000-00005EDD0000}"/>
    <cellStyle name="Note 3 3 4 2 3 5" xfId="56671" xr:uid="{00000000-0005-0000-0000-00005FDD0000}"/>
    <cellStyle name="Note 3 3 4 2 4" xfId="56672" xr:uid="{00000000-0005-0000-0000-000060DD0000}"/>
    <cellStyle name="Note 3 3 4 2 4 2" xfId="56673" xr:uid="{00000000-0005-0000-0000-000061DD0000}"/>
    <cellStyle name="Note 3 3 4 2 5" xfId="56674" xr:uid="{00000000-0005-0000-0000-000062DD0000}"/>
    <cellStyle name="Note 3 3 4 2 5 2" xfId="56675" xr:uid="{00000000-0005-0000-0000-000063DD0000}"/>
    <cellStyle name="Note 3 3 4 2 6" xfId="56676" xr:uid="{00000000-0005-0000-0000-000064DD0000}"/>
    <cellStyle name="Note 3 3 4 2 6 2" xfId="56677" xr:uid="{00000000-0005-0000-0000-000065DD0000}"/>
    <cellStyle name="Note 3 3 4 2 7" xfId="56678" xr:uid="{00000000-0005-0000-0000-000066DD0000}"/>
    <cellStyle name="Note 3 3 4 3" xfId="56679" xr:uid="{00000000-0005-0000-0000-000067DD0000}"/>
    <cellStyle name="Note 3 3 4 3 2" xfId="56680" xr:uid="{00000000-0005-0000-0000-000068DD0000}"/>
    <cellStyle name="Note 3 3 4 3 3" xfId="56681" xr:uid="{00000000-0005-0000-0000-000069DD0000}"/>
    <cellStyle name="Note 3 3 4 3 4" xfId="56682" xr:uid="{00000000-0005-0000-0000-00006ADD0000}"/>
    <cellStyle name="Note 3 3 4 3 5" xfId="56683" xr:uid="{00000000-0005-0000-0000-00006BDD0000}"/>
    <cellStyle name="Note 3 3 4 4" xfId="56684" xr:uid="{00000000-0005-0000-0000-00006CDD0000}"/>
    <cellStyle name="Note 3 3 4 4 2" xfId="56685" xr:uid="{00000000-0005-0000-0000-00006DDD0000}"/>
    <cellStyle name="Note 3 3 4 4 3" xfId="56686" xr:uid="{00000000-0005-0000-0000-00006EDD0000}"/>
    <cellStyle name="Note 3 3 4 4 4" xfId="56687" xr:uid="{00000000-0005-0000-0000-00006FDD0000}"/>
    <cellStyle name="Note 3 3 4 4 5" xfId="56688" xr:uid="{00000000-0005-0000-0000-000070DD0000}"/>
    <cellStyle name="Note 3 3 4 5" xfId="56689" xr:uid="{00000000-0005-0000-0000-000071DD0000}"/>
    <cellStyle name="Note 3 3 4 5 2" xfId="56690" xr:uid="{00000000-0005-0000-0000-000072DD0000}"/>
    <cellStyle name="Note 3 3 4 6" xfId="56691" xr:uid="{00000000-0005-0000-0000-000073DD0000}"/>
    <cellStyle name="Note 3 3 4 6 2" xfId="56692" xr:uid="{00000000-0005-0000-0000-000074DD0000}"/>
    <cellStyle name="Note 3 3 4 7" xfId="56693" xr:uid="{00000000-0005-0000-0000-000075DD0000}"/>
    <cellStyle name="Note 3 3 4 7 2" xfId="56694" xr:uid="{00000000-0005-0000-0000-000076DD0000}"/>
    <cellStyle name="Note 3 3 4 8" xfId="56695" xr:uid="{00000000-0005-0000-0000-000077DD0000}"/>
    <cellStyle name="Note 3 3 5" xfId="56696" xr:uid="{00000000-0005-0000-0000-000078DD0000}"/>
    <cellStyle name="Note 3 3 5 2" xfId="56697" xr:uid="{00000000-0005-0000-0000-000079DD0000}"/>
    <cellStyle name="Note 3 3 5 2 2" xfId="56698" xr:uid="{00000000-0005-0000-0000-00007ADD0000}"/>
    <cellStyle name="Note 3 3 5 2 2 2" xfId="56699" xr:uid="{00000000-0005-0000-0000-00007BDD0000}"/>
    <cellStyle name="Note 3 3 5 2 2 3" xfId="56700" xr:uid="{00000000-0005-0000-0000-00007CDD0000}"/>
    <cellStyle name="Note 3 3 5 2 2 4" xfId="56701" xr:uid="{00000000-0005-0000-0000-00007DDD0000}"/>
    <cellStyle name="Note 3 3 5 2 2 5" xfId="56702" xr:uid="{00000000-0005-0000-0000-00007EDD0000}"/>
    <cellStyle name="Note 3 3 5 2 3" xfId="56703" xr:uid="{00000000-0005-0000-0000-00007FDD0000}"/>
    <cellStyle name="Note 3 3 5 2 3 2" xfId="56704" xr:uid="{00000000-0005-0000-0000-000080DD0000}"/>
    <cellStyle name="Note 3 3 5 2 3 3" xfId="56705" xr:uid="{00000000-0005-0000-0000-000081DD0000}"/>
    <cellStyle name="Note 3 3 5 2 3 4" xfId="56706" xr:uid="{00000000-0005-0000-0000-000082DD0000}"/>
    <cellStyle name="Note 3 3 5 2 3 5" xfId="56707" xr:uid="{00000000-0005-0000-0000-000083DD0000}"/>
    <cellStyle name="Note 3 3 5 2 4" xfId="56708" xr:uid="{00000000-0005-0000-0000-000084DD0000}"/>
    <cellStyle name="Note 3 3 5 2 4 2" xfId="56709" xr:uid="{00000000-0005-0000-0000-000085DD0000}"/>
    <cellStyle name="Note 3 3 5 2 5" xfId="56710" xr:uid="{00000000-0005-0000-0000-000086DD0000}"/>
    <cellStyle name="Note 3 3 5 2 5 2" xfId="56711" xr:uid="{00000000-0005-0000-0000-000087DD0000}"/>
    <cellStyle name="Note 3 3 5 2 6" xfId="56712" xr:uid="{00000000-0005-0000-0000-000088DD0000}"/>
    <cellStyle name="Note 3 3 5 2 6 2" xfId="56713" xr:uid="{00000000-0005-0000-0000-000089DD0000}"/>
    <cellStyle name="Note 3 3 5 2 7" xfId="56714" xr:uid="{00000000-0005-0000-0000-00008ADD0000}"/>
    <cellStyle name="Note 3 3 5 3" xfId="56715" xr:uid="{00000000-0005-0000-0000-00008BDD0000}"/>
    <cellStyle name="Note 3 3 5 3 2" xfId="56716" xr:uid="{00000000-0005-0000-0000-00008CDD0000}"/>
    <cellStyle name="Note 3 3 5 3 3" xfId="56717" xr:uid="{00000000-0005-0000-0000-00008DDD0000}"/>
    <cellStyle name="Note 3 3 5 3 4" xfId="56718" xr:uid="{00000000-0005-0000-0000-00008EDD0000}"/>
    <cellStyle name="Note 3 3 5 3 5" xfId="56719" xr:uid="{00000000-0005-0000-0000-00008FDD0000}"/>
    <cellStyle name="Note 3 3 5 4" xfId="56720" xr:uid="{00000000-0005-0000-0000-000090DD0000}"/>
    <cellStyle name="Note 3 3 5 4 2" xfId="56721" xr:uid="{00000000-0005-0000-0000-000091DD0000}"/>
    <cellStyle name="Note 3 3 5 4 3" xfId="56722" xr:uid="{00000000-0005-0000-0000-000092DD0000}"/>
    <cellStyle name="Note 3 3 5 4 4" xfId="56723" xr:uid="{00000000-0005-0000-0000-000093DD0000}"/>
    <cellStyle name="Note 3 3 5 4 5" xfId="56724" xr:uid="{00000000-0005-0000-0000-000094DD0000}"/>
    <cellStyle name="Note 3 3 5 5" xfId="56725" xr:uid="{00000000-0005-0000-0000-000095DD0000}"/>
    <cellStyle name="Note 3 3 5 5 2" xfId="56726" xr:uid="{00000000-0005-0000-0000-000096DD0000}"/>
    <cellStyle name="Note 3 3 5 6" xfId="56727" xr:uid="{00000000-0005-0000-0000-000097DD0000}"/>
    <cellStyle name="Note 3 3 5 6 2" xfId="56728" xr:uid="{00000000-0005-0000-0000-000098DD0000}"/>
    <cellStyle name="Note 3 3 5 7" xfId="56729" xr:uid="{00000000-0005-0000-0000-000099DD0000}"/>
    <cellStyle name="Note 3 3 5 7 2" xfId="56730" xr:uid="{00000000-0005-0000-0000-00009ADD0000}"/>
    <cellStyle name="Note 3 3 5 8" xfId="56731" xr:uid="{00000000-0005-0000-0000-00009BDD0000}"/>
    <cellStyle name="Note 3 3 6" xfId="56732" xr:uid="{00000000-0005-0000-0000-00009CDD0000}"/>
    <cellStyle name="Note 3 3 6 2" xfId="56733" xr:uid="{00000000-0005-0000-0000-00009DDD0000}"/>
    <cellStyle name="Note 3 3 6 2 2" xfId="56734" xr:uid="{00000000-0005-0000-0000-00009EDD0000}"/>
    <cellStyle name="Note 3 3 6 2 2 2" xfId="56735" xr:uid="{00000000-0005-0000-0000-00009FDD0000}"/>
    <cellStyle name="Note 3 3 6 2 2 3" xfId="56736" xr:uid="{00000000-0005-0000-0000-0000A0DD0000}"/>
    <cellStyle name="Note 3 3 6 2 2 4" xfId="56737" xr:uid="{00000000-0005-0000-0000-0000A1DD0000}"/>
    <cellStyle name="Note 3 3 6 2 2 5" xfId="56738" xr:uid="{00000000-0005-0000-0000-0000A2DD0000}"/>
    <cellStyle name="Note 3 3 6 2 3" xfId="56739" xr:uid="{00000000-0005-0000-0000-0000A3DD0000}"/>
    <cellStyle name="Note 3 3 6 2 3 2" xfId="56740" xr:uid="{00000000-0005-0000-0000-0000A4DD0000}"/>
    <cellStyle name="Note 3 3 6 2 3 3" xfId="56741" xr:uid="{00000000-0005-0000-0000-0000A5DD0000}"/>
    <cellStyle name="Note 3 3 6 2 3 4" xfId="56742" xr:uid="{00000000-0005-0000-0000-0000A6DD0000}"/>
    <cellStyle name="Note 3 3 6 2 3 5" xfId="56743" xr:uid="{00000000-0005-0000-0000-0000A7DD0000}"/>
    <cellStyle name="Note 3 3 6 2 4" xfId="56744" xr:uid="{00000000-0005-0000-0000-0000A8DD0000}"/>
    <cellStyle name="Note 3 3 6 2 4 2" xfId="56745" xr:uid="{00000000-0005-0000-0000-0000A9DD0000}"/>
    <cellStyle name="Note 3 3 6 2 5" xfId="56746" xr:uid="{00000000-0005-0000-0000-0000AADD0000}"/>
    <cellStyle name="Note 3 3 6 2 5 2" xfId="56747" xr:uid="{00000000-0005-0000-0000-0000ABDD0000}"/>
    <cellStyle name="Note 3 3 6 2 6" xfId="56748" xr:uid="{00000000-0005-0000-0000-0000ACDD0000}"/>
    <cellStyle name="Note 3 3 6 2 6 2" xfId="56749" xr:uid="{00000000-0005-0000-0000-0000ADDD0000}"/>
    <cellStyle name="Note 3 3 6 2 7" xfId="56750" xr:uid="{00000000-0005-0000-0000-0000AEDD0000}"/>
    <cellStyle name="Note 3 3 6 3" xfId="56751" xr:uid="{00000000-0005-0000-0000-0000AFDD0000}"/>
    <cellStyle name="Note 3 3 6 3 2" xfId="56752" xr:uid="{00000000-0005-0000-0000-0000B0DD0000}"/>
    <cellStyle name="Note 3 3 6 3 3" xfId="56753" xr:uid="{00000000-0005-0000-0000-0000B1DD0000}"/>
    <cellStyle name="Note 3 3 6 3 4" xfId="56754" xr:uid="{00000000-0005-0000-0000-0000B2DD0000}"/>
    <cellStyle name="Note 3 3 6 3 5" xfId="56755" xr:uid="{00000000-0005-0000-0000-0000B3DD0000}"/>
    <cellStyle name="Note 3 3 6 4" xfId="56756" xr:uid="{00000000-0005-0000-0000-0000B4DD0000}"/>
    <cellStyle name="Note 3 3 6 4 2" xfId="56757" xr:uid="{00000000-0005-0000-0000-0000B5DD0000}"/>
    <cellStyle name="Note 3 3 6 4 3" xfId="56758" xr:uid="{00000000-0005-0000-0000-0000B6DD0000}"/>
    <cellStyle name="Note 3 3 6 4 4" xfId="56759" xr:uid="{00000000-0005-0000-0000-0000B7DD0000}"/>
    <cellStyle name="Note 3 3 6 4 5" xfId="56760" xr:uid="{00000000-0005-0000-0000-0000B8DD0000}"/>
    <cellStyle name="Note 3 3 6 5" xfId="56761" xr:uid="{00000000-0005-0000-0000-0000B9DD0000}"/>
    <cellStyle name="Note 3 3 6 5 2" xfId="56762" xr:uid="{00000000-0005-0000-0000-0000BADD0000}"/>
    <cellStyle name="Note 3 3 6 6" xfId="56763" xr:uid="{00000000-0005-0000-0000-0000BBDD0000}"/>
    <cellStyle name="Note 3 3 6 6 2" xfId="56764" xr:uid="{00000000-0005-0000-0000-0000BCDD0000}"/>
    <cellStyle name="Note 3 3 6 7" xfId="56765" xr:uid="{00000000-0005-0000-0000-0000BDDD0000}"/>
    <cellStyle name="Note 3 3 6 7 2" xfId="56766" xr:uid="{00000000-0005-0000-0000-0000BEDD0000}"/>
    <cellStyle name="Note 3 3 6 8" xfId="56767" xr:uid="{00000000-0005-0000-0000-0000BFDD0000}"/>
    <cellStyle name="Note 3 3 7" xfId="56768" xr:uid="{00000000-0005-0000-0000-0000C0DD0000}"/>
    <cellStyle name="Note 3 3 7 2" xfId="56769" xr:uid="{00000000-0005-0000-0000-0000C1DD0000}"/>
    <cellStyle name="Note 3 3 7 2 2" xfId="56770" xr:uid="{00000000-0005-0000-0000-0000C2DD0000}"/>
    <cellStyle name="Note 3 3 7 2 2 2" xfId="56771" xr:uid="{00000000-0005-0000-0000-0000C3DD0000}"/>
    <cellStyle name="Note 3 3 7 2 2 3" xfId="56772" xr:uid="{00000000-0005-0000-0000-0000C4DD0000}"/>
    <cellStyle name="Note 3 3 7 2 2 4" xfId="56773" xr:uid="{00000000-0005-0000-0000-0000C5DD0000}"/>
    <cellStyle name="Note 3 3 7 2 2 5" xfId="56774" xr:uid="{00000000-0005-0000-0000-0000C6DD0000}"/>
    <cellStyle name="Note 3 3 7 2 3" xfId="56775" xr:uid="{00000000-0005-0000-0000-0000C7DD0000}"/>
    <cellStyle name="Note 3 3 7 2 3 2" xfId="56776" xr:uid="{00000000-0005-0000-0000-0000C8DD0000}"/>
    <cellStyle name="Note 3 3 7 2 3 3" xfId="56777" xr:uid="{00000000-0005-0000-0000-0000C9DD0000}"/>
    <cellStyle name="Note 3 3 7 2 3 4" xfId="56778" xr:uid="{00000000-0005-0000-0000-0000CADD0000}"/>
    <cellStyle name="Note 3 3 7 2 3 5" xfId="56779" xr:uid="{00000000-0005-0000-0000-0000CBDD0000}"/>
    <cellStyle name="Note 3 3 7 2 4" xfId="56780" xr:uid="{00000000-0005-0000-0000-0000CCDD0000}"/>
    <cellStyle name="Note 3 3 7 2 4 2" xfId="56781" xr:uid="{00000000-0005-0000-0000-0000CDDD0000}"/>
    <cellStyle name="Note 3 3 7 2 5" xfId="56782" xr:uid="{00000000-0005-0000-0000-0000CEDD0000}"/>
    <cellStyle name="Note 3 3 7 2 5 2" xfId="56783" xr:uid="{00000000-0005-0000-0000-0000CFDD0000}"/>
    <cellStyle name="Note 3 3 7 2 6" xfId="56784" xr:uid="{00000000-0005-0000-0000-0000D0DD0000}"/>
    <cellStyle name="Note 3 3 7 2 6 2" xfId="56785" xr:uid="{00000000-0005-0000-0000-0000D1DD0000}"/>
    <cellStyle name="Note 3 3 7 2 7" xfId="56786" xr:uid="{00000000-0005-0000-0000-0000D2DD0000}"/>
    <cellStyle name="Note 3 3 7 3" xfId="56787" xr:uid="{00000000-0005-0000-0000-0000D3DD0000}"/>
    <cellStyle name="Note 3 3 7 3 2" xfId="56788" xr:uid="{00000000-0005-0000-0000-0000D4DD0000}"/>
    <cellStyle name="Note 3 3 7 3 3" xfId="56789" xr:uid="{00000000-0005-0000-0000-0000D5DD0000}"/>
    <cellStyle name="Note 3 3 7 3 4" xfId="56790" xr:uid="{00000000-0005-0000-0000-0000D6DD0000}"/>
    <cellStyle name="Note 3 3 7 3 5" xfId="56791" xr:uid="{00000000-0005-0000-0000-0000D7DD0000}"/>
    <cellStyle name="Note 3 3 7 4" xfId="56792" xr:uid="{00000000-0005-0000-0000-0000D8DD0000}"/>
    <cellStyle name="Note 3 3 7 4 2" xfId="56793" xr:uid="{00000000-0005-0000-0000-0000D9DD0000}"/>
    <cellStyle name="Note 3 3 7 4 3" xfId="56794" xr:uid="{00000000-0005-0000-0000-0000DADD0000}"/>
    <cellStyle name="Note 3 3 7 4 4" xfId="56795" xr:uid="{00000000-0005-0000-0000-0000DBDD0000}"/>
    <cellStyle name="Note 3 3 7 4 5" xfId="56796" xr:uid="{00000000-0005-0000-0000-0000DCDD0000}"/>
    <cellStyle name="Note 3 3 7 5" xfId="56797" xr:uid="{00000000-0005-0000-0000-0000DDDD0000}"/>
    <cellStyle name="Note 3 3 7 5 2" xfId="56798" xr:uid="{00000000-0005-0000-0000-0000DEDD0000}"/>
    <cellStyle name="Note 3 3 7 6" xfId="56799" xr:uid="{00000000-0005-0000-0000-0000DFDD0000}"/>
    <cellStyle name="Note 3 3 7 6 2" xfId="56800" xr:uid="{00000000-0005-0000-0000-0000E0DD0000}"/>
    <cellStyle name="Note 3 3 7 7" xfId="56801" xr:uid="{00000000-0005-0000-0000-0000E1DD0000}"/>
    <cellStyle name="Note 3 3 7 7 2" xfId="56802" xr:uid="{00000000-0005-0000-0000-0000E2DD0000}"/>
    <cellStyle name="Note 3 3 7 8" xfId="56803" xr:uid="{00000000-0005-0000-0000-0000E3DD0000}"/>
    <cellStyle name="Note 3 3 8" xfId="56804" xr:uid="{00000000-0005-0000-0000-0000E4DD0000}"/>
    <cellStyle name="Note 3 3 8 2" xfId="56805" xr:uid="{00000000-0005-0000-0000-0000E5DD0000}"/>
    <cellStyle name="Note 3 3 8 2 2" xfId="56806" xr:uid="{00000000-0005-0000-0000-0000E6DD0000}"/>
    <cellStyle name="Note 3 3 8 2 2 2" xfId="56807" xr:uid="{00000000-0005-0000-0000-0000E7DD0000}"/>
    <cellStyle name="Note 3 3 8 2 2 3" xfId="56808" xr:uid="{00000000-0005-0000-0000-0000E8DD0000}"/>
    <cellStyle name="Note 3 3 8 2 2 4" xfId="56809" xr:uid="{00000000-0005-0000-0000-0000E9DD0000}"/>
    <cellStyle name="Note 3 3 8 2 2 5" xfId="56810" xr:uid="{00000000-0005-0000-0000-0000EADD0000}"/>
    <cellStyle name="Note 3 3 8 2 3" xfId="56811" xr:uid="{00000000-0005-0000-0000-0000EBDD0000}"/>
    <cellStyle name="Note 3 3 8 2 3 2" xfId="56812" xr:uid="{00000000-0005-0000-0000-0000ECDD0000}"/>
    <cellStyle name="Note 3 3 8 2 3 3" xfId="56813" xr:uid="{00000000-0005-0000-0000-0000EDDD0000}"/>
    <cellStyle name="Note 3 3 8 2 3 4" xfId="56814" xr:uid="{00000000-0005-0000-0000-0000EEDD0000}"/>
    <cellStyle name="Note 3 3 8 2 3 5" xfId="56815" xr:uid="{00000000-0005-0000-0000-0000EFDD0000}"/>
    <cellStyle name="Note 3 3 8 2 4" xfId="56816" xr:uid="{00000000-0005-0000-0000-0000F0DD0000}"/>
    <cellStyle name="Note 3 3 8 2 4 2" xfId="56817" xr:uid="{00000000-0005-0000-0000-0000F1DD0000}"/>
    <cellStyle name="Note 3 3 8 2 5" xfId="56818" xr:uid="{00000000-0005-0000-0000-0000F2DD0000}"/>
    <cellStyle name="Note 3 3 8 2 5 2" xfId="56819" xr:uid="{00000000-0005-0000-0000-0000F3DD0000}"/>
    <cellStyle name="Note 3 3 8 2 6" xfId="56820" xr:uid="{00000000-0005-0000-0000-0000F4DD0000}"/>
    <cellStyle name="Note 3 3 8 2 6 2" xfId="56821" xr:uid="{00000000-0005-0000-0000-0000F5DD0000}"/>
    <cellStyle name="Note 3 3 8 2 7" xfId="56822" xr:uid="{00000000-0005-0000-0000-0000F6DD0000}"/>
    <cellStyle name="Note 3 3 8 3" xfId="56823" xr:uid="{00000000-0005-0000-0000-0000F7DD0000}"/>
    <cellStyle name="Note 3 3 8 3 2" xfId="56824" xr:uid="{00000000-0005-0000-0000-0000F8DD0000}"/>
    <cellStyle name="Note 3 3 8 3 3" xfId="56825" xr:uid="{00000000-0005-0000-0000-0000F9DD0000}"/>
    <cellStyle name="Note 3 3 8 3 4" xfId="56826" xr:uid="{00000000-0005-0000-0000-0000FADD0000}"/>
    <cellStyle name="Note 3 3 8 3 5" xfId="56827" xr:uid="{00000000-0005-0000-0000-0000FBDD0000}"/>
    <cellStyle name="Note 3 3 8 4" xfId="56828" xr:uid="{00000000-0005-0000-0000-0000FCDD0000}"/>
    <cellStyle name="Note 3 3 8 4 2" xfId="56829" xr:uid="{00000000-0005-0000-0000-0000FDDD0000}"/>
    <cellStyle name="Note 3 3 8 4 3" xfId="56830" xr:uid="{00000000-0005-0000-0000-0000FEDD0000}"/>
    <cellStyle name="Note 3 3 8 4 4" xfId="56831" xr:uid="{00000000-0005-0000-0000-0000FFDD0000}"/>
    <cellStyle name="Note 3 3 8 4 5" xfId="56832" xr:uid="{00000000-0005-0000-0000-000000DE0000}"/>
    <cellStyle name="Note 3 3 8 5" xfId="56833" xr:uid="{00000000-0005-0000-0000-000001DE0000}"/>
    <cellStyle name="Note 3 3 8 5 2" xfId="56834" xr:uid="{00000000-0005-0000-0000-000002DE0000}"/>
    <cellStyle name="Note 3 3 8 6" xfId="56835" xr:uid="{00000000-0005-0000-0000-000003DE0000}"/>
    <cellStyle name="Note 3 3 8 6 2" xfId="56836" xr:uid="{00000000-0005-0000-0000-000004DE0000}"/>
    <cellStyle name="Note 3 3 8 7" xfId="56837" xr:uid="{00000000-0005-0000-0000-000005DE0000}"/>
    <cellStyle name="Note 3 3 8 7 2" xfId="56838" xr:uid="{00000000-0005-0000-0000-000006DE0000}"/>
    <cellStyle name="Note 3 3 8 8" xfId="56839" xr:uid="{00000000-0005-0000-0000-000007DE0000}"/>
    <cellStyle name="Note 3 3 9" xfId="56840" xr:uid="{00000000-0005-0000-0000-000008DE0000}"/>
    <cellStyle name="Note 3 3 9 2" xfId="56841" xr:uid="{00000000-0005-0000-0000-000009DE0000}"/>
    <cellStyle name="Note 3 3 9 2 2" xfId="56842" xr:uid="{00000000-0005-0000-0000-00000ADE0000}"/>
    <cellStyle name="Note 3 3 9 2 2 2" xfId="56843" xr:uid="{00000000-0005-0000-0000-00000BDE0000}"/>
    <cellStyle name="Note 3 3 9 2 2 3" xfId="56844" xr:uid="{00000000-0005-0000-0000-00000CDE0000}"/>
    <cellStyle name="Note 3 3 9 2 2 4" xfId="56845" xr:uid="{00000000-0005-0000-0000-00000DDE0000}"/>
    <cellStyle name="Note 3 3 9 2 2 5" xfId="56846" xr:uid="{00000000-0005-0000-0000-00000EDE0000}"/>
    <cellStyle name="Note 3 3 9 2 3" xfId="56847" xr:uid="{00000000-0005-0000-0000-00000FDE0000}"/>
    <cellStyle name="Note 3 3 9 2 3 2" xfId="56848" xr:uid="{00000000-0005-0000-0000-000010DE0000}"/>
    <cellStyle name="Note 3 3 9 2 3 3" xfId="56849" xr:uid="{00000000-0005-0000-0000-000011DE0000}"/>
    <cellStyle name="Note 3 3 9 2 3 4" xfId="56850" xr:uid="{00000000-0005-0000-0000-000012DE0000}"/>
    <cellStyle name="Note 3 3 9 2 3 5" xfId="56851" xr:uid="{00000000-0005-0000-0000-000013DE0000}"/>
    <cellStyle name="Note 3 3 9 2 4" xfId="56852" xr:uid="{00000000-0005-0000-0000-000014DE0000}"/>
    <cellStyle name="Note 3 3 9 2 4 2" xfId="56853" xr:uid="{00000000-0005-0000-0000-000015DE0000}"/>
    <cellStyle name="Note 3 3 9 2 5" xfId="56854" xr:uid="{00000000-0005-0000-0000-000016DE0000}"/>
    <cellStyle name="Note 3 3 9 2 5 2" xfId="56855" xr:uid="{00000000-0005-0000-0000-000017DE0000}"/>
    <cellStyle name="Note 3 3 9 2 6" xfId="56856" xr:uid="{00000000-0005-0000-0000-000018DE0000}"/>
    <cellStyle name="Note 3 3 9 2 6 2" xfId="56857" xr:uid="{00000000-0005-0000-0000-000019DE0000}"/>
    <cellStyle name="Note 3 3 9 2 7" xfId="56858" xr:uid="{00000000-0005-0000-0000-00001ADE0000}"/>
    <cellStyle name="Note 3 3 9 3" xfId="56859" xr:uid="{00000000-0005-0000-0000-00001BDE0000}"/>
    <cellStyle name="Note 3 3 9 3 2" xfId="56860" xr:uid="{00000000-0005-0000-0000-00001CDE0000}"/>
    <cellStyle name="Note 3 3 9 3 3" xfId="56861" xr:uid="{00000000-0005-0000-0000-00001DDE0000}"/>
    <cellStyle name="Note 3 3 9 3 4" xfId="56862" xr:uid="{00000000-0005-0000-0000-00001EDE0000}"/>
    <cellStyle name="Note 3 3 9 3 5" xfId="56863" xr:uid="{00000000-0005-0000-0000-00001FDE0000}"/>
    <cellStyle name="Note 3 3 9 4" xfId="56864" xr:uid="{00000000-0005-0000-0000-000020DE0000}"/>
    <cellStyle name="Note 3 3 9 4 2" xfId="56865" xr:uid="{00000000-0005-0000-0000-000021DE0000}"/>
    <cellStyle name="Note 3 3 9 4 3" xfId="56866" xr:uid="{00000000-0005-0000-0000-000022DE0000}"/>
    <cellStyle name="Note 3 3 9 4 4" xfId="56867" xr:uid="{00000000-0005-0000-0000-000023DE0000}"/>
    <cellStyle name="Note 3 3 9 4 5" xfId="56868" xr:uid="{00000000-0005-0000-0000-000024DE0000}"/>
    <cellStyle name="Note 3 3 9 5" xfId="56869" xr:uid="{00000000-0005-0000-0000-000025DE0000}"/>
    <cellStyle name="Note 3 3 9 5 2" xfId="56870" xr:uid="{00000000-0005-0000-0000-000026DE0000}"/>
    <cellStyle name="Note 3 3 9 6" xfId="56871" xr:uid="{00000000-0005-0000-0000-000027DE0000}"/>
    <cellStyle name="Note 3 3 9 6 2" xfId="56872" xr:uid="{00000000-0005-0000-0000-000028DE0000}"/>
    <cellStyle name="Note 3 3 9 7" xfId="56873" xr:uid="{00000000-0005-0000-0000-000029DE0000}"/>
    <cellStyle name="Note 3 3 9 7 2" xfId="56874" xr:uid="{00000000-0005-0000-0000-00002ADE0000}"/>
    <cellStyle name="Note 3 3 9 8" xfId="56875" xr:uid="{00000000-0005-0000-0000-00002BDE0000}"/>
    <cellStyle name="Note 3 4" xfId="56876" xr:uid="{00000000-0005-0000-0000-00002CDE0000}"/>
    <cellStyle name="Note 3 4 2" xfId="56877" xr:uid="{00000000-0005-0000-0000-00002DDE0000}"/>
    <cellStyle name="Note 3 4 2 2" xfId="56878" xr:uid="{00000000-0005-0000-0000-00002EDE0000}"/>
    <cellStyle name="Note 3 4 3" xfId="56879" xr:uid="{00000000-0005-0000-0000-00002FDE0000}"/>
    <cellStyle name="Note 3 4 3 2" xfId="56880" xr:uid="{00000000-0005-0000-0000-000030DE0000}"/>
    <cellStyle name="Note 3 4 4" xfId="56881" xr:uid="{00000000-0005-0000-0000-000031DE0000}"/>
    <cellStyle name="Note 3 4 5" xfId="56882" xr:uid="{00000000-0005-0000-0000-000032DE0000}"/>
    <cellStyle name="Note 3 5" xfId="56883" xr:uid="{00000000-0005-0000-0000-000033DE0000}"/>
    <cellStyle name="Note 3 5 2" xfId="56884" xr:uid="{00000000-0005-0000-0000-000034DE0000}"/>
    <cellStyle name="Note 3 5 2 2" xfId="56885" xr:uid="{00000000-0005-0000-0000-000035DE0000}"/>
    <cellStyle name="Note 3 5 3" xfId="56886" xr:uid="{00000000-0005-0000-0000-000036DE0000}"/>
    <cellStyle name="Note 3 5 3 2" xfId="56887" xr:uid="{00000000-0005-0000-0000-000037DE0000}"/>
    <cellStyle name="Note 3 5 4" xfId="56888" xr:uid="{00000000-0005-0000-0000-000038DE0000}"/>
    <cellStyle name="Note 3 5 5" xfId="56889" xr:uid="{00000000-0005-0000-0000-000039DE0000}"/>
    <cellStyle name="Note 3 6" xfId="56890" xr:uid="{00000000-0005-0000-0000-00003ADE0000}"/>
    <cellStyle name="Note 3 6 2" xfId="56891" xr:uid="{00000000-0005-0000-0000-00003BDE0000}"/>
    <cellStyle name="Note 3 6 2 2" xfId="56892" xr:uid="{00000000-0005-0000-0000-00003CDE0000}"/>
    <cellStyle name="Note 3 7" xfId="56893" xr:uid="{00000000-0005-0000-0000-00003DDE0000}"/>
    <cellStyle name="Note 3 7 2" xfId="56894" xr:uid="{00000000-0005-0000-0000-00003EDE0000}"/>
    <cellStyle name="Note 3 8" xfId="56895" xr:uid="{00000000-0005-0000-0000-00003FDE0000}"/>
    <cellStyle name="Note 3 8 2" xfId="56896" xr:uid="{00000000-0005-0000-0000-000040DE0000}"/>
    <cellStyle name="Note 3_T-straight with PEDs adjustor" xfId="56897" xr:uid="{00000000-0005-0000-0000-000041DE0000}"/>
    <cellStyle name="Note 4" xfId="56898" xr:uid="{00000000-0005-0000-0000-000042DE0000}"/>
    <cellStyle name="Note 4 2" xfId="56899" xr:uid="{00000000-0005-0000-0000-000043DE0000}"/>
    <cellStyle name="Note 4 2 10" xfId="56900" xr:uid="{00000000-0005-0000-0000-000044DE0000}"/>
    <cellStyle name="Note 4 2 10 2" xfId="56901" xr:uid="{00000000-0005-0000-0000-000045DE0000}"/>
    <cellStyle name="Note 4 2 10 2 2" xfId="56902" xr:uid="{00000000-0005-0000-0000-000046DE0000}"/>
    <cellStyle name="Note 4 2 10 2 2 2" xfId="56903" xr:uid="{00000000-0005-0000-0000-000047DE0000}"/>
    <cellStyle name="Note 4 2 10 2 2 3" xfId="56904" xr:uid="{00000000-0005-0000-0000-000048DE0000}"/>
    <cellStyle name="Note 4 2 10 2 2 4" xfId="56905" xr:uid="{00000000-0005-0000-0000-000049DE0000}"/>
    <cellStyle name="Note 4 2 10 2 2 5" xfId="56906" xr:uid="{00000000-0005-0000-0000-00004ADE0000}"/>
    <cellStyle name="Note 4 2 10 2 3" xfId="56907" xr:uid="{00000000-0005-0000-0000-00004BDE0000}"/>
    <cellStyle name="Note 4 2 10 2 3 2" xfId="56908" xr:uid="{00000000-0005-0000-0000-00004CDE0000}"/>
    <cellStyle name="Note 4 2 10 2 3 3" xfId="56909" xr:uid="{00000000-0005-0000-0000-00004DDE0000}"/>
    <cellStyle name="Note 4 2 10 2 3 4" xfId="56910" xr:uid="{00000000-0005-0000-0000-00004EDE0000}"/>
    <cellStyle name="Note 4 2 10 2 3 5" xfId="56911" xr:uid="{00000000-0005-0000-0000-00004FDE0000}"/>
    <cellStyle name="Note 4 2 10 2 4" xfId="56912" xr:uid="{00000000-0005-0000-0000-000050DE0000}"/>
    <cellStyle name="Note 4 2 10 2 4 2" xfId="56913" xr:uid="{00000000-0005-0000-0000-000051DE0000}"/>
    <cellStyle name="Note 4 2 10 2 5" xfId="56914" xr:uid="{00000000-0005-0000-0000-000052DE0000}"/>
    <cellStyle name="Note 4 2 10 2 5 2" xfId="56915" xr:uid="{00000000-0005-0000-0000-000053DE0000}"/>
    <cellStyle name="Note 4 2 10 2 6" xfId="56916" xr:uid="{00000000-0005-0000-0000-000054DE0000}"/>
    <cellStyle name="Note 4 2 10 2 6 2" xfId="56917" xr:uid="{00000000-0005-0000-0000-000055DE0000}"/>
    <cellStyle name="Note 4 2 10 2 7" xfId="56918" xr:uid="{00000000-0005-0000-0000-000056DE0000}"/>
    <cellStyle name="Note 4 2 10 3" xfId="56919" xr:uid="{00000000-0005-0000-0000-000057DE0000}"/>
    <cellStyle name="Note 4 2 10 3 2" xfId="56920" xr:uid="{00000000-0005-0000-0000-000058DE0000}"/>
    <cellStyle name="Note 4 2 10 3 3" xfId="56921" xr:uid="{00000000-0005-0000-0000-000059DE0000}"/>
    <cellStyle name="Note 4 2 10 3 4" xfId="56922" xr:uid="{00000000-0005-0000-0000-00005ADE0000}"/>
    <cellStyle name="Note 4 2 10 3 5" xfId="56923" xr:uid="{00000000-0005-0000-0000-00005BDE0000}"/>
    <cellStyle name="Note 4 2 10 4" xfId="56924" xr:uid="{00000000-0005-0000-0000-00005CDE0000}"/>
    <cellStyle name="Note 4 2 10 4 2" xfId="56925" xr:uid="{00000000-0005-0000-0000-00005DDE0000}"/>
    <cellStyle name="Note 4 2 10 4 3" xfId="56926" xr:uid="{00000000-0005-0000-0000-00005EDE0000}"/>
    <cellStyle name="Note 4 2 10 4 4" xfId="56927" xr:uid="{00000000-0005-0000-0000-00005FDE0000}"/>
    <cellStyle name="Note 4 2 10 4 5" xfId="56928" xr:uid="{00000000-0005-0000-0000-000060DE0000}"/>
    <cellStyle name="Note 4 2 10 5" xfId="56929" xr:uid="{00000000-0005-0000-0000-000061DE0000}"/>
    <cellStyle name="Note 4 2 10 5 2" xfId="56930" xr:uid="{00000000-0005-0000-0000-000062DE0000}"/>
    <cellStyle name="Note 4 2 10 6" xfId="56931" xr:uid="{00000000-0005-0000-0000-000063DE0000}"/>
    <cellStyle name="Note 4 2 10 6 2" xfId="56932" xr:uid="{00000000-0005-0000-0000-000064DE0000}"/>
    <cellStyle name="Note 4 2 10 7" xfId="56933" xr:uid="{00000000-0005-0000-0000-000065DE0000}"/>
    <cellStyle name="Note 4 2 10 7 2" xfId="56934" xr:uid="{00000000-0005-0000-0000-000066DE0000}"/>
    <cellStyle name="Note 4 2 10 8" xfId="56935" xr:uid="{00000000-0005-0000-0000-000067DE0000}"/>
    <cellStyle name="Note 4 2 11" xfId="56936" xr:uid="{00000000-0005-0000-0000-000068DE0000}"/>
    <cellStyle name="Note 4 2 11 2" xfId="56937" xr:uid="{00000000-0005-0000-0000-000069DE0000}"/>
    <cellStyle name="Note 4 2 11 2 2" xfId="56938" xr:uid="{00000000-0005-0000-0000-00006ADE0000}"/>
    <cellStyle name="Note 4 2 11 2 2 2" xfId="56939" xr:uid="{00000000-0005-0000-0000-00006BDE0000}"/>
    <cellStyle name="Note 4 2 11 2 2 3" xfId="56940" xr:uid="{00000000-0005-0000-0000-00006CDE0000}"/>
    <cellStyle name="Note 4 2 11 2 2 4" xfId="56941" xr:uid="{00000000-0005-0000-0000-00006DDE0000}"/>
    <cellStyle name="Note 4 2 11 2 2 5" xfId="56942" xr:uid="{00000000-0005-0000-0000-00006EDE0000}"/>
    <cellStyle name="Note 4 2 11 2 3" xfId="56943" xr:uid="{00000000-0005-0000-0000-00006FDE0000}"/>
    <cellStyle name="Note 4 2 11 2 3 2" xfId="56944" xr:uid="{00000000-0005-0000-0000-000070DE0000}"/>
    <cellStyle name="Note 4 2 11 2 3 3" xfId="56945" xr:uid="{00000000-0005-0000-0000-000071DE0000}"/>
    <cellStyle name="Note 4 2 11 2 3 4" xfId="56946" xr:uid="{00000000-0005-0000-0000-000072DE0000}"/>
    <cellStyle name="Note 4 2 11 2 3 5" xfId="56947" xr:uid="{00000000-0005-0000-0000-000073DE0000}"/>
    <cellStyle name="Note 4 2 11 2 4" xfId="56948" xr:uid="{00000000-0005-0000-0000-000074DE0000}"/>
    <cellStyle name="Note 4 2 11 2 4 2" xfId="56949" xr:uid="{00000000-0005-0000-0000-000075DE0000}"/>
    <cellStyle name="Note 4 2 11 2 5" xfId="56950" xr:uid="{00000000-0005-0000-0000-000076DE0000}"/>
    <cellStyle name="Note 4 2 11 2 5 2" xfId="56951" xr:uid="{00000000-0005-0000-0000-000077DE0000}"/>
    <cellStyle name="Note 4 2 11 2 6" xfId="56952" xr:uid="{00000000-0005-0000-0000-000078DE0000}"/>
    <cellStyle name="Note 4 2 11 2 6 2" xfId="56953" xr:uid="{00000000-0005-0000-0000-000079DE0000}"/>
    <cellStyle name="Note 4 2 11 2 7" xfId="56954" xr:uid="{00000000-0005-0000-0000-00007ADE0000}"/>
    <cellStyle name="Note 4 2 11 3" xfId="56955" xr:uid="{00000000-0005-0000-0000-00007BDE0000}"/>
    <cellStyle name="Note 4 2 11 3 2" xfId="56956" xr:uid="{00000000-0005-0000-0000-00007CDE0000}"/>
    <cellStyle name="Note 4 2 11 3 3" xfId="56957" xr:uid="{00000000-0005-0000-0000-00007DDE0000}"/>
    <cellStyle name="Note 4 2 11 3 4" xfId="56958" xr:uid="{00000000-0005-0000-0000-00007EDE0000}"/>
    <cellStyle name="Note 4 2 11 3 5" xfId="56959" xr:uid="{00000000-0005-0000-0000-00007FDE0000}"/>
    <cellStyle name="Note 4 2 11 4" xfId="56960" xr:uid="{00000000-0005-0000-0000-000080DE0000}"/>
    <cellStyle name="Note 4 2 11 4 2" xfId="56961" xr:uid="{00000000-0005-0000-0000-000081DE0000}"/>
    <cellStyle name="Note 4 2 11 4 3" xfId="56962" xr:uid="{00000000-0005-0000-0000-000082DE0000}"/>
    <cellStyle name="Note 4 2 11 4 4" xfId="56963" xr:uid="{00000000-0005-0000-0000-000083DE0000}"/>
    <cellStyle name="Note 4 2 11 4 5" xfId="56964" xr:uid="{00000000-0005-0000-0000-000084DE0000}"/>
    <cellStyle name="Note 4 2 11 5" xfId="56965" xr:uid="{00000000-0005-0000-0000-000085DE0000}"/>
    <cellStyle name="Note 4 2 11 5 2" xfId="56966" xr:uid="{00000000-0005-0000-0000-000086DE0000}"/>
    <cellStyle name="Note 4 2 11 6" xfId="56967" xr:uid="{00000000-0005-0000-0000-000087DE0000}"/>
    <cellStyle name="Note 4 2 11 6 2" xfId="56968" xr:uid="{00000000-0005-0000-0000-000088DE0000}"/>
    <cellStyle name="Note 4 2 11 7" xfId="56969" xr:uid="{00000000-0005-0000-0000-000089DE0000}"/>
    <cellStyle name="Note 4 2 11 7 2" xfId="56970" xr:uid="{00000000-0005-0000-0000-00008ADE0000}"/>
    <cellStyle name="Note 4 2 11 8" xfId="56971" xr:uid="{00000000-0005-0000-0000-00008BDE0000}"/>
    <cellStyle name="Note 4 2 12" xfId="56972" xr:uid="{00000000-0005-0000-0000-00008CDE0000}"/>
    <cellStyle name="Note 4 2 12 2" xfId="56973" xr:uid="{00000000-0005-0000-0000-00008DDE0000}"/>
    <cellStyle name="Note 4 2 12 2 2" xfId="56974" xr:uid="{00000000-0005-0000-0000-00008EDE0000}"/>
    <cellStyle name="Note 4 2 12 2 2 2" xfId="56975" xr:uid="{00000000-0005-0000-0000-00008FDE0000}"/>
    <cellStyle name="Note 4 2 12 2 2 3" xfId="56976" xr:uid="{00000000-0005-0000-0000-000090DE0000}"/>
    <cellStyle name="Note 4 2 12 2 2 4" xfId="56977" xr:uid="{00000000-0005-0000-0000-000091DE0000}"/>
    <cellStyle name="Note 4 2 12 2 2 5" xfId="56978" xr:uid="{00000000-0005-0000-0000-000092DE0000}"/>
    <cellStyle name="Note 4 2 12 2 3" xfId="56979" xr:uid="{00000000-0005-0000-0000-000093DE0000}"/>
    <cellStyle name="Note 4 2 12 2 3 2" xfId="56980" xr:uid="{00000000-0005-0000-0000-000094DE0000}"/>
    <cellStyle name="Note 4 2 12 2 3 3" xfId="56981" xr:uid="{00000000-0005-0000-0000-000095DE0000}"/>
    <cellStyle name="Note 4 2 12 2 3 4" xfId="56982" xr:uid="{00000000-0005-0000-0000-000096DE0000}"/>
    <cellStyle name="Note 4 2 12 2 3 5" xfId="56983" xr:uid="{00000000-0005-0000-0000-000097DE0000}"/>
    <cellStyle name="Note 4 2 12 2 4" xfId="56984" xr:uid="{00000000-0005-0000-0000-000098DE0000}"/>
    <cellStyle name="Note 4 2 12 2 4 2" xfId="56985" xr:uid="{00000000-0005-0000-0000-000099DE0000}"/>
    <cellStyle name="Note 4 2 12 2 5" xfId="56986" xr:uid="{00000000-0005-0000-0000-00009ADE0000}"/>
    <cellStyle name="Note 4 2 12 2 5 2" xfId="56987" xr:uid="{00000000-0005-0000-0000-00009BDE0000}"/>
    <cellStyle name="Note 4 2 12 2 6" xfId="56988" xr:uid="{00000000-0005-0000-0000-00009CDE0000}"/>
    <cellStyle name="Note 4 2 12 2 6 2" xfId="56989" xr:uid="{00000000-0005-0000-0000-00009DDE0000}"/>
    <cellStyle name="Note 4 2 12 2 7" xfId="56990" xr:uid="{00000000-0005-0000-0000-00009EDE0000}"/>
    <cellStyle name="Note 4 2 12 3" xfId="56991" xr:uid="{00000000-0005-0000-0000-00009FDE0000}"/>
    <cellStyle name="Note 4 2 12 3 2" xfId="56992" xr:uid="{00000000-0005-0000-0000-0000A0DE0000}"/>
    <cellStyle name="Note 4 2 12 3 3" xfId="56993" xr:uid="{00000000-0005-0000-0000-0000A1DE0000}"/>
    <cellStyle name="Note 4 2 12 3 4" xfId="56994" xr:uid="{00000000-0005-0000-0000-0000A2DE0000}"/>
    <cellStyle name="Note 4 2 12 3 5" xfId="56995" xr:uid="{00000000-0005-0000-0000-0000A3DE0000}"/>
    <cellStyle name="Note 4 2 12 4" xfId="56996" xr:uid="{00000000-0005-0000-0000-0000A4DE0000}"/>
    <cellStyle name="Note 4 2 12 4 2" xfId="56997" xr:uid="{00000000-0005-0000-0000-0000A5DE0000}"/>
    <cellStyle name="Note 4 2 12 4 3" xfId="56998" xr:uid="{00000000-0005-0000-0000-0000A6DE0000}"/>
    <cellStyle name="Note 4 2 12 4 4" xfId="56999" xr:uid="{00000000-0005-0000-0000-0000A7DE0000}"/>
    <cellStyle name="Note 4 2 12 4 5" xfId="57000" xr:uid="{00000000-0005-0000-0000-0000A8DE0000}"/>
    <cellStyle name="Note 4 2 12 5" xfId="57001" xr:uid="{00000000-0005-0000-0000-0000A9DE0000}"/>
    <cellStyle name="Note 4 2 12 5 2" xfId="57002" xr:uid="{00000000-0005-0000-0000-0000AADE0000}"/>
    <cellStyle name="Note 4 2 12 6" xfId="57003" xr:uid="{00000000-0005-0000-0000-0000ABDE0000}"/>
    <cellStyle name="Note 4 2 12 6 2" xfId="57004" xr:uid="{00000000-0005-0000-0000-0000ACDE0000}"/>
    <cellStyle name="Note 4 2 12 7" xfId="57005" xr:uid="{00000000-0005-0000-0000-0000ADDE0000}"/>
    <cellStyle name="Note 4 2 12 7 2" xfId="57006" xr:uid="{00000000-0005-0000-0000-0000AEDE0000}"/>
    <cellStyle name="Note 4 2 12 8" xfId="57007" xr:uid="{00000000-0005-0000-0000-0000AFDE0000}"/>
    <cellStyle name="Note 4 2 13" xfId="57008" xr:uid="{00000000-0005-0000-0000-0000B0DE0000}"/>
    <cellStyle name="Note 4 2 13 2" xfId="57009" xr:uid="{00000000-0005-0000-0000-0000B1DE0000}"/>
    <cellStyle name="Note 4 2 13 2 2" xfId="57010" xr:uid="{00000000-0005-0000-0000-0000B2DE0000}"/>
    <cellStyle name="Note 4 2 13 2 2 2" xfId="57011" xr:uid="{00000000-0005-0000-0000-0000B3DE0000}"/>
    <cellStyle name="Note 4 2 13 2 2 3" xfId="57012" xr:uid="{00000000-0005-0000-0000-0000B4DE0000}"/>
    <cellStyle name="Note 4 2 13 2 2 4" xfId="57013" xr:uid="{00000000-0005-0000-0000-0000B5DE0000}"/>
    <cellStyle name="Note 4 2 13 2 2 5" xfId="57014" xr:uid="{00000000-0005-0000-0000-0000B6DE0000}"/>
    <cellStyle name="Note 4 2 13 2 3" xfId="57015" xr:uid="{00000000-0005-0000-0000-0000B7DE0000}"/>
    <cellStyle name="Note 4 2 13 2 3 2" xfId="57016" xr:uid="{00000000-0005-0000-0000-0000B8DE0000}"/>
    <cellStyle name="Note 4 2 13 2 3 3" xfId="57017" xr:uid="{00000000-0005-0000-0000-0000B9DE0000}"/>
    <cellStyle name="Note 4 2 13 2 3 4" xfId="57018" xr:uid="{00000000-0005-0000-0000-0000BADE0000}"/>
    <cellStyle name="Note 4 2 13 2 3 5" xfId="57019" xr:uid="{00000000-0005-0000-0000-0000BBDE0000}"/>
    <cellStyle name="Note 4 2 13 2 4" xfId="57020" xr:uid="{00000000-0005-0000-0000-0000BCDE0000}"/>
    <cellStyle name="Note 4 2 13 2 4 2" xfId="57021" xr:uid="{00000000-0005-0000-0000-0000BDDE0000}"/>
    <cellStyle name="Note 4 2 13 2 5" xfId="57022" xr:uid="{00000000-0005-0000-0000-0000BEDE0000}"/>
    <cellStyle name="Note 4 2 13 2 5 2" xfId="57023" xr:uid="{00000000-0005-0000-0000-0000BFDE0000}"/>
    <cellStyle name="Note 4 2 13 2 6" xfId="57024" xr:uid="{00000000-0005-0000-0000-0000C0DE0000}"/>
    <cellStyle name="Note 4 2 13 2 6 2" xfId="57025" xr:uid="{00000000-0005-0000-0000-0000C1DE0000}"/>
    <cellStyle name="Note 4 2 13 2 7" xfId="57026" xr:uid="{00000000-0005-0000-0000-0000C2DE0000}"/>
    <cellStyle name="Note 4 2 13 3" xfId="57027" xr:uid="{00000000-0005-0000-0000-0000C3DE0000}"/>
    <cellStyle name="Note 4 2 13 3 2" xfId="57028" xr:uid="{00000000-0005-0000-0000-0000C4DE0000}"/>
    <cellStyle name="Note 4 2 13 3 3" xfId="57029" xr:uid="{00000000-0005-0000-0000-0000C5DE0000}"/>
    <cellStyle name="Note 4 2 13 3 4" xfId="57030" xr:uid="{00000000-0005-0000-0000-0000C6DE0000}"/>
    <cellStyle name="Note 4 2 13 3 5" xfId="57031" xr:uid="{00000000-0005-0000-0000-0000C7DE0000}"/>
    <cellStyle name="Note 4 2 13 4" xfId="57032" xr:uid="{00000000-0005-0000-0000-0000C8DE0000}"/>
    <cellStyle name="Note 4 2 13 4 2" xfId="57033" xr:uid="{00000000-0005-0000-0000-0000C9DE0000}"/>
    <cellStyle name="Note 4 2 13 4 3" xfId="57034" xr:uid="{00000000-0005-0000-0000-0000CADE0000}"/>
    <cellStyle name="Note 4 2 13 4 4" xfId="57035" xr:uid="{00000000-0005-0000-0000-0000CBDE0000}"/>
    <cellStyle name="Note 4 2 13 4 5" xfId="57036" xr:uid="{00000000-0005-0000-0000-0000CCDE0000}"/>
    <cellStyle name="Note 4 2 13 5" xfId="57037" xr:uid="{00000000-0005-0000-0000-0000CDDE0000}"/>
    <cellStyle name="Note 4 2 13 5 2" xfId="57038" xr:uid="{00000000-0005-0000-0000-0000CEDE0000}"/>
    <cellStyle name="Note 4 2 13 6" xfId="57039" xr:uid="{00000000-0005-0000-0000-0000CFDE0000}"/>
    <cellStyle name="Note 4 2 13 6 2" xfId="57040" xr:uid="{00000000-0005-0000-0000-0000D0DE0000}"/>
    <cellStyle name="Note 4 2 13 7" xfId="57041" xr:uid="{00000000-0005-0000-0000-0000D1DE0000}"/>
    <cellStyle name="Note 4 2 13 7 2" xfId="57042" xr:uid="{00000000-0005-0000-0000-0000D2DE0000}"/>
    <cellStyle name="Note 4 2 13 8" xfId="57043" xr:uid="{00000000-0005-0000-0000-0000D3DE0000}"/>
    <cellStyle name="Note 4 2 14" xfId="57044" xr:uid="{00000000-0005-0000-0000-0000D4DE0000}"/>
    <cellStyle name="Note 4 2 14 2" xfId="57045" xr:uid="{00000000-0005-0000-0000-0000D5DE0000}"/>
    <cellStyle name="Note 4 2 14 2 2" xfId="57046" xr:uid="{00000000-0005-0000-0000-0000D6DE0000}"/>
    <cellStyle name="Note 4 2 14 2 2 2" xfId="57047" xr:uid="{00000000-0005-0000-0000-0000D7DE0000}"/>
    <cellStyle name="Note 4 2 14 2 2 3" xfId="57048" xr:uid="{00000000-0005-0000-0000-0000D8DE0000}"/>
    <cellStyle name="Note 4 2 14 2 2 4" xfId="57049" xr:uid="{00000000-0005-0000-0000-0000D9DE0000}"/>
    <cellStyle name="Note 4 2 14 2 2 5" xfId="57050" xr:uid="{00000000-0005-0000-0000-0000DADE0000}"/>
    <cellStyle name="Note 4 2 14 2 3" xfId="57051" xr:uid="{00000000-0005-0000-0000-0000DBDE0000}"/>
    <cellStyle name="Note 4 2 14 2 3 2" xfId="57052" xr:uid="{00000000-0005-0000-0000-0000DCDE0000}"/>
    <cellStyle name="Note 4 2 14 2 3 3" xfId="57053" xr:uid="{00000000-0005-0000-0000-0000DDDE0000}"/>
    <cellStyle name="Note 4 2 14 2 3 4" xfId="57054" xr:uid="{00000000-0005-0000-0000-0000DEDE0000}"/>
    <cellStyle name="Note 4 2 14 2 3 5" xfId="57055" xr:uid="{00000000-0005-0000-0000-0000DFDE0000}"/>
    <cellStyle name="Note 4 2 14 2 4" xfId="57056" xr:uid="{00000000-0005-0000-0000-0000E0DE0000}"/>
    <cellStyle name="Note 4 2 14 2 4 2" xfId="57057" xr:uid="{00000000-0005-0000-0000-0000E1DE0000}"/>
    <cellStyle name="Note 4 2 14 2 5" xfId="57058" xr:uid="{00000000-0005-0000-0000-0000E2DE0000}"/>
    <cellStyle name="Note 4 2 14 2 5 2" xfId="57059" xr:uid="{00000000-0005-0000-0000-0000E3DE0000}"/>
    <cellStyle name="Note 4 2 14 2 6" xfId="57060" xr:uid="{00000000-0005-0000-0000-0000E4DE0000}"/>
    <cellStyle name="Note 4 2 14 2 6 2" xfId="57061" xr:uid="{00000000-0005-0000-0000-0000E5DE0000}"/>
    <cellStyle name="Note 4 2 14 2 7" xfId="57062" xr:uid="{00000000-0005-0000-0000-0000E6DE0000}"/>
    <cellStyle name="Note 4 2 14 3" xfId="57063" xr:uid="{00000000-0005-0000-0000-0000E7DE0000}"/>
    <cellStyle name="Note 4 2 14 3 2" xfId="57064" xr:uid="{00000000-0005-0000-0000-0000E8DE0000}"/>
    <cellStyle name="Note 4 2 14 3 3" xfId="57065" xr:uid="{00000000-0005-0000-0000-0000E9DE0000}"/>
    <cellStyle name="Note 4 2 14 3 4" xfId="57066" xr:uid="{00000000-0005-0000-0000-0000EADE0000}"/>
    <cellStyle name="Note 4 2 14 3 5" xfId="57067" xr:uid="{00000000-0005-0000-0000-0000EBDE0000}"/>
    <cellStyle name="Note 4 2 14 4" xfId="57068" xr:uid="{00000000-0005-0000-0000-0000ECDE0000}"/>
    <cellStyle name="Note 4 2 14 4 2" xfId="57069" xr:uid="{00000000-0005-0000-0000-0000EDDE0000}"/>
    <cellStyle name="Note 4 2 14 4 3" xfId="57070" xr:uid="{00000000-0005-0000-0000-0000EEDE0000}"/>
    <cellStyle name="Note 4 2 14 4 4" xfId="57071" xr:uid="{00000000-0005-0000-0000-0000EFDE0000}"/>
    <cellStyle name="Note 4 2 14 4 5" xfId="57072" xr:uid="{00000000-0005-0000-0000-0000F0DE0000}"/>
    <cellStyle name="Note 4 2 14 5" xfId="57073" xr:uid="{00000000-0005-0000-0000-0000F1DE0000}"/>
    <cellStyle name="Note 4 2 14 5 2" xfId="57074" xr:uid="{00000000-0005-0000-0000-0000F2DE0000}"/>
    <cellStyle name="Note 4 2 14 6" xfId="57075" xr:uid="{00000000-0005-0000-0000-0000F3DE0000}"/>
    <cellStyle name="Note 4 2 14 6 2" xfId="57076" xr:uid="{00000000-0005-0000-0000-0000F4DE0000}"/>
    <cellStyle name="Note 4 2 14 7" xfId="57077" xr:uid="{00000000-0005-0000-0000-0000F5DE0000}"/>
    <cellStyle name="Note 4 2 14 7 2" xfId="57078" xr:uid="{00000000-0005-0000-0000-0000F6DE0000}"/>
    <cellStyle name="Note 4 2 14 8" xfId="57079" xr:uid="{00000000-0005-0000-0000-0000F7DE0000}"/>
    <cellStyle name="Note 4 2 15" xfId="57080" xr:uid="{00000000-0005-0000-0000-0000F8DE0000}"/>
    <cellStyle name="Note 4 2 15 2" xfId="57081" xr:uid="{00000000-0005-0000-0000-0000F9DE0000}"/>
    <cellStyle name="Note 4 2 15 2 2" xfId="57082" xr:uid="{00000000-0005-0000-0000-0000FADE0000}"/>
    <cellStyle name="Note 4 2 15 2 3" xfId="57083" xr:uid="{00000000-0005-0000-0000-0000FBDE0000}"/>
    <cellStyle name="Note 4 2 15 2 4" xfId="57084" xr:uid="{00000000-0005-0000-0000-0000FCDE0000}"/>
    <cellStyle name="Note 4 2 15 2 5" xfId="57085" xr:uid="{00000000-0005-0000-0000-0000FDDE0000}"/>
    <cellStyle name="Note 4 2 15 3" xfId="57086" xr:uid="{00000000-0005-0000-0000-0000FEDE0000}"/>
    <cellStyle name="Note 4 2 15 3 2" xfId="57087" xr:uid="{00000000-0005-0000-0000-0000FFDE0000}"/>
    <cellStyle name="Note 4 2 15 3 3" xfId="57088" xr:uid="{00000000-0005-0000-0000-000000DF0000}"/>
    <cellStyle name="Note 4 2 15 3 4" xfId="57089" xr:uid="{00000000-0005-0000-0000-000001DF0000}"/>
    <cellStyle name="Note 4 2 15 3 5" xfId="57090" xr:uid="{00000000-0005-0000-0000-000002DF0000}"/>
    <cellStyle name="Note 4 2 15 4" xfId="57091" xr:uid="{00000000-0005-0000-0000-000003DF0000}"/>
    <cellStyle name="Note 4 2 15 4 2" xfId="57092" xr:uid="{00000000-0005-0000-0000-000004DF0000}"/>
    <cellStyle name="Note 4 2 15 5" xfId="57093" xr:uid="{00000000-0005-0000-0000-000005DF0000}"/>
    <cellStyle name="Note 4 2 15 5 2" xfId="57094" xr:uid="{00000000-0005-0000-0000-000006DF0000}"/>
    <cellStyle name="Note 4 2 15 6" xfId="57095" xr:uid="{00000000-0005-0000-0000-000007DF0000}"/>
    <cellStyle name="Note 4 2 15 6 2" xfId="57096" xr:uid="{00000000-0005-0000-0000-000008DF0000}"/>
    <cellStyle name="Note 4 2 15 7" xfId="57097" xr:uid="{00000000-0005-0000-0000-000009DF0000}"/>
    <cellStyle name="Note 4 2 16" xfId="57098" xr:uid="{00000000-0005-0000-0000-00000ADF0000}"/>
    <cellStyle name="Note 4 2 16 2" xfId="57099" xr:uid="{00000000-0005-0000-0000-00000BDF0000}"/>
    <cellStyle name="Note 4 2 16 3" xfId="57100" xr:uid="{00000000-0005-0000-0000-00000CDF0000}"/>
    <cellStyle name="Note 4 2 16 4" xfId="57101" xr:uid="{00000000-0005-0000-0000-00000DDF0000}"/>
    <cellStyle name="Note 4 2 16 5" xfId="57102" xr:uid="{00000000-0005-0000-0000-00000EDF0000}"/>
    <cellStyle name="Note 4 2 17" xfId="57103" xr:uid="{00000000-0005-0000-0000-00000FDF0000}"/>
    <cellStyle name="Note 4 2 17 2" xfId="57104" xr:uid="{00000000-0005-0000-0000-000010DF0000}"/>
    <cellStyle name="Note 4 2 17 3" xfId="57105" xr:uid="{00000000-0005-0000-0000-000011DF0000}"/>
    <cellStyle name="Note 4 2 17 4" xfId="57106" xr:uid="{00000000-0005-0000-0000-000012DF0000}"/>
    <cellStyle name="Note 4 2 17 5" xfId="57107" xr:uid="{00000000-0005-0000-0000-000013DF0000}"/>
    <cellStyle name="Note 4 2 18" xfId="57108" xr:uid="{00000000-0005-0000-0000-000014DF0000}"/>
    <cellStyle name="Note 4 2 18 2" xfId="57109" xr:uid="{00000000-0005-0000-0000-000015DF0000}"/>
    <cellStyle name="Note 4 2 19" xfId="57110" xr:uid="{00000000-0005-0000-0000-000016DF0000}"/>
    <cellStyle name="Note 4 2 19 2" xfId="57111" xr:uid="{00000000-0005-0000-0000-000017DF0000}"/>
    <cellStyle name="Note 4 2 2" xfId="57112" xr:uid="{00000000-0005-0000-0000-000018DF0000}"/>
    <cellStyle name="Note 4 2 2 2" xfId="57113" xr:uid="{00000000-0005-0000-0000-000019DF0000}"/>
    <cellStyle name="Note 4 2 2 2 2" xfId="57114" xr:uid="{00000000-0005-0000-0000-00001ADF0000}"/>
    <cellStyle name="Note 4 2 2 2 2 2" xfId="57115" xr:uid="{00000000-0005-0000-0000-00001BDF0000}"/>
    <cellStyle name="Note 4 2 2 2 2 3" xfId="57116" xr:uid="{00000000-0005-0000-0000-00001CDF0000}"/>
    <cellStyle name="Note 4 2 2 2 2 4" xfId="57117" xr:uid="{00000000-0005-0000-0000-00001DDF0000}"/>
    <cellStyle name="Note 4 2 2 2 2 5" xfId="57118" xr:uid="{00000000-0005-0000-0000-00001EDF0000}"/>
    <cellStyle name="Note 4 2 2 2 3" xfId="57119" xr:uid="{00000000-0005-0000-0000-00001FDF0000}"/>
    <cellStyle name="Note 4 2 2 2 3 2" xfId="57120" xr:uid="{00000000-0005-0000-0000-000020DF0000}"/>
    <cellStyle name="Note 4 2 2 2 3 3" xfId="57121" xr:uid="{00000000-0005-0000-0000-000021DF0000}"/>
    <cellStyle name="Note 4 2 2 2 3 4" xfId="57122" xr:uid="{00000000-0005-0000-0000-000022DF0000}"/>
    <cellStyle name="Note 4 2 2 2 3 5" xfId="57123" xr:uid="{00000000-0005-0000-0000-000023DF0000}"/>
    <cellStyle name="Note 4 2 2 2 4" xfId="57124" xr:uid="{00000000-0005-0000-0000-000024DF0000}"/>
    <cellStyle name="Note 4 2 2 2 4 2" xfId="57125" xr:uid="{00000000-0005-0000-0000-000025DF0000}"/>
    <cellStyle name="Note 4 2 2 2 5" xfId="57126" xr:uid="{00000000-0005-0000-0000-000026DF0000}"/>
    <cellStyle name="Note 4 2 2 2 5 2" xfId="57127" xr:uid="{00000000-0005-0000-0000-000027DF0000}"/>
    <cellStyle name="Note 4 2 2 2 6" xfId="57128" xr:uid="{00000000-0005-0000-0000-000028DF0000}"/>
    <cellStyle name="Note 4 2 2 2 6 2" xfId="57129" xr:uid="{00000000-0005-0000-0000-000029DF0000}"/>
    <cellStyle name="Note 4 2 2 2 7" xfId="57130" xr:uid="{00000000-0005-0000-0000-00002ADF0000}"/>
    <cellStyle name="Note 4 2 2 3" xfId="57131" xr:uid="{00000000-0005-0000-0000-00002BDF0000}"/>
    <cellStyle name="Note 4 2 2 3 2" xfId="57132" xr:uid="{00000000-0005-0000-0000-00002CDF0000}"/>
    <cellStyle name="Note 4 2 2 3 3" xfId="57133" xr:uid="{00000000-0005-0000-0000-00002DDF0000}"/>
    <cellStyle name="Note 4 2 2 3 4" xfId="57134" xr:uid="{00000000-0005-0000-0000-00002EDF0000}"/>
    <cellStyle name="Note 4 2 2 3 5" xfId="57135" xr:uid="{00000000-0005-0000-0000-00002FDF0000}"/>
    <cellStyle name="Note 4 2 2 4" xfId="57136" xr:uid="{00000000-0005-0000-0000-000030DF0000}"/>
    <cellStyle name="Note 4 2 2 4 2" xfId="57137" xr:uid="{00000000-0005-0000-0000-000031DF0000}"/>
    <cellStyle name="Note 4 2 2 4 3" xfId="57138" xr:uid="{00000000-0005-0000-0000-000032DF0000}"/>
    <cellStyle name="Note 4 2 2 4 4" xfId="57139" xr:uid="{00000000-0005-0000-0000-000033DF0000}"/>
    <cellStyle name="Note 4 2 2 4 5" xfId="57140" xr:uid="{00000000-0005-0000-0000-000034DF0000}"/>
    <cellStyle name="Note 4 2 2 5" xfId="57141" xr:uid="{00000000-0005-0000-0000-000035DF0000}"/>
    <cellStyle name="Note 4 2 2 5 2" xfId="57142" xr:uid="{00000000-0005-0000-0000-000036DF0000}"/>
    <cellStyle name="Note 4 2 2 6" xfId="57143" xr:uid="{00000000-0005-0000-0000-000037DF0000}"/>
    <cellStyle name="Note 4 2 2 6 2" xfId="57144" xr:uid="{00000000-0005-0000-0000-000038DF0000}"/>
    <cellStyle name="Note 4 2 2 7" xfId="57145" xr:uid="{00000000-0005-0000-0000-000039DF0000}"/>
    <cellStyle name="Note 4 2 2 7 2" xfId="57146" xr:uid="{00000000-0005-0000-0000-00003ADF0000}"/>
    <cellStyle name="Note 4 2 2 8" xfId="57147" xr:uid="{00000000-0005-0000-0000-00003BDF0000}"/>
    <cellStyle name="Note 4 2 20" xfId="57148" xr:uid="{00000000-0005-0000-0000-00003CDF0000}"/>
    <cellStyle name="Note 4 2 20 2" xfId="57149" xr:uid="{00000000-0005-0000-0000-00003DDF0000}"/>
    <cellStyle name="Note 4 2 21" xfId="57150" xr:uid="{00000000-0005-0000-0000-00003EDF0000}"/>
    <cellStyle name="Note 4 2 3" xfId="57151" xr:uid="{00000000-0005-0000-0000-00003FDF0000}"/>
    <cellStyle name="Note 4 2 3 2" xfId="57152" xr:uid="{00000000-0005-0000-0000-000040DF0000}"/>
    <cellStyle name="Note 4 2 3 2 2" xfId="57153" xr:uid="{00000000-0005-0000-0000-000041DF0000}"/>
    <cellStyle name="Note 4 2 3 2 2 2" xfId="57154" xr:uid="{00000000-0005-0000-0000-000042DF0000}"/>
    <cellStyle name="Note 4 2 3 2 2 3" xfId="57155" xr:uid="{00000000-0005-0000-0000-000043DF0000}"/>
    <cellStyle name="Note 4 2 3 2 2 4" xfId="57156" xr:uid="{00000000-0005-0000-0000-000044DF0000}"/>
    <cellStyle name="Note 4 2 3 2 2 5" xfId="57157" xr:uid="{00000000-0005-0000-0000-000045DF0000}"/>
    <cellStyle name="Note 4 2 3 2 3" xfId="57158" xr:uid="{00000000-0005-0000-0000-000046DF0000}"/>
    <cellStyle name="Note 4 2 3 2 3 2" xfId="57159" xr:uid="{00000000-0005-0000-0000-000047DF0000}"/>
    <cellStyle name="Note 4 2 3 2 3 3" xfId="57160" xr:uid="{00000000-0005-0000-0000-000048DF0000}"/>
    <cellStyle name="Note 4 2 3 2 3 4" xfId="57161" xr:uid="{00000000-0005-0000-0000-000049DF0000}"/>
    <cellStyle name="Note 4 2 3 2 3 5" xfId="57162" xr:uid="{00000000-0005-0000-0000-00004ADF0000}"/>
    <cellStyle name="Note 4 2 3 2 4" xfId="57163" xr:uid="{00000000-0005-0000-0000-00004BDF0000}"/>
    <cellStyle name="Note 4 2 3 2 4 2" xfId="57164" xr:uid="{00000000-0005-0000-0000-00004CDF0000}"/>
    <cellStyle name="Note 4 2 3 2 5" xfId="57165" xr:uid="{00000000-0005-0000-0000-00004DDF0000}"/>
    <cellStyle name="Note 4 2 3 2 5 2" xfId="57166" xr:uid="{00000000-0005-0000-0000-00004EDF0000}"/>
    <cellStyle name="Note 4 2 3 2 6" xfId="57167" xr:uid="{00000000-0005-0000-0000-00004FDF0000}"/>
    <cellStyle name="Note 4 2 3 2 6 2" xfId="57168" xr:uid="{00000000-0005-0000-0000-000050DF0000}"/>
    <cellStyle name="Note 4 2 3 2 7" xfId="57169" xr:uid="{00000000-0005-0000-0000-000051DF0000}"/>
    <cellStyle name="Note 4 2 3 3" xfId="57170" xr:uid="{00000000-0005-0000-0000-000052DF0000}"/>
    <cellStyle name="Note 4 2 3 3 2" xfId="57171" xr:uid="{00000000-0005-0000-0000-000053DF0000}"/>
    <cellStyle name="Note 4 2 3 3 3" xfId="57172" xr:uid="{00000000-0005-0000-0000-000054DF0000}"/>
    <cellStyle name="Note 4 2 3 3 4" xfId="57173" xr:uid="{00000000-0005-0000-0000-000055DF0000}"/>
    <cellStyle name="Note 4 2 3 3 5" xfId="57174" xr:uid="{00000000-0005-0000-0000-000056DF0000}"/>
    <cellStyle name="Note 4 2 3 4" xfId="57175" xr:uid="{00000000-0005-0000-0000-000057DF0000}"/>
    <cellStyle name="Note 4 2 3 4 2" xfId="57176" xr:uid="{00000000-0005-0000-0000-000058DF0000}"/>
    <cellStyle name="Note 4 2 3 4 3" xfId="57177" xr:uid="{00000000-0005-0000-0000-000059DF0000}"/>
    <cellStyle name="Note 4 2 3 4 4" xfId="57178" xr:uid="{00000000-0005-0000-0000-00005ADF0000}"/>
    <cellStyle name="Note 4 2 3 4 5" xfId="57179" xr:uid="{00000000-0005-0000-0000-00005BDF0000}"/>
    <cellStyle name="Note 4 2 3 5" xfId="57180" xr:uid="{00000000-0005-0000-0000-00005CDF0000}"/>
    <cellStyle name="Note 4 2 3 5 2" xfId="57181" xr:uid="{00000000-0005-0000-0000-00005DDF0000}"/>
    <cellStyle name="Note 4 2 3 6" xfId="57182" xr:uid="{00000000-0005-0000-0000-00005EDF0000}"/>
    <cellStyle name="Note 4 2 3 6 2" xfId="57183" xr:uid="{00000000-0005-0000-0000-00005FDF0000}"/>
    <cellStyle name="Note 4 2 3 7" xfId="57184" xr:uid="{00000000-0005-0000-0000-000060DF0000}"/>
    <cellStyle name="Note 4 2 3 7 2" xfId="57185" xr:uid="{00000000-0005-0000-0000-000061DF0000}"/>
    <cellStyle name="Note 4 2 3 8" xfId="57186" xr:uid="{00000000-0005-0000-0000-000062DF0000}"/>
    <cellStyle name="Note 4 2 4" xfId="57187" xr:uid="{00000000-0005-0000-0000-000063DF0000}"/>
    <cellStyle name="Note 4 2 4 2" xfId="57188" xr:uid="{00000000-0005-0000-0000-000064DF0000}"/>
    <cellStyle name="Note 4 2 4 2 2" xfId="57189" xr:uid="{00000000-0005-0000-0000-000065DF0000}"/>
    <cellStyle name="Note 4 2 4 2 2 2" xfId="57190" xr:uid="{00000000-0005-0000-0000-000066DF0000}"/>
    <cellStyle name="Note 4 2 4 2 2 3" xfId="57191" xr:uid="{00000000-0005-0000-0000-000067DF0000}"/>
    <cellStyle name="Note 4 2 4 2 2 4" xfId="57192" xr:uid="{00000000-0005-0000-0000-000068DF0000}"/>
    <cellStyle name="Note 4 2 4 2 2 5" xfId="57193" xr:uid="{00000000-0005-0000-0000-000069DF0000}"/>
    <cellStyle name="Note 4 2 4 2 3" xfId="57194" xr:uid="{00000000-0005-0000-0000-00006ADF0000}"/>
    <cellStyle name="Note 4 2 4 2 3 2" xfId="57195" xr:uid="{00000000-0005-0000-0000-00006BDF0000}"/>
    <cellStyle name="Note 4 2 4 2 3 3" xfId="57196" xr:uid="{00000000-0005-0000-0000-00006CDF0000}"/>
    <cellStyle name="Note 4 2 4 2 3 4" xfId="57197" xr:uid="{00000000-0005-0000-0000-00006DDF0000}"/>
    <cellStyle name="Note 4 2 4 2 3 5" xfId="57198" xr:uid="{00000000-0005-0000-0000-00006EDF0000}"/>
    <cellStyle name="Note 4 2 4 2 4" xfId="57199" xr:uid="{00000000-0005-0000-0000-00006FDF0000}"/>
    <cellStyle name="Note 4 2 4 2 4 2" xfId="57200" xr:uid="{00000000-0005-0000-0000-000070DF0000}"/>
    <cellStyle name="Note 4 2 4 2 5" xfId="57201" xr:uid="{00000000-0005-0000-0000-000071DF0000}"/>
    <cellStyle name="Note 4 2 4 2 5 2" xfId="57202" xr:uid="{00000000-0005-0000-0000-000072DF0000}"/>
    <cellStyle name="Note 4 2 4 2 6" xfId="57203" xr:uid="{00000000-0005-0000-0000-000073DF0000}"/>
    <cellStyle name="Note 4 2 4 2 6 2" xfId="57204" xr:uid="{00000000-0005-0000-0000-000074DF0000}"/>
    <cellStyle name="Note 4 2 4 2 7" xfId="57205" xr:uid="{00000000-0005-0000-0000-000075DF0000}"/>
    <cellStyle name="Note 4 2 4 3" xfId="57206" xr:uid="{00000000-0005-0000-0000-000076DF0000}"/>
    <cellStyle name="Note 4 2 4 3 2" xfId="57207" xr:uid="{00000000-0005-0000-0000-000077DF0000}"/>
    <cellStyle name="Note 4 2 4 3 3" xfId="57208" xr:uid="{00000000-0005-0000-0000-000078DF0000}"/>
    <cellStyle name="Note 4 2 4 3 4" xfId="57209" xr:uid="{00000000-0005-0000-0000-000079DF0000}"/>
    <cellStyle name="Note 4 2 4 3 5" xfId="57210" xr:uid="{00000000-0005-0000-0000-00007ADF0000}"/>
    <cellStyle name="Note 4 2 4 4" xfId="57211" xr:uid="{00000000-0005-0000-0000-00007BDF0000}"/>
    <cellStyle name="Note 4 2 4 4 2" xfId="57212" xr:uid="{00000000-0005-0000-0000-00007CDF0000}"/>
    <cellStyle name="Note 4 2 4 4 3" xfId="57213" xr:uid="{00000000-0005-0000-0000-00007DDF0000}"/>
    <cellStyle name="Note 4 2 4 4 4" xfId="57214" xr:uid="{00000000-0005-0000-0000-00007EDF0000}"/>
    <cellStyle name="Note 4 2 4 4 5" xfId="57215" xr:uid="{00000000-0005-0000-0000-00007FDF0000}"/>
    <cellStyle name="Note 4 2 4 5" xfId="57216" xr:uid="{00000000-0005-0000-0000-000080DF0000}"/>
    <cellStyle name="Note 4 2 4 5 2" xfId="57217" xr:uid="{00000000-0005-0000-0000-000081DF0000}"/>
    <cellStyle name="Note 4 2 4 6" xfId="57218" xr:uid="{00000000-0005-0000-0000-000082DF0000}"/>
    <cellStyle name="Note 4 2 4 6 2" xfId="57219" xr:uid="{00000000-0005-0000-0000-000083DF0000}"/>
    <cellStyle name="Note 4 2 4 7" xfId="57220" xr:uid="{00000000-0005-0000-0000-000084DF0000}"/>
    <cellStyle name="Note 4 2 4 7 2" xfId="57221" xr:uid="{00000000-0005-0000-0000-000085DF0000}"/>
    <cellStyle name="Note 4 2 4 8" xfId="57222" xr:uid="{00000000-0005-0000-0000-000086DF0000}"/>
    <cellStyle name="Note 4 2 5" xfId="57223" xr:uid="{00000000-0005-0000-0000-000087DF0000}"/>
    <cellStyle name="Note 4 2 5 2" xfId="57224" xr:uid="{00000000-0005-0000-0000-000088DF0000}"/>
    <cellStyle name="Note 4 2 5 2 2" xfId="57225" xr:uid="{00000000-0005-0000-0000-000089DF0000}"/>
    <cellStyle name="Note 4 2 5 2 2 2" xfId="57226" xr:uid="{00000000-0005-0000-0000-00008ADF0000}"/>
    <cellStyle name="Note 4 2 5 2 2 3" xfId="57227" xr:uid="{00000000-0005-0000-0000-00008BDF0000}"/>
    <cellStyle name="Note 4 2 5 2 2 4" xfId="57228" xr:uid="{00000000-0005-0000-0000-00008CDF0000}"/>
    <cellStyle name="Note 4 2 5 2 2 5" xfId="57229" xr:uid="{00000000-0005-0000-0000-00008DDF0000}"/>
    <cellStyle name="Note 4 2 5 2 3" xfId="57230" xr:uid="{00000000-0005-0000-0000-00008EDF0000}"/>
    <cellStyle name="Note 4 2 5 2 3 2" xfId="57231" xr:uid="{00000000-0005-0000-0000-00008FDF0000}"/>
    <cellStyle name="Note 4 2 5 2 3 3" xfId="57232" xr:uid="{00000000-0005-0000-0000-000090DF0000}"/>
    <cellStyle name="Note 4 2 5 2 3 4" xfId="57233" xr:uid="{00000000-0005-0000-0000-000091DF0000}"/>
    <cellStyle name="Note 4 2 5 2 3 5" xfId="57234" xr:uid="{00000000-0005-0000-0000-000092DF0000}"/>
    <cellStyle name="Note 4 2 5 2 4" xfId="57235" xr:uid="{00000000-0005-0000-0000-000093DF0000}"/>
    <cellStyle name="Note 4 2 5 2 4 2" xfId="57236" xr:uid="{00000000-0005-0000-0000-000094DF0000}"/>
    <cellStyle name="Note 4 2 5 2 5" xfId="57237" xr:uid="{00000000-0005-0000-0000-000095DF0000}"/>
    <cellStyle name="Note 4 2 5 2 5 2" xfId="57238" xr:uid="{00000000-0005-0000-0000-000096DF0000}"/>
    <cellStyle name="Note 4 2 5 2 6" xfId="57239" xr:uid="{00000000-0005-0000-0000-000097DF0000}"/>
    <cellStyle name="Note 4 2 5 2 6 2" xfId="57240" xr:uid="{00000000-0005-0000-0000-000098DF0000}"/>
    <cellStyle name="Note 4 2 5 2 7" xfId="57241" xr:uid="{00000000-0005-0000-0000-000099DF0000}"/>
    <cellStyle name="Note 4 2 5 3" xfId="57242" xr:uid="{00000000-0005-0000-0000-00009ADF0000}"/>
    <cellStyle name="Note 4 2 5 3 2" xfId="57243" xr:uid="{00000000-0005-0000-0000-00009BDF0000}"/>
    <cellStyle name="Note 4 2 5 3 3" xfId="57244" xr:uid="{00000000-0005-0000-0000-00009CDF0000}"/>
    <cellStyle name="Note 4 2 5 3 4" xfId="57245" xr:uid="{00000000-0005-0000-0000-00009DDF0000}"/>
    <cellStyle name="Note 4 2 5 3 5" xfId="57246" xr:uid="{00000000-0005-0000-0000-00009EDF0000}"/>
    <cellStyle name="Note 4 2 5 4" xfId="57247" xr:uid="{00000000-0005-0000-0000-00009FDF0000}"/>
    <cellStyle name="Note 4 2 5 4 2" xfId="57248" xr:uid="{00000000-0005-0000-0000-0000A0DF0000}"/>
    <cellStyle name="Note 4 2 5 4 3" xfId="57249" xr:uid="{00000000-0005-0000-0000-0000A1DF0000}"/>
    <cellStyle name="Note 4 2 5 4 4" xfId="57250" xr:uid="{00000000-0005-0000-0000-0000A2DF0000}"/>
    <cellStyle name="Note 4 2 5 4 5" xfId="57251" xr:uid="{00000000-0005-0000-0000-0000A3DF0000}"/>
    <cellStyle name="Note 4 2 5 5" xfId="57252" xr:uid="{00000000-0005-0000-0000-0000A4DF0000}"/>
    <cellStyle name="Note 4 2 5 5 2" xfId="57253" xr:uid="{00000000-0005-0000-0000-0000A5DF0000}"/>
    <cellStyle name="Note 4 2 5 6" xfId="57254" xr:uid="{00000000-0005-0000-0000-0000A6DF0000}"/>
    <cellStyle name="Note 4 2 5 6 2" xfId="57255" xr:uid="{00000000-0005-0000-0000-0000A7DF0000}"/>
    <cellStyle name="Note 4 2 5 7" xfId="57256" xr:uid="{00000000-0005-0000-0000-0000A8DF0000}"/>
    <cellStyle name="Note 4 2 5 7 2" xfId="57257" xr:uid="{00000000-0005-0000-0000-0000A9DF0000}"/>
    <cellStyle name="Note 4 2 5 8" xfId="57258" xr:uid="{00000000-0005-0000-0000-0000AADF0000}"/>
    <cellStyle name="Note 4 2 6" xfId="57259" xr:uid="{00000000-0005-0000-0000-0000ABDF0000}"/>
    <cellStyle name="Note 4 2 6 2" xfId="57260" xr:uid="{00000000-0005-0000-0000-0000ACDF0000}"/>
    <cellStyle name="Note 4 2 6 2 2" xfId="57261" xr:uid="{00000000-0005-0000-0000-0000ADDF0000}"/>
    <cellStyle name="Note 4 2 6 2 2 2" xfId="57262" xr:uid="{00000000-0005-0000-0000-0000AEDF0000}"/>
    <cellStyle name="Note 4 2 6 2 2 3" xfId="57263" xr:uid="{00000000-0005-0000-0000-0000AFDF0000}"/>
    <cellStyle name="Note 4 2 6 2 2 4" xfId="57264" xr:uid="{00000000-0005-0000-0000-0000B0DF0000}"/>
    <cellStyle name="Note 4 2 6 2 2 5" xfId="57265" xr:uid="{00000000-0005-0000-0000-0000B1DF0000}"/>
    <cellStyle name="Note 4 2 6 2 3" xfId="57266" xr:uid="{00000000-0005-0000-0000-0000B2DF0000}"/>
    <cellStyle name="Note 4 2 6 2 3 2" xfId="57267" xr:uid="{00000000-0005-0000-0000-0000B3DF0000}"/>
    <cellStyle name="Note 4 2 6 2 3 3" xfId="57268" xr:uid="{00000000-0005-0000-0000-0000B4DF0000}"/>
    <cellStyle name="Note 4 2 6 2 3 4" xfId="57269" xr:uid="{00000000-0005-0000-0000-0000B5DF0000}"/>
    <cellStyle name="Note 4 2 6 2 3 5" xfId="57270" xr:uid="{00000000-0005-0000-0000-0000B6DF0000}"/>
    <cellStyle name="Note 4 2 6 2 4" xfId="57271" xr:uid="{00000000-0005-0000-0000-0000B7DF0000}"/>
    <cellStyle name="Note 4 2 6 2 4 2" xfId="57272" xr:uid="{00000000-0005-0000-0000-0000B8DF0000}"/>
    <cellStyle name="Note 4 2 6 2 5" xfId="57273" xr:uid="{00000000-0005-0000-0000-0000B9DF0000}"/>
    <cellStyle name="Note 4 2 6 2 5 2" xfId="57274" xr:uid="{00000000-0005-0000-0000-0000BADF0000}"/>
    <cellStyle name="Note 4 2 6 2 6" xfId="57275" xr:uid="{00000000-0005-0000-0000-0000BBDF0000}"/>
    <cellStyle name="Note 4 2 6 2 6 2" xfId="57276" xr:uid="{00000000-0005-0000-0000-0000BCDF0000}"/>
    <cellStyle name="Note 4 2 6 2 7" xfId="57277" xr:uid="{00000000-0005-0000-0000-0000BDDF0000}"/>
    <cellStyle name="Note 4 2 6 3" xfId="57278" xr:uid="{00000000-0005-0000-0000-0000BEDF0000}"/>
    <cellStyle name="Note 4 2 6 3 2" xfId="57279" xr:uid="{00000000-0005-0000-0000-0000BFDF0000}"/>
    <cellStyle name="Note 4 2 6 3 3" xfId="57280" xr:uid="{00000000-0005-0000-0000-0000C0DF0000}"/>
    <cellStyle name="Note 4 2 6 3 4" xfId="57281" xr:uid="{00000000-0005-0000-0000-0000C1DF0000}"/>
    <cellStyle name="Note 4 2 6 3 5" xfId="57282" xr:uid="{00000000-0005-0000-0000-0000C2DF0000}"/>
    <cellStyle name="Note 4 2 6 4" xfId="57283" xr:uid="{00000000-0005-0000-0000-0000C3DF0000}"/>
    <cellStyle name="Note 4 2 6 4 2" xfId="57284" xr:uid="{00000000-0005-0000-0000-0000C4DF0000}"/>
    <cellStyle name="Note 4 2 6 4 3" xfId="57285" xr:uid="{00000000-0005-0000-0000-0000C5DF0000}"/>
    <cellStyle name="Note 4 2 6 4 4" xfId="57286" xr:uid="{00000000-0005-0000-0000-0000C6DF0000}"/>
    <cellStyle name="Note 4 2 6 4 5" xfId="57287" xr:uid="{00000000-0005-0000-0000-0000C7DF0000}"/>
    <cellStyle name="Note 4 2 6 5" xfId="57288" xr:uid="{00000000-0005-0000-0000-0000C8DF0000}"/>
    <cellStyle name="Note 4 2 6 5 2" xfId="57289" xr:uid="{00000000-0005-0000-0000-0000C9DF0000}"/>
    <cellStyle name="Note 4 2 6 6" xfId="57290" xr:uid="{00000000-0005-0000-0000-0000CADF0000}"/>
    <cellStyle name="Note 4 2 6 6 2" xfId="57291" xr:uid="{00000000-0005-0000-0000-0000CBDF0000}"/>
    <cellStyle name="Note 4 2 6 7" xfId="57292" xr:uid="{00000000-0005-0000-0000-0000CCDF0000}"/>
    <cellStyle name="Note 4 2 6 7 2" xfId="57293" xr:uid="{00000000-0005-0000-0000-0000CDDF0000}"/>
    <cellStyle name="Note 4 2 6 8" xfId="57294" xr:uid="{00000000-0005-0000-0000-0000CEDF0000}"/>
    <cellStyle name="Note 4 2 7" xfId="57295" xr:uid="{00000000-0005-0000-0000-0000CFDF0000}"/>
    <cellStyle name="Note 4 2 7 2" xfId="57296" xr:uid="{00000000-0005-0000-0000-0000D0DF0000}"/>
    <cellStyle name="Note 4 2 7 2 2" xfId="57297" xr:uid="{00000000-0005-0000-0000-0000D1DF0000}"/>
    <cellStyle name="Note 4 2 7 2 2 2" xfId="57298" xr:uid="{00000000-0005-0000-0000-0000D2DF0000}"/>
    <cellStyle name="Note 4 2 7 2 2 3" xfId="57299" xr:uid="{00000000-0005-0000-0000-0000D3DF0000}"/>
    <cellStyle name="Note 4 2 7 2 2 4" xfId="57300" xr:uid="{00000000-0005-0000-0000-0000D4DF0000}"/>
    <cellStyle name="Note 4 2 7 2 2 5" xfId="57301" xr:uid="{00000000-0005-0000-0000-0000D5DF0000}"/>
    <cellStyle name="Note 4 2 7 2 3" xfId="57302" xr:uid="{00000000-0005-0000-0000-0000D6DF0000}"/>
    <cellStyle name="Note 4 2 7 2 3 2" xfId="57303" xr:uid="{00000000-0005-0000-0000-0000D7DF0000}"/>
    <cellStyle name="Note 4 2 7 2 3 3" xfId="57304" xr:uid="{00000000-0005-0000-0000-0000D8DF0000}"/>
    <cellStyle name="Note 4 2 7 2 3 4" xfId="57305" xr:uid="{00000000-0005-0000-0000-0000D9DF0000}"/>
    <cellStyle name="Note 4 2 7 2 3 5" xfId="57306" xr:uid="{00000000-0005-0000-0000-0000DADF0000}"/>
    <cellStyle name="Note 4 2 7 2 4" xfId="57307" xr:uid="{00000000-0005-0000-0000-0000DBDF0000}"/>
    <cellStyle name="Note 4 2 7 2 4 2" xfId="57308" xr:uid="{00000000-0005-0000-0000-0000DCDF0000}"/>
    <cellStyle name="Note 4 2 7 2 5" xfId="57309" xr:uid="{00000000-0005-0000-0000-0000DDDF0000}"/>
    <cellStyle name="Note 4 2 7 2 5 2" xfId="57310" xr:uid="{00000000-0005-0000-0000-0000DEDF0000}"/>
    <cellStyle name="Note 4 2 7 2 6" xfId="57311" xr:uid="{00000000-0005-0000-0000-0000DFDF0000}"/>
    <cellStyle name="Note 4 2 7 2 6 2" xfId="57312" xr:uid="{00000000-0005-0000-0000-0000E0DF0000}"/>
    <cellStyle name="Note 4 2 7 2 7" xfId="57313" xr:uid="{00000000-0005-0000-0000-0000E1DF0000}"/>
    <cellStyle name="Note 4 2 7 3" xfId="57314" xr:uid="{00000000-0005-0000-0000-0000E2DF0000}"/>
    <cellStyle name="Note 4 2 7 3 2" xfId="57315" xr:uid="{00000000-0005-0000-0000-0000E3DF0000}"/>
    <cellStyle name="Note 4 2 7 3 3" xfId="57316" xr:uid="{00000000-0005-0000-0000-0000E4DF0000}"/>
    <cellStyle name="Note 4 2 7 3 4" xfId="57317" xr:uid="{00000000-0005-0000-0000-0000E5DF0000}"/>
    <cellStyle name="Note 4 2 7 3 5" xfId="57318" xr:uid="{00000000-0005-0000-0000-0000E6DF0000}"/>
    <cellStyle name="Note 4 2 7 4" xfId="57319" xr:uid="{00000000-0005-0000-0000-0000E7DF0000}"/>
    <cellStyle name="Note 4 2 7 4 2" xfId="57320" xr:uid="{00000000-0005-0000-0000-0000E8DF0000}"/>
    <cellStyle name="Note 4 2 7 4 3" xfId="57321" xr:uid="{00000000-0005-0000-0000-0000E9DF0000}"/>
    <cellStyle name="Note 4 2 7 4 4" xfId="57322" xr:uid="{00000000-0005-0000-0000-0000EADF0000}"/>
    <cellStyle name="Note 4 2 7 4 5" xfId="57323" xr:uid="{00000000-0005-0000-0000-0000EBDF0000}"/>
    <cellStyle name="Note 4 2 7 5" xfId="57324" xr:uid="{00000000-0005-0000-0000-0000ECDF0000}"/>
    <cellStyle name="Note 4 2 7 5 2" xfId="57325" xr:uid="{00000000-0005-0000-0000-0000EDDF0000}"/>
    <cellStyle name="Note 4 2 7 6" xfId="57326" xr:uid="{00000000-0005-0000-0000-0000EEDF0000}"/>
    <cellStyle name="Note 4 2 7 6 2" xfId="57327" xr:uid="{00000000-0005-0000-0000-0000EFDF0000}"/>
    <cellStyle name="Note 4 2 7 7" xfId="57328" xr:uid="{00000000-0005-0000-0000-0000F0DF0000}"/>
    <cellStyle name="Note 4 2 7 7 2" xfId="57329" xr:uid="{00000000-0005-0000-0000-0000F1DF0000}"/>
    <cellStyle name="Note 4 2 7 8" xfId="57330" xr:uid="{00000000-0005-0000-0000-0000F2DF0000}"/>
    <cellStyle name="Note 4 2 8" xfId="57331" xr:uid="{00000000-0005-0000-0000-0000F3DF0000}"/>
    <cellStyle name="Note 4 2 8 2" xfId="57332" xr:uid="{00000000-0005-0000-0000-0000F4DF0000}"/>
    <cellStyle name="Note 4 2 8 2 2" xfId="57333" xr:uid="{00000000-0005-0000-0000-0000F5DF0000}"/>
    <cellStyle name="Note 4 2 8 2 2 2" xfId="57334" xr:uid="{00000000-0005-0000-0000-0000F6DF0000}"/>
    <cellStyle name="Note 4 2 8 2 2 3" xfId="57335" xr:uid="{00000000-0005-0000-0000-0000F7DF0000}"/>
    <cellStyle name="Note 4 2 8 2 2 4" xfId="57336" xr:uid="{00000000-0005-0000-0000-0000F8DF0000}"/>
    <cellStyle name="Note 4 2 8 2 2 5" xfId="57337" xr:uid="{00000000-0005-0000-0000-0000F9DF0000}"/>
    <cellStyle name="Note 4 2 8 2 3" xfId="57338" xr:uid="{00000000-0005-0000-0000-0000FADF0000}"/>
    <cellStyle name="Note 4 2 8 2 3 2" xfId="57339" xr:uid="{00000000-0005-0000-0000-0000FBDF0000}"/>
    <cellStyle name="Note 4 2 8 2 3 3" xfId="57340" xr:uid="{00000000-0005-0000-0000-0000FCDF0000}"/>
    <cellStyle name="Note 4 2 8 2 3 4" xfId="57341" xr:uid="{00000000-0005-0000-0000-0000FDDF0000}"/>
    <cellStyle name="Note 4 2 8 2 3 5" xfId="57342" xr:uid="{00000000-0005-0000-0000-0000FEDF0000}"/>
    <cellStyle name="Note 4 2 8 2 4" xfId="57343" xr:uid="{00000000-0005-0000-0000-0000FFDF0000}"/>
    <cellStyle name="Note 4 2 8 2 4 2" xfId="57344" xr:uid="{00000000-0005-0000-0000-000000E00000}"/>
    <cellStyle name="Note 4 2 8 2 5" xfId="57345" xr:uid="{00000000-0005-0000-0000-000001E00000}"/>
    <cellStyle name="Note 4 2 8 2 5 2" xfId="57346" xr:uid="{00000000-0005-0000-0000-000002E00000}"/>
    <cellStyle name="Note 4 2 8 2 6" xfId="57347" xr:uid="{00000000-0005-0000-0000-000003E00000}"/>
    <cellStyle name="Note 4 2 8 2 6 2" xfId="57348" xr:uid="{00000000-0005-0000-0000-000004E00000}"/>
    <cellStyle name="Note 4 2 8 2 7" xfId="57349" xr:uid="{00000000-0005-0000-0000-000005E00000}"/>
    <cellStyle name="Note 4 2 8 3" xfId="57350" xr:uid="{00000000-0005-0000-0000-000006E00000}"/>
    <cellStyle name="Note 4 2 8 3 2" xfId="57351" xr:uid="{00000000-0005-0000-0000-000007E00000}"/>
    <cellStyle name="Note 4 2 8 3 3" xfId="57352" xr:uid="{00000000-0005-0000-0000-000008E00000}"/>
    <cellStyle name="Note 4 2 8 3 4" xfId="57353" xr:uid="{00000000-0005-0000-0000-000009E00000}"/>
    <cellStyle name="Note 4 2 8 3 5" xfId="57354" xr:uid="{00000000-0005-0000-0000-00000AE00000}"/>
    <cellStyle name="Note 4 2 8 4" xfId="57355" xr:uid="{00000000-0005-0000-0000-00000BE00000}"/>
    <cellStyle name="Note 4 2 8 4 2" xfId="57356" xr:uid="{00000000-0005-0000-0000-00000CE00000}"/>
    <cellStyle name="Note 4 2 8 4 3" xfId="57357" xr:uid="{00000000-0005-0000-0000-00000DE00000}"/>
    <cellStyle name="Note 4 2 8 4 4" xfId="57358" xr:uid="{00000000-0005-0000-0000-00000EE00000}"/>
    <cellStyle name="Note 4 2 8 4 5" xfId="57359" xr:uid="{00000000-0005-0000-0000-00000FE00000}"/>
    <cellStyle name="Note 4 2 8 5" xfId="57360" xr:uid="{00000000-0005-0000-0000-000010E00000}"/>
    <cellStyle name="Note 4 2 8 5 2" xfId="57361" xr:uid="{00000000-0005-0000-0000-000011E00000}"/>
    <cellStyle name="Note 4 2 8 6" xfId="57362" xr:uid="{00000000-0005-0000-0000-000012E00000}"/>
    <cellStyle name="Note 4 2 8 6 2" xfId="57363" xr:uid="{00000000-0005-0000-0000-000013E00000}"/>
    <cellStyle name="Note 4 2 8 7" xfId="57364" xr:uid="{00000000-0005-0000-0000-000014E00000}"/>
    <cellStyle name="Note 4 2 8 7 2" xfId="57365" xr:uid="{00000000-0005-0000-0000-000015E00000}"/>
    <cellStyle name="Note 4 2 8 8" xfId="57366" xr:uid="{00000000-0005-0000-0000-000016E00000}"/>
    <cellStyle name="Note 4 2 9" xfId="57367" xr:uid="{00000000-0005-0000-0000-000017E00000}"/>
    <cellStyle name="Note 4 2 9 2" xfId="57368" xr:uid="{00000000-0005-0000-0000-000018E00000}"/>
    <cellStyle name="Note 4 2 9 2 2" xfId="57369" xr:uid="{00000000-0005-0000-0000-000019E00000}"/>
    <cellStyle name="Note 4 2 9 2 2 2" xfId="57370" xr:uid="{00000000-0005-0000-0000-00001AE00000}"/>
    <cellStyle name="Note 4 2 9 2 2 3" xfId="57371" xr:uid="{00000000-0005-0000-0000-00001BE00000}"/>
    <cellStyle name="Note 4 2 9 2 2 4" xfId="57372" xr:uid="{00000000-0005-0000-0000-00001CE00000}"/>
    <cellStyle name="Note 4 2 9 2 2 5" xfId="57373" xr:uid="{00000000-0005-0000-0000-00001DE00000}"/>
    <cellStyle name="Note 4 2 9 2 3" xfId="57374" xr:uid="{00000000-0005-0000-0000-00001EE00000}"/>
    <cellStyle name="Note 4 2 9 2 3 2" xfId="57375" xr:uid="{00000000-0005-0000-0000-00001FE00000}"/>
    <cellStyle name="Note 4 2 9 2 3 3" xfId="57376" xr:uid="{00000000-0005-0000-0000-000020E00000}"/>
    <cellStyle name="Note 4 2 9 2 3 4" xfId="57377" xr:uid="{00000000-0005-0000-0000-000021E00000}"/>
    <cellStyle name="Note 4 2 9 2 3 5" xfId="57378" xr:uid="{00000000-0005-0000-0000-000022E00000}"/>
    <cellStyle name="Note 4 2 9 2 4" xfId="57379" xr:uid="{00000000-0005-0000-0000-000023E00000}"/>
    <cellStyle name="Note 4 2 9 2 4 2" xfId="57380" xr:uid="{00000000-0005-0000-0000-000024E00000}"/>
    <cellStyle name="Note 4 2 9 2 5" xfId="57381" xr:uid="{00000000-0005-0000-0000-000025E00000}"/>
    <cellStyle name="Note 4 2 9 2 5 2" xfId="57382" xr:uid="{00000000-0005-0000-0000-000026E00000}"/>
    <cellStyle name="Note 4 2 9 2 6" xfId="57383" xr:uid="{00000000-0005-0000-0000-000027E00000}"/>
    <cellStyle name="Note 4 2 9 2 6 2" xfId="57384" xr:uid="{00000000-0005-0000-0000-000028E00000}"/>
    <cellStyle name="Note 4 2 9 2 7" xfId="57385" xr:uid="{00000000-0005-0000-0000-000029E00000}"/>
    <cellStyle name="Note 4 2 9 3" xfId="57386" xr:uid="{00000000-0005-0000-0000-00002AE00000}"/>
    <cellStyle name="Note 4 2 9 3 2" xfId="57387" xr:uid="{00000000-0005-0000-0000-00002BE00000}"/>
    <cellStyle name="Note 4 2 9 3 3" xfId="57388" xr:uid="{00000000-0005-0000-0000-00002CE00000}"/>
    <cellStyle name="Note 4 2 9 3 4" xfId="57389" xr:uid="{00000000-0005-0000-0000-00002DE00000}"/>
    <cellStyle name="Note 4 2 9 3 5" xfId="57390" xr:uid="{00000000-0005-0000-0000-00002EE00000}"/>
    <cellStyle name="Note 4 2 9 4" xfId="57391" xr:uid="{00000000-0005-0000-0000-00002FE00000}"/>
    <cellStyle name="Note 4 2 9 4 2" xfId="57392" xr:uid="{00000000-0005-0000-0000-000030E00000}"/>
    <cellStyle name="Note 4 2 9 4 3" xfId="57393" xr:uid="{00000000-0005-0000-0000-000031E00000}"/>
    <cellStyle name="Note 4 2 9 4 4" xfId="57394" xr:uid="{00000000-0005-0000-0000-000032E00000}"/>
    <cellStyle name="Note 4 2 9 4 5" xfId="57395" xr:uid="{00000000-0005-0000-0000-000033E00000}"/>
    <cellStyle name="Note 4 2 9 5" xfId="57396" xr:uid="{00000000-0005-0000-0000-000034E00000}"/>
    <cellStyle name="Note 4 2 9 5 2" xfId="57397" xr:uid="{00000000-0005-0000-0000-000035E00000}"/>
    <cellStyle name="Note 4 2 9 6" xfId="57398" xr:uid="{00000000-0005-0000-0000-000036E00000}"/>
    <cellStyle name="Note 4 2 9 6 2" xfId="57399" xr:uid="{00000000-0005-0000-0000-000037E00000}"/>
    <cellStyle name="Note 4 2 9 7" xfId="57400" xr:uid="{00000000-0005-0000-0000-000038E00000}"/>
    <cellStyle name="Note 4 2 9 7 2" xfId="57401" xr:uid="{00000000-0005-0000-0000-000039E00000}"/>
    <cellStyle name="Note 4 2 9 8" xfId="57402" xr:uid="{00000000-0005-0000-0000-00003AE00000}"/>
    <cellStyle name="Note 4 3" xfId="57403" xr:uid="{00000000-0005-0000-0000-00003BE00000}"/>
    <cellStyle name="Note 4 3 2" xfId="57404" xr:uid="{00000000-0005-0000-0000-00003CE00000}"/>
    <cellStyle name="Note 4 3 2 2" xfId="57405" xr:uid="{00000000-0005-0000-0000-00003DE00000}"/>
    <cellStyle name="Note 4 3 3" xfId="57406" xr:uid="{00000000-0005-0000-0000-00003EE00000}"/>
    <cellStyle name="Note 4 3 3 2" xfId="57407" xr:uid="{00000000-0005-0000-0000-00003FE00000}"/>
    <cellStyle name="Note 4 3 4" xfId="57408" xr:uid="{00000000-0005-0000-0000-000040E00000}"/>
    <cellStyle name="Note 4 3 5" xfId="57409" xr:uid="{00000000-0005-0000-0000-000041E00000}"/>
    <cellStyle name="Note 4 4" xfId="57410" xr:uid="{00000000-0005-0000-0000-000042E00000}"/>
    <cellStyle name="Note 4 4 2" xfId="57411" xr:uid="{00000000-0005-0000-0000-000043E00000}"/>
    <cellStyle name="Note 4 4 2 2" xfId="57412" xr:uid="{00000000-0005-0000-0000-000044E00000}"/>
    <cellStyle name="Note 4 4 3" xfId="57413" xr:uid="{00000000-0005-0000-0000-000045E00000}"/>
    <cellStyle name="Note 4 4 3 2" xfId="57414" xr:uid="{00000000-0005-0000-0000-000046E00000}"/>
    <cellStyle name="Note 4 4 4" xfId="57415" xr:uid="{00000000-0005-0000-0000-000047E00000}"/>
    <cellStyle name="Note 4 4 5" xfId="57416" xr:uid="{00000000-0005-0000-0000-000048E00000}"/>
    <cellStyle name="Note 4 5" xfId="57417" xr:uid="{00000000-0005-0000-0000-000049E00000}"/>
    <cellStyle name="Note 4 5 2" xfId="57418" xr:uid="{00000000-0005-0000-0000-00004AE00000}"/>
    <cellStyle name="Note 4 5 2 2" xfId="57419" xr:uid="{00000000-0005-0000-0000-00004BE00000}"/>
    <cellStyle name="Note 4 6" xfId="57420" xr:uid="{00000000-0005-0000-0000-00004CE00000}"/>
    <cellStyle name="Note 4 6 2" xfId="57421" xr:uid="{00000000-0005-0000-0000-00004DE00000}"/>
    <cellStyle name="Note 4 7" xfId="57422" xr:uid="{00000000-0005-0000-0000-00004EE00000}"/>
    <cellStyle name="Note 4 7 2" xfId="57423" xr:uid="{00000000-0005-0000-0000-00004FE00000}"/>
    <cellStyle name="Note 4_T-straight with PEDs adjustor" xfId="57424" xr:uid="{00000000-0005-0000-0000-000050E00000}"/>
    <cellStyle name="Note 5" xfId="57425" xr:uid="{00000000-0005-0000-0000-000051E00000}"/>
    <cellStyle name="Note 5 2" xfId="57426" xr:uid="{00000000-0005-0000-0000-000052E00000}"/>
    <cellStyle name="Note 5 2 2" xfId="57427" xr:uid="{00000000-0005-0000-0000-000053E00000}"/>
    <cellStyle name="Note 5 3" xfId="57428" xr:uid="{00000000-0005-0000-0000-000054E00000}"/>
    <cellStyle name="Note 5 3 2" xfId="57429" xr:uid="{00000000-0005-0000-0000-000055E00000}"/>
    <cellStyle name="Note 5 3 2 2" xfId="57430" xr:uid="{00000000-0005-0000-0000-000056E00000}"/>
    <cellStyle name="Note 5 3 3" xfId="57431" xr:uid="{00000000-0005-0000-0000-000057E00000}"/>
    <cellStyle name="Note 5 4" xfId="57432" xr:uid="{00000000-0005-0000-0000-000058E00000}"/>
    <cellStyle name="Note 5 4 2" xfId="57433" xr:uid="{00000000-0005-0000-0000-000059E00000}"/>
    <cellStyle name="Note 5 5" xfId="57434" xr:uid="{00000000-0005-0000-0000-00005AE00000}"/>
    <cellStyle name="Note 6" xfId="57435" xr:uid="{00000000-0005-0000-0000-00005BE00000}"/>
    <cellStyle name="Note 6 2" xfId="57436" xr:uid="{00000000-0005-0000-0000-00005CE00000}"/>
    <cellStyle name="Note 6 2 2" xfId="57437" xr:uid="{00000000-0005-0000-0000-00005DE00000}"/>
    <cellStyle name="Note 6 3" xfId="57438" xr:uid="{00000000-0005-0000-0000-00005EE00000}"/>
    <cellStyle name="Note 6 3 2" xfId="57439" xr:uid="{00000000-0005-0000-0000-00005FE00000}"/>
    <cellStyle name="Note 6 3 2 2" xfId="57440" xr:uid="{00000000-0005-0000-0000-000060E00000}"/>
    <cellStyle name="Note 6 3 3" xfId="57441" xr:uid="{00000000-0005-0000-0000-000061E00000}"/>
    <cellStyle name="Note 6 4" xfId="57442" xr:uid="{00000000-0005-0000-0000-000062E00000}"/>
    <cellStyle name="Note 6 4 2" xfId="57443" xr:uid="{00000000-0005-0000-0000-000063E00000}"/>
    <cellStyle name="Note 6 5" xfId="57444" xr:uid="{00000000-0005-0000-0000-000064E00000}"/>
    <cellStyle name="Note 7" xfId="57445" xr:uid="{00000000-0005-0000-0000-000065E00000}"/>
    <cellStyle name="Note 7 2" xfId="57446" xr:uid="{00000000-0005-0000-0000-000066E00000}"/>
    <cellStyle name="Note 7 2 2" xfId="57447" xr:uid="{00000000-0005-0000-0000-000067E00000}"/>
    <cellStyle name="Note 7 3" xfId="57448" xr:uid="{00000000-0005-0000-0000-000068E00000}"/>
    <cellStyle name="Note 7 3 2" xfId="57449" xr:uid="{00000000-0005-0000-0000-000069E00000}"/>
    <cellStyle name="Note 7 3 2 2" xfId="57450" xr:uid="{00000000-0005-0000-0000-00006AE00000}"/>
    <cellStyle name="Note 7 3 3" xfId="57451" xr:uid="{00000000-0005-0000-0000-00006BE00000}"/>
    <cellStyle name="Note 7 4" xfId="57452" xr:uid="{00000000-0005-0000-0000-00006CE00000}"/>
    <cellStyle name="Note 7 4 2" xfId="57453" xr:uid="{00000000-0005-0000-0000-00006DE00000}"/>
    <cellStyle name="Note 7 5" xfId="57454" xr:uid="{00000000-0005-0000-0000-00006EE00000}"/>
    <cellStyle name="Note 8" xfId="57455" xr:uid="{00000000-0005-0000-0000-00006FE00000}"/>
    <cellStyle name="Note 8 2" xfId="57456" xr:uid="{00000000-0005-0000-0000-000070E00000}"/>
    <cellStyle name="Note 8 2 2" xfId="57457" xr:uid="{00000000-0005-0000-0000-000071E00000}"/>
    <cellStyle name="Note 8 3" xfId="57458" xr:uid="{00000000-0005-0000-0000-000072E00000}"/>
    <cellStyle name="Note 8 3 2" xfId="57459" xr:uid="{00000000-0005-0000-0000-000073E00000}"/>
    <cellStyle name="Note 8 3 2 2" xfId="57460" xr:uid="{00000000-0005-0000-0000-000074E00000}"/>
    <cellStyle name="Note 8 3 3" xfId="57461" xr:uid="{00000000-0005-0000-0000-000075E00000}"/>
    <cellStyle name="Note 8 4" xfId="57462" xr:uid="{00000000-0005-0000-0000-000076E00000}"/>
    <cellStyle name="Note 8 4 2" xfId="57463" xr:uid="{00000000-0005-0000-0000-000077E00000}"/>
    <cellStyle name="Note 8 5" xfId="57464" xr:uid="{00000000-0005-0000-0000-000078E00000}"/>
    <cellStyle name="Note 9" xfId="57465" xr:uid="{00000000-0005-0000-0000-000079E00000}"/>
    <cellStyle name="Note 9 2" xfId="57466" xr:uid="{00000000-0005-0000-0000-00007AE00000}"/>
    <cellStyle name="Note 9 2 2" xfId="57467" xr:uid="{00000000-0005-0000-0000-00007BE00000}"/>
    <cellStyle name="Note 9 3" xfId="57468" xr:uid="{00000000-0005-0000-0000-00007CE00000}"/>
    <cellStyle name="Note 9 3 2" xfId="57469" xr:uid="{00000000-0005-0000-0000-00007DE00000}"/>
    <cellStyle name="Note 9 3 2 2" xfId="57470" xr:uid="{00000000-0005-0000-0000-00007EE00000}"/>
    <cellStyle name="Note 9 3 3" xfId="57471" xr:uid="{00000000-0005-0000-0000-00007FE00000}"/>
    <cellStyle name="Note 9 4" xfId="57472" xr:uid="{00000000-0005-0000-0000-000080E00000}"/>
    <cellStyle name="Note 9 4 2" xfId="57473" xr:uid="{00000000-0005-0000-0000-000081E00000}"/>
    <cellStyle name="Note 9 5" xfId="57474" xr:uid="{00000000-0005-0000-0000-000082E00000}"/>
    <cellStyle name="Output 10" xfId="57475" xr:uid="{00000000-0005-0000-0000-000083E00000}"/>
    <cellStyle name="Output 10 2" xfId="57476" xr:uid="{00000000-0005-0000-0000-000084E00000}"/>
    <cellStyle name="Output 10 2 2" xfId="57477" xr:uid="{00000000-0005-0000-0000-000085E00000}"/>
    <cellStyle name="Output 10 3" xfId="57478" xr:uid="{00000000-0005-0000-0000-000086E00000}"/>
    <cellStyle name="Output 10 3 2" xfId="57479" xr:uid="{00000000-0005-0000-0000-000087E00000}"/>
    <cellStyle name="Output 10 4" xfId="57480" xr:uid="{00000000-0005-0000-0000-000088E00000}"/>
    <cellStyle name="Output 11" xfId="57481" xr:uid="{00000000-0005-0000-0000-000089E00000}"/>
    <cellStyle name="Output 11 2" xfId="57482" xr:uid="{00000000-0005-0000-0000-00008AE00000}"/>
    <cellStyle name="Output 12" xfId="57483" xr:uid="{00000000-0005-0000-0000-00008BE00000}"/>
    <cellStyle name="Output 12 2" xfId="57484" xr:uid="{00000000-0005-0000-0000-00008CE00000}"/>
    <cellStyle name="Output 2" xfId="57485" xr:uid="{00000000-0005-0000-0000-00008DE00000}"/>
    <cellStyle name="Output 2 10" xfId="57486" xr:uid="{00000000-0005-0000-0000-00008EE00000}"/>
    <cellStyle name="Output 2 2" xfId="57487" xr:uid="{00000000-0005-0000-0000-00008FE00000}"/>
    <cellStyle name="Output 2 2 2" xfId="57488" xr:uid="{00000000-0005-0000-0000-000090E00000}"/>
    <cellStyle name="Output 2 2 2 2" xfId="57489" xr:uid="{00000000-0005-0000-0000-000091E00000}"/>
    <cellStyle name="Output 2 2 2 2 10" xfId="57490" xr:uid="{00000000-0005-0000-0000-000092E00000}"/>
    <cellStyle name="Output 2 2 2 2 10 2" xfId="57491" xr:uid="{00000000-0005-0000-0000-000093E00000}"/>
    <cellStyle name="Output 2 2 2 2 10 2 2" xfId="57492" xr:uid="{00000000-0005-0000-0000-000094E00000}"/>
    <cellStyle name="Output 2 2 2 2 10 2 2 2" xfId="57493" xr:uid="{00000000-0005-0000-0000-000095E00000}"/>
    <cellStyle name="Output 2 2 2 2 10 2 2 3" xfId="57494" xr:uid="{00000000-0005-0000-0000-000096E00000}"/>
    <cellStyle name="Output 2 2 2 2 10 2 2 4" xfId="57495" xr:uid="{00000000-0005-0000-0000-000097E00000}"/>
    <cellStyle name="Output 2 2 2 2 10 2 2 5" xfId="57496" xr:uid="{00000000-0005-0000-0000-000098E00000}"/>
    <cellStyle name="Output 2 2 2 2 10 2 3" xfId="57497" xr:uid="{00000000-0005-0000-0000-000099E00000}"/>
    <cellStyle name="Output 2 2 2 2 10 2 3 2" xfId="57498" xr:uid="{00000000-0005-0000-0000-00009AE00000}"/>
    <cellStyle name="Output 2 2 2 2 10 2 3 3" xfId="57499" xr:uid="{00000000-0005-0000-0000-00009BE00000}"/>
    <cellStyle name="Output 2 2 2 2 10 2 3 4" xfId="57500" xr:uid="{00000000-0005-0000-0000-00009CE00000}"/>
    <cellStyle name="Output 2 2 2 2 10 2 3 5" xfId="57501" xr:uid="{00000000-0005-0000-0000-00009DE00000}"/>
    <cellStyle name="Output 2 2 2 2 10 2 4" xfId="57502" xr:uid="{00000000-0005-0000-0000-00009EE00000}"/>
    <cellStyle name="Output 2 2 2 2 10 2 5" xfId="57503" xr:uid="{00000000-0005-0000-0000-00009FE00000}"/>
    <cellStyle name="Output 2 2 2 2 10 2 6" xfId="57504" xr:uid="{00000000-0005-0000-0000-0000A0E00000}"/>
    <cellStyle name="Output 2 2 2 2 10 2 7" xfId="57505" xr:uid="{00000000-0005-0000-0000-0000A1E00000}"/>
    <cellStyle name="Output 2 2 2 2 10 3" xfId="57506" xr:uid="{00000000-0005-0000-0000-0000A2E00000}"/>
    <cellStyle name="Output 2 2 2 2 10 3 2" xfId="57507" xr:uid="{00000000-0005-0000-0000-0000A3E00000}"/>
    <cellStyle name="Output 2 2 2 2 10 3 3" xfId="57508" xr:uid="{00000000-0005-0000-0000-0000A4E00000}"/>
    <cellStyle name="Output 2 2 2 2 10 3 4" xfId="57509" xr:uid="{00000000-0005-0000-0000-0000A5E00000}"/>
    <cellStyle name="Output 2 2 2 2 10 3 5" xfId="57510" xr:uid="{00000000-0005-0000-0000-0000A6E00000}"/>
    <cellStyle name="Output 2 2 2 2 10 4" xfId="57511" xr:uid="{00000000-0005-0000-0000-0000A7E00000}"/>
    <cellStyle name="Output 2 2 2 2 10 4 2" xfId="57512" xr:uid="{00000000-0005-0000-0000-0000A8E00000}"/>
    <cellStyle name="Output 2 2 2 2 10 4 3" xfId="57513" xr:uid="{00000000-0005-0000-0000-0000A9E00000}"/>
    <cellStyle name="Output 2 2 2 2 10 4 4" xfId="57514" xr:uid="{00000000-0005-0000-0000-0000AAE00000}"/>
    <cellStyle name="Output 2 2 2 2 10 4 5" xfId="57515" xr:uid="{00000000-0005-0000-0000-0000ABE00000}"/>
    <cellStyle name="Output 2 2 2 2 10 5" xfId="57516" xr:uid="{00000000-0005-0000-0000-0000ACE00000}"/>
    <cellStyle name="Output 2 2 2 2 10 6" xfId="57517" xr:uid="{00000000-0005-0000-0000-0000ADE00000}"/>
    <cellStyle name="Output 2 2 2 2 10 7" xfId="57518" xr:uid="{00000000-0005-0000-0000-0000AEE00000}"/>
    <cellStyle name="Output 2 2 2 2 10 8" xfId="57519" xr:uid="{00000000-0005-0000-0000-0000AFE00000}"/>
    <cellStyle name="Output 2 2 2 2 11" xfId="57520" xr:uid="{00000000-0005-0000-0000-0000B0E00000}"/>
    <cellStyle name="Output 2 2 2 2 11 2" xfId="57521" xr:uid="{00000000-0005-0000-0000-0000B1E00000}"/>
    <cellStyle name="Output 2 2 2 2 11 2 2" xfId="57522" xr:uid="{00000000-0005-0000-0000-0000B2E00000}"/>
    <cellStyle name="Output 2 2 2 2 11 2 2 2" xfId="57523" xr:uid="{00000000-0005-0000-0000-0000B3E00000}"/>
    <cellStyle name="Output 2 2 2 2 11 2 2 3" xfId="57524" xr:uid="{00000000-0005-0000-0000-0000B4E00000}"/>
    <cellStyle name="Output 2 2 2 2 11 2 2 4" xfId="57525" xr:uid="{00000000-0005-0000-0000-0000B5E00000}"/>
    <cellStyle name="Output 2 2 2 2 11 2 2 5" xfId="57526" xr:uid="{00000000-0005-0000-0000-0000B6E00000}"/>
    <cellStyle name="Output 2 2 2 2 11 2 3" xfId="57527" xr:uid="{00000000-0005-0000-0000-0000B7E00000}"/>
    <cellStyle name="Output 2 2 2 2 11 2 3 2" xfId="57528" xr:uid="{00000000-0005-0000-0000-0000B8E00000}"/>
    <cellStyle name="Output 2 2 2 2 11 2 3 3" xfId="57529" xr:uid="{00000000-0005-0000-0000-0000B9E00000}"/>
    <cellStyle name="Output 2 2 2 2 11 2 3 4" xfId="57530" xr:uid="{00000000-0005-0000-0000-0000BAE00000}"/>
    <cellStyle name="Output 2 2 2 2 11 2 3 5" xfId="57531" xr:uid="{00000000-0005-0000-0000-0000BBE00000}"/>
    <cellStyle name="Output 2 2 2 2 11 2 4" xfId="57532" xr:uid="{00000000-0005-0000-0000-0000BCE00000}"/>
    <cellStyle name="Output 2 2 2 2 11 2 5" xfId="57533" xr:uid="{00000000-0005-0000-0000-0000BDE00000}"/>
    <cellStyle name="Output 2 2 2 2 11 2 6" xfId="57534" xr:uid="{00000000-0005-0000-0000-0000BEE00000}"/>
    <cellStyle name="Output 2 2 2 2 11 2 7" xfId="57535" xr:uid="{00000000-0005-0000-0000-0000BFE00000}"/>
    <cellStyle name="Output 2 2 2 2 11 3" xfId="57536" xr:uid="{00000000-0005-0000-0000-0000C0E00000}"/>
    <cellStyle name="Output 2 2 2 2 11 3 2" xfId="57537" xr:uid="{00000000-0005-0000-0000-0000C1E00000}"/>
    <cellStyle name="Output 2 2 2 2 11 3 3" xfId="57538" xr:uid="{00000000-0005-0000-0000-0000C2E00000}"/>
    <cellStyle name="Output 2 2 2 2 11 3 4" xfId="57539" xr:uid="{00000000-0005-0000-0000-0000C3E00000}"/>
    <cellStyle name="Output 2 2 2 2 11 3 5" xfId="57540" xr:uid="{00000000-0005-0000-0000-0000C4E00000}"/>
    <cellStyle name="Output 2 2 2 2 11 4" xfId="57541" xr:uid="{00000000-0005-0000-0000-0000C5E00000}"/>
    <cellStyle name="Output 2 2 2 2 11 4 2" xfId="57542" xr:uid="{00000000-0005-0000-0000-0000C6E00000}"/>
    <cellStyle name="Output 2 2 2 2 11 4 3" xfId="57543" xr:uid="{00000000-0005-0000-0000-0000C7E00000}"/>
    <cellStyle name="Output 2 2 2 2 11 4 4" xfId="57544" xr:uid="{00000000-0005-0000-0000-0000C8E00000}"/>
    <cellStyle name="Output 2 2 2 2 11 4 5" xfId="57545" xr:uid="{00000000-0005-0000-0000-0000C9E00000}"/>
    <cellStyle name="Output 2 2 2 2 11 5" xfId="57546" xr:uid="{00000000-0005-0000-0000-0000CAE00000}"/>
    <cellStyle name="Output 2 2 2 2 11 6" xfId="57547" xr:uid="{00000000-0005-0000-0000-0000CBE00000}"/>
    <cellStyle name="Output 2 2 2 2 11 7" xfId="57548" xr:uid="{00000000-0005-0000-0000-0000CCE00000}"/>
    <cellStyle name="Output 2 2 2 2 11 8" xfId="57549" xr:uid="{00000000-0005-0000-0000-0000CDE00000}"/>
    <cellStyle name="Output 2 2 2 2 12" xfId="57550" xr:uid="{00000000-0005-0000-0000-0000CEE00000}"/>
    <cellStyle name="Output 2 2 2 2 12 2" xfId="57551" xr:uid="{00000000-0005-0000-0000-0000CFE00000}"/>
    <cellStyle name="Output 2 2 2 2 12 2 2" xfId="57552" xr:uid="{00000000-0005-0000-0000-0000D0E00000}"/>
    <cellStyle name="Output 2 2 2 2 12 2 2 2" xfId="57553" xr:uid="{00000000-0005-0000-0000-0000D1E00000}"/>
    <cellStyle name="Output 2 2 2 2 12 2 2 3" xfId="57554" xr:uid="{00000000-0005-0000-0000-0000D2E00000}"/>
    <cellStyle name="Output 2 2 2 2 12 2 2 4" xfId="57555" xr:uid="{00000000-0005-0000-0000-0000D3E00000}"/>
    <cellStyle name="Output 2 2 2 2 12 2 2 5" xfId="57556" xr:uid="{00000000-0005-0000-0000-0000D4E00000}"/>
    <cellStyle name="Output 2 2 2 2 12 2 3" xfId="57557" xr:uid="{00000000-0005-0000-0000-0000D5E00000}"/>
    <cellStyle name="Output 2 2 2 2 12 2 3 2" xfId="57558" xr:uid="{00000000-0005-0000-0000-0000D6E00000}"/>
    <cellStyle name="Output 2 2 2 2 12 2 3 3" xfId="57559" xr:uid="{00000000-0005-0000-0000-0000D7E00000}"/>
    <cellStyle name="Output 2 2 2 2 12 2 3 4" xfId="57560" xr:uid="{00000000-0005-0000-0000-0000D8E00000}"/>
    <cellStyle name="Output 2 2 2 2 12 2 3 5" xfId="57561" xr:uid="{00000000-0005-0000-0000-0000D9E00000}"/>
    <cellStyle name="Output 2 2 2 2 12 2 4" xfId="57562" xr:uid="{00000000-0005-0000-0000-0000DAE00000}"/>
    <cellStyle name="Output 2 2 2 2 12 2 5" xfId="57563" xr:uid="{00000000-0005-0000-0000-0000DBE00000}"/>
    <cellStyle name="Output 2 2 2 2 12 2 6" xfId="57564" xr:uid="{00000000-0005-0000-0000-0000DCE00000}"/>
    <cellStyle name="Output 2 2 2 2 12 2 7" xfId="57565" xr:uid="{00000000-0005-0000-0000-0000DDE00000}"/>
    <cellStyle name="Output 2 2 2 2 12 3" xfId="57566" xr:uid="{00000000-0005-0000-0000-0000DEE00000}"/>
    <cellStyle name="Output 2 2 2 2 12 3 2" xfId="57567" xr:uid="{00000000-0005-0000-0000-0000DFE00000}"/>
    <cellStyle name="Output 2 2 2 2 12 3 3" xfId="57568" xr:uid="{00000000-0005-0000-0000-0000E0E00000}"/>
    <cellStyle name="Output 2 2 2 2 12 3 4" xfId="57569" xr:uid="{00000000-0005-0000-0000-0000E1E00000}"/>
    <cellStyle name="Output 2 2 2 2 12 3 5" xfId="57570" xr:uid="{00000000-0005-0000-0000-0000E2E00000}"/>
    <cellStyle name="Output 2 2 2 2 12 4" xfId="57571" xr:uid="{00000000-0005-0000-0000-0000E3E00000}"/>
    <cellStyle name="Output 2 2 2 2 12 4 2" xfId="57572" xr:uid="{00000000-0005-0000-0000-0000E4E00000}"/>
    <cellStyle name="Output 2 2 2 2 12 4 3" xfId="57573" xr:uid="{00000000-0005-0000-0000-0000E5E00000}"/>
    <cellStyle name="Output 2 2 2 2 12 4 4" xfId="57574" xr:uid="{00000000-0005-0000-0000-0000E6E00000}"/>
    <cellStyle name="Output 2 2 2 2 12 4 5" xfId="57575" xr:uid="{00000000-0005-0000-0000-0000E7E00000}"/>
    <cellStyle name="Output 2 2 2 2 12 5" xfId="57576" xr:uid="{00000000-0005-0000-0000-0000E8E00000}"/>
    <cellStyle name="Output 2 2 2 2 12 6" xfId="57577" xr:uid="{00000000-0005-0000-0000-0000E9E00000}"/>
    <cellStyle name="Output 2 2 2 2 12 7" xfId="57578" xr:uid="{00000000-0005-0000-0000-0000EAE00000}"/>
    <cellStyle name="Output 2 2 2 2 12 8" xfId="57579" xr:uid="{00000000-0005-0000-0000-0000EBE00000}"/>
    <cellStyle name="Output 2 2 2 2 13" xfId="57580" xr:uid="{00000000-0005-0000-0000-0000ECE00000}"/>
    <cellStyle name="Output 2 2 2 2 13 2" xfId="57581" xr:uid="{00000000-0005-0000-0000-0000EDE00000}"/>
    <cellStyle name="Output 2 2 2 2 13 2 2" xfId="57582" xr:uid="{00000000-0005-0000-0000-0000EEE00000}"/>
    <cellStyle name="Output 2 2 2 2 13 2 2 2" xfId="57583" xr:uid="{00000000-0005-0000-0000-0000EFE00000}"/>
    <cellStyle name="Output 2 2 2 2 13 2 2 3" xfId="57584" xr:uid="{00000000-0005-0000-0000-0000F0E00000}"/>
    <cellStyle name="Output 2 2 2 2 13 2 2 4" xfId="57585" xr:uid="{00000000-0005-0000-0000-0000F1E00000}"/>
    <cellStyle name="Output 2 2 2 2 13 2 2 5" xfId="57586" xr:uid="{00000000-0005-0000-0000-0000F2E00000}"/>
    <cellStyle name="Output 2 2 2 2 13 2 3" xfId="57587" xr:uid="{00000000-0005-0000-0000-0000F3E00000}"/>
    <cellStyle name="Output 2 2 2 2 13 2 3 2" xfId="57588" xr:uid="{00000000-0005-0000-0000-0000F4E00000}"/>
    <cellStyle name="Output 2 2 2 2 13 2 3 3" xfId="57589" xr:uid="{00000000-0005-0000-0000-0000F5E00000}"/>
    <cellStyle name="Output 2 2 2 2 13 2 3 4" xfId="57590" xr:uid="{00000000-0005-0000-0000-0000F6E00000}"/>
    <cellStyle name="Output 2 2 2 2 13 2 3 5" xfId="57591" xr:uid="{00000000-0005-0000-0000-0000F7E00000}"/>
    <cellStyle name="Output 2 2 2 2 13 2 4" xfId="57592" xr:uid="{00000000-0005-0000-0000-0000F8E00000}"/>
    <cellStyle name="Output 2 2 2 2 13 2 5" xfId="57593" xr:uid="{00000000-0005-0000-0000-0000F9E00000}"/>
    <cellStyle name="Output 2 2 2 2 13 2 6" xfId="57594" xr:uid="{00000000-0005-0000-0000-0000FAE00000}"/>
    <cellStyle name="Output 2 2 2 2 13 2 7" xfId="57595" xr:uid="{00000000-0005-0000-0000-0000FBE00000}"/>
    <cellStyle name="Output 2 2 2 2 13 3" xfId="57596" xr:uid="{00000000-0005-0000-0000-0000FCE00000}"/>
    <cellStyle name="Output 2 2 2 2 13 3 2" xfId="57597" xr:uid="{00000000-0005-0000-0000-0000FDE00000}"/>
    <cellStyle name="Output 2 2 2 2 13 3 3" xfId="57598" xr:uid="{00000000-0005-0000-0000-0000FEE00000}"/>
    <cellStyle name="Output 2 2 2 2 13 3 4" xfId="57599" xr:uid="{00000000-0005-0000-0000-0000FFE00000}"/>
    <cellStyle name="Output 2 2 2 2 13 3 5" xfId="57600" xr:uid="{00000000-0005-0000-0000-000000E10000}"/>
    <cellStyle name="Output 2 2 2 2 13 4" xfId="57601" xr:uid="{00000000-0005-0000-0000-000001E10000}"/>
    <cellStyle name="Output 2 2 2 2 13 4 2" xfId="57602" xr:uid="{00000000-0005-0000-0000-000002E10000}"/>
    <cellStyle name="Output 2 2 2 2 13 4 3" xfId="57603" xr:uid="{00000000-0005-0000-0000-000003E10000}"/>
    <cellStyle name="Output 2 2 2 2 13 4 4" xfId="57604" xr:uid="{00000000-0005-0000-0000-000004E10000}"/>
    <cellStyle name="Output 2 2 2 2 13 4 5" xfId="57605" xr:uid="{00000000-0005-0000-0000-000005E10000}"/>
    <cellStyle name="Output 2 2 2 2 13 5" xfId="57606" xr:uid="{00000000-0005-0000-0000-000006E10000}"/>
    <cellStyle name="Output 2 2 2 2 13 6" xfId="57607" xr:uid="{00000000-0005-0000-0000-000007E10000}"/>
    <cellStyle name="Output 2 2 2 2 13 7" xfId="57608" xr:uid="{00000000-0005-0000-0000-000008E10000}"/>
    <cellStyle name="Output 2 2 2 2 13 8" xfId="57609" xr:uid="{00000000-0005-0000-0000-000009E10000}"/>
    <cellStyle name="Output 2 2 2 2 14" xfId="57610" xr:uid="{00000000-0005-0000-0000-00000AE10000}"/>
    <cellStyle name="Output 2 2 2 2 14 2" xfId="57611" xr:uid="{00000000-0005-0000-0000-00000BE10000}"/>
    <cellStyle name="Output 2 2 2 2 14 2 2" xfId="57612" xr:uid="{00000000-0005-0000-0000-00000CE10000}"/>
    <cellStyle name="Output 2 2 2 2 14 2 2 2" xfId="57613" xr:uid="{00000000-0005-0000-0000-00000DE10000}"/>
    <cellStyle name="Output 2 2 2 2 14 2 2 3" xfId="57614" xr:uid="{00000000-0005-0000-0000-00000EE10000}"/>
    <cellStyle name="Output 2 2 2 2 14 2 2 4" xfId="57615" xr:uid="{00000000-0005-0000-0000-00000FE10000}"/>
    <cellStyle name="Output 2 2 2 2 14 2 2 5" xfId="57616" xr:uid="{00000000-0005-0000-0000-000010E10000}"/>
    <cellStyle name="Output 2 2 2 2 14 2 3" xfId="57617" xr:uid="{00000000-0005-0000-0000-000011E10000}"/>
    <cellStyle name="Output 2 2 2 2 14 2 3 2" xfId="57618" xr:uid="{00000000-0005-0000-0000-000012E10000}"/>
    <cellStyle name="Output 2 2 2 2 14 2 3 3" xfId="57619" xr:uid="{00000000-0005-0000-0000-000013E10000}"/>
    <cellStyle name="Output 2 2 2 2 14 2 3 4" xfId="57620" xr:uid="{00000000-0005-0000-0000-000014E10000}"/>
    <cellStyle name="Output 2 2 2 2 14 2 3 5" xfId="57621" xr:uid="{00000000-0005-0000-0000-000015E10000}"/>
    <cellStyle name="Output 2 2 2 2 14 2 4" xfId="57622" xr:uid="{00000000-0005-0000-0000-000016E10000}"/>
    <cellStyle name="Output 2 2 2 2 14 2 5" xfId="57623" xr:uid="{00000000-0005-0000-0000-000017E10000}"/>
    <cellStyle name="Output 2 2 2 2 14 2 6" xfId="57624" xr:uid="{00000000-0005-0000-0000-000018E10000}"/>
    <cellStyle name="Output 2 2 2 2 14 2 7" xfId="57625" xr:uid="{00000000-0005-0000-0000-000019E10000}"/>
    <cellStyle name="Output 2 2 2 2 14 3" xfId="57626" xr:uid="{00000000-0005-0000-0000-00001AE10000}"/>
    <cellStyle name="Output 2 2 2 2 14 3 2" xfId="57627" xr:uid="{00000000-0005-0000-0000-00001BE10000}"/>
    <cellStyle name="Output 2 2 2 2 14 3 3" xfId="57628" xr:uid="{00000000-0005-0000-0000-00001CE10000}"/>
    <cellStyle name="Output 2 2 2 2 14 3 4" xfId="57629" xr:uid="{00000000-0005-0000-0000-00001DE10000}"/>
    <cellStyle name="Output 2 2 2 2 14 3 5" xfId="57630" xr:uid="{00000000-0005-0000-0000-00001EE10000}"/>
    <cellStyle name="Output 2 2 2 2 14 4" xfId="57631" xr:uid="{00000000-0005-0000-0000-00001FE10000}"/>
    <cellStyle name="Output 2 2 2 2 14 4 2" xfId="57632" xr:uid="{00000000-0005-0000-0000-000020E10000}"/>
    <cellStyle name="Output 2 2 2 2 14 4 3" xfId="57633" xr:uid="{00000000-0005-0000-0000-000021E10000}"/>
    <cellStyle name="Output 2 2 2 2 14 4 4" xfId="57634" xr:uid="{00000000-0005-0000-0000-000022E10000}"/>
    <cellStyle name="Output 2 2 2 2 14 4 5" xfId="57635" xr:uid="{00000000-0005-0000-0000-000023E10000}"/>
    <cellStyle name="Output 2 2 2 2 14 5" xfId="57636" xr:uid="{00000000-0005-0000-0000-000024E10000}"/>
    <cellStyle name="Output 2 2 2 2 14 6" xfId="57637" xr:uid="{00000000-0005-0000-0000-000025E10000}"/>
    <cellStyle name="Output 2 2 2 2 14 7" xfId="57638" xr:uid="{00000000-0005-0000-0000-000026E10000}"/>
    <cellStyle name="Output 2 2 2 2 14 8" xfId="57639" xr:uid="{00000000-0005-0000-0000-000027E10000}"/>
    <cellStyle name="Output 2 2 2 2 15" xfId="57640" xr:uid="{00000000-0005-0000-0000-000028E10000}"/>
    <cellStyle name="Output 2 2 2 2 15 2" xfId="57641" xr:uid="{00000000-0005-0000-0000-000029E10000}"/>
    <cellStyle name="Output 2 2 2 2 15 2 2" xfId="57642" xr:uid="{00000000-0005-0000-0000-00002AE10000}"/>
    <cellStyle name="Output 2 2 2 2 15 2 3" xfId="57643" xr:uid="{00000000-0005-0000-0000-00002BE10000}"/>
    <cellStyle name="Output 2 2 2 2 15 2 4" xfId="57644" xr:uid="{00000000-0005-0000-0000-00002CE10000}"/>
    <cellStyle name="Output 2 2 2 2 15 2 5" xfId="57645" xr:uid="{00000000-0005-0000-0000-00002DE10000}"/>
    <cellStyle name="Output 2 2 2 2 15 3" xfId="57646" xr:uid="{00000000-0005-0000-0000-00002EE10000}"/>
    <cellStyle name="Output 2 2 2 2 15 3 2" xfId="57647" xr:uid="{00000000-0005-0000-0000-00002FE10000}"/>
    <cellStyle name="Output 2 2 2 2 15 3 3" xfId="57648" xr:uid="{00000000-0005-0000-0000-000030E10000}"/>
    <cellStyle name="Output 2 2 2 2 15 3 4" xfId="57649" xr:uid="{00000000-0005-0000-0000-000031E10000}"/>
    <cellStyle name="Output 2 2 2 2 15 3 5" xfId="57650" xr:uid="{00000000-0005-0000-0000-000032E10000}"/>
    <cellStyle name="Output 2 2 2 2 15 4" xfId="57651" xr:uid="{00000000-0005-0000-0000-000033E10000}"/>
    <cellStyle name="Output 2 2 2 2 15 5" xfId="57652" xr:uid="{00000000-0005-0000-0000-000034E10000}"/>
    <cellStyle name="Output 2 2 2 2 15 6" xfId="57653" xr:uid="{00000000-0005-0000-0000-000035E10000}"/>
    <cellStyle name="Output 2 2 2 2 15 7" xfId="57654" xr:uid="{00000000-0005-0000-0000-000036E10000}"/>
    <cellStyle name="Output 2 2 2 2 16" xfId="57655" xr:uid="{00000000-0005-0000-0000-000037E10000}"/>
    <cellStyle name="Output 2 2 2 2 16 2" xfId="57656" xr:uid="{00000000-0005-0000-0000-000038E10000}"/>
    <cellStyle name="Output 2 2 2 2 16 3" xfId="57657" xr:uid="{00000000-0005-0000-0000-000039E10000}"/>
    <cellStyle name="Output 2 2 2 2 16 4" xfId="57658" xr:uid="{00000000-0005-0000-0000-00003AE10000}"/>
    <cellStyle name="Output 2 2 2 2 16 5" xfId="57659" xr:uid="{00000000-0005-0000-0000-00003BE10000}"/>
    <cellStyle name="Output 2 2 2 2 17" xfId="57660" xr:uid="{00000000-0005-0000-0000-00003CE10000}"/>
    <cellStyle name="Output 2 2 2 2 17 2" xfId="57661" xr:uid="{00000000-0005-0000-0000-00003DE10000}"/>
    <cellStyle name="Output 2 2 2 2 17 3" xfId="57662" xr:uid="{00000000-0005-0000-0000-00003EE10000}"/>
    <cellStyle name="Output 2 2 2 2 17 4" xfId="57663" xr:uid="{00000000-0005-0000-0000-00003FE10000}"/>
    <cellStyle name="Output 2 2 2 2 17 5" xfId="57664" xr:uid="{00000000-0005-0000-0000-000040E10000}"/>
    <cellStyle name="Output 2 2 2 2 18" xfId="57665" xr:uid="{00000000-0005-0000-0000-000041E10000}"/>
    <cellStyle name="Output 2 2 2 2 19" xfId="57666" xr:uid="{00000000-0005-0000-0000-000042E10000}"/>
    <cellStyle name="Output 2 2 2 2 2" xfId="57667" xr:uid="{00000000-0005-0000-0000-000043E10000}"/>
    <cellStyle name="Output 2 2 2 2 2 2" xfId="57668" xr:uid="{00000000-0005-0000-0000-000044E10000}"/>
    <cellStyle name="Output 2 2 2 2 2 2 2" xfId="57669" xr:uid="{00000000-0005-0000-0000-000045E10000}"/>
    <cellStyle name="Output 2 2 2 2 2 2 2 2" xfId="57670" xr:uid="{00000000-0005-0000-0000-000046E10000}"/>
    <cellStyle name="Output 2 2 2 2 2 2 2 3" xfId="57671" xr:uid="{00000000-0005-0000-0000-000047E10000}"/>
    <cellStyle name="Output 2 2 2 2 2 2 2 4" xfId="57672" xr:uid="{00000000-0005-0000-0000-000048E10000}"/>
    <cellStyle name="Output 2 2 2 2 2 2 2 5" xfId="57673" xr:uid="{00000000-0005-0000-0000-000049E10000}"/>
    <cellStyle name="Output 2 2 2 2 2 2 3" xfId="57674" xr:uid="{00000000-0005-0000-0000-00004AE10000}"/>
    <cellStyle name="Output 2 2 2 2 2 2 3 2" xfId="57675" xr:uid="{00000000-0005-0000-0000-00004BE10000}"/>
    <cellStyle name="Output 2 2 2 2 2 2 3 3" xfId="57676" xr:uid="{00000000-0005-0000-0000-00004CE10000}"/>
    <cellStyle name="Output 2 2 2 2 2 2 3 4" xfId="57677" xr:uid="{00000000-0005-0000-0000-00004DE10000}"/>
    <cellStyle name="Output 2 2 2 2 2 2 3 5" xfId="57678" xr:uid="{00000000-0005-0000-0000-00004EE10000}"/>
    <cellStyle name="Output 2 2 2 2 2 2 4" xfId="57679" xr:uid="{00000000-0005-0000-0000-00004FE10000}"/>
    <cellStyle name="Output 2 2 2 2 2 2 5" xfId="57680" xr:uid="{00000000-0005-0000-0000-000050E10000}"/>
    <cellStyle name="Output 2 2 2 2 2 2 6" xfId="57681" xr:uid="{00000000-0005-0000-0000-000051E10000}"/>
    <cellStyle name="Output 2 2 2 2 2 2 7" xfId="57682" xr:uid="{00000000-0005-0000-0000-000052E10000}"/>
    <cellStyle name="Output 2 2 2 2 2 3" xfId="57683" xr:uid="{00000000-0005-0000-0000-000053E10000}"/>
    <cellStyle name="Output 2 2 2 2 2 3 2" xfId="57684" xr:uid="{00000000-0005-0000-0000-000054E10000}"/>
    <cellStyle name="Output 2 2 2 2 2 3 3" xfId="57685" xr:uid="{00000000-0005-0000-0000-000055E10000}"/>
    <cellStyle name="Output 2 2 2 2 2 3 4" xfId="57686" xr:uid="{00000000-0005-0000-0000-000056E10000}"/>
    <cellStyle name="Output 2 2 2 2 2 3 5" xfId="57687" xr:uid="{00000000-0005-0000-0000-000057E10000}"/>
    <cellStyle name="Output 2 2 2 2 2 4" xfId="57688" xr:uid="{00000000-0005-0000-0000-000058E10000}"/>
    <cellStyle name="Output 2 2 2 2 2 4 2" xfId="57689" xr:uid="{00000000-0005-0000-0000-000059E10000}"/>
    <cellStyle name="Output 2 2 2 2 2 4 3" xfId="57690" xr:uid="{00000000-0005-0000-0000-00005AE10000}"/>
    <cellStyle name="Output 2 2 2 2 2 4 4" xfId="57691" xr:uid="{00000000-0005-0000-0000-00005BE10000}"/>
    <cellStyle name="Output 2 2 2 2 2 4 5" xfId="57692" xr:uid="{00000000-0005-0000-0000-00005CE10000}"/>
    <cellStyle name="Output 2 2 2 2 2 5" xfId="57693" xr:uid="{00000000-0005-0000-0000-00005DE10000}"/>
    <cellStyle name="Output 2 2 2 2 2 6" xfId="57694" xr:uid="{00000000-0005-0000-0000-00005EE10000}"/>
    <cellStyle name="Output 2 2 2 2 2 7" xfId="57695" xr:uid="{00000000-0005-0000-0000-00005FE10000}"/>
    <cellStyle name="Output 2 2 2 2 2 8" xfId="57696" xr:uid="{00000000-0005-0000-0000-000060E10000}"/>
    <cellStyle name="Output 2 2 2 2 20" xfId="57697" xr:uid="{00000000-0005-0000-0000-000061E10000}"/>
    <cellStyle name="Output 2 2 2 2 21" xfId="57698" xr:uid="{00000000-0005-0000-0000-000062E10000}"/>
    <cellStyle name="Output 2 2 2 2 3" xfId="57699" xr:uid="{00000000-0005-0000-0000-000063E10000}"/>
    <cellStyle name="Output 2 2 2 2 3 2" xfId="57700" xr:uid="{00000000-0005-0000-0000-000064E10000}"/>
    <cellStyle name="Output 2 2 2 2 3 2 2" xfId="57701" xr:uid="{00000000-0005-0000-0000-000065E10000}"/>
    <cellStyle name="Output 2 2 2 2 3 2 2 2" xfId="57702" xr:uid="{00000000-0005-0000-0000-000066E10000}"/>
    <cellStyle name="Output 2 2 2 2 3 2 2 3" xfId="57703" xr:uid="{00000000-0005-0000-0000-000067E10000}"/>
    <cellStyle name="Output 2 2 2 2 3 2 2 4" xfId="57704" xr:uid="{00000000-0005-0000-0000-000068E10000}"/>
    <cellStyle name="Output 2 2 2 2 3 2 2 5" xfId="57705" xr:uid="{00000000-0005-0000-0000-000069E10000}"/>
    <cellStyle name="Output 2 2 2 2 3 2 3" xfId="57706" xr:uid="{00000000-0005-0000-0000-00006AE10000}"/>
    <cellStyle name="Output 2 2 2 2 3 2 3 2" xfId="57707" xr:uid="{00000000-0005-0000-0000-00006BE10000}"/>
    <cellStyle name="Output 2 2 2 2 3 2 3 3" xfId="57708" xr:uid="{00000000-0005-0000-0000-00006CE10000}"/>
    <cellStyle name="Output 2 2 2 2 3 2 3 4" xfId="57709" xr:uid="{00000000-0005-0000-0000-00006DE10000}"/>
    <cellStyle name="Output 2 2 2 2 3 2 3 5" xfId="57710" xr:uid="{00000000-0005-0000-0000-00006EE10000}"/>
    <cellStyle name="Output 2 2 2 2 3 2 4" xfId="57711" xr:uid="{00000000-0005-0000-0000-00006FE10000}"/>
    <cellStyle name="Output 2 2 2 2 3 2 5" xfId="57712" xr:uid="{00000000-0005-0000-0000-000070E10000}"/>
    <cellStyle name="Output 2 2 2 2 3 2 6" xfId="57713" xr:uid="{00000000-0005-0000-0000-000071E10000}"/>
    <cellStyle name="Output 2 2 2 2 3 2 7" xfId="57714" xr:uid="{00000000-0005-0000-0000-000072E10000}"/>
    <cellStyle name="Output 2 2 2 2 3 3" xfId="57715" xr:uid="{00000000-0005-0000-0000-000073E10000}"/>
    <cellStyle name="Output 2 2 2 2 3 3 2" xfId="57716" xr:uid="{00000000-0005-0000-0000-000074E10000}"/>
    <cellStyle name="Output 2 2 2 2 3 3 3" xfId="57717" xr:uid="{00000000-0005-0000-0000-000075E10000}"/>
    <cellStyle name="Output 2 2 2 2 3 3 4" xfId="57718" xr:uid="{00000000-0005-0000-0000-000076E10000}"/>
    <cellStyle name="Output 2 2 2 2 3 3 5" xfId="57719" xr:uid="{00000000-0005-0000-0000-000077E10000}"/>
    <cellStyle name="Output 2 2 2 2 3 4" xfId="57720" xr:uid="{00000000-0005-0000-0000-000078E10000}"/>
    <cellStyle name="Output 2 2 2 2 3 4 2" xfId="57721" xr:uid="{00000000-0005-0000-0000-000079E10000}"/>
    <cellStyle name="Output 2 2 2 2 3 4 3" xfId="57722" xr:uid="{00000000-0005-0000-0000-00007AE10000}"/>
    <cellStyle name="Output 2 2 2 2 3 4 4" xfId="57723" xr:uid="{00000000-0005-0000-0000-00007BE10000}"/>
    <cellStyle name="Output 2 2 2 2 3 4 5" xfId="57724" xr:uid="{00000000-0005-0000-0000-00007CE10000}"/>
    <cellStyle name="Output 2 2 2 2 3 5" xfId="57725" xr:uid="{00000000-0005-0000-0000-00007DE10000}"/>
    <cellStyle name="Output 2 2 2 2 3 6" xfId="57726" xr:uid="{00000000-0005-0000-0000-00007EE10000}"/>
    <cellStyle name="Output 2 2 2 2 3 7" xfId="57727" xr:uid="{00000000-0005-0000-0000-00007FE10000}"/>
    <cellStyle name="Output 2 2 2 2 3 8" xfId="57728" xr:uid="{00000000-0005-0000-0000-000080E10000}"/>
    <cellStyle name="Output 2 2 2 2 4" xfId="57729" xr:uid="{00000000-0005-0000-0000-000081E10000}"/>
    <cellStyle name="Output 2 2 2 2 4 2" xfId="57730" xr:uid="{00000000-0005-0000-0000-000082E10000}"/>
    <cellStyle name="Output 2 2 2 2 4 2 2" xfId="57731" xr:uid="{00000000-0005-0000-0000-000083E10000}"/>
    <cellStyle name="Output 2 2 2 2 4 2 2 2" xfId="57732" xr:uid="{00000000-0005-0000-0000-000084E10000}"/>
    <cellStyle name="Output 2 2 2 2 4 2 2 3" xfId="57733" xr:uid="{00000000-0005-0000-0000-000085E10000}"/>
    <cellStyle name="Output 2 2 2 2 4 2 2 4" xfId="57734" xr:uid="{00000000-0005-0000-0000-000086E10000}"/>
    <cellStyle name="Output 2 2 2 2 4 2 2 5" xfId="57735" xr:uid="{00000000-0005-0000-0000-000087E10000}"/>
    <cellStyle name="Output 2 2 2 2 4 2 3" xfId="57736" xr:uid="{00000000-0005-0000-0000-000088E10000}"/>
    <cellStyle name="Output 2 2 2 2 4 2 3 2" xfId="57737" xr:uid="{00000000-0005-0000-0000-000089E10000}"/>
    <cellStyle name="Output 2 2 2 2 4 2 3 3" xfId="57738" xr:uid="{00000000-0005-0000-0000-00008AE10000}"/>
    <cellStyle name="Output 2 2 2 2 4 2 3 4" xfId="57739" xr:uid="{00000000-0005-0000-0000-00008BE10000}"/>
    <cellStyle name="Output 2 2 2 2 4 2 3 5" xfId="57740" xr:uid="{00000000-0005-0000-0000-00008CE10000}"/>
    <cellStyle name="Output 2 2 2 2 4 2 4" xfId="57741" xr:uid="{00000000-0005-0000-0000-00008DE10000}"/>
    <cellStyle name="Output 2 2 2 2 4 2 5" xfId="57742" xr:uid="{00000000-0005-0000-0000-00008EE10000}"/>
    <cellStyle name="Output 2 2 2 2 4 2 6" xfId="57743" xr:uid="{00000000-0005-0000-0000-00008FE10000}"/>
    <cellStyle name="Output 2 2 2 2 4 2 7" xfId="57744" xr:uid="{00000000-0005-0000-0000-000090E10000}"/>
    <cellStyle name="Output 2 2 2 2 4 3" xfId="57745" xr:uid="{00000000-0005-0000-0000-000091E10000}"/>
    <cellStyle name="Output 2 2 2 2 4 3 2" xfId="57746" xr:uid="{00000000-0005-0000-0000-000092E10000}"/>
    <cellStyle name="Output 2 2 2 2 4 3 3" xfId="57747" xr:uid="{00000000-0005-0000-0000-000093E10000}"/>
    <cellStyle name="Output 2 2 2 2 4 3 4" xfId="57748" xr:uid="{00000000-0005-0000-0000-000094E10000}"/>
    <cellStyle name="Output 2 2 2 2 4 3 5" xfId="57749" xr:uid="{00000000-0005-0000-0000-000095E10000}"/>
    <cellStyle name="Output 2 2 2 2 4 4" xfId="57750" xr:uid="{00000000-0005-0000-0000-000096E10000}"/>
    <cellStyle name="Output 2 2 2 2 4 4 2" xfId="57751" xr:uid="{00000000-0005-0000-0000-000097E10000}"/>
    <cellStyle name="Output 2 2 2 2 4 4 3" xfId="57752" xr:uid="{00000000-0005-0000-0000-000098E10000}"/>
    <cellStyle name="Output 2 2 2 2 4 4 4" xfId="57753" xr:uid="{00000000-0005-0000-0000-000099E10000}"/>
    <cellStyle name="Output 2 2 2 2 4 4 5" xfId="57754" xr:uid="{00000000-0005-0000-0000-00009AE10000}"/>
    <cellStyle name="Output 2 2 2 2 4 5" xfId="57755" xr:uid="{00000000-0005-0000-0000-00009BE10000}"/>
    <cellStyle name="Output 2 2 2 2 4 6" xfId="57756" xr:uid="{00000000-0005-0000-0000-00009CE10000}"/>
    <cellStyle name="Output 2 2 2 2 4 7" xfId="57757" xr:uid="{00000000-0005-0000-0000-00009DE10000}"/>
    <cellStyle name="Output 2 2 2 2 4 8" xfId="57758" xr:uid="{00000000-0005-0000-0000-00009EE10000}"/>
    <cellStyle name="Output 2 2 2 2 5" xfId="57759" xr:uid="{00000000-0005-0000-0000-00009FE10000}"/>
    <cellStyle name="Output 2 2 2 2 5 2" xfId="57760" xr:uid="{00000000-0005-0000-0000-0000A0E10000}"/>
    <cellStyle name="Output 2 2 2 2 5 2 2" xfId="57761" xr:uid="{00000000-0005-0000-0000-0000A1E10000}"/>
    <cellStyle name="Output 2 2 2 2 5 2 2 2" xfId="57762" xr:uid="{00000000-0005-0000-0000-0000A2E10000}"/>
    <cellStyle name="Output 2 2 2 2 5 2 2 3" xfId="57763" xr:uid="{00000000-0005-0000-0000-0000A3E10000}"/>
    <cellStyle name="Output 2 2 2 2 5 2 2 4" xfId="57764" xr:uid="{00000000-0005-0000-0000-0000A4E10000}"/>
    <cellStyle name="Output 2 2 2 2 5 2 2 5" xfId="57765" xr:uid="{00000000-0005-0000-0000-0000A5E10000}"/>
    <cellStyle name="Output 2 2 2 2 5 2 3" xfId="57766" xr:uid="{00000000-0005-0000-0000-0000A6E10000}"/>
    <cellStyle name="Output 2 2 2 2 5 2 3 2" xfId="57767" xr:uid="{00000000-0005-0000-0000-0000A7E10000}"/>
    <cellStyle name="Output 2 2 2 2 5 2 3 3" xfId="57768" xr:uid="{00000000-0005-0000-0000-0000A8E10000}"/>
    <cellStyle name="Output 2 2 2 2 5 2 3 4" xfId="57769" xr:uid="{00000000-0005-0000-0000-0000A9E10000}"/>
    <cellStyle name="Output 2 2 2 2 5 2 3 5" xfId="57770" xr:uid="{00000000-0005-0000-0000-0000AAE10000}"/>
    <cellStyle name="Output 2 2 2 2 5 2 4" xfId="57771" xr:uid="{00000000-0005-0000-0000-0000ABE10000}"/>
    <cellStyle name="Output 2 2 2 2 5 2 5" xfId="57772" xr:uid="{00000000-0005-0000-0000-0000ACE10000}"/>
    <cellStyle name="Output 2 2 2 2 5 2 6" xfId="57773" xr:uid="{00000000-0005-0000-0000-0000ADE10000}"/>
    <cellStyle name="Output 2 2 2 2 5 2 7" xfId="57774" xr:uid="{00000000-0005-0000-0000-0000AEE10000}"/>
    <cellStyle name="Output 2 2 2 2 5 3" xfId="57775" xr:uid="{00000000-0005-0000-0000-0000AFE10000}"/>
    <cellStyle name="Output 2 2 2 2 5 3 2" xfId="57776" xr:uid="{00000000-0005-0000-0000-0000B0E10000}"/>
    <cellStyle name="Output 2 2 2 2 5 3 3" xfId="57777" xr:uid="{00000000-0005-0000-0000-0000B1E10000}"/>
    <cellStyle name="Output 2 2 2 2 5 3 4" xfId="57778" xr:uid="{00000000-0005-0000-0000-0000B2E10000}"/>
    <cellStyle name="Output 2 2 2 2 5 3 5" xfId="57779" xr:uid="{00000000-0005-0000-0000-0000B3E10000}"/>
    <cellStyle name="Output 2 2 2 2 5 4" xfId="57780" xr:uid="{00000000-0005-0000-0000-0000B4E10000}"/>
    <cellStyle name="Output 2 2 2 2 5 4 2" xfId="57781" xr:uid="{00000000-0005-0000-0000-0000B5E10000}"/>
    <cellStyle name="Output 2 2 2 2 5 4 3" xfId="57782" xr:uid="{00000000-0005-0000-0000-0000B6E10000}"/>
    <cellStyle name="Output 2 2 2 2 5 4 4" xfId="57783" xr:uid="{00000000-0005-0000-0000-0000B7E10000}"/>
    <cellStyle name="Output 2 2 2 2 5 4 5" xfId="57784" xr:uid="{00000000-0005-0000-0000-0000B8E10000}"/>
    <cellStyle name="Output 2 2 2 2 5 5" xfId="57785" xr:uid="{00000000-0005-0000-0000-0000B9E10000}"/>
    <cellStyle name="Output 2 2 2 2 5 6" xfId="57786" xr:uid="{00000000-0005-0000-0000-0000BAE10000}"/>
    <cellStyle name="Output 2 2 2 2 5 7" xfId="57787" xr:uid="{00000000-0005-0000-0000-0000BBE10000}"/>
    <cellStyle name="Output 2 2 2 2 5 8" xfId="57788" xr:uid="{00000000-0005-0000-0000-0000BCE10000}"/>
    <cellStyle name="Output 2 2 2 2 6" xfId="57789" xr:uid="{00000000-0005-0000-0000-0000BDE10000}"/>
    <cellStyle name="Output 2 2 2 2 6 2" xfId="57790" xr:uid="{00000000-0005-0000-0000-0000BEE10000}"/>
    <cellStyle name="Output 2 2 2 2 6 2 2" xfId="57791" xr:uid="{00000000-0005-0000-0000-0000BFE10000}"/>
    <cellStyle name="Output 2 2 2 2 6 2 2 2" xfId="57792" xr:uid="{00000000-0005-0000-0000-0000C0E10000}"/>
    <cellStyle name="Output 2 2 2 2 6 2 2 3" xfId="57793" xr:uid="{00000000-0005-0000-0000-0000C1E10000}"/>
    <cellStyle name="Output 2 2 2 2 6 2 2 4" xfId="57794" xr:uid="{00000000-0005-0000-0000-0000C2E10000}"/>
    <cellStyle name="Output 2 2 2 2 6 2 2 5" xfId="57795" xr:uid="{00000000-0005-0000-0000-0000C3E10000}"/>
    <cellStyle name="Output 2 2 2 2 6 2 3" xfId="57796" xr:uid="{00000000-0005-0000-0000-0000C4E10000}"/>
    <cellStyle name="Output 2 2 2 2 6 2 3 2" xfId="57797" xr:uid="{00000000-0005-0000-0000-0000C5E10000}"/>
    <cellStyle name="Output 2 2 2 2 6 2 3 3" xfId="57798" xr:uid="{00000000-0005-0000-0000-0000C6E10000}"/>
    <cellStyle name="Output 2 2 2 2 6 2 3 4" xfId="57799" xr:uid="{00000000-0005-0000-0000-0000C7E10000}"/>
    <cellStyle name="Output 2 2 2 2 6 2 3 5" xfId="57800" xr:uid="{00000000-0005-0000-0000-0000C8E10000}"/>
    <cellStyle name="Output 2 2 2 2 6 2 4" xfId="57801" xr:uid="{00000000-0005-0000-0000-0000C9E10000}"/>
    <cellStyle name="Output 2 2 2 2 6 2 5" xfId="57802" xr:uid="{00000000-0005-0000-0000-0000CAE10000}"/>
    <cellStyle name="Output 2 2 2 2 6 2 6" xfId="57803" xr:uid="{00000000-0005-0000-0000-0000CBE10000}"/>
    <cellStyle name="Output 2 2 2 2 6 2 7" xfId="57804" xr:uid="{00000000-0005-0000-0000-0000CCE10000}"/>
    <cellStyle name="Output 2 2 2 2 6 3" xfId="57805" xr:uid="{00000000-0005-0000-0000-0000CDE10000}"/>
    <cellStyle name="Output 2 2 2 2 6 3 2" xfId="57806" xr:uid="{00000000-0005-0000-0000-0000CEE10000}"/>
    <cellStyle name="Output 2 2 2 2 6 3 3" xfId="57807" xr:uid="{00000000-0005-0000-0000-0000CFE10000}"/>
    <cellStyle name="Output 2 2 2 2 6 3 4" xfId="57808" xr:uid="{00000000-0005-0000-0000-0000D0E10000}"/>
    <cellStyle name="Output 2 2 2 2 6 3 5" xfId="57809" xr:uid="{00000000-0005-0000-0000-0000D1E10000}"/>
    <cellStyle name="Output 2 2 2 2 6 4" xfId="57810" xr:uid="{00000000-0005-0000-0000-0000D2E10000}"/>
    <cellStyle name="Output 2 2 2 2 6 4 2" xfId="57811" xr:uid="{00000000-0005-0000-0000-0000D3E10000}"/>
    <cellStyle name="Output 2 2 2 2 6 4 3" xfId="57812" xr:uid="{00000000-0005-0000-0000-0000D4E10000}"/>
    <cellStyle name="Output 2 2 2 2 6 4 4" xfId="57813" xr:uid="{00000000-0005-0000-0000-0000D5E10000}"/>
    <cellStyle name="Output 2 2 2 2 6 4 5" xfId="57814" xr:uid="{00000000-0005-0000-0000-0000D6E10000}"/>
    <cellStyle name="Output 2 2 2 2 6 5" xfId="57815" xr:uid="{00000000-0005-0000-0000-0000D7E10000}"/>
    <cellStyle name="Output 2 2 2 2 6 6" xfId="57816" xr:uid="{00000000-0005-0000-0000-0000D8E10000}"/>
    <cellStyle name="Output 2 2 2 2 6 7" xfId="57817" xr:uid="{00000000-0005-0000-0000-0000D9E10000}"/>
    <cellStyle name="Output 2 2 2 2 6 8" xfId="57818" xr:uid="{00000000-0005-0000-0000-0000DAE10000}"/>
    <cellStyle name="Output 2 2 2 2 7" xfId="57819" xr:uid="{00000000-0005-0000-0000-0000DBE10000}"/>
    <cellStyle name="Output 2 2 2 2 7 2" xfId="57820" xr:uid="{00000000-0005-0000-0000-0000DCE10000}"/>
    <cellStyle name="Output 2 2 2 2 7 2 2" xfId="57821" xr:uid="{00000000-0005-0000-0000-0000DDE10000}"/>
    <cellStyle name="Output 2 2 2 2 7 2 2 2" xfId="57822" xr:uid="{00000000-0005-0000-0000-0000DEE10000}"/>
    <cellStyle name="Output 2 2 2 2 7 2 2 3" xfId="57823" xr:uid="{00000000-0005-0000-0000-0000DFE10000}"/>
    <cellStyle name="Output 2 2 2 2 7 2 2 4" xfId="57824" xr:uid="{00000000-0005-0000-0000-0000E0E10000}"/>
    <cellStyle name="Output 2 2 2 2 7 2 2 5" xfId="57825" xr:uid="{00000000-0005-0000-0000-0000E1E10000}"/>
    <cellStyle name="Output 2 2 2 2 7 2 3" xfId="57826" xr:uid="{00000000-0005-0000-0000-0000E2E10000}"/>
    <cellStyle name="Output 2 2 2 2 7 2 3 2" xfId="57827" xr:uid="{00000000-0005-0000-0000-0000E3E10000}"/>
    <cellStyle name="Output 2 2 2 2 7 2 3 3" xfId="57828" xr:uid="{00000000-0005-0000-0000-0000E4E10000}"/>
    <cellStyle name="Output 2 2 2 2 7 2 3 4" xfId="57829" xr:uid="{00000000-0005-0000-0000-0000E5E10000}"/>
    <cellStyle name="Output 2 2 2 2 7 2 3 5" xfId="57830" xr:uid="{00000000-0005-0000-0000-0000E6E10000}"/>
    <cellStyle name="Output 2 2 2 2 7 2 4" xfId="57831" xr:uid="{00000000-0005-0000-0000-0000E7E10000}"/>
    <cellStyle name="Output 2 2 2 2 7 2 5" xfId="57832" xr:uid="{00000000-0005-0000-0000-0000E8E10000}"/>
    <cellStyle name="Output 2 2 2 2 7 2 6" xfId="57833" xr:uid="{00000000-0005-0000-0000-0000E9E10000}"/>
    <cellStyle name="Output 2 2 2 2 7 2 7" xfId="57834" xr:uid="{00000000-0005-0000-0000-0000EAE10000}"/>
    <cellStyle name="Output 2 2 2 2 7 3" xfId="57835" xr:uid="{00000000-0005-0000-0000-0000EBE10000}"/>
    <cellStyle name="Output 2 2 2 2 7 3 2" xfId="57836" xr:uid="{00000000-0005-0000-0000-0000ECE10000}"/>
    <cellStyle name="Output 2 2 2 2 7 3 3" xfId="57837" xr:uid="{00000000-0005-0000-0000-0000EDE10000}"/>
    <cellStyle name="Output 2 2 2 2 7 3 4" xfId="57838" xr:uid="{00000000-0005-0000-0000-0000EEE10000}"/>
    <cellStyle name="Output 2 2 2 2 7 3 5" xfId="57839" xr:uid="{00000000-0005-0000-0000-0000EFE10000}"/>
    <cellStyle name="Output 2 2 2 2 7 4" xfId="57840" xr:uid="{00000000-0005-0000-0000-0000F0E10000}"/>
    <cellStyle name="Output 2 2 2 2 7 4 2" xfId="57841" xr:uid="{00000000-0005-0000-0000-0000F1E10000}"/>
    <cellStyle name="Output 2 2 2 2 7 4 3" xfId="57842" xr:uid="{00000000-0005-0000-0000-0000F2E10000}"/>
    <cellStyle name="Output 2 2 2 2 7 4 4" xfId="57843" xr:uid="{00000000-0005-0000-0000-0000F3E10000}"/>
    <cellStyle name="Output 2 2 2 2 7 4 5" xfId="57844" xr:uid="{00000000-0005-0000-0000-0000F4E10000}"/>
    <cellStyle name="Output 2 2 2 2 7 5" xfId="57845" xr:uid="{00000000-0005-0000-0000-0000F5E10000}"/>
    <cellStyle name="Output 2 2 2 2 7 6" xfId="57846" xr:uid="{00000000-0005-0000-0000-0000F6E10000}"/>
    <cellStyle name="Output 2 2 2 2 7 7" xfId="57847" xr:uid="{00000000-0005-0000-0000-0000F7E10000}"/>
    <cellStyle name="Output 2 2 2 2 7 8" xfId="57848" xr:uid="{00000000-0005-0000-0000-0000F8E10000}"/>
    <cellStyle name="Output 2 2 2 2 8" xfId="57849" xr:uid="{00000000-0005-0000-0000-0000F9E10000}"/>
    <cellStyle name="Output 2 2 2 2 8 2" xfId="57850" xr:uid="{00000000-0005-0000-0000-0000FAE10000}"/>
    <cellStyle name="Output 2 2 2 2 8 2 2" xfId="57851" xr:uid="{00000000-0005-0000-0000-0000FBE10000}"/>
    <cellStyle name="Output 2 2 2 2 8 2 2 2" xfId="57852" xr:uid="{00000000-0005-0000-0000-0000FCE10000}"/>
    <cellStyle name="Output 2 2 2 2 8 2 2 3" xfId="57853" xr:uid="{00000000-0005-0000-0000-0000FDE10000}"/>
    <cellStyle name="Output 2 2 2 2 8 2 2 4" xfId="57854" xr:uid="{00000000-0005-0000-0000-0000FEE10000}"/>
    <cellStyle name="Output 2 2 2 2 8 2 2 5" xfId="57855" xr:uid="{00000000-0005-0000-0000-0000FFE10000}"/>
    <cellStyle name="Output 2 2 2 2 8 2 3" xfId="57856" xr:uid="{00000000-0005-0000-0000-000000E20000}"/>
    <cellStyle name="Output 2 2 2 2 8 2 3 2" xfId="57857" xr:uid="{00000000-0005-0000-0000-000001E20000}"/>
    <cellStyle name="Output 2 2 2 2 8 2 3 3" xfId="57858" xr:uid="{00000000-0005-0000-0000-000002E20000}"/>
    <cellStyle name="Output 2 2 2 2 8 2 3 4" xfId="57859" xr:uid="{00000000-0005-0000-0000-000003E20000}"/>
    <cellStyle name="Output 2 2 2 2 8 2 3 5" xfId="57860" xr:uid="{00000000-0005-0000-0000-000004E20000}"/>
    <cellStyle name="Output 2 2 2 2 8 2 4" xfId="57861" xr:uid="{00000000-0005-0000-0000-000005E20000}"/>
    <cellStyle name="Output 2 2 2 2 8 2 5" xfId="57862" xr:uid="{00000000-0005-0000-0000-000006E20000}"/>
    <cellStyle name="Output 2 2 2 2 8 2 6" xfId="57863" xr:uid="{00000000-0005-0000-0000-000007E20000}"/>
    <cellStyle name="Output 2 2 2 2 8 2 7" xfId="57864" xr:uid="{00000000-0005-0000-0000-000008E20000}"/>
    <cellStyle name="Output 2 2 2 2 8 3" xfId="57865" xr:uid="{00000000-0005-0000-0000-000009E20000}"/>
    <cellStyle name="Output 2 2 2 2 8 3 2" xfId="57866" xr:uid="{00000000-0005-0000-0000-00000AE20000}"/>
    <cellStyle name="Output 2 2 2 2 8 3 3" xfId="57867" xr:uid="{00000000-0005-0000-0000-00000BE20000}"/>
    <cellStyle name="Output 2 2 2 2 8 3 4" xfId="57868" xr:uid="{00000000-0005-0000-0000-00000CE20000}"/>
    <cellStyle name="Output 2 2 2 2 8 3 5" xfId="57869" xr:uid="{00000000-0005-0000-0000-00000DE20000}"/>
    <cellStyle name="Output 2 2 2 2 8 4" xfId="57870" xr:uid="{00000000-0005-0000-0000-00000EE20000}"/>
    <cellStyle name="Output 2 2 2 2 8 4 2" xfId="57871" xr:uid="{00000000-0005-0000-0000-00000FE20000}"/>
    <cellStyle name="Output 2 2 2 2 8 4 3" xfId="57872" xr:uid="{00000000-0005-0000-0000-000010E20000}"/>
    <cellStyle name="Output 2 2 2 2 8 4 4" xfId="57873" xr:uid="{00000000-0005-0000-0000-000011E20000}"/>
    <cellStyle name="Output 2 2 2 2 8 4 5" xfId="57874" xr:uid="{00000000-0005-0000-0000-000012E20000}"/>
    <cellStyle name="Output 2 2 2 2 8 5" xfId="57875" xr:uid="{00000000-0005-0000-0000-000013E20000}"/>
    <cellStyle name="Output 2 2 2 2 8 6" xfId="57876" xr:uid="{00000000-0005-0000-0000-000014E20000}"/>
    <cellStyle name="Output 2 2 2 2 8 7" xfId="57877" xr:uid="{00000000-0005-0000-0000-000015E20000}"/>
    <cellStyle name="Output 2 2 2 2 8 8" xfId="57878" xr:uid="{00000000-0005-0000-0000-000016E20000}"/>
    <cellStyle name="Output 2 2 2 2 9" xfId="57879" xr:uid="{00000000-0005-0000-0000-000017E20000}"/>
    <cellStyle name="Output 2 2 2 2 9 2" xfId="57880" xr:uid="{00000000-0005-0000-0000-000018E20000}"/>
    <cellStyle name="Output 2 2 2 2 9 2 2" xfId="57881" xr:uid="{00000000-0005-0000-0000-000019E20000}"/>
    <cellStyle name="Output 2 2 2 2 9 2 2 2" xfId="57882" xr:uid="{00000000-0005-0000-0000-00001AE20000}"/>
    <cellStyle name="Output 2 2 2 2 9 2 2 3" xfId="57883" xr:uid="{00000000-0005-0000-0000-00001BE20000}"/>
    <cellStyle name="Output 2 2 2 2 9 2 2 4" xfId="57884" xr:uid="{00000000-0005-0000-0000-00001CE20000}"/>
    <cellStyle name="Output 2 2 2 2 9 2 2 5" xfId="57885" xr:uid="{00000000-0005-0000-0000-00001DE20000}"/>
    <cellStyle name="Output 2 2 2 2 9 2 3" xfId="57886" xr:uid="{00000000-0005-0000-0000-00001EE20000}"/>
    <cellStyle name="Output 2 2 2 2 9 2 3 2" xfId="57887" xr:uid="{00000000-0005-0000-0000-00001FE20000}"/>
    <cellStyle name="Output 2 2 2 2 9 2 3 3" xfId="57888" xr:uid="{00000000-0005-0000-0000-000020E20000}"/>
    <cellStyle name="Output 2 2 2 2 9 2 3 4" xfId="57889" xr:uid="{00000000-0005-0000-0000-000021E20000}"/>
    <cellStyle name="Output 2 2 2 2 9 2 3 5" xfId="57890" xr:uid="{00000000-0005-0000-0000-000022E20000}"/>
    <cellStyle name="Output 2 2 2 2 9 2 4" xfId="57891" xr:uid="{00000000-0005-0000-0000-000023E20000}"/>
    <cellStyle name="Output 2 2 2 2 9 2 5" xfId="57892" xr:uid="{00000000-0005-0000-0000-000024E20000}"/>
    <cellStyle name="Output 2 2 2 2 9 2 6" xfId="57893" xr:uid="{00000000-0005-0000-0000-000025E20000}"/>
    <cellStyle name="Output 2 2 2 2 9 2 7" xfId="57894" xr:uid="{00000000-0005-0000-0000-000026E20000}"/>
    <cellStyle name="Output 2 2 2 2 9 3" xfId="57895" xr:uid="{00000000-0005-0000-0000-000027E20000}"/>
    <cellStyle name="Output 2 2 2 2 9 3 2" xfId="57896" xr:uid="{00000000-0005-0000-0000-000028E20000}"/>
    <cellStyle name="Output 2 2 2 2 9 3 3" xfId="57897" xr:uid="{00000000-0005-0000-0000-000029E20000}"/>
    <cellStyle name="Output 2 2 2 2 9 3 4" xfId="57898" xr:uid="{00000000-0005-0000-0000-00002AE20000}"/>
    <cellStyle name="Output 2 2 2 2 9 3 5" xfId="57899" xr:uid="{00000000-0005-0000-0000-00002BE20000}"/>
    <cellStyle name="Output 2 2 2 2 9 4" xfId="57900" xr:uid="{00000000-0005-0000-0000-00002CE20000}"/>
    <cellStyle name="Output 2 2 2 2 9 4 2" xfId="57901" xr:uid="{00000000-0005-0000-0000-00002DE20000}"/>
    <cellStyle name="Output 2 2 2 2 9 4 3" xfId="57902" xr:uid="{00000000-0005-0000-0000-00002EE20000}"/>
    <cellStyle name="Output 2 2 2 2 9 4 4" xfId="57903" xr:uid="{00000000-0005-0000-0000-00002FE20000}"/>
    <cellStyle name="Output 2 2 2 2 9 4 5" xfId="57904" xr:uid="{00000000-0005-0000-0000-000030E20000}"/>
    <cellStyle name="Output 2 2 2 2 9 5" xfId="57905" xr:uid="{00000000-0005-0000-0000-000031E20000}"/>
    <cellStyle name="Output 2 2 2 2 9 6" xfId="57906" xr:uid="{00000000-0005-0000-0000-000032E20000}"/>
    <cellStyle name="Output 2 2 2 2 9 7" xfId="57907" xr:uid="{00000000-0005-0000-0000-000033E20000}"/>
    <cellStyle name="Output 2 2 2 2 9 8" xfId="57908" xr:uid="{00000000-0005-0000-0000-000034E20000}"/>
    <cellStyle name="Output 2 2 2 3" xfId="57909" xr:uid="{00000000-0005-0000-0000-000035E20000}"/>
    <cellStyle name="Output 2 2 2 3 2" xfId="57910" xr:uid="{00000000-0005-0000-0000-000036E20000}"/>
    <cellStyle name="Output 2 2 2 3 2 2" xfId="57911" xr:uid="{00000000-0005-0000-0000-000037E20000}"/>
    <cellStyle name="Output 2 2 2 3 3" xfId="57912" xr:uid="{00000000-0005-0000-0000-000038E20000}"/>
    <cellStyle name="Output 2 2 2 3 4" xfId="57913" xr:uid="{00000000-0005-0000-0000-000039E20000}"/>
    <cellStyle name="Output 2 2 2 3 5" xfId="57914" xr:uid="{00000000-0005-0000-0000-00003AE20000}"/>
    <cellStyle name="Output 2 2 2 4" xfId="57915" xr:uid="{00000000-0005-0000-0000-00003BE20000}"/>
    <cellStyle name="Output 2 2 2 4 2" xfId="57916" xr:uid="{00000000-0005-0000-0000-00003CE20000}"/>
    <cellStyle name="Output 2 2 2 4 2 2" xfId="57917" xr:uid="{00000000-0005-0000-0000-00003DE20000}"/>
    <cellStyle name="Output 2 2 2 4 3" xfId="57918" xr:uid="{00000000-0005-0000-0000-00003EE20000}"/>
    <cellStyle name="Output 2 2 2 4 4" xfId="57919" xr:uid="{00000000-0005-0000-0000-00003FE20000}"/>
    <cellStyle name="Output 2 2 2 4 5" xfId="57920" xr:uid="{00000000-0005-0000-0000-000040E20000}"/>
    <cellStyle name="Output 2 2 2 5" xfId="57921" xr:uid="{00000000-0005-0000-0000-000041E20000}"/>
    <cellStyle name="Output 2 2 2 5 2" xfId="57922" xr:uid="{00000000-0005-0000-0000-000042E20000}"/>
    <cellStyle name="Output 2 2 2 6" xfId="57923" xr:uid="{00000000-0005-0000-0000-000043E20000}"/>
    <cellStyle name="Output 2 2 2 7" xfId="57924" xr:uid="{00000000-0005-0000-0000-000044E20000}"/>
    <cellStyle name="Output 2 2 2_T-straight with PEDs adjustor" xfId="57925" xr:uid="{00000000-0005-0000-0000-000045E20000}"/>
    <cellStyle name="Output 2 2 3" xfId="57926" xr:uid="{00000000-0005-0000-0000-000046E20000}"/>
    <cellStyle name="Output 2 2 3 10" xfId="57927" xr:uid="{00000000-0005-0000-0000-000047E20000}"/>
    <cellStyle name="Output 2 2 3 10 2" xfId="57928" xr:uid="{00000000-0005-0000-0000-000048E20000}"/>
    <cellStyle name="Output 2 2 3 10 2 2" xfId="57929" xr:uid="{00000000-0005-0000-0000-000049E20000}"/>
    <cellStyle name="Output 2 2 3 10 2 2 2" xfId="57930" xr:uid="{00000000-0005-0000-0000-00004AE20000}"/>
    <cellStyle name="Output 2 2 3 10 2 2 3" xfId="57931" xr:uid="{00000000-0005-0000-0000-00004BE20000}"/>
    <cellStyle name="Output 2 2 3 10 2 2 4" xfId="57932" xr:uid="{00000000-0005-0000-0000-00004CE20000}"/>
    <cellStyle name="Output 2 2 3 10 2 2 5" xfId="57933" xr:uid="{00000000-0005-0000-0000-00004DE20000}"/>
    <cellStyle name="Output 2 2 3 10 2 3" xfId="57934" xr:uid="{00000000-0005-0000-0000-00004EE20000}"/>
    <cellStyle name="Output 2 2 3 10 2 3 2" xfId="57935" xr:uid="{00000000-0005-0000-0000-00004FE20000}"/>
    <cellStyle name="Output 2 2 3 10 2 3 3" xfId="57936" xr:uid="{00000000-0005-0000-0000-000050E20000}"/>
    <cellStyle name="Output 2 2 3 10 2 3 4" xfId="57937" xr:uid="{00000000-0005-0000-0000-000051E20000}"/>
    <cellStyle name="Output 2 2 3 10 2 3 5" xfId="57938" xr:uid="{00000000-0005-0000-0000-000052E20000}"/>
    <cellStyle name="Output 2 2 3 10 2 4" xfId="57939" xr:uid="{00000000-0005-0000-0000-000053E20000}"/>
    <cellStyle name="Output 2 2 3 10 2 5" xfId="57940" xr:uid="{00000000-0005-0000-0000-000054E20000}"/>
    <cellStyle name="Output 2 2 3 10 2 6" xfId="57941" xr:uid="{00000000-0005-0000-0000-000055E20000}"/>
    <cellStyle name="Output 2 2 3 10 2 7" xfId="57942" xr:uid="{00000000-0005-0000-0000-000056E20000}"/>
    <cellStyle name="Output 2 2 3 10 3" xfId="57943" xr:uid="{00000000-0005-0000-0000-000057E20000}"/>
    <cellStyle name="Output 2 2 3 10 3 2" xfId="57944" xr:uid="{00000000-0005-0000-0000-000058E20000}"/>
    <cellStyle name="Output 2 2 3 10 3 3" xfId="57945" xr:uid="{00000000-0005-0000-0000-000059E20000}"/>
    <cellStyle name="Output 2 2 3 10 3 4" xfId="57946" xr:uid="{00000000-0005-0000-0000-00005AE20000}"/>
    <cellStyle name="Output 2 2 3 10 3 5" xfId="57947" xr:uid="{00000000-0005-0000-0000-00005BE20000}"/>
    <cellStyle name="Output 2 2 3 10 4" xfId="57948" xr:uid="{00000000-0005-0000-0000-00005CE20000}"/>
    <cellStyle name="Output 2 2 3 10 4 2" xfId="57949" xr:uid="{00000000-0005-0000-0000-00005DE20000}"/>
    <cellStyle name="Output 2 2 3 10 4 3" xfId="57950" xr:uid="{00000000-0005-0000-0000-00005EE20000}"/>
    <cellStyle name="Output 2 2 3 10 4 4" xfId="57951" xr:uid="{00000000-0005-0000-0000-00005FE20000}"/>
    <cellStyle name="Output 2 2 3 10 4 5" xfId="57952" xr:uid="{00000000-0005-0000-0000-000060E20000}"/>
    <cellStyle name="Output 2 2 3 10 5" xfId="57953" xr:uid="{00000000-0005-0000-0000-000061E20000}"/>
    <cellStyle name="Output 2 2 3 10 6" xfId="57954" xr:uid="{00000000-0005-0000-0000-000062E20000}"/>
    <cellStyle name="Output 2 2 3 10 7" xfId="57955" xr:uid="{00000000-0005-0000-0000-000063E20000}"/>
    <cellStyle name="Output 2 2 3 10 8" xfId="57956" xr:uid="{00000000-0005-0000-0000-000064E20000}"/>
    <cellStyle name="Output 2 2 3 11" xfId="57957" xr:uid="{00000000-0005-0000-0000-000065E20000}"/>
    <cellStyle name="Output 2 2 3 11 2" xfId="57958" xr:uid="{00000000-0005-0000-0000-000066E20000}"/>
    <cellStyle name="Output 2 2 3 11 2 2" xfId="57959" xr:uid="{00000000-0005-0000-0000-000067E20000}"/>
    <cellStyle name="Output 2 2 3 11 2 2 2" xfId="57960" xr:uid="{00000000-0005-0000-0000-000068E20000}"/>
    <cellStyle name="Output 2 2 3 11 2 2 3" xfId="57961" xr:uid="{00000000-0005-0000-0000-000069E20000}"/>
    <cellStyle name="Output 2 2 3 11 2 2 4" xfId="57962" xr:uid="{00000000-0005-0000-0000-00006AE20000}"/>
    <cellStyle name="Output 2 2 3 11 2 2 5" xfId="57963" xr:uid="{00000000-0005-0000-0000-00006BE20000}"/>
    <cellStyle name="Output 2 2 3 11 2 3" xfId="57964" xr:uid="{00000000-0005-0000-0000-00006CE20000}"/>
    <cellStyle name="Output 2 2 3 11 2 3 2" xfId="57965" xr:uid="{00000000-0005-0000-0000-00006DE20000}"/>
    <cellStyle name="Output 2 2 3 11 2 3 3" xfId="57966" xr:uid="{00000000-0005-0000-0000-00006EE20000}"/>
    <cellStyle name="Output 2 2 3 11 2 3 4" xfId="57967" xr:uid="{00000000-0005-0000-0000-00006FE20000}"/>
    <cellStyle name="Output 2 2 3 11 2 3 5" xfId="57968" xr:uid="{00000000-0005-0000-0000-000070E20000}"/>
    <cellStyle name="Output 2 2 3 11 2 4" xfId="57969" xr:uid="{00000000-0005-0000-0000-000071E20000}"/>
    <cellStyle name="Output 2 2 3 11 2 5" xfId="57970" xr:uid="{00000000-0005-0000-0000-000072E20000}"/>
    <cellStyle name="Output 2 2 3 11 2 6" xfId="57971" xr:uid="{00000000-0005-0000-0000-000073E20000}"/>
    <cellStyle name="Output 2 2 3 11 2 7" xfId="57972" xr:uid="{00000000-0005-0000-0000-000074E20000}"/>
    <cellStyle name="Output 2 2 3 11 3" xfId="57973" xr:uid="{00000000-0005-0000-0000-000075E20000}"/>
    <cellStyle name="Output 2 2 3 11 3 2" xfId="57974" xr:uid="{00000000-0005-0000-0000-000076E20000}"/>
    <cellStyle name="Output 2 2 3 11 3 3" xfId="57975" xr:uid="{00000000-0005-0000-0000-000077E20000}"/>
    <cellStyle name="Output 2 2 3 11 3 4" xfId="57976" xr:uid="{00000000-0005-0000-0000-000078E20000}"/>
    <cellStyle name="Output 2 2 3 11 3 5" xfId="57977" xr:uid="{00000000-0005-0000-0000-000079E20000}"/>
    <cellStyle name="Output 2 2 3 11 4" xfId="57978" xr:uid="{00000000-0005-0000-0000-00007AE20000}"/>
    <cellStyle name="Output 2 2 3 11 4 2" xfId="57979" xr:uid="{00000000-0005-0000-0000-00007BE20000}"/>
    <cellStyle name="Output 2 2 3 11 4 3" xfId="57980" xr:uid="{00000000-0005-0000-0000-00007CE20000}"/>
    <cellStyle name="Output 2 2 3 11 4 4" xfId="57981" xr:uid="{00000000-0005-0000-0000-00007DE20000}"/>
    <cellStyle name="Output 2 2 3 11 4 5" xfId="57982" xr:uid="{00000000-0005-0000-0000-00007EE20000}"/>
    <cellStyle name="Output 2 2 3 11 5" xfId="57983" xr:uid="{00000000-0005-0000-0000-00007FE20000}"/>
    <cellStyle name="Output 2 2 3 11 6" xfId="57984" xr:uid="{00000000-0005-0000-0000-000080E20000}"/>
    <cellStyle name="Output 2 2 3 11 7" xfId="57985" xr:uid="{00000000-0005-0000-0000-000081E20000}"/>
    <cellStyle name="Output 2 2 3 11 8" xfId="57986" xr:uid="{00000000-0005-0000-0000-000082E20000}"/>
    <cellStyle name="Output 2 2 3 12" xfId="57987" xr:uid="{00000000-0005-0000-0000-000083E20000}"/>
    <cellStyle name="Output 2 2 3 12 2" xfId="57988" xr:uid="{00000000-0005-0000-0000-000084E20000}"/>
    <cellStyle name="Output 2 2 3 12 2 2" xfId="57989" xr:uid="{00000000-0005-0000-0000-000085E20000}"/>
    <cellStyle name="Output 2 2 3 12 2 2 2" xfId="57990" xr:uid="{00000000-0005-0000-0000-000086E20000}"/>
    <cellStyle name="Output 2 2 3 12 2 2 3" xfId="57991" xr:uid="{00000000-0005-0000-0000-000087E20000}"/>
    <cellStyle name="Output 2 2 3 12 2 2 4" xfId="57992" xr:uid="{00000000-0005-0000-0000-000088E20000}"/>
    <cellStyle name="Output 2 2 3 12 2 2 5" xfId="57993" xr:uid="{00000000-0005-0000-0000-000089E20000}"/>
    <cellStyle name="Output 2 2 3 12 2 3" xfId="57994" xr:uid="{00000000-0005-0000-0000-00008AE20000}"/>
    <cellStyle name="Output 2 2 3 12 2 3 2" xfId="57995" xr:uid="{00000000-0005-0000-0000-00008BE20000}"/>
    <cellStyle name="Output 2 2 3 12 2 3 3" xfId="57996" xr:uid="{00000000-0005-0000-0000-00008CE20000}"/>
    <cellStyle name="Output 2 2 3 12 2 3 4" xfId="57997" xr:uid="{00000000-0005-0000-0000-00008DE20000}"/>
    <cellStyle name="Output 2 2 3 12 2 3 5" xfId="57998" xr:uid="{00000000-0005-0000-0000-00008EE20000}"/>
    <cellStyle name="Output 2 2 3 12 2 4" xfId="57999" xr:uid="{00000000-0005-0000-0000-00008FE20000}"/>
    <cellStyle name="Output 2 2 3 12 2 5" xfId="58000" xr:uid="{00000000-0005-0000-0000-000090E20000}"/>
    <cellStyle name="Output 2 2 3 12 2 6" xfId="58001" xr:uid="{00000000-0005-0000-0000-000091E20000}"/>
    <cellStyle name="Output 2 2 3 12 2 7" xfId="58002" xr:uid="{00000000-0005-0000-0000-000092E20000}"/>
    <cellStyle name="Output 2 2 3 12 3" xfId="58003" xr:uid="{00000000-0005-0000-0000-000093E20000}"/>
    <cellStyle name="Output 2 2 3 12 3 2" xfId="58004" xr:uid="{00000000-0005-0000-0000-000094E20000}"/>
    <cellStyle name="Output 2 2 3 12 3 3" xfId="58005" xr:uid="{00000000-0005-0000-0000-000095E20000}"/>
    <cellStyle name="Output 2 2 3 12 3 4" xfId="58006" xr:uid="{00000000-0005-0000-0000-000096E20000}"/>
    <cellStyle name="Output 2 2 3 12 3 5" xfId="58007" xr:uid="{00000000-0005-0000-0000-000097E20000}"/>
    <cellStyle name="Output 2 2 3 12 4" xfId="58008" xr:uid="{00000000-0005-0000-0000-000098E20000}"/>
    <cellStyle name="Output 2 2 3 12 4 2" xfId="58009" xr:uid="{00000000-0005-0000-0000-000099E20000}"/>
    <cellStyle name="Output 2 2 3 12 4 3" xfId="58010" xr:uid="{00000000-0005-0000-0000-00009AE20000}"/>
    <cellStyle name="Output 2 2 3 12 4 4" xfId="58011" xr:uid="{00000000-0005-0000-0000-00009BE20000}"/>
    <cellStyle name="Output 2 2 3 12 4 5" xfId="58012" xr:uid="{00000000-0005-0000-0000-00009CE20000}"/>
    <cellStyle name="Output 2 2 3 12 5" xfId="58013" xr:uid="{00000000-0005-0000-0000-00009DE20000}"/>
    <cellStyle name="Output 2 2 3 12 6" xfId="58014" xr:uid="{00000000-0005-0000-0000-00009EE20000}"/>
    <cellStyle name="Output 2 2 3 12 7" xfId="58015" xr:uid="{00000000-0005-0000-0000-00009FE20000}"/>
    <cellStyle name="Output 2 2 3 12 8" xfId="58016" xr:uid="{00000000-0005-0000-0000-0000A0E20000}"/>
    <cellStyle name="Output 2 2 3 13" xfId="58017" xr:uid="{00000000-0005-0000-0000-0000A1E20000}"/>
    <cellStyle name="Output 2 2 3 13 2" xfId="58018" xr:uid="{00000000-0005-0000-0000-0000A2E20000}"/>
    <cellStyle name="Output 2 2 3 13 2 2" xfId="58019" xr:uid="{00000000-0005-0000-0000-0000A3E20000}"/>
    <cellStyle name="Output 2 2 3 13 2 2 2" xfId="58020" xr:uid="{00000000-0005-0000-0000-0000A4E20000}"/>
    <cellStyle name="Output 2 2 3 13 2 2 3" xfId="58021" xr:uid="{00000000-0005-0000-0000-0000A5E20000}"/>
    <cellStyle name="Output 2 2 3 13 2 2 4" xfId="58022" xr:uid="{00000000-0005-0000-0000-0000A6E20000}"/>
    <cellStyle name="Output 2 2 3 13 2 2 5" xfId="58023" xr:uid="{00000000-0005-0000-0000-0000A7E20000}"/>
    <cellStyle name="Output 2 2 3 13 2 3" xfId="58024" xr:uid="{00000000-0005-0000-0000-0000A8E20000}"/>
    <cellStyle name="Output 2 2 3 13 2 3 2" xfId="58025" xr:uid="{00000000-0005-0000-0000-0000A9E20000}"/>
    <cellStyle name="Output 2 2 3 13 2 3 3" xfId="58026" xr:uid="{00000000-0005-0000-0000-0000AAE20000}"/>
    <cellStyle name="Output 2 2 3 13 2 3 4" xfId="58027" xr:uid="{00000000-0005-0000-0000-0000ABE20000}"/>
    <cellStyle name="Output 2 2 3 13 2 3 5" xfId="58028" xr:uid="{00000000-0005-0000-0000-0000ACE20000}"/>
    <cellStyle name="Output 2 2 3 13 2 4" xfId="58029" xr:uid="{00000000-0005-0000-0000-0000ADE20000}"/>
    <cellStyle name="Output 2 2 3 13 2 5" xfId="58030" xr:uid="{00000000-0005-0000-0000-0000AEE20000}"/>
    <cellStyle name="Output 2 2 3 13 2 6" xfId="58031" xr:uid="{00000000-0005-0000-0000-0000AFE20000}"/>
    <cellStyle name="Output 2 2 3 13 2 7" xfId="58032" xr:uid="{00000000-0005-0000-0000-0000B0E20000}"/>
    <cellStyle name="Output 2 2 3 13 3" xfId="58033" xr:uid="{00000000-0005-0000-0000-0000B1E20000}"/>
    <cellStyle name="Output 2 2 3 13 3 2" xfId="58034" xr:uid="{00000000-0005-0000-0000-0000B2E20000}"/>
    <cellStyle name="Output 2 2 3 13 3 3" xfId="58035" xr:uid="{00000000-0005-0000-0000-0000B3E20000}"/>
    <cellStyle name="Output 2 2 3 13 3 4" xfId="58036" xr:uid="{00000000-0005-0000-0000-0000B4E20000}"/>
    <cellStyle name="Output 2 2 3 13 3 5" xfId="58037" xr:uid="{00000000-0005-0000-0000-0000B5E20000}"/>
    <cellStyle name="Output 2 2 3 13 4" xfId="58038" xr:uid="{00000000-0005-0000-0000-0000B6E20000}"/>
    <cellStyle name="Output 2 2 3 13 4 2" xfId="58039" xr:uid="{00000000-0005-0000-0000-0000B7E20000}"/>
    <cellStyle name="Output 2 2 3 13 4 3" xfId="58040" xr:uid="{00000000-0005-0000-0000-0000B8E20000}"/>
    <cellStyle name="Output 2 2 3 13 4 4" xfId="58041" xr:uid="{00000000-0005-0000-0000-0000B9E20000}"/>
    <cellStyle name="Output 2 2 3 13 4 5" xfId="58042" xr:uid="{00000000-0005-0000-0000-0000BAE20000}"/>
    <cellStyle name="Output 2 2 3 13 5" xfId="58043" xr:uid="{00000000-0005-0000-0000-0000BBE20000}"/>
    <cellStyle name="Output 2 2 3 13 6" xfId="58044" xr:uid="{00000000-0005-0000-0000-0000BCE20000}"/>
    <cellStyle name="Output 2 2 3 13 7" xfId="58045" xr:uid="{00000000-0005-0000-0000-0000BDE20000}"/>
    <cellStyle name="Output 2 2 3 13 8" xfId="58046" xr:uid="{00000000-0005-0000-0000-0000BEE20000}"/>
    <cellStyle name="Output 2 2 3 14" xfId="58047" xr:uid="{00000000-0005-0000-0000-0000BFE20000}"/>
    <cellStyle name="Output 2 2 3 14 2" xfId="58048" xr:uid="{00000000-0005-0000-0000-0000C0E20000}"/>
    <cellStyle name="Output 2 2 3 14 2 2" xfId="58049" xr:uid="{00000000-0005-0000-0000-0000C1E20000}"/>
    <cellStyle name="Output 2 2 3 14 2 2 2" xfId="58050" xr:uid="{00000000-0005-0000-0000-0000C2E20000}"/>
    <cellStyle name="Output 2 2 3 14 2 2 3" xfId="58051" xr:uid="{00000000-0005-0000-0000-0000C3E20000}"/>
    <cellStyle name="Output 2 2 3 14 2 2 4" xfId="58052" xr:uid="{00000000-0005-0000-0000-0000C4E20000}"/>
    <cellStyle name="Output 2 2 3 14 2 2 5" xfId="58053" xr:uid="{00000000-0005-0000-0000-0000C5E20000}"/>
    <cellStyle name="Output 2 2 3 14 2 3" xfId="58054" xr:uid="{00000000-0005-0000-0000-0000C6E20000}"/>
    <cellStyle name="Output 2 2 3 14 2 3 2" xfId="58055" xr:uid="{00000000-0005-0000-0000-0000C7E20000}"/>
    <cellStyle name="Output 2 2 3 14 2 3 3" xfId="58056" xr:uid="{00000000-0005-0000-0000-0000C8E20000}"/>
    <cellStyle name="Output 2 2 3 14 2 3 4" xfId="58057" xr:uid="{00000000-0005-0000-0000-0000C9E20000}"/>
    <cellStyle name="Output 2 2 3 14 2 3 5" xfId="58058" xr:uid="{00000000-0005-0000-0000-0000CAE20000}"/>
    <cellStyle name="Output 2 2 3 14 2 4" xfId="58059" xr:uid="{00000000-0005-0000-0000-0000CBE20000}"/>
    <cellStyle name="Output 2 2 3 14 2 5" xfId="58060" xr:uid="{00000000-0005-0000-0000-0000CCE20000}"/>
    <cellStyle name="Output 2 2 3 14 2 6" xfId="58061" xr:uid="{00000000-0005-0000-0000-0000CDE20000}"/>
    <cellStyle name="Output 2 2 3 14 2 7" xfId="58062" xr:uid="{00000000-0005-0000-0000-0000CEE20000}"/>
    <cellStyle name="Output 2 2 3 14 3" xfId="58063" xr:uid="{00000000-0005-0000-0000-0000CFE20000}"/>
    <cellStyle name="Output 2 2 3 14 3 2" xfId="58064" xr:uid="{00000000-0005-0000-0000-0000D0E20000}"/>
    <cellStyle name="Output 2 2 3 14 3 3" xfId="58065" xr:uid="{00000000-0005-0000-0000-0000D1E20000}"/>
    <cellStyle name="Output 2 2 3 14 3 4" xfId="58066" xr:uid="{00000000-0005-0000-0000-0000D2E20000}"/>
    <cellStyle name="Output 2 2 3 14 3 5" xfId="58067" xr:uid="{00000000-0005-0000-0000-0000D3E20000}"/>
    <cellStyle name="Output 2 2 3 14 4" xfId="58068" xr:uid="{00000000-0005-0000-0000-0000D4E20000}"/>
    <cellStyle name="Output 2 2 3 14 4 2" xfId="58069" xr:uid="{00000000-0005-0000-0000-0000D5E20000}"/>
    <cellStyle name="Output 2 2 3 14 4 3" xfId="58070" xr:uid="{00000000-0005-0000-0000-0000D6E20000}"/>
    <cellStyle name="Output 2 2 3 14 4 4" xfId="58071" xr:uid="{00000000-0005-0000-0000-0000D7E20000}"/>
    <cellStyle name="Output 2 2 3 14 4 5" xfId="58072" xr:uid="{00000000-0005-0000-0000-0000D8E20000}"/>
    <cellStyle name="Output 2 2 3 14 5" xfId="58073" xr:uid="{00000000-0005-0000-0000-0000D9E20000}"/>
    <cellStyle name="Output 2 2 3 14 6" xfId="58074" xr:uid="{00000000-0005-0000-0000-0000DAE20000}"/>
    <cellStyle name="Output 2 2 3 14 7" xfId="58075" xr:uid="{00000000-0005-0000-0000-0000DBE20000}"/>
    <cellStyle name="Output 2 2 3 14 8" xfId="58076" xr:uid="{00000000-0005-0000-0000-0000DCE20000}"/>
    <cellStyle name="Output 2 2 3 15" xfId="58077" xr:uid="{00000000-0005-0000-0000-0000DDE20000}"/>
    <cellStyle name="Output 2 2 3 15 2" xfId="58078" xr:uid="{00000000-0005-0000-0000-0000DEE20000}"/>
    <cellStyle name="Output 2 2 3 15 2 2" xfId="58079" xr:uid="{00000000-0005-0000-0000-0000DFE20000}"/>
    <cellStyle name="Output 2 2 3 15 2 3" xfId="58080" xr:uid="{00000000-0005-0000-0000-0000E0E20000}"/>
    <cellStyle name="Output 2 2 3 15 2 4" xfId="58081" xr:uid="{00000000-0005-0000-0000-0000E1E20000}"/>
    <cellStyle name="Output 2 2 3 15 2 5" xfId="58082" xr:uid="{00000000-0005-0000-0000-0000E2E20000}"/>
    <cellStyle name="Output 2 2 3 15 3" xfId="58083" xr:uid="{00000000-0005-0000-0000-0000E3E20000}"/>
    <cellStyle name="Output 2 2 3 15 3 2" xfId="58084" xr:uid="{00000000-0005-0000-0000-0000E4E20000}"/>
    <cellStyle name="Output 2 2 3 15 3 3" xfId="58085" xr:uid="{00000000-0005-0000-0000-0000E5E20000}"/>
    <cellStyle name="Output 2 2 3 15 3 4" xfId="58086" xr:uid="{00000000-0005-0000-0000-0000E6E20000}"/>
    <cellStyle name="Output 2 2 3 15 3 5" xfId="58087" xr:uid="{00000000-0005-0000-0000-0000E7E20000}"/>
    <cellStyle name="Output 2 2 3 15 4" xfId="58088" xr:uid="{00000000-0005-0000-0000-0000E8E20000}"/>
    <cellStyle name="Output 2 2 3 15 5" xfId="58089" xr:uid="{00000000-0005-0000-0000-0000E9E20000}"/>
    <cellStyle name="Output 2 2 3 15 6" xfId="58090" xr:uid="{00000000-0005-0000-0000-0000EAE20000}"/>
    <cellStyle name="Output 2 2 3 15 7" xfId="58091" xr:uid="{00000000-0005-0000-0000-0000EBE20000}"/>
    <cellStyle name="Output 2 2 3 16" xfId="58092" xr:uid="{00000000-0005-0000-0000-0000ECE20000}"/>
    <cellStyle name="Output 2 2 3 16 2" xfId="58093" xr:uid="{00000000-0005-0000-0000-0000EDE20000}"/>
    <cellStyle name="Output 2 2 3 16 3" xfId="58094" xr:uid="{00000000-0005-0000-0000-0000EEE20000}"/>
    <cellStyle name="Output 2 2 3 16 4" xfId="58095" xr:uid="{00000000-0005-0000-0000-0000EFE20000}"/>
    <cellStyle name="Output 2 2 3 16 5" xfId="58096" xr:uid="{00000000-0005-0000-0000-0000F0E20000}"/>
    <cellStyle name="Output 2 2 3 17" xfId="58097" xr:uid="{00000000-0005-0000-0000-0000F1E20000}"/>
    <cellStyle name="Output 2 2 3 17 2" xfId="58098" xr:uid="{00000000-0005-0000-0000-0000F2E20000}"/>
    <cellStyle name="Output 2 2 3 17 3" xfId="58099" xr:uid="{00000000-0005-0000-0000-0000F3E20000}"/>
    <cellStyle name="Output 2 2 3 17 4" xfId="58100" xr:uid="{00000000-0005-0000-0000-0000F4E20000}"/>
    <cellStyle name="Output 2 2 3 17 5" xfId="58101" xr:uid="{00000000-0005-0000-0000-0000F5E20000}"/>
    <cellStyle name="Output 2 2 3 18" xfId="58102" xr:uid="{00000000-0005-0000-0000-0000F6E20000}"/>
    <cellStyle name="Output 2 2 3 19" xfId="58103" xr:uid="{00000000-0005-0000-0000-0000F7E20000}"/>
    <cellStyle name="Output 2 2 3 2" xfId="58104" xr:uid="{00000000-0005-0000-0000-0000F8E20000}"/>
    <cellStyle name="Output 2 2 3 2 2" xfId="58105" xr:uid="{00000000-0005-0000-0000-0000F9E20000}"/>
    <cellStyle name="Output 2 2 3 2 2 2" xfId="58106" xr:uid="{00000000-0005-0000-0000-0000FAE20000}"/>
    <cellStyle name="Output 2 2 3 2 2 2 2" xfId="58107" xr:uid="{00000000-0005-0000-0000-0000FBE20000}"/>
    <cellStyle name="Output 2 2 3 2 2 2 3" xfId="58108" xr:uid="{00000000-0005-0000-0000-0000FCE20000}"/>
    <cellStyle name="Output 2 2 3 2 2 2 4" xfId="58109" xr:uid="{00000000-0005-0000-0000-0000FDE20000}"/>
    <cellStyle name="Output 2 2 3 2 2 2 5" xfId="58110" xr:uid="{00000000-0005-0000-0000-0000FEE20000}"/>
    <cellStyle name="Output 2 2 3 2 2 3" xfId="58111" xr:uid="{00000000-0005-0000-0000-0000FFE20000}"/>
    <cellStyle name="Output 2 2 3 2 2 3 2" xfId="58112" xr:uid="{00000000-0005-0000-0000-000000E30000}"/>
    <cellStyle name="Output 2 2 3 2 2 3 3" xfId="58113" xr:uid="{00000000-0005-0000-0000-000001E30000}"/>
    <cellStyle name="Output 2 2 3 2 2 3 4" xfId="58114" xr:uid="{00000000-0005-0000-0000-000002E30000}"/>
    <cellStyle name="Output 2 2 3 2 2 3 5" xfId="58115" xr:uid="{00000000-0005-0000-0000-000003E30000}"/>
    <cellStyle name="Output 2 2 3 2 2 4" xfId="58116" xr:uid="{00000000-0005-0000-0000-000004E30000}"/>
    <cellStyle name="Output 2 2 3 2 2 5" xfId="58117" xr:uid="{00000000-0005-0000-0000-000005E30000}"/>
    <cellStyle name="Output 2 2 3 2 2 6" xfId="58118" xr:uid="{00000000-0005-0000-0000-000006E30000}"/>
    <cellStyle name="Output 2 2 3 2 2 7" xfId="58119" xr:uid="{00000000-0005-0000-0000-000007E30000}"/>
    <cellStyle name="Output 2 2 3 2 3" xfId="58120" xr:uid="{00000000-0005-0000-0000-000008E30000}"/>
    <cellStyle name="Output 2 2 3 2 3 2" xfId="58121" xr:uid="{00000000-0005-0000-0000-000009E30000}"/>
    <cellStyle name="Output 2 2 3 2 3 3" xfId="58122" xr:uid="{00000000-0005-0000-0000-00000AE30000}"/>
    <cellStyle name="Output 2 2 3 2 3 4" xfId="58123" xr:uid="{00000000-0005-0000-0000-00000BE30000}"/>
    <cellStyle name="Output 2 2 3 2 3 5" xfId="58124" xr:uid="{00000000-0005-0000-0000-00000CE30000}"/>
    <cellStyle name="Output 2 2 3 2 4" xfId="58125" xr:uid="{00000000-0005-0000-0000-00000DE30000}"/>
    <cellStyle name="Output 2 2 3 2 4 2" xfId="58126" xr:uid="{00000000-0005-0000-0000-00000EE30000}"/>
    <cellStyle name="Output 2 2 3 2 4 3" xfId="58127" xr:uid="{00000000-0005-0000-0000-00000FE30000}"/>
    <cellStyle name="Output 2 2 3 2 4 4" xfId="58128" xr:uid="{00000000-0005-0000-0000-000010E30000}"/>
    <cellStyle name="Output 2 2 3 2 4 5" xfId="58129" xr:uid="{00000000-0005-0000-0000-000011E30000}"/>
    <cellStyle name="Output 2 2 3 2 5" xfId="58130" xr:uid="{00000000-0005-0000-0000-000012E30000}"/>
    <cellStyle name="Output 2 2 3 2 6" xfId="58131" xr:uid="{00000000-0005-0000-0000-000013E30000}"/>
    <cellStyle name="Output 2 2 3 2 7" xfId="58132" xr:uid="{00000000-0005-0000-0000-000014E30000}"/>
    <cellStyle name="Output 2 2 3 2 8" xfId="58133" xr:uid="{00000000-0005-0000-0000-000015E30000}"/>
    <cellStyle name="Output 2 2 3 20" xfId="58134" xr:uid="{00000000-0005-0000-0000-000016E30000}"/>
    <cellStyle name="Output 2 2 3 21" xfId="58135" xr:uid="{00000000-0005-0000-0000-000017E30000}"/>
    <cellStyle name="Output 2 2 3 3" xfId="58136" xr:uid="{00000000-0005-0000-0000-000018E30000}"/>
    <cellStyle name="Output 2 2 3 3 2" xfId="58137" xr:uid="{00000000-0005-0000-0000-000019E30000}"/>
    <cellStyle name="Output 2 2 3 3 2 2" xfId="58138" xr:uid="{00000000-0005-0000-0000-00001AE30000}"/>
    <cellStyle name="Output 2 2 3 3 2 2 2" xfId="58139" xr:uid="{00000000-0005-0000-0000-00001BE30000}"/>
    <cellStyle name="Output 2 2 3 3 2 2 3" xfId="58140" xr:uid="{00000000-0005-0000-0000-00001CE30000}"/>
    <cellStyle name="Output 2 2 3 3 2 2 4" xfId="58141" xr:uid="{00000000-0005-0000-0000-00001DE30000}"/>
    <cellStyle name="Output 2 2 3 3 2 2 5" xfId="58142" xr:uid="{00000000-0005-0000-0000-00001EE30000}"/>
    <cellStyle name="Output 2 2 3 3 2 3" xfId="58143" xr:uid="{00000000-0005-0000-0000-00001FE30000}"/>
    <cellStyle name="Output 2 2 3 3 2 3 2" xfId="58144" xr:uid="{00000000-0005-0000-0000-000020E30000}"/>
    <cellStyle name="Output 2 2 3 3 2 3 3" xfId="58145" xr:uid="{00000000-0005-0000-0000-000021E30000}"/>
    <cellStyle name="Output 2 2 3 3 2 3 4" xfId="58146" xr:uid="{00000000-0005-0000-0000-000022E30000}"/>
    <cellStyle name="Output 2 2 3 3 2 3 5" xfId="58147" xr:uid="{00000000-0005-0000-0000-000023E30000}"/>
    <cellStyle name="Output 2 2 3 3 2 4" xfId="58148" xr:uid="{00000000-0005-0000-0000-000024E30000}"/>
    <cellStyle name="Output 2 2 3 3 2 5" xfId="58149" xr:uid="{00000000-0005-0000-0000-000025E30000}"/>
    <cellStyle name="Output 2 2 3 3 2 6" xfId="58150" xr:uid="{00000000-0005-0000-0000-000026E30000}"/>
    <cellStyle name="Output 2 2 3 3 2 7" xfId="58151" xr:uid="{00000000-0005-0000-0000-000027E30000}"/>
    <cellStyle name="Output 2 2 3 3 3" xfId="58152" xr:uid="{00000000-0005-0000-0000-000028E30000}"/>
    <cellStyle name="Output 2 2 3 3 3 2" xfId="58153" xr:uid="{00000000-0005-0000-0000-000029E30000}"/>
    <cellStyle name="Output 2 2 3 3 3 3" xfId="58154" xr:uid="{00000000-0005-0000-0000-00002AE30000}"/>
    <cellStyle name="Output 2 2 3 3 3 4" xfId="58155" xr:uid="{00000000-0005-0000-0000-00002BE30000}"/>
    <cellStyle name="Output 2 2 3 3 3 5" xfId="58156" xr:uid="{00000000-0005-0000-0000-00002CE30000}"/>
    <cellStyle name="Output 2 2 3 3 4" xfId="58157" xr:uid="{00000000-0005-0000-0000-00002DE30000}"/>
    <cellStyle name="Output 2 2 3 3 4 2" xfId="58158" xr:uid="{00000000-0005-0000-0000-00002EE30000}"/>
    <cellStyle name="Output 2 2 3 3 4 3" xfId="58159" xr:uid="{00000000-0005-0000-0000-00002FE30000}"/>
    <cellStyle name="Output 2 2 3 3 4 4" xfId="58160" xr:uid="{00000000-0005-0000-0000-000030E30000}"/>
    <cellStyle name="Output 2 2 3 3 4 5" xfId="58161" xr:uid="{00000000-0005-0000-0000-000031E30000}"/>
    <cellStyle name="Output 2 2 3 3 5" xfId="58162" xr:uid="{00000000-0005-0000-0000-000032E30000}"/>
    <cellStyle name="Output 2 2 3 3 6" xfId="58163" xr:uid="{00000000-0005-0000-0000-000033E30000}"/>
    <cellStyle name="Output 2 2 3 3 7" xfId="58164" xr:uid="{00000000-0005-0000-0000-000034E30000}"/>
    <cellStyle name="Output 2 2 3 3 8" xfId="58165" xr:uid="{00000000-0005-0000-0000-000035E30000}"/>
    <cellStyle name="Output 2 2 3 4" xfId="58166" xr:uid="{00000000-0005-0000-0000-000036E30000}"/>
    <cellStyle name="Output 2 2 3 4 2" xfId="58167" xr:uid="{00000000-0005-0000-0000-000037E30000}"/>
    <cellStyle name="Output 2 2 3 4 2 2" xfId="58168" xr:uid="{00000000-0005-0000-0000-000038E30000}"/>
    <cellStyle name="Output 2 2 3 4 2 2 2" xfId="58169" xr:uid="{00000000-0005-0000-0000-000039E30000}"/>
    <cellStyle name="Output 2 2 3 4 2 2 3" xfId="58170" xr:uid="{00000000-0005-0000-0000-00003AE30000}"/>
    <cellStyle name="Output 2 2 3 4 2 2 4" xfId="58171" xr:uid="{00000000-0005-0000-0000-00003BE30000}"/>
    <cellStyle name="Output 2 2 3 4 2 2 5" xfId="58172" xr:uid="{00000000-0005-0000-0000-00003CE30000}"/>
    <cellStyle name="Output 2 2 3 4 2 3" xfId="58173" xr:uid="{00000000-0005-0000-0000-00003DE30000}"/>
    <cellStyle name="Output 2 2 3 4 2 3 2" xfId="58174" xr:uid="{00000000-0005-0000-0000-00003EE30000}"/>
    <cellStyle name="Output 2 2 3 4 2 3 3" xfId="58175" xr:uid="{00000000-0005-0000-0000-00003FE30000}"/>
    <cellStyle name="Output 2 2 3 4 2 3 4" xfId="58176" xr:uid="{00000000-0005-0000-0000-000040E30000}"/>
    <cellStyle name="Output 2 2 3 4 2 3 5" xfId="58177" xr:uid="{00000000-0005-0000-0000-000041E30000}"/>
    <cellStyle name="Output 2 2 3 4 2 4" xfId="58178" xr:uid="{00000000-0005-0000-0000-000042E30000}"/>
    <cellStyle name="Output 2 2 3 4 2 5" xfId="58179" xr:uid="{00000000-0005-0000-0000-000043E30000}"/>
    <cellStyle name="Output 2 2 3 4 2 6" xfId="58180" xr:uid="{00000000-0005-0000-0000-000044E30000}"/>
    <cellStyle name="Output 2 2 3 4 2 7" xfId="58181" xr:uid="{00000000-0005-0000-0000-000045E30000}"/>
    <cellStyle name="Output 2 2 3 4 3" xfId="58182" xr:uid="{00000000-0005-0000-0000-000046E30000}"/>
    <cellStyle name="Output 2 2 3 4 3 2" xfId="58183" xr:uid="{00000000-0005-0000-0000-000047E30000}"/>
    <cellStyle name="Output 2 2 3 4 3 3" xfId="58184" xr:uid="{00000000-0005-0000-0000-000048E30000}"/>
    <cellStyle name="Output 2 2 3 4 3 4" xfId="58185" xr:uid="{00000000-0005-0000-0000-000049E30000}"/>
    <cellStyle name="Output 2 2 3 4 3 5" xfId="58186" xr:uid="{00000000-0005-0000-0000-00004AE30000}"/>
    <cellStyle name="Output 2 2 3 4 4" xfId="58187" xr:uid="{00000000-0005-0000-0000-00004BE30000}"/>
    <cellStyle name="Output 2 2 3 4 4 2" xfId="58188" xr:uid="{00000000-0005-0000-0000-00004CE30000}"/>
    <cellStyle name="Output 2 2 3 4 4 3" xfId="58189" xr:uid="{00000000-0005-0000-0000-00004DE30000}"/>
    <cellStyle name="Output 2 2 3 4 4 4" xfId="58190" xr:uid="{00000000-0005-0000-0000-00004EE30000}"/>
    <cellStyle name="Output 2 2 3 4 4 5" xfId="58191" xr:uid="{00000000-0005-0000-0000-00004FE30000}"/>
    <cellStyle name="Output 2 2 3 4 5" xfId="58192" xr:uid="{00000000-0005-0000-0000-000050E30000}"/>
    <cellStyle name="Output 2 2 3 4 6" xfId="58193" xr:uid="{00000000-0005-0000-0000-000051E30000}"/>
    <cellStyle name="Output 2 2 3 4 7" xfId="58194" xr:uid="{00000000-0005-0000-0000-000052E30000}"/>
    <cellStyle name="Output 2 2 3 4 8" xfId="58195" xr:uid="{00000000-0005-0000-0000-000053E30000}"/>
    <cellStyle name="Output 2 2 3 5" xfId="58196" xr:uid="{00000000-0005-0000-0000-000054E30000}"/>
    <cellStyle name="Output 2 2 3 5 2" xfId="58197" xr:uid="{00000000-0005-0000-0000-000055E30000}"/>
    <cellStyle name="Output 2 2 3 5 2 2" xfId="58198" xr:uid="{00000000-0005-0000-0000-000056E30000}"/>
    <cellStyle name="Output 2 2 3 5 2 2 2" xfId="58199" xr:uid="{00000000-0005-0000-0000-000057E30000}"/>
    <cellStyle name="Output 2 2 3 5 2 2 3" xfId="58200" xr:uid="{00000000-0005-0000-0000-000058E30000}"/>
    <cellStyle name="Output 2 2 3 5 2 2 4" xfId="58201" xr:uid="{00000000-0005-0000-0000-000059E30000}"/>
    <cellStyle name="Output 2 2 3 5 2 2 5" xfId="58202" xr:uid="{00000000-0005-0000-0000-00005AE30000}"/>
    <cellStyle name="Output 2 2 3 5 2 3" xfId="58203" xr:uid="{00000000-0005-0000-0000-00005BE30000}"/>
    <cellStyle name="Output 2 2 3 5 2 3 2" xfId="58204" xr:uid="{00000000-0005-0000-0000-00005CE30000}"/>
    <cellStyle name="Output 2 2 3 5 2 3 3" xfId="58205" xr:uid="{00000000-0005-0000-0000-00005DE30000}"/>
    <cellStyle name="Output 2 2 3 5 2 3 4" xfId="58206" xr:uid="{00000000-0005-0000-0000-00005EE30000}"/>
    <cellStyle name="Output 2 2 3 5 2 3 5" xfId="58207" xr:uid="{00000000-0005-0000-0000-00005FE30000}"/>
    <cellStyle name="Output 2 2 3 5 2 4" xfId="58208" xr:uid="{00000000-0005-0000-0000-000060E30000}"/>
    <cellStyle name="Output 2 2 3 5 2 5" xfId="58209" xr:uid="{00000000-0005-0000-0000-000061E30000}"/>
    <cellStyle name="Output 2 2 3 5 2 6" xfId="58210" xr:uid="{00000000-0005-0000-0000-000062E30000}"/>
    <cellStyle name="Output 2 2 3 5 2 7" xfId="58211" xr:uid="{00000000-0005-0000-0000-000063E30000}"/>
    <cellStyle name="Output 2 2 3 5 3" xfId="58212" xr:uid="{00000000-0005-0000-0000-000064E30000}"/>
    <cellStyle name="Output 2 2 3 5 3 2" xfId="58213" xr:uid="{00000000-0005-0000-0000-000065E30000}"/>
    <cellStyle name="Output 2 2 3 5 3 3" xfId="58214" xr:uid="{00000000-0005-0000-0000-000066E30000}"/>
    <cellStyle name="Output 2 2 3 5 3 4" xfId="58215" xr:uid="{00000000-0005-0000-0000-000067E30000}"/>
    <cellStyle name="Output 2 2 3 5 3 5" xfId="58216" xr:uid="{00000000-0005-0000-0000-000068E30000}"/>
    <cellStyle name="Output 2 2 3 5 4" xfId="58217" xr:uid="{00000000-0005-0000-0000-000069E30000}"/>
    <cellStyle name="Output 2 2 3 5 4 2" xfId="58218" xr:uid="{00000000-0005-0000-0000-00006AE30000}"/>
    <cellStyle name="Output 2 2 3 5 4 3" xfId="58219" xr:uid="{00000000-0005-0000-0000-00006BE30000}"/>
    <cellStyle name="Output 2 2 3 5 4 4" xfId="58220" xr:uid="{00000000-0005-0000-0000-00006CE30000}"/>
    <cellStyle name="Output 2 2 3 5 4 5" xfId="58221" xr:uid="{00000000-0005-0000-0000-00006DE30000}"/>
    <cellStyle name="Output 2 2 3 5 5" xfId="58222" xr:uid="{00000000-0005-0000-0000-00006EE30000}"/>
    <cellStyle name="Output 2 2 3 5 6" xfId="58223" xr:uid="{00000000-0005-0000-0000-00006FE30000}"/>
    <cellStyle name="Output 2 2 3 5 7" xfId="58224" xr:uid="{00000000-0005-0000-0000-000070E30000}"/>
    <cellStyle name="Output 2 2 3 5 8" xfId="58225" xr:uid="{00000000-0005-0000-0000-000071E30000}"/>
    <cellStyle name="Output 2 2 3 6" xfId="58226" xr:uid="{00000000-0005-0000-0000-000072E30000}"/>
    <cellStyle name="Output 2 2 3 6 2" xfId="58227" xr:uid="{00000000-0005-0000-0000-000073E30000}"/>
    <cellStyle name="Output 2 2 3 6 2 2" xfId="58228" xr:uid="{00000000-0005-0000-0000-000074E30000}"/>
    <cellStyle name="Output 2 2 3 6 2 2 2" xfId="58229" xr:uid="{00000000-0005-0000-0000-000075E30000}"/>
    <cellStyle name="Output 2 2 3 6 2 2 3" xfId="58230" xr:uid="{00000000-0005-0000-0000-000076E30000}"/>
    <cellStyle name="Output 2 2 3 6 2 2 4" xfId="58231" xr:uid="{00000000-0005-0000-0000-000077E30000}"/>
    <cellStyle name="Output 2 2 3 6 2 2 5" xfId="58232" xr:uid="{00000000-0005-0000-0000-000078E30000}"/>
    <cellStyle name="Output 2 2 3 6 2 3" xfId="58233" xr:uid="{00000000-0005-0000-0000-000079E30000}"/>
    <cellStyle name="Output 2 2 3 6 2 3 2" xfId="58234" xr:uid="{00000000-0005-0000-0000-00007AE30000}"/>
    <cellStyle name="Output 2 2 3 6 2 3 3" xfId="58235" xr:uid="{00000000-0005-0000-0000-00007BE30000}"/>
    <cellStyle name="Output 2 2 3 6 2 3 4" xfId="58236" xr:uid="{00000000-0005-0000-0000-00007CE30000}"/>
    <cellStyle name="Output 2 2 3 6 2 3 5" xfId="58237" xr:uid="{00000000-0005-0000-0000-00007DE30000}"/>
    <cellStyle name="Output 2 2 3 6 2 4" xfId="58238" xr:uid="{00000000-0005-0000-0000-00007EE30000}"/>
    <cellStyle name="Output 2 2 3 6 2 5" xfId="58239" xr:uid="{00000000-0005-0000-0000-00007FE30000}"/>
    <cellStyle name="Output 2 2 3 6 2 6" xfId="58240" xr:uid="{00000000-0005-0000-0000-000080E30000}"/>
    <cellStyle name="Output 2 2 3 6 2 7" xfId="58241" xr:uid="{00000000-0005-0000-0000-000081E30000}"/>
    <cellStyle name="Output 2 2 3 6 3" xfId="58242" xr:uid="{00000000-0005-0000-0000-000082E30000}"/>
    <cellStyle name="Output 2 2 3 6 3 2" xfId="58243" xr:uid="{00000000-0005-0000-0000-000083E30000}"/>
    <cellStyle name="Output 2 2 3 6 3 3" xfId="58244" xr:uid="{00000000-0005-0000-0000-000084E30000}"/>
    <cellStyle name="Output 2 2 3 6 3 4" xfId="58245" xr:uid="{00000000-0005-0000-0000-000085E30000}"/>
    <cellStyle name="Output 2 2 3 6 3 5" xfId="58246" xr:uid="{00000000-0005-0000-0000-000086E30000}"/>
    <cellStyle name="Output 2 2 3 6 4" xfId="58247" xr:uid="{00000000-0005-0000-0000-000087E30000}"/>
    <cellStyle name="Output 2 2 3 6 4 2" xfId="58248" xr:uid="{00000000-0005-0000-0000-000088E30000}"/>
    <cellStyle name="Output 2 2 3 6 4 3" xfId="58249" xr:uid="{00000000-0005-0000-0000-000089E30000}"/>
    <cellStyle name="Output 2 2 3 6 4 4" xfId="58250" xr:uid="{00000000-0005-0000-0000-00008AE30000}"/>
    <cellStyle name="Output 2 2 3 6 4 5" xfId="58251" xr:uid="{00000000-0005-0000-0000-00008BE30000}"/>
    <cellStyle name="Output 2 2 3 6 5" xfId="58252" xr:uid="{00000000-0005-0000-0000-00008CE30000}"/>
    <cellStyle name="Output 2 2 3 6 6" xfId="58253" xr:uid="{00000000-0005-0000-0000-00008DE30000}"/>
    <cellStyle name="Output 2 2 3 6 7" xfId="58254" xr:uid="{00000000-0005-0000-0000-00008EE30000}"/>
    <cellStyle name="Output 2 2 3 6 8" xfId="58255" xr:uid="{00000000-0005-0000-0000-00008FE30000}"/>
    <cellStyle name="Output 2 2 3 7" xfId="58256" xr:uid="{00000000-0005-0000-0000-000090E30000}"/>
    <cellStyle name="Output 2 2 3 7 2" xfId="58257" xr:uid="{00000000-0005-0000-0000-000091E30000}"/>
    <cellStyle name="Output 2 2 3 7 2 2" xfId="58258" xr:uid="{00000000-0005-0000-0000-000092E30000}"/>
    <cellStyle name="Output 2 2 3 7 2 2 2" xfId="58259" xr:uid="{00000000-0005-0000-0000-000093E30000}"/>
    <cellStyle name="Output 2 2 3 7 2 2 3" xfId="58260" xr:uid="{00000000-0005-0000-0000-000094E30000}"/>
    <cellStyle name="Output 2 2 3 7 2 2 4" xfId="58261" xr:uid="{00000000-0005-0000-0000-000095E30000}"/>
    <cellStyle name="Output 2 2 3 7 2 2 5" xfId="58262" xr:uid="{00000000-0005-0000-0000-000096E30000}"/>
    <cellStyle name="Output 2 2 3 7 2 3" xfId="58263" xr:uid="{00000000-0005-0000-0000-000097E30000}"/>
    <cellStyle name="Output 2 2 3 7 2 3 2" xfId="58264" xr:uid="{00000000-0005-0000-0000-000098E30000}"/>
    <cellStyle name="Output 2 2 3 7 2 3 3" xfId="58265" xr:uid="{00000000-0005-0000-0000-000099E30000}"/>
    <cellStyle name="Output 2 2 3 7 2 3 4" xfId="58266" xr:uid="{00000000-0005-0000-0000-00009AE30000}"/>
    <cellStyle name="Output 2 2 3 7 2 3 5" xfId="58267" xr:uid="{00000000-0005-0000-0000-00009BE30000}"/>
    <cellStyle name="Output 2 2 3 7 2 4" xfId="58268" xr:uid="{00000000-0005-0000-0000-00009CE30000}"/>
    <cellStyle name="Output 2 2 3 7 2 5" xfId="58269" xr:uid="{00000000-0005-0000-0000-00009DE30000}"/>
    <cellStyle name="Output 2 2 3 7 2 6" xfId="58270" xr:uid="{00000000-0005-0000-0000-00009EE30000}"/>
    <cellStyle name="Output 2 2 3 7 2 7" xfId="58271" xr:uid="{00000000-0005-0000-0000-00009FE30000}"/>
    <cellStyle name="Output 2 2 3 7 3" xfId="58272" xr:uid="{00000000-0005-0000-0000-0000A0E30000}"/>
    <cellStyle name="Output 2 2 3 7 3 2" xfId="58273" xr:uid="{00000000-0005-0000-0000-0000A1E30000}"/>
    <cellStyle name="Output 2 2 3 7 3 3" xfId="58274" xr:uid="{00000000-0005-0000-0000-0000A2E30000}"/>
    <cellStyle name="Output 2 2 3 7 3 4" xfId="58275" xr:uid="{00000000-0005-0000-0000-0000A3E30000}"/>
    <cellStyle name="Output 2 2 3 7 3 5" xfId="58276" xr:uid="{00000000-0005-0000-0000-0000A4E30000}"/>
    <cellStyle name="Output 2 2 3 7 4" xfId="58277" xr:uid="{00000000-0005-0000-0000-0000A5E30000}"/>
    <cellStyle name="Output 2 2 3 7 4 2" xfId="58278" xr:uid="{00000000-0005-0000-0000-0000A6E30000}"/>
    <cellStyle name="Output 2 2 3 7 4 3" xfId="58279" xr:uid="{00000000-0005-0000-0000-0000A7E30000}"/>
    <cellStyle name="Output 2 2 3 7 4 4" xfId="58280" xr:uid="{00000000-0005-0000-0000-0000A8E30000}"/>
    <cellStyle name="Output 2 2 3 7 4 5" xfId="58281" xr:uid="{00000000-0005-0000-0000-0000A9E30000}"/>
    <cellStyle name="Output 2 2 3 7 5" xfId="58282" xr:uid="{00000000-0005-0000-0000-0000AAE30000}"/>
    <cellStyle name="Output 2 2 3 7 6" xfId="58283" xr:uid="{00000000-0005-0000-0000-0000ABE30000}"/>
    <cellStyle name="Output 2 2 3 7 7" xfId="58284" xr:uid="{00000000-0005-0000-0000-0000ACE30000}"/>
    <cellStyle name="Output 2 2 3 7 8" xfId="58285" xr:uid="{00000000-0005-0000-0000-0000ADE30000}"/>
    <cellStyle name="Output 2 2 3 8" xfId="58286" xr:uid="{00000000-0005-0000-0000-0000AEE30000}"/>
    <cellStyle name="Output 2 2 3 8 2" xfId="58287" xr:uid="{00000000-0005-0000-0000-0000AFE30000}"/>
    <cellStyle name="Output 2 2 3 8 2 2" xfId="58288" xr:uid="{00000000-0005-0000-0000-0000B0E30000}"/>
    <cellStyle name="Output 2 2 3 8 2 2 2" xfId="58289" xr:uid="{00000000-0005-0000-0000-0000B1E30000}"/>
    <cellStyle name="Output 2 2 3 8 2 2 3" xfId="58290" xr:uid="{00000000-0005-0000-0000-0000B2E30000}"/>
    <cellStyle name="Output 2 2 3 8 2 2 4" xfId="58291" xr:uid="{00000000-0005-0000-0000-0000B3E30000}"/>
    <cellStyle name="Output 2 2 3 8 2 2 5" xfId="58292" xr:uid="{00000000-0005-0000-0000-0000B4E30000}"/>
    <cellStyle name="Output 2 2 3 8 2 3" xfId="58293" xr:uid="{00000000-0005-0000-0000-0000B5E30000}"/>
    <cellStyle name="Output 2 2 3 8 2 3 2" xfId="58294" xr:uid="{00000000-0005-0000-0000-0000B6E30000}"/>
    <cellStyle name="Output 2 2 3 8 2 3 3" xfId="58295" xr:uid="{00000000-0005-0000-0000-0000B7E30000}"/>
    <cellStyle name="Output 2 2 3 8 2 3 4" xfId="58296" xr:uid="{00000000-0005-0000-0000-0000B8E30000}"/>
    <cellStyle name="Output 2 2 3 8 2 3 5" xfId="58297" xr:uid="{00000000-0005-0000-0000-0000B9E30000}"/>
    <cellStyle name="Output 2 2 3 8 2 4" xfId="58298" xr:uid="{00000000-0005-0000-0000-0000BAE30000}"/>
    <cellStyle name="Output 2 2 3 8 2 5" xfId="58299" xr:uid="{00000000-0005-0000-0000-0000BBE30000}"/>
    <cellStyle name="Output 2 2 3 8 2 6" xfId="58300" xr:uid="{00000000-0005-0000-0000-0000BCE30000}"/>
    <cellStyle name="Output 2 2 3 8 2 7" xfId="58301" xr:uid="{00000000-0005-0000-0000-0000BDE30000}"/>
    <cellStyle name="Output 2 2 3 8 3" xfId="58302" xr:uid="{00000000-0005-0000-0000-0000BEE30000}"/>
    <cellStyle name="Output 2 2 3 8 3 2" xfId="58303" xr:uid="{00000000-0005-0000-0000-0000BFE30000}"/>
    <cellStyle name="Output 2 2 3 8 3 3" xfId="58304" xr:uid="{00000000-0005-0000-0000-0000C0E30000}"/>
    <cellStyle name="Output 2 2 3 8 3 4" xfId="58305" xr:uid="{00000000-0005-0000-0000-0000C1E30000}"/>
    <cellStyle name="Output 2 2 3 8 3 5" xfId="58306" xr:uid="{00000000-0005-0000-0000-0000C2E30000}"/>
    <cellStyle name="Output 2 2 3 8 4" xfId="58307" xr:uid="{00000000-0005-0000-0000-0000C3E30000}"/>
    <cellStyle name="Output 2 2 3 8 4 2" xfId="58308" xr:uid="{00000000-0005-0000-0000-0000C4E30000}"/>
    <cellStyle name="Output 2 2 3 8 4 3" xfId="58309" xr:uid="{00000000-0005-0000-0000-0000C5E30000}"/>
    <cellStyle name="Output 2 2 3 8 4 4" xfId="58310" xr:uid="{00000000-0005-0000-0000-0000C6E30000}"/>
    <cellStyle name="Output 2 2 3 8 4 5" xfId="58311" xr:uid="{00000000-0005-0000-0000-0000C7E30000}"/>
    <cellStyle name="Output 2 2 3 8 5" xfId="58312" xr:uid="{00000000-0005-0000-0000-0000C8E30000}"/>
    <cellStyle name="Output 2 2 3 8 6" xfId="58313" xr:uid="{00000000-0005-0000-0000-0000C9E30000}"/>
    <cellStyle name="Output 2 2 3 8 7" xfId="58314" xr:uid="{00000000-0005-0000-0000-0000CAE30000}"/>
    <cellStyle name="Output 2 2 3 8 8" xfId="58315" xr:uid="{00000000-0005-0000-0000-0000CBE30000}"/>
    <cellStyle name="Output 2 2 3 9" xfId="58316" xr:uid="{00000000-0005-0000-0000-0000CCE30000}"/>
    <cellStyle name="Output 2 2 3 9 2" xfId="58317" xr:uid="{00000000-0005-0000-0000-0000CDE30000}"/>
    <cellStyle name="Output 2 2 3 9 2 2" xfId="58318" xr:uid="{00000000-0005-0000-0000-0000CEE30000}"/>
    <cellStyle name="Output 2 2 3 9 2 2 2" xfId="58319" xr:uid="{00000000-0005-0000-0000-0000CFE30000}"/>
    <cellStyle name="Output 2 2 3 9 2 2 3" xfId="58320" xr:uid="{00000000-0005-0000-0000-0000D0E30000}"/>
    <cellStyle name="Output 2 2 3 9 2 2 4" xfId="58321" xr:uid="{00000000-0005-0000-0000-0000D1E30000}"/>
    <cellStyle name="Output 2 2 3 9 2 2 5" xfId="58322" xr:uid="{00000000-0005-0000-0000-0000D2E30000}"/>
    <cellStyle name="Output 2 2 3 9 2 3" xfId="58323" xr:uid="{00000000-0005-0000-0000-0000D3E30000}"/>
    <cellStyle name="Output 2 2 3 9 2 3 2" xfId="58324" xr:uid="{00000000-0005-0000-0000-0000D4E30000}"/>
    <cellStyle name="Output 2 2 3 9 2 3 3" xfId="58325" xr:uid="{00000000-0005-0000-0000-0000D5E30000}"/>
    <cellStyle name="Output 2 2 3 9 2 3 4" xfId="58326" xr:uid="{00000000-0005-0000-0000-0000D6E30000}"/>
    <cellStyle name="Output 2 2 3 9 2 3 5" xfId="58327" xr:uid="{00000000-0005-0000-0000-0000D7E30000}"/>
    <cellStyle name="Output 2 2 3 9 2 4" xfId="58328" xr:uid="{00000000-0005-0000-0000-0000D8E30000}"/>
    <cellStyle name="Output 2 2 3 9 2 5" xfId="58329" xr:uid="{00000000-0005-0000-0000-0000D9E30000}"/>
    <cellStyle name="Output 2 2 3 9 2 6" xfId="58330" xr:uid="{00000000-0005-0000-0000-0000DAE30000}"/>
    <cellStyle name="Output 2 2 3 9 2 7" xfId="58331" xr:uid="{00000000-0005-0000-0000-0000DBE30000}"/>
    <cellStyle name="Output 2 2 3 9 3" xfId="58332" xr:uid="{00000000-0005-0000-0000-0000DCE30000}"/>
    <cellStyle name="Output 2 2 3 9 3 2" xfId="58333" xr:uid="{00000000-0005-0000-0000-0000DDE30000}"/>
    <cellStyle name="Output 2 2 3 9 3 3" xfId="58334" xr:uid="{00000000-0005-0000-0000-0000DEE30000}"/>
    <cellStyle name="Output 2 2 3 9 3 4" xfId="58335" xr:uid="{00000000-0005-0000-0000-0000DFE30000}"/>
    <cellStyle name="Output 2 2 3 9 3 5" xfId="58336" xr:uid="{00000000-0005-0000-0000-0000E0E30000}"/>
    <cellStyle name="Output 2 2 3 9 4" xfId="58337" xr:uid="{00000000-0005-0000-0000-0000E1E30000}"/>
    <cellStyle name="Output 2 2 3 9 4 2" xfId="58338" xr:uid="{00000000-0005-0000-0000-0000E2E30000}"/>
    <cellStyle name="Output 2 2 3 9 4 3" xfId="58339" xr:uid="{00000000-0005-0000-0000-0000E3E30000}"/>
    <cellStyle name="Output 2 2 3 9 4 4" xfId="58340" xr:uid="{00000000-0005-0000-0000-0000E4E30000}"/>
    <cellStyle name="Output 2 2 3 9 4 5" xfId="58341" xr:uid="{00000000-0005-0000-0000-0000E5E30000}"/>
    <cellStyle name="Output 2 2 3 9 5" xfId="58342" xr:uid="{00000000-0005-0000-0000-0000E6E30000}"/>
    <cellStyle name="Output 2 2 3 9 6" xfId="58343" xr:uid="{00000000-0005-0000-0000-0000E7E30000}"/>
    <cellStyle name="Output 2 2 3 9 7" xfId="58344" xr:uid="{00000000-0005-0000-0000-0000E8E30000}"/>
    <cellStyle name="Output 2 2 3 9 8" xfId="58345" xr:uid="{00000000-0005-0000-0000-0000E9E30000}"/>
    <cellStyle name="Output 2 2 4" xfId="58346" xr:uid="{00000000-0005-0000-0000-0000EAE30000}"/>
    <cellStyle name="Output 2 2 4 2" xfId="58347" xr:uid="{00000000-0005-0000-0000-0000EBE30000}"/>
    <cellStyle name="Output 2 2 4 2 2" xfId="58348" xr:uid="{00000000-0005-0000-0000-0000ECE30000}"/>
    <cellStyle name="Output 2 2 4 3" xfId="58349" xr:uid="{00000000-0005-0000-0000-0000EDE30000}"/>
    <cellStyle name="Output 2 2 4 4" xfId="58350" xr:uid="{00000000-0005-0000-0000-0000EEE30000}"/>
    <cellStyle name="Output 2 2 4 5" xfId="58351" xr:uid="{00000000-0005-0000-0000-0000EFE30000}"/>
    <cellStyle name="Output 2 2 5" xfId="58352" xr:uid="{00000000-0005-0000-0000-0000F0E30000}"/>
    <cellStyle name="Output 2 2 5 2" xfId="58353" xr:uid="{00000000-0005-0000-0000-0000F1E30000}"/>
    <cellStyle name="Output 2 2 5 2 2" xfId="58354" xr:uid="{00000000-0005-0000-0000-0000F2E30000}"/>
    <cellStyle name="Output 2 2 5 3" xfId="58355" xr:uid="{00000000-0005-0000-0000-0000F3E30000}"/>
    <cellStyle name="Output 2 2 5 4" xfId="58356" xr:uid="{00000000-0005-0000-0000-0000F4E30000}"/>
    <cellStyle name="Output 2 2 5 5" xfId="58357" xr:uid="{00000000-0005-0000-0000-0000F5E30000}"/>
    <cellStyle name="Output 2 2 6" xfId="58358" xr:uid="{00000000-0005-0000-0000-0000F6E30000}"/>
    <cellStyle name="Output 2 2 6 2" xfId="58359" xr:uid="{00000000-0005-0000-0000-0000F7E30000}"/>
    <cellStyle name="Output 2 2 7" xfId="58360" xr:uid="{00000000-0005-0000-0000-0000F8E30000}"/>
    <cellStyle name="Output 2 2 8" xfId="58361" xr:uid="{00000000-0005-0000-0000-0000F9E30000}"/>
    <cellStyle name="Output 2 2_T-straight with PEDs adjustor" xfId="58362" xr:uid="{00000000-0005-0000-0000-0000FAE30000}"/>
    <cellStyle name="Output 2 3" xfId="58363" xr:uid="{00000000-0005-0000-0000-0000FBE30000}"/>
    <cellStyle name="Output 2 3 2" xfId="58364" xr:uid="{00000000-0005-0000-0000-0000FCE30000}"/>
    <cellStyle name="Output 2 3 2 10" xfId="58365" xr:uid="{00000000-0005-0000-0000-0000FDE30000}"/>
    <cellStyle name="Output 2 3 2 10 2" xfId="58366" xr:uid="{00000000-0005-0000-0000-0000FEE30000}"/>
    <cellStyle name="Output 2 3 2 10 2 2" xfId="58367" xr:uid="{00000000-0005-0000-0000-0000FFE30000}"/>
    <cellStyle name="Output 2 3 2 10 2 2 2" xfId="58368" xr:uid="{00000000-0005-0000-0000-000000E40000}"/>
    <cellStyle name="Output 2 3 2 10 2 2 3" xfId="58369" xr:uid="{00000000-0005-0000-0000-000001E40000}"/>
    <cellStyle name="Output 2 3 2 10 2 2 4" xfId="58370" xr:uid="{00000000-0005-0000-0000-000002E40000}"/>
    <cellStyle name="Output 2 3 2 10 2 2 5" xfId="58371" xr:uid="{00000000-0005-0000-0000-000003E40000}"/>
    <cellStyle name="Output 2 3 2 10 2 3" xfId="58372" xr:uid="{00000000-0005-0000-0000-000004E40000}"/>
    <cellStyle name="Output 2 3 2 10 2 3 2" xfId="58373" xr:uid="{00000000-0005-0000-0000-000005E40000}"/>
    <cellStyle name="Output 2 3 2 10 2 3 3" xfId="58374" xr:uid="{00000000-0005-0000-0000-000006E40000}"/>
    <cellStyle name="Output 2 3 2 10 2 3 4" xfId="58375" xr:uid="{00000000-0005-0000-0000-000007E40000}"/>
    <cellStyle name="Output 2 3 2 10 2 3 5" xfId="58376" xr:uid="{00000000-0005-0000-0000-000008E40000}"/>
    <cellStyle name="Output 2 3 2 10 2 4" xfId="58377" xr:uid="{00000000-0005-0000-0000-000009E40000}"/>
    <cellStyle name="Output 2 3 2 10 2 5" xfId="58378" xr:uid="{00000000-0005-0000-0000-00000AE40000}"/>
    <cellStyle name="Output 2 3 2 10 2 6" xfId="58379" xr:uid="{00000000-0005-0000-0000-00000BE40000}"/>
    <cellStyle name="Output 2 3 2 10 2 7" xfId="58380" xr:uid="{00000000-0005-0000-0000-00000CE40000}"/>
    <cellStyle name="Output 2 3 2 10 3" xfId="58381" xr:uid="{00000000-0005-0000-0000-00000DE40000}"/>
    <cellStyle name="Output 2 3 2 10 3 2" xfId="58382" xr:uid="{00000000-0005-0000-0000-00000EE40000}"/>
    <cellStyle name="Output 2 3 2 10 3 3" xfId="58383" xr:uid="{00000000-0005-0000-0000-00000FE40000}"/>
    <cellStyle name="Output 2 3 2 10 3 4" xfId="58384" xr:uid="{00000000-0005-0000-0000-000010E40000}"/>
    <cellStyle name="Output 2 3 2 10 3 5" xfId="58385" xr:uid="{00000000-0005-0000-0000-000011E40000}"/>
    <cellStyle name="Output 2 3 2 10 4" xfId="58386" xr:uid="{00000000-0005-0000-0000-000012E40000}"/>
    <cellStyle name="Output 2 3 2 10 4 2" xfId="58387" xr:uid="{00000000-0005-0000-0000-000013E40000}"/>
    <cellStyle name="Output 2 3 2 10 4 3" xfId="58388" xr:uid="{00000000-0005-0000-0000-000014E40000}"/>
    <cellStyle name="Output 2 3 2 10 4 4" xfId="58389" xr:uid="{00000000-0005-0000-0000-000015E40000}"/>
    <cellStyle name="Output 2 3 2 10 4 5" xfId="58390" xr:uid="{00000000-0005-0000-0000-000016E40000}"/>
    <cellStyle name="Output 2 3 2 10 5" xfId="58391" xr:uid="{00000000-0005-0000-0000-000017E40000}"/>
    <cellStyle name="Output 2 3 2 10 6" xfId="58392" xr:uid="{00000000-0005-0000-0000-000018E40000}"/>
    <cellStyle name="Output 2 3 2 10 7" xfId="58393" xr:uid="{00000000-0005-0000-0000-000019E40000}"/>
    <cellStyle name="Output 2 3 2 10 8" xfId="58394" xr:uid="{00000000-0005-0000-0000-00001AE40000}"/>
    <cellStyle name="Output 2 3 2 11" xfId="58395" xr:uid="{00000000-0005-0000-0000-00001BE40000}"/>
    <cellStyle name="Output 2 3 2 11 2" xfId="58396" xr:uid="{00000000-0005-0000-0000-00001CE40000}"/>
    <cellStyle name="Output 2 3 2 11 2 2" xfId="58397" xr:uid="{00000000-0005-0000-0000-00001DE40000}"/>
    <cellStyle name="Output 2 3 2 11 2 2 2" xfId="58398" xr:uid="{00000000-0005-0000-0000-00001EE40000}"/>
    <cellStyle name="Output 2 3 2 11 2 2 3" xfId="58399" xr:uid="{00000000-0005-0000-0000-00001FE40000}"/>
    <cellStyle name="Output 2 3 2 11 2 2 4" xfId="58400" xr:uid="{00000000-0005-0000-0000-000020E40000}"/>
    <cellStyle name="Output 2 3 2 11 2 2 5" xfId="58401" xr:uid="{00000000-0005-0000-0000-000021E40000}"/>
    <cellStyle name="Output 2 3 2 11 2 3" xfId="58402" xr:uid="{00000000-0005-0000-0000-000022E40000}"/>
    <cellStyle name="Output 2 3 2 11 2 3 2" xfId="58403" xr:uid="{00000000-0005-0000-0000-000023E40000}"/>
    <cellStyle name="Output 2 3 2 11 2 3 3" xfId="58404" xr:uid="{00000000-0005-0000-0000-000024E40000}"/>
    <cellStyle name="Output 2 3 2 11 2 3 4" xfId="58405" xr:uid="{00000000-0005-0000-0000-000025E40000}"/>
    <cellStyle name="Output 2 3 2 11 2 3 5" xfId="58406" xr:uid="{00000000-0005-0000-0000-000026E40000}"/>
    <cellStyle name="Output 2 3 2 11 2 4" xfId="58407" xr:uid="{00000000-0005-0000-0000-000027E40000}"/>
    <cellStyle name="Output 2 3 2 11 2 5" xfId="58408" xr:uid="{00000000-0005-0000-0000-000028E40000}"/>
    <cellStyle name="Output 2 3 2 11 2 6" xfId="58409" xr:uid="{00000000-0005-0000-0000-000029E40000}"/>
    <cellStyle name="Output 2 3 2 11 2 7" xfId="58410" xr:uid="{00000000-0005-0000-0000-00002AE40000}"/>
    <cellStyle name="Output 2 3 2 11 3" xfId="58411" xr:uid="{00000000-0005-0000-0000-00002BE40000}"/>
    <cellStyle name="Output 2 3 2 11 3 2" xfId="58412" xr:uid="{00000000-0005-0000-0000-00002CE40000}"/>
    <cellStyle name="Output 2 3 2 11 3 3" xfId="58413" xr:uid="{00000000-0005-0000-0000-00002DE40000}"/>
    <cellStyle name="Output 2 3 2 11 3 4" xfId="58414" xr:uid="{00000000-0005-0000-0000-00002EE40000}"/>
    <cellStyle name="Output 2 3 2 11 3 5" xfId="58415" xr:uid="{00000000-0005-0000-0000-00002FE40000}"/>
    <cellStyle name="Output 2 3 2 11 4" xfId="58416" xr:uid="{00000000-0005-0000-0000-000030E40000}"/>
    <cellStyle name="Output 2 3 2 11 4 2" xfId="58417" xr:uid="{00000000-0005-0000-0000-000031E40000}"/>
    <cellStyle name="Output 2 3 2 11 4 3" xfId="58418" xr:uid="{00000000-0005-0000-0000-000032E40000}"/>
    <cellStyle name="Output 2 3 2 11 4 4" xfId="58419" xr:uid="{00000000-0005-0000-0000-000033E40000}"/>
    <cellStyle name="Output 2 3 2 11 4 5" xfId="58420" xr:uid="{00000000-0005-0000-0000-000034E40000}"/>
    <cellStyle name="Output 2 3 2 11 5" xfId="58421" xr:uid="{00000000-0005-0000-0000-000035E40000}"/>
    <cellStyle name="Output 2 3 2 11 6" xfId="58422" xr:uid="{00000000-0005-0000-0000-000036E40000}"/>
    <cellStyle name="Output 2 3 2 11 7" xfId="58423" xr:uid="{00000000-0005-0000-0000-000037E40000}"/>
    <cellStyle name="Output 2 3 2 11 8" xfId="58424" xr:uid="{00000000-0005-0000-0000-000038E40000}"/>
    <cellStyle name="Output 2 3 2 12" xfId="58425" xr:uid="{00000000-0005-0000-0000-000039E40000}"/>
    <cellStyle name="Output 2 3 2 12 2" xfId="58426" xr:uid="{00000000-0005-0000-0000-00003AE40000}"/>
    <cellStyle name="Output 2 3 2 12 2 2" xfId="58427" xr:uid="{00000000-0005-0000-0000-00003BE40000}"/>
    <cellStyle name="Output 2 3 2 12 2 2 2" xfId="58428" xr:uid="{00000000-0005-0000-0000-00003CE40000}"/>
    <cellStyle name="Output 2 3 2 12 2 2 3" xfId="58429" xr:uid="{00000000-0005-0000-0000-00003DE40000}"/>
    <cellStyle name="Output 2 3 2 12 2 2 4" xfId="58430" xr:uid="{00000000-0005-0000-0000-00003EE40000}"/>
    <cellStyle name="Output 2 3 2 12 2 2 5" xfId="58431" xr:uid="{00000000-0005-0000-0000-00003FE40000}"/>
    <cellStyle name="Output 2 3 2 12 2 3" xfId="58432" xr:uid="{00000000-0005-0000-0000-000040E40000}"/>
    <cellStyle name="Output 2 3 2 12 2 3 2" xfId="58433" xr:uid="{00000000-0005-0000-0000-000041E40000}"/>
    <cellStyle name="Output 2 3 2 12 2 3 3" xfId="58434" xr:uid="{00000000-0005-0000-0000-000042E40000}"/>
    <cellStyle name="Output 2 3 2 12 2 3 4" xfId="58435" xr:uid="{00000000-0005-0000-0000-000043E40000}"/>
    <cellStyle name="Output 2 3 2 12 2 3 5" xfId="58436" xr:uid="{00000000-0005-0000-0000-000044E40000}"/>
    <cellStyle name="Output 2 3 2 12 2 4" xfId="58437" xr:uid="{00000000-0005-0000-0000-000045E40000}"/>
    <cellStyle name="Output 2 3 2 12 2 5" xfId="58438" xr:uid="{00000000-0005-0000-0000-000046E40000}"/>
    <cellStyle name="Output 2 3 2 12 2 6" xfId="58439" xr:uid="{00000000-0005-0000-0000-000047E40000}"/>
    <cellStyle name="Output 2 3 2 12 2 7" xfId="58440" xr:uid="{00000000-0005-0000-0000-000048E40000}"/>
    <cellStyle name="Output 2 3 2 12 3" xfId="58441" xr:uid="{00000000-0005-0000-0000-000049E40000}"/>
    <cellStyle name="Output 2 3 2 12 3 2" xfId="58442" xr:uid="{00000000-0005-0000-0000-00004AE40000}"/>
    <cellStyle name="Output 2 3 2 12 3 3" xfId="58443" xr:uid="{00000000-0005-0000-0000-00004BE40000}"/>
    <cellStyle name="Output 2 3 2 12 3 4" xfId="58444" xr:uid="{00000000-0005-0000-0000-00004CE40000}"/>
    <cellStyle name="Output 2 3 2 12 3 5" xfId="58445" xr:uid="{00000000-0005-0000-0000-00004DE40000}"/>
    <cellStyle name="Output 2 3 2 12 4" xfId="58446" xr:uid="{00000000-0005-0000-0000-00004EE40000}"/>
    <cellStyle name="Output 2 3 2 12 4 2" xfId="58447" xr:uid="{00000000-0005-0000-0000-00004FE40000}"/>
    <cellStyle name="Output 2 3 2 12 4 3" xfId="58448" xr:uid="{00000000-0005-0000-0000-000050E40000}"/>
    <cellStyle name="Output 2 3 2 12 4 4" xfId="58449" xr:uid="{00000000-0005-0000-0000-000051E40000}"/>
    <cellStyle name="Output 2 3 2 12 4 5" xfId="58450" xr:uid="{00000000-0005-0000-0000-000052E40000}"/>
    <cellStyle name="Output 2 3 2 12 5" xfId="58451" xr:uid="{00000000-0005-0000-0000-000053E40000}"/>
    <cellStyle name="Output 2 3 2 12 6" xfId="58452" xr:uid="{00000000-0005-0000-0000-000054E40000}"/>
    <cellStyle name="Output 2 3 2 12 7" xfId="58453" xr:uid="{00000000-0005-0000-0000-000055E40000}"/>
    <cellStyle name="Output 2 3 2 12 8" xfId="58454" xr:uid="{00000000-0005-0000-0000-000056E40000}"/>
    <cellStyle name="Output 2 3 2 13" xfId="58455" xr:uid="{00000000-0005-0000-0000-000057E40000}"/>
    <cellStyle name="Output 2 3 2 13 2" xfId="58456" xr:uid="{00000000-0005-0000-0000-000058E40000}"/>
    <cellStyle name="Output 2 3 2 13 2 2" xfId="58457" xr:uid="{00000000-0005-0000-0000-000059E40000}"/>
    <cellStyle name="Output 2 3 2 13 2 2 2" xfId="58458" xr:uid="{00000000-0005-0000-0000-00005AE40000}"/>
    <cellStyle name="Output 2 3 2 13 2 2 3" xfId="58459" xr:uid="{00000000-0005-0000-0000-00005BE40000}"/>
    <cellStyle name="Output 2 3 2 13 2 2 4" xfId="58460" xr:uid="{00000000-0005-0000-0000-00005CE40000}"/>
    <cellStyle name="Output 2 3 2 13 2 2 5" xfId="58461" xr:uid="{00000000-0005-0000-0000-00005DE40000}"/>
    <cellStyle name="Output 2 3 2 13 2 3" xfId="58462" xr:uid="{00000000-0005-0000-0000-00005EE40000}"/>
    <cellStyle name="Output 2 3 2 13 2 3 2" xfId="58463" xr:uid="{00000000-0005-0000-0000-00005FE40000}"/>
    <cellStyle name="Output 2 3 2 13 2 3 3" xfId="58464" xr:uid="{00000000-0005-0000-0000-000060E40000}"/>
    <cellStyle name="Output 2 3 2 13 2 3 4" xfId="58465" xr:uid="{00000000-0005-0000-0000-000061E40000}"/>
    <cellStyle name="Output 2 3 2 13 2 3 5" xfId="58466" xr:uid="{00000000-0005-0000-0000-000062E40000}"/>
    <cellStyle name="Output 2 3 2 13 2 4" xfId="58467" xr:uid="{00000000-0005-0000-0000-000063E40000}"/>
    <cellStyle name="Output 2 3 2 13 2 5" xfId="58468" xr:uid="{00000000-0005-0000-0000-000064E40000}"/>
    <cellStyle name="Output 2 3 2 13 2 6" xfId="58469" xr:uid="{00000000-0005-0000-0000-000065E40000}"/>
    <cellStyle name="Output 2 3 2 13 2 7" xfId="58470" xr:uid="{00000000-0005-0000-0000-000066E40000}"/>
    <cellStyle name="Output 2 3 2 13 3" xfId="58471" xr:uid="{00000000-0005-0000-0000-000067E40000}"/>
    <cellStyle name="Output 2 3 2 13 3 2" xfId="58472" xr:uid="{00000000-0005-0000-0000-000068E40000}"/>
    <cellStyle name="Output 2 3 2 13 3 3" xfId="58473" xr:uid="{00000000-0005-0000-0000-000069E40000}"/>
    <cellStyle name="Output 2 3 2 13 3 4" xfId="58474" xr:uid="{00000000-0005-0000-0000-00006AE40000}"/>
    <cellStyle name="Output 2 3 2 13 3 5" xfId="58475" xr:uid="{00000000-0005-0000-0000-00006BE40000}"/>
    <cellStyle name="Output 2 3 2 13 4" xfId="58476" xr:uid="{00000000-0005-0000-0000-00006CE40000}"/>
    <cellStyle name="Output 2 3 2 13 4 2" xfId="58477" xr:uid="{00000000-0005-0000-0000-00006DE40000}"/>
    <cellStyle name="Output 2 3 2 13 4 3" xfId="58478" xr:uid="{00000000-0005-0000-0000-00006EE40000}"/>
    <cellStyle name="Output 2 3 2 13 4 4" xfId="58479" xr:uid="{00000000-0005-0000-0000-00006FE40000}"/>
    <cellStyle name="Output 2 3 2 13 4 5" xfId="58480" xr:uid="{00000000-0005-0000-0000-000070E40000}"/>
    <cellStyle name="Output 2 3 2 13 5" xfId="58481" xr:uid="{00000000-0005-0000-0000-000071E40000}"/>
    <cellStyle name="Output 2 3 2 13 6" xfId="58482" xr:uid="{00000000-0005-0000-0000-000072E40000}"/>
    <cellStyle name="Output 2 3 2 13 7" xfId="58483" xr:uid="{00000000-0005-0000-0000-000073E40000}"/>
    <cellStyle name="Output 2 3 2 13 8" xfId="58484" xr:uid="{00000000-0005-0000-0000-000074E40000}"/>
    <cellStyle name="Output 2 3 2 14" xfId="58485" xr:uid="{00000000-0005-0000-0000-000075E40000}"/>
    <cellStyle name="Output 2 3 2 14 2" xfId="58486" xr:uid="{00000000-0005-0000-0000-000076E40000}"/>
    <cellStyle name="Output 2 3 2 14 2 2" xfId="58487" xr:uid="{00000000-0005-0000-0000-000077E40000}"/>
    <cellStyle name="Output 2 3 2 14 2 2 2" xfId="58488" xr:uid="{00000000-0005-0000-0000-000078E40000}"/>
    <cellStyle name="Output 2 3 2 14 2 2 3" xfId="58489" xr:uid="{00000000-0005-0000-0000-000079E40000}"/>
    <cellStyle name="Output 2 3 2 14 2 2 4" xfId="58490" xr:uid="{00000000-0005-0000-0000-00007AE40000}"/>
    <cellStyle name="Output 2 3 2 14 2 2 5" xfId="58491" xr:uid="{00000000-0005-0000-0000-00007BE40000}"/>
    <cellStyle name="Output 2 3 2 14 2 3" xfId="58492" xr:uid="{00000000-0005-0000-0000-00007CE40000}"/>
    <cellStyle name="Output 2 3 2 14 2 3 2" xfId="58493" xr:uid="{00000000-0005-0000-0000-00007DE40000}"/>
    <cellStyle name="Output 2 3 2 14 2 3 3" xfId="58494" xr:uid="{00000000-0005-0000-0000-00007EE40000}"/>
    <cellStyle name="Output 2 3 2 14 2 3 4" xfId="58495" xr:uid="{00000000-0005-0000-0000-00007FE40000}"/>
    <cellStyle name="Output 2 3 2 14 2 3 5" xfId="58496" xr:uid="{00000000-0005-0000-0000-000080E40000}"/>
    <cellStyle name="Output 2 3 2 14 2 4" xfId="58497" xr:uid="{00000000-0005-0000-0000-000081E40000}"/>
    <cellStyle name="Output 2 3 2 14 2 5" xfId="58498" xr:uid="{00000000-0005-0000-0000-000082E40000}"/>
    <cellStyle name="Output 2 3 2 14 2 6" xfId="58499" xr:uid="{00000000-0005-0000-0000-000083E40000}"/>
    <cellStyle name="Output 2 3 2 14 2 7" xfId="58500" xr:uid="{00000000-0005-0000-0000-000084E40000}"/>
    <cellStyle name="Output 2 3 2 14 3" xfId="58501" xr:uid="{00000000-0005-0000-0000-000085E40000}"/>
    <cellStyle name="Output 2 3 2 14 3 2" xfId="58502" xr:uid="{00000000-0005-0000-0000-000086E40000}"/>
    <cellStyle name="Output 2 3 2 14 3 3" xfId="58503" xr:uid="{00000000-0005-0000-0000-000087E40000}"/>
    <cellStyle name="Output 2 3 2 14 3 4" xfId="58504" xr:uid="{00000000-0005-0000-0000-000088E40000}"/>
    <cellStyle name="Output 2 3 2 14 3 5" xfId="58505" xr:uid="{00000000-0005-0000-0000-000089E40000}"/>
    <cellStyle name="Output 2 3 2 14 4" xfId="58506" xr:uid="{00000000-0005-0000-0000-00008AE40000}"/>
    <cellStyle name="Output 2 3 2 14 4 2" xfId="58507" xr:uid="{00000000-0005-0000-0000-00008BE40000}"/>
    <cellStyle name="Output 2 3 2 14 4 3" xfId="58508" xr:uid="{00000000-0005-0000-0000-00008CE40000}"/>
    <cellStyle name="Output 2 3 2 14 4 4" xfId="58509" xr:uid="{00000000-0005-0000-0000-00008DE40000}"/>
    <cellStyle name="Output 2 3 2 14 4 5" xfId="58510" xr:uid="{00000000-0005-0000-0000-00008EE40000}"/>
    <cellStyle name="Output 2 3 2 14 5" xfId="58511" xr:uid="{00000000-0005-0000-0000-00008FE40000}"/>
    <cellStyle name="Output 2 3 2 14 6" xfId="58512" xr:uid="{00000000-0005-0000-0000-000090E40000}"/>
    <cellStyle name="Output 2 3 2 14 7" xfId="58513" xr:uid="{00000000-0005-0000-0000-000091E40000}"/>
    <cellStyle name="Output 2 3 2 14 8" xfId="58514" xr:uid="{00000000-0005-0000-0000-000092E40000}"/>
    <cellStyle name="Output 2 3 2 15" xfId="58515" xr:uid="{00000000-0005-0000-0000-000093E40000}"/>
    <cellStyle name="Output 2 3 2 15 2" xfId="58516" xr:uid="{00000000-0005-0000-0000-000094E40000}"/>
    <cellStyle name="Output 2 3 2 15 2 2" xfId="58517" xr:uid="{00000000-0005-0000-0000-000095E40000}"/>
    <cellStyle name="Output 2 3 2 15 2 3" xfId="58518" xr:uid="{00000000-0005-0000-0000-000096E40000}"/>
    <cellStyle name="Output 2 3 2 15 2 4" xfId="58519" xr:uid="{00000000-0005-0000-0000-000097E40000}"/>
    <cellStyle name="Output 2 3 2 15 2 5" xfId="58520" xr:uid="{00000000-0005-0000-0000-000098E40000}"/>
    <cellStyle name="Output 2 3 2 15 3" xfId="58521" xr:uid="{00000000-0005-0000-0000-000099E40000}"/>
    <cellStyle name="Output 2 3 2 15 3 2" xfId="58522" xr:uid="{00000000-0005-0000-0000-00009AE40000}"/>
    <cellStyle name="Output 2 3 2 15 3 3" xfId="58523" xr:uid="{00000000-0005-0000-0000-00009BE40000}"/>
    <cellStyle name="Output 2 3 2 15 3 4" xfId="58524" xr:uid="{00000000-0005-0000-0000-00009CE40000}"/>
    <cellStyle name="Output 2 3 2 15 3 5" xfId="58525" xr:uid="{00000000-0005-0000-0000-00009DE40000}"/>
    <cellStyle name="Output 2 3 2 15 4" xfId="58526" xr:uid="{00000000-0005-0000-0000-00009EE40000}"/>
    <cellStyle name="Output 2 3 2 15 5" xfId="58527" xr:uid="{00000000-0005-0000-0000-00009FE40000}"/>
    <cellStyle name="Output 2 3 2 15 6" xfId="58528" xr:uid="{00000000-0005-0000-0000-0000A0E40000}"/>
    <cellStyle name="Output 2 3 2 15 7" xfId="58529" xr:uid="{00000000-0005-0000-0000-0000A1E40000}"/>
    <cellStyle name="Output 2 3 2 16" xfId="58530" xr:uid="{00000000-0005-0000-0000-0000A2E40000}"/>
    <cellStyle name="Output 2 3 2 16 2" xfId="58531" xr:uid="{00000000-0005-0000-0000-0000A3E40000}"/>
    <cellStyle name="Output 2 3 2 16 3" xfId="58532" xr:uid="{00000000-0005-0000-0000-0000A4E40000}"/>
    <cellStyle name="Output 2 3 2 16 4" xfId="58533" xr:uid="{00000000-0005-0000-0000-0000A5E40000}"/>
    <cellStyle name="Output 2 3 2 16 5" xfId="58534" xr:uid="{00000000-0005-0000-0000-0000A6E40000}"/>
    <cellStyle name="Output 2 3 2 17" xfId="58535" xr:uid="{00000000-0005-0000-0000-0000A7E40000}"/>
    <cellStyle name="Output 2 3 2 17 2" xfId="58536" xr:uid="{00000000-0005-0000-0000-0000A8E40000}"/>
    <cellStyle name="Output 2 3 2 17 3" xfId="58537" xr:uid="{00000000-0005-0000-0000-0000A9E40000}"/>
    <cellStyle name="Output 2 3 2 17 4" xfId="58538" xr:uid="{00000000-0005-0000-0000-0000AAE40000}"/>
    <cellStyle name="Output 2 3 2 17 5" xfId="58539" xr:uid="{00000000-0005-0000-0000-0000ABE40000}"/>
    <cellStyle name="Output 2 3 2 18" xfId="58540" xr:uid="{00000000-0005-0000-0000-0000ACE40000}"/>
    <cellStyle name="Output 2 3 2 19" xfId="58541" xr:uid="{00000000-0005-0000-0000-0000ADE40000}"/>
    <cellStyle name="Output 2 3 2 2" xfId="58542" xr:uid="{00000000-0005-0000-0000-0000AEE40000}"/>
    <cellStyle name="Output 2 3 2 2 2" xfId="58543" xr:uid="{00000000-0005-0000-0000-0000AFE40000}"/>
    <cellStyle name="Output 2 3 2 2 2 2" xfId="58544" xr:uid="{00000000-0005-0000-0000-0000B0E40000}"/>
    <cellStyle name="Output 2 3 2 2 2 2 2" xfId="58545" xr:uid="{00000000-0005-0000-0000-0000B1E40000}"/>
    <cellStyle name="Output 2 3 2 2 2 2 3" xfId="58546" xr:uid="{00000000-0005-0000-0000-0000B2E40000}"/>
    <cellStyle name="Output 2 3 2 2 2 2 4" xfId="58547" xr:uid="{00000000-0005-0000-0000-0000B3E40000}"/>
    <cellStyle name="Output 2 3 2 2 2 2 5" xfId="58548" xr:uid="{00000000-0005-0000-0000-0000B4E40000}"/>
    <cellStyle name="Output 2 3 2 2 2 3" xfId="58549" xr:uid="{00000000-0005-0000-0000-0000B5E40000}"/>
    <cellStyle name="Output 2 3 2 2 2 3 2" xfId="58550" xr:uid="{00000000-0005-0000-0000-0000B6E40000}"/>
    <cellStyle name="Output 2 3 2 2 2 3 3" xfId="58551" xr:uid="{00000000-0005-0000-0000-0000B7E40000}"/>
    <cellStyle name="Output 2 3 2 2 2 3 4" xfId="58552" xr:uid="{00000000-0005-0000-0000-0000B8E40000}"/>
    <cellStyle name="Output 2 3 2 2 2 3 5" xfId="58553" xr:uid="{00000000-0005-0000-0000-0000B9E40000}"/>
    <cellStyle name="Output 2 3 2 2 2 4" xfId="58554" xr:uid="{00000000-0005-0000-0000-0000BAE40000}"/>
    <cellStyle name="Output 2 3 2 2 2 5" xfId="58555" xr:uid="{00000000-0005-0000-0000-0000BBE40000}"/>
    <cellStyle name="Output 2 3 2 2 2 6" xfId="58556" xr:uid="{00000000-0005-0000-0000-0000BCE40000}"/>
    <cellStyle name="Output 2 3 2 2 2 7" xfId="58557" xr:uid="{00000000-0005-0000-0000-0000BDE40000}"/>
    <cellStyle name="Output 2 3 2 2 3" xfId="58558" xr:uid="{00000000-0005-0000-0000-0000BEE40000}"/>
    <cellStyle name="Output 2 3 2 2 3 2" xfId="58559" xr:uid="{00000000-0005-0000-0000-0000BFE40000}"/>
    <cellStyle name="Output 2 3 2 2 3 3" xfId="58560" xr:uid="{00000000-0005-0000-0000-0000C0E40000}"/>
    <cellStyle name="Output 2 3 2 2 3 4" xfId="58561" xr:uid="{00000000-0005-0000-0000-0000C1E40000}"/>
    <cellStyle name="Output 2 3 2 2 3 5" xfId="58562" xr:uid="{00000000-0005-0000-0000-0000C2E40000}"/>
    <cellStyle name="Output 2 3 2 2 4" xfId="58563" xr:uid="{00000000-0005-0000-0000-0000C3E40000}"/>
    <cellStyle name="Output 2 3 2 2 4 2" xfId="58564" xr:uid="{00000000-0005-0000-0000-0000C4E40000}"/>
    <cellStyle name="Output 2 3 2 2 4 3" xfId="58565" xr:uid="{00000000-0005-0000-0000-0000C5E40000}"/>
    <cellStyle name="Output 2 3 2 2 4 4" xfId="58566" xr:uid="{00000000-0005-0000-0000-0000C6E40000}"/>
    <cellStyle name="Output 2 3 2 2 4 5" xfId="58567" xr:uid="{00000000-0005-0000-0000-0000C7E40000}"/>
    <cellStyle name="Output 2 3 2 2 5" xfId="58568" xr:uid="{00000000-0005-0000-0000-0000C8E40000}"/>
    <cellStyle name="Output 2 3 2 2 6" xfId="58569" xr:uid="{00000000-0005-0000-0000-0000C9E40000}"/>
    <cellStyle name="Output 2 3 2 2 7" xfId="58570" xr:uid="{00000000-0005-0000-0000-0000CAE40000}"/>
    <cellStyle name="Output 2 3 2 2 8" xfId="58571" xr:uid="{00000000-0005-0000-0000-0000CBE40000}"/>
    <cellStyle name="Output 2 3 2 20" xfId="58572" xr:uid="{00000000-0005-0000-0000-0000CCE40000}"/>
    <cellStyle name="Output 2 3 2 21" xfId="58573" xr:uid="{00000000-0005-0000-0000-0000CDE40000}"/>
    <cellStyle name="Output 2 3 2 3" xfId="58574" xr:uid="{00000000-0005-0000-0000-0000CEE40000}"/>
    <cellStyle name="Output 2 3 2 3 2" xfId="58575" xr:uid="{00000000-0005-0000-0000-0000CFE40000}"/>
    <cellStyle name="Output 2 3 2 3 2 2" xfId="58576" xr:uid="{00000000-0005-0000-0000-0000D0E40000}"/>
    <cellStyle name="Output 2 3 2 3 2 2 2" xfId="58577" xr:uid="{00000000-0005-0000-0000-0000D1E40000}"/>
    <cellStyle name="Output 2 3 2 3 2 2 3" xfId="58578" xr:uid="{00000000-0005-0000-0000-0000D2E40000}"/>
    <cellStyle name="Output 2 3 2 3 2 2 4" xfId="58579" xr:uid="{00000000-0005-0000-0000-0000D3E40000}"/>
    <cellStyle name="Output 2 3 2 3 2 2 5" xfId="58580" xr:uid="{00000000-0005-0000-0000-0000D4E40000}"/>
    <cellStyle name="Output 2 3 2 3 2 3" xfId="58581" xr:uid="{00000000-0005-0000-0000-0000D5E40000}"/>
    <cellStyle name="Output 2 3 2 3 2 3 2" xfId="58582" xr:uid="{00000000-0005-0000-0000-0000D6E40000}"/>
    <cellStyle name="Output 2 3 2 3 2 3 3" xfId="58583" xr:uid="{00000000-0005-0000-0000-0000D7E40000}"/>
    <cellStyle name="Output 2 3 2 3 2 3 4" xfId="58584" xr:uid="{00000000-0005-0000-0000-0000D8E40000}"/>
    <cellStyle name="Output 2 3 2 3 2 3 5" xfId="58585" xr:uid="{00000000-0005-0000-0000-0000D9E40000}"/>
    <cellStyle name="Output 2 3 2 3 2 4" xfId="58586" xr:uid="{00000000-0005-0000-0000-0000DAE40000}"/>
    <cellStyle name="Output 2 3 2 3 2 5" xfId="58587" xr:uid="{00000000-0005-0000-0000-0000DBE40000}"/>
    <cellStyle name="Output 2 3 2 3 2 6" xfId="58588" xr:uid="{00000000-0005-0000-0000-0000DCE40000}"/>
    <cellStyle name="Output 2 3 2 3 2 7" xfId="58589" xr:uid="{00000000-0005-0000-0000-0000DDE40000}"/>
    <cellStyle name="Output 2 3 2 3 3" xfId="58590" xr:uid="{00000000-0005-0000-0000-0000DEE40000}"/>
    <cellStyle name="Output 2 3 2 3 3 2" xfId="58591" xr:uid="{00000000-0005-0000-0000-0000DFE40000}"/>
    <cellStyle name="Output 2 3 2 3 3 3" xfId="58592" xr:uid="{00000000-0005-0000-0000-0000E0E40000}"/>
    <cellStyle name="Output 2 3 2 3 3 4" xfId="58593" xr:uid="{00000000-0005-0000-0000-0000E1E40000}"/>
    <cellStyle name="Output 2 3 2 3 3 5" xfId="58594" xr:uid="{00000000-0005-0000-0000-0000E2E40000}"/>
    <cellStyle name="Output 2 3 2 3 4" xfId="58595" xr:uid="{00000000-0005-0000-0000-0000E3E40000}"/>
    <cellStyle name="Output 2 3 2 3 4 2" xfId="58596" xr:uid="{00000000-0005-0000-0000-0000E4E40000}"/>
    <cellStyle name="Output 2 3 2 3 4 3" xfId="58597" xr:uid="{00000000-0005-0000-0000-0000E5E40000}"/>
    <cellStyle name="Output 2 3 2 3 4 4" xfId="58598" xr:uid="{00000000-0005-0000-0000-0000E6E40000}"/>
    <cellStyle name="Output 2 3 2 3 4 5" xfId="58599" xr:uid="{00000000-0005-0000-0000-0000E7E40000}"/>
    <cellStyle name="Output 2 3 2 3 5" xfId="58600" xr:uid="{00000000-0005-0000-0000-0000E8E40000}"/>
    <cellStyle name="Output 2 3 2 3 6" xfId="58601" xr:uid="{00000000-0005-0000-0000-0000E9E40000}"/>
    <cellStyle name="Output 2 3 2 3 7" xfId="58602" xr:uid="{00000000-0005-0000-0000-0000EAE40000}"/>
    <cellStyle name="Output 2 3 2 3 8" xfId="58603" xr:uid="{00000000-0005-0000-0000-0000EBE40000}"/>
    <cellStyle name="Output 2 3 2 4" xfId="58604" xr:uid="{00000000-0005-0000-0000-0000ECE40000}"/>
    <cellStyle name="Output 2 3 2 4 2" xfId="58605" xr:uid="{00000000-0005-0000-0000-0000EDE40000}"/>
    <cellStyle name="Output 2 3 2 4 2 2" xfId="58606" xr:uid="{00000000-0005-0000-0000-0000EEE40000}"/>
    <cellStyle name="Output 2 3 2 4 2 2 2" xfId="58607" xr:uid="{00000000-0005-0000-0000-0000EFE40000}"/>
    <cellStyle name="Output 2 3 2 4 2 2 3" xfId="58608" xr:uid="{00000000-0005-0000-0000-0000F0E40000}"/>
    <cellStyle name="Output 2 3 2 4 2 2 4" xfId="58609" xr:uid="{00000000-0005-0000-0000-0000F1E40000}"/>
    <cellStyle name="Output 2 3 2 4 2 2 5" xfId="58610" xr:uid="{00000000-0005-0000-0000-0000F2E40000}"/>
    <cellStyle name="Output 2 3 2 4 2 3" xfId="58611" xr:uid="{00000000-0005-0000-0000-0000F3E40000}"/>
    <cellStyle name="Output 2 3 2 4 2 3 2" xfId="58612" xr:uid="{00000000-0005-0000-0000-0000F4E40000}"/>
    <cellStyle name="Output 2 3 2 4 2 3 3" xfId="58613" xr:uid="{00000000-0005-0000-0000-0000F5E40000}"/>
    <cellStyle name="Output 2 3 2 4 2 3 4" xfId="58614" xr:uid="{00000000-0005-0000-0000-0000F6E40000}"/>
    <cellStyle name="Output 2 3 2 4 2 3 5" xfId="58615" xr:uid="{00000000-0005-0000-0000-0000F7E40000}"/>
    <cellStyle name="Output 2 3 2 4 2 4" xfId="58616" xr:uid="{00000000-0005-0000-0000-0000F8E40000}"/>
    <cellStyle name="Output 2 3 2 4 2 5" xfId="58617" xr:uid="{00000000-0005-0000-0000-0000F9E40000}"/>
    <cellStyle name="Output 2 3 2 4 2 6" xfId="58618" xr:uid="{00000000-0005-0000-0000-0000FAE40000}"/>
    <cellStyle name="Output 2 3 2 4 2 7" xfId="58619" xr:uid="{00000000-0005-0000-0000-0000FBE40000}"/>
    <cellStyle name="Output 2 3 2 4 3" xfId="58620" xr:uid="{00000000-0005-0000-0000-0000FCE40000}"/>
    <cellStyle name="Output 2 3 2 4 3 2" xfId="58621" xr:uid="{00000000-0005-0000-0000-0000FDE40000}"/>
    <cellStyle name="Output 2 3 2 4 3 3" xfId="58622" xr:uid="{00000000-0005-0000-0000-0000FEE40000}"/>
    <cellStyle name="Output 2 3 2 4 3 4" xfId="58623" xr:uid="{00000000-0005-0000-0000-0000FFE40000}"/>
    <cellStyle name="Output 2 3 2 4 3 5" xfId="58624" xr:uid="{00000000-0005-0000-0000-000000E50000}"/>
    <cellStyle name="Output 2 3 2 4 4" xfId="58625" xr:uid="{00000000-0005-0000-0000-000001E50000}"/>
    <cellStyle name="Output 2 3 2 4 4 2" xfId="58626" xr:uid="{00000000-0005-0000-0000-000002E50000}"/>
    <cellStyle name="Output 2 3 2 4 4 3" xfId="58627" xr:uid="{00000000-0005-0000-0000-000003E50000}"/>
    <cellStyle name="Output 2 3 2 4 4 4" xfId="58628" xr:uid="{00000000-0005-0000-0000-000004E50000}"/>
    <cellStyle name="Output 2 3 2 4 4 5" xfId="58629" xr:uid="{00000000-0005-0000-0000-000005E50000}"/>
    <cellStyle name="Output 2 3 2 4 5" xfId="58630" xr:uid="{00000000-0005-0000-0000-000006E50000}"/>
    <cellStyle name="Output 2 3 2 4 6" xfId="58631" xr:uid="{00000000-0005-0000-0000-000007E50000}"/>
    <cellStyle name="Output 2 3 2 4 7" xfId="58632" xr:uid="{00000000-0005-0000-0000-000008E50000}"/>
    <cellStyle name="Output 2 3 2 4 8" xfId="58633" xr:uid="{00000000-0005-0000-0000-000009E50000}"/>
    <cellStyle name="Output 2 3 2 5" xfId="58634" xr:uid="{00000000-0005-0000-0000-00000AE50000}"/>
    <cellStyle name="Output 2 3 2 5 2" xfId="58635" xr:uid="{00000000-0005-0000-0000-00000BE50000}"/>
    <cellStyle name="Output 2 3 2 5 2 2" xfId="58636" xr:uid="{00000000-0005-0000-0000-00000CE50000}"/>
    <cellStyle name="Output 2 3 2 5 2 2 2" xfId="58637" xr:uid="{00000000-0005-0000-0000-00000DE50000}"/>
    <cellStyle name="Output 2 3 2 5 2 2 3" xfId="58638" xr:uid="{00000000-0005-0000-0000-00000EE50000}"/>
    <cellStyle name="Output 2 3 2 5 2 2 4" xfId="58639" xr:uid="{00000000-0005-0000-0000-00000FE50000}"/>
    <cellStyle name="Output 2 3 2 5 2 2 5" xfId="58640" xr:uid="{00000000-0005-0000-0000-000010E50000}"/>
    <cellStyle name="Output 2 3 2 5 2 3" xfId="58641" xr:uid="{00000000-0005-0000-0000-000011E50000}"/>
    <cellStyle name="Output 2 3 2 5 2 3 2" xfId="58642" xr:uid="{00000000-0005-0000-0000-000012E50000}"/>
    <cellStyle name="Output 2 3 2 5 2 3 3" xfId="58643" xr:uid="{00000000-0005-0000-0000-000013E50000}"/>
    <cellStyle name="Output 2 3 2 5 2 3 4" xfId="58644" xr:uid="{00000000-0005-0000-0000-000014E50000}"/>
    <cellStyle name="Output 2 3 2 5 2 3 5" xfId="58645" xr:uid="{00000000-0005-0000-0000-000015E50000}"/>
    <cellStyle name="Output 2 3 2 5 2 4" xfId="58646" xr:uid="{00000000-0005-0000-0000-000016E50000}"/>
    <cellStyle name="Output 2 3 2 5 2 5" xfId="58647" xr:uid="{00000000-0005-0000-0000-000017E50000}"/>
    <cellStyle name="Output 2 3 2 5 2 6" xfId="58648" xr:uid="{00000000-0005-0000-0000-000018E50000}"/>
    <cellStyle name="Output 2 3 2 5 2 7" xfId="58649" xr:uid="{00000000-0005-0000-0000-000019E50000}"/>
    <cellStyle name="Output 2 3 2 5 3" xfId="58650" xr:uid="{00000000-0005-0000-0000-00001AE50000}"/>
    <cellStyle name="Output 2 3 2 5 3 2" xfId="58651" xr:uid="{00000000-0005-0000-0000-00001BE50000}"/>
    <cellStyle name="Output 2 3 2 5 3 3" xfId="58652" xr:uid="{00000000-0005-0000-0000-00001CE50000}"/>
    <cellStyle name="Output 2 3 2 5 3 4" xfId="58653" xr:uid="{00000000-0005-0000-0000-00001DE50000}"/>
    <cellStyle name="Output 2 3 2 5 3 5" xfId="58654" xr:uid="{00000000-0005-0000-0000-00001EE50000}"/>
    <cellStyle name="Output 2 3 2 5 4" xfId="58655" xr:uid="{00000000-0005-0000-0000-00001FE50000}"/>
    <cellStyle name="Output 2 3 2 5 4 2" xfId="58656" xr:uid="{00000000-0005-0000-0000-000020E50000}"/>
    <cellStyle name="Output 2 3 2 5 4 3" xfId="58657" xr:uid="{00000000-0005-0000-0000-000021E50000}"/>
    <cellStyle name="Output 2 3 2 5 4 4" xfId="58658" xr:uid="{00000000-0005-0000-0000-000022E50000}"/>
    <cellStyle name="Output 2 3 2 5 4 5" xfId="58659" xr:uid="{00000000-0005-0000-0000-000023E50000}"/>
    <cellStyle name="Output 2 3 2 5 5" xfId="58660" xr:uid="{00000000-0005-0000-0000-000024E50000}"/>
    <cellStyle name="Output 2 3 2 5 6" xfId="58661" xr:uid="{00000000-0005-0000-0000-000025E50000}"/>
    <cellStyle name="Output 2 3 2 5 7" xfId="58662" xr:uid="{00000000-0005-0000-0000-000026E50000}"/>
    <cellStyle name="Output 2 3 2 5 8" xfId="58663" xr:uid="{00000000-0005-0000-0000-000027E50000}"/>
    <cellStyle name="Output 2 3 2 6" xfId="58664" xr:uid="{00000000-0005-0000-0000-000028E50000}"/>
    <cellStyle name="Output 2 3 2 6 2" xfId="58665" xr:uid="{00000000-0005-0000-0000-000029E50000}"/>
    <cellStyle name="Output 2 3 2 6 2 2" xfId="58666" xr:uid="{00000000-0005-0000-0000-00002AE50000}"/>
    <cellStyle name="Output 2 3 2 6 2 2 2" xfId="58667" xr:uid="{00000000-0005-0000-0000-00002BE50000}"/>
    <cellStyle name="Output 2 3 2 6 2 2 3" xfId="58668" xr:uid="{00000000-0005-0000-0000-00002CE50000}"/>
    <cellStyle name="Output 2 3 2 6 2 2 4" xfId="58669" xr:uid="{00000000-0005-0000-0000-00002DE50000}"/>
    <cellStyle name="Output 2 3 2 6 2 2 5" xfId="58670" xr:uid="{00000000-0005-0000-0000-00002EE50000}"/>
    <cellStyle name="Output 2 3 2 6 2 3" xfId="58671" xr:uid="{00000000-0005-0000-0000-00002FE50000}"/>
    <cellStyle name="Output 2 3 2 6 2 3 2" xfId="58672" xr:uid="{00000000-0005-0000-0000-000030E50000}"/>
    <cellStyle name="Output 2 3 2 6 2 3 3" xfId="58673" xr:uid="{00000000-0005-0000-0000-000031E50000}"/>
    <cellStyle name="Output 2 3 2 6 2 3 4" xfId="58674" xr:uid="{00000000-0005-0000-0000-000032E50000}"/>
    <cellStyle name="Output 2 3 2 6 2 3 5" xfId="58675" xr:uid="{00000000-0005-0000-0000-000033E50000}"/>
    <cellStyle name="Output 2 3 2 6 2 4" xfId="58676" xr:uid="{00000000-0005-0000-0000-000034E50000}"/>
    <cellStyle name="Output 2 3 2 6 2 5" xfId="58677" xr:uid="{00000000-0005-0000-0000-000035E50000}"/>
    <cellStyle name="Output 2 3 2 6 2 6" xfId="58678" xr:uid="{00000000-0005-0000-0000-000036E50000}"/>
    <cellStyle name="Output 2 3 2 6 2 7" xfId="58679" xr:uid="{00000000-0005-0000-0000-000037E50000}"/>
    <cellStyle name="Output 2 3 2 6 3" xfId="58680" xr:uid="{00000000-0005-0000-0000-000038E50000}"/>
    <cellStyle name="Output 2 3 2 6 3 2" xfId="58681" xr:uid="{00000000-0005-0000-0000-000039E50000}"/>
    <cellStyle name="Output 2 3 2 6 3 3" xfId="58682" xr:uid="{00000000-0005-0000-0000-00003AE50000}"/>
    <cellStyle name="Output 2 3 2 6 3 4" xfId="58683" xr:uid="{00000000-0005-0000-0000-00003BE50000}"/>
    <cellStyle name="Output 2 3 2 6 3 5" xfId="58684" xr:uid="{00000000-0005-0000-0000-00003CE50000}"/>
    <cellStyle name="Output 2 3 2 6 4" xfId="58685" xr:uid="{00000000-0005-0000-0000-00003DE50000}"/>
    <cellStyle name="Output 2 3 2 6 4 2" xfId="58686" xr:uid="{00000000-0005-0000-0000-00003EE50000}"/>
    <cellStyle name="Output 2 3 2 6 4 3" xfId="58687" xr:uid="{00000000-0005-0000-0000-00003FE50000}"/>
    <cellStyle name="Output 2 3 2 6 4 4" xfId="58688" xr:uid="{00000000-0005-0000-0000-000040E50000}"/>
    <cellStyle name="Output 2 3 2 6 4 5" xfId="58689" xr:uid="{00000000-0005-0000-0000-000041E50000}"/>
    <cellStyle name="Output 2 3 2 6 5" xfId="58690" xr:uid="{00000000-0005-0000-0000-000042E50000}"/>
    <cellStyle name="Output 2 3 2 6 6" xfId="58691" xr:uid="{00000000-0005-0000-0000-000043E50000}"/>
    <cellStyle name="Output 2 3 2 6 7" xfId="58692" xr:uid="{00000000-0005-0000-0000-000044E50000}"/>
    <cellStyle name="Output 2 3 2 6 8" xfId="58693" xr:uid="{00000000-0005-0000-0000-000045E50000}"/>
    <cellStyle name="Output 2 3 2 7" xfId="58694" xr:uid="{00000000-0005-0000-0000-000046E50000}"/>
    <cellStyle name="Output 2 3 2 7 2" xfId="58695" xr:uid="{00000000-0005-0000-0000-000047E50000}"/>
    <cellStyle name="Output 2 3 2 7 2 2" xfId="58696" xr:uid="{00000000-0005-0000-0000-000048E50000}"/>
    <cellStyle name="Output 2 3 2 7 2 2 2" xfId="58697" xr:uid="{00000000-0005-0000-0000-000049E50000}"/>
    <cellStyle name="Output 2 3 2 7 2 2 3" xfId="58698" xr:uid="{00000000-0005-0000-0000-00004AE50000}"/>
    <cellStyle name="Output 2 3 2 7 2 2 4" xfId="58699" xr:uid="{00000000-0005-0000-0000-00004BE50000}"/>
    <cellStyle name="Output 2 3 2 7 2 2 5" xfId="58700" xr:uid="{00000000-0005-0000-0000-00004CE50000}"/>
    <cellStyle name="Output 2 3 2 7 2 3" xfId="58701" xr:uid="{00000000-0005-0000-0000-00004DE50000}"/>
    <cellStyle name="Output 2 3 2 7 2 3 2" xfId="58702" xr:uid="{00000000-0005-0000-0000-00004EE50000}"/>
    <cellStyle name="Output 2 3 2 7 2 3 3" xfId="58703" xr:uid="{00000000-0005-0000-0000-00004FE50000}"/>
    <cellStyle name="Output 2 3 2 7 2 3 4" xfId="58704" xr:uid="{00000000-0005-0000-0000-000050E50000}"/>
    <cellStyle name="Output 2 3 2 7 2 3 5" xfId="58705" xr:uid="{00000000-0005-0000-0000-000051E50000}"/>
    <cellStyle name="Output 2 3 2 7 2 4" xfId="58706" xr:uid="{00000000-0005-0000-0000-000052E50000}"/>
    <cellStyle name="Output 2 3 2 7 2 5" xfId="58707" xr:uid="{00000000-0005-0000-0000-000053E50000}"/>
    <cellStyle name="Output 2 3 2 7 2 6" xfId="58708" xr:uid="{00000000-0005-0000-0000-000054E50000}"/>
    <cellStyle name="Output 2 3 2 7 2 7" xfId="58709" xr:uid="{00000000-0005-0000-0000-000055E50000}"/>
    <cellStyle name="Output 2 3 2 7 3" xfId="58710" xr:uid="{00000000-0005-0000-0000-000056E50000}"/>
    <cellStyle name="Output 2 3 2 7 3 2" xfId="58711" xr:uid="{00000000-0005-0000-0000-000057E50000}"/>
    <cellStyle name="Output 2 3 2 7 3 3" xfId="58712" xr:uid="{00000000-0005-0000-0000-000058E50000}"/>
    <cellStyle name="Output 2 3 2 7 3 4" xfId="58713" xr:uid="{00000000-0005-0000-0000-000059E50000}"/>
    <cellStyle name="Output 2 3 2 7 3 5" xfId="58714" xr:uid="{00000000-0005-0000-0000-00005AE50000}"/>
    <cellStyle name="Output 2 3 2 7 4" xfId="58715" xr:uid="{00000000-0005-0000-0000-00005BE50000}"/>
    <cellStyle name="Output 2 3 2 7 4 2" xfId="58716" xr:uid="{00000000-0005-0000-0000-00005CE50000}"/>
    <cellStyle name="Output 2 3 2 7 4 3" xfId="58717" xr:uid="{00000000-0005-0000-0000-00005DE50000}"/>
    <cellStyle name="Output 2 3 2 7 4 4" xfId="58718" xr:uid="{00000000-0005-0000-0000-00005EE50000}"/>
    <cellStyle name="Output 2 3 2 7 4 5" xfId="58719" xr:uid="{00000000-0005-0000-0000-00005FE50000}"/>
    <cellStyle name="Output 2 3 2 7 5" xfId="58720" xr:uid="{00000000-0005-0000-0000-000060E50000}"/>
    <cellStyle name="Output 2 3 2 7 6" xfId="58721" xr:uid="{00000000-0005-0000-0000-000061E50000}"/>
    <cellStyle name="Output 2 3 2 7 7" xfId="58722" xr:uid="{00000000-0005-0000-0000-000062E50000}"/>
    <cellStyle name="Output 2 3 2 7 8" xfId="58723" xr:uid="{00000000-0005-0000-0000-000063E50000}"/>
    <cellStyle name="Output 2 3 2 8" xfId="58724" xr:uid="{00000000-0005-0000-0000-000064E50000}"/>
    <cellStyle name="Output 2 3 2 8 2" xfId="58725" xr:uid="{00000000-0005-0000-0000-000065E50000}"/>
    <cellStyle name="Output 2 3 2 8 2 2" xfId="58726" xr:uid="{00000000-0005-0000-0000-000066E50000}"/>
    <cellStyle name="Output 2 3 2 8 2 2 2" xfId="58727" xr:uid="{00000000-0005-0000-0000-000067E50000}"/>
    <cellStyle name="Output 2 3 2 8 2 2 3" xfId="58728" xr:uid="{00000000-0005-0000-0000-000068E50000}"/>
    <cellStyle name="Output 2 3 2 8 2 2 4" xfId="58729" xr:uid="{00000000-0005-0000-0000-000069E50000}"/>
    <cellStyle name="Output 2 3 2 8 2 2 5" xfId="58730" xr:uid="{00000000-0005-0000-0000-00006AE50000}"/>
    <cellStyle name="Output 2 3 2 8 2 3" xfId="58731" xr:uid="{00000000-0005-0000-0000-00006BE50000}"/>
    <cellStyle name="Output 2 3 2 8 2 3 2" xfId="58732" xr:uid="{00000000-0005-0000-0000-00006CE50000}"/>
    <cellStyle name="Output 2 3 2 8 2 3 3" xfId="58733" xr:uid="{00000000-0005-0000-0000-00006DE50000}"/>
    <cellStyle name="Output 2 3 2 8 2 3 4" xfId="58734" xr:uid="{00000000-0005-0000-0000-00006EE50000}"/>
    <cellStyle name="Output 2 3 2 8 2 3 5" xfId="58735" xr:uid="{00000000-0005-0000-0000-00006FE50000}"/>
    <cellStyle name="Output 2 3 2 8 2 4" xfId="58736" xr:uid="{00000000-0005-0000-0000-000070E50000}"/>
    <cellStyle name="Output 2 3 2 8 2 5" xfId="58737" xr:uid="{00000000-0005-0000-0000-000071E50000}"/>
    <cellStyle name="Output 2 3 2 8 2 6" xfId="58738" xr:uid="{00000000-0005-0000-0000-000072E50000}"/>
    <cellStyle name="Output 2 3 2 8 2 7" xfId="58739" xr:uid="{00000000-0005-0000-0000-000073E50000}"/>
    <cellStyle name="Output 2 3 2 8 3" xfId="58740" xr:uid="{00000000-0005-0000-0000-000074E50000}"/>
    <cellStyle name="Output 2 3 2 8 3 2" xfId="58741" xr:uid="{00000000-0005-0000-0000-000075E50000}"/>
    <cellStyle name="Output 2 3 2 8 3 3" xfId="58742" xr:uid="{00000000-0005-0000-0000-000076E50000}"/>
    <cellStyle name="Output 2 3 2 8 3 4" xfId="58743" xr:uid="{00000000-0005-0000-0000-000077E50000}"/>
    <cellStyle name="Output 2 3 2 8 3 5" xfId="58744" xr:uid="{00000000-0005-0000-0000-000078E50000}"/>
    <cellStyle name="Output 2 3 2 8 4" xfId="58745" xr:uid="{00000000-0005-0000-0000-000079E50000}"/>
    <cellStyle name="Output 2 3 2 8 4 2" xfId="58746" xr:uid="{00000000-0005-0000-0000-00007AE50000}"/>
    <cellStyle name="Output 2 3 2 8 4 3" xfId="58747" xr:uid="{00000000-0005-0000-0000-00007BE50000}"/>
    <cellStyle name="Output 2 3 2 8 4 4" xfId="58748" xr:uid="{00000000-0005-0000-0000-00007CE50000}"/>
    <cellStyle name="Output 2 3 2 8 4 5" xfId="58749" xr:uid="{00000000-0005-0000-0000-00007DE50000}"/>
    <cellStyle name="Output 2 3 2 8 5" xfId="58750" xr:uid="{00000000-0005-0000-0000-00007EE50000}"/>
    <cellStyle name="Output 2 3 2 8 6" xfId="58751" xr:uid="{00000000-0005-0000-0000-00007FE50000}"/>
    <cellStyle name="Output 2 3 2 8 7" xfId="58752" xr:uid="{00000000-0005-0000-0000-000080E50000}"/>
    <cellStyle name="Output 2 3 2 8 8" xfId="58753" xr:uid="{00000000-0005-0000-0000-000081E50000}"/>
    <cellStyle name="Output 2 3 2 9" xfId="58754" xr:uid="{00000000-0005-0000-0000-000082E50000}"/>
    <cellStyle name="Output 2 3 2 9 2" xfId="58755" xr:uid="{00000000-0005-0000-0000-000083E50000}"/>
    <cellStyle name="Output 2 3 2 9 2 2" xfId="58756" xr:uid="{00000000-0005-0000-0000-000084E50000}"/>
    <cellStyle name="Output 2 3 2 9 2 2 2" xfId="58757" xr:uid="{00000000-0005-0000-0000-000085E50000}"/>
    <cellStyle name="Output 2 3 2 9 2 2 3" xfId="58758" xr:uid="{00000000-0005-0000-0000-000086E50000}"/>
    <cellStyle name="Output 2 3 2 9 2 2 4" xfId="58759" xr:uid="{00000000-0005-0000-0000-000087E50000}"/>
    <cellStyle name="Output 2 3 2 9 2 2 5" xfId="58760" xr:uid="{00000000-0005-0000-0000-000088E50000}"/>
    <cellStyle name="Output 2 3 2 9 2 3" xfId="58761" xr:uid="{00000000-0005-0000-0000-000089E50000}"/>
    <cellStyle name="Output 2 3 2 9 2 3 2" xfId="58762" xr:uid="{00000000-0005-0000-0000-00008AE50000}"/>
    <cellStyle name="Output 2 3 2 9 2 3 3" xfId="58763" xr:uid="{00000000-0005-0000-0000-00008BE50000}"/>
    <cellStyle name="Output 2 3 2 9 2 3 4" xfId="58764" xr:uid="{00000000-0005-0000-0000-00008CE50000}"/>
    <cellStyle name="Output 2 3 2 9 2 3 5" xfId="58765" xr:uid="{00000000-0005-0000-0000-00008DE50000}"/>
    <cellStyle name="Output 2 3 2 9 2 4" xfId="58766" xr:uid="{00000000-0005-0000-0000-00008EE50000}"/>
    <cellStyle name="Output 2 3 2 9 2 5" xfId="58767" xr:uid="{00000000-0005-0000-0000-00008FE50000}"/>
    <cellStyle name="Output 2 3 2 9 2 6" xfId="58768" xr:uid="{00000000-0005-0000-0000-000090E50000}"/>
    <cellStyle name="Output 2 3 2 9 2 7" xfId="58769" xr:uid="{00000000-0005-0000-0000-000091E50000}"/>
    <cellStyle name="Output 2 3 2 9 3" xfId="58770" xr:uid="{00000000-0005-0000-0000-000092E50000}"/>
    <cellStyle name="Output 2 3 2 9 3 2" xfId="58771" xr:uid="{00000000-0005-0000-0000-000093E50000}"/>
    <cellStyle name="Output 2 3 2 9 3 3" xfId="58772" xr:uid="{00000000-0005-0000-0000-000094E50000}"/>
    <cellStyle name="Output 2 3 2 9 3 4" xfId="58773" xr:uid="{00000000-0005-0000-0000-000095E50000}"/>
    <cellStyle name="Output 2 3 2 9 3 5" xfId="58774" xr:uid="{00000000-0005-0000-0000-000096E50000}"/>
    <cellStyle name="Output 2 3 2 9 4" xfId="58775" xr:uid="{00000000-0005-0000-0000-000097E50000}"/>
    <cellStyle name="Output 2 3 2 9 4 2" xfId="58776" xr:uid="{00000000-0005-0000-0000-000098E50000}"/>
    <cellStyle name="Output 2 3 2 9 4 3" xfId="58777" xr:uid="{00000000-0005-0000-0000-000099E50000}"/>
    <cellStyle name="Output 2 3 2 9 4 4" xfId="58778" xr:uid="{00000000-0005-0000-0000-00009AE50000}"/>
    <cellStyle name="Output 2 3 2 9 4 5" xfId="58779" xr:uid="{00000000-0005-0000-0000-00009BE50000}"/>
    <cellStyle name="Output 2 3 2 9 5" xfId="58780" xr:uid="{00000000-0005-0000-0000-00009CE50000}"/>
    <cellStyle name="Output 2 3 2 9 6" xfId="58781" xr:uid="{00000000-0005-0000-0000-00009DE50000}"/>
    <cellStyle name="Output 2 3 2 9 7" xfId="58782" xr:uid="{00000000-0005-0000-0000-00009EE50000}"/>
    <cellStyle name="Output 2 3 2 9 8" xfId="58783" xr:uid="{00000000-0005-0000-0000-00009FE50000}"/>
    <cellStyle name="Output 2 3 3" xfId="58784" xr:uid="{00000000-0005-0000-0000-0000A0E50000}"/>
    <cellStyle name="Output 2 3 3 2" xfId="58785" xr:uid="{00000000-0005-0000-0000-0000A1E50000}"/>
    <cellStyle name="Output 2 3 3 2 2" xfId="58786" xr:uid="{00000000-0005-0000-0000-0000A2E50000}"/>
    <cellStyle name="Output 2 3 3 3" xfId="58787" xr:uid="{00000000-0005-0000-0000-0000A3E50000}"/>
    <cellStyle name="Output 2 3 3 4" xfId="58788" xr:uid="{00000000-0005-0000-0000-0000A4E50000}"/>
    <cellStyle name="Output 2 3 3 5" xfId="58789" xr:uid="{00000000-0005-0000-0000-0000A5E50000}"/>
    <cellStyle name="Output 2 3 4" xfId="58790" xr:uid="{00000000-0005-0000-0000-0000A6E50000}"/>
    <cellStyle name="Output 2 3 4 2" xfId="58791" xr:uid="{00000000-0005-0000-0000-0000A7E50000}"/>
    <cellStyle name="Output 2 3 4 2 2" xfId="58792" xr:uid="{00000000-0005-0000-0000-0000A8E50000}"/>
    <cellStyle name="Output 2 3 4 3" xfId="58793" xr:uid="{00000000-0005-0000-0000-0000A9E50000}"/>
    <cellStyle name="Output 2 3 4 4" xfId="58794" xr:uid="{00000000-0005-0000-0000-0000AAE50000}"/>
    <cellStyle name="Output 2 3 4 5" xfId="58795" xr:uid="{00000000-0005-0000-0000-0000ABE50000}"/>
    <cellStyle name="Output 2 3 5" xfId="58796" xr:uid="{00000000-0005-0000-0000-0000ACE50000}"/>
    <cellStyle name="Output 2 3 5 2" xfId="58797" xr:uid="{00000000-0005-0000-0000-0000ADE50000}"/>
    <cellStyle name="Output 2 3 6" xfId="58798" xr:uid="{00000000-0005-0000-0000-0000AEE50000}"/>
    <cellStyle name="Output 2 3 7" xfId="58799" xr:uid="{00000000-0005-0000-0000-0000AFE50000}"/>
    <cellStyle name="Output 2 3_T-straight with PEDs adjustor" xfId="58800" xr:uid="{00000000-0005-0000-0000-0000B0E50000}"/>
    <cellStyle name="Output 2 4" xfId="58801" xr:uid="{00000000-0005-0000-0000-0000B1E50000}"/>
    <cellStyle name="Output 2 4 2" xfId="58802" xr:uid="{00000000-0005-0000-0000-0000B2E50000}"/>
    <cellStyle name="Output 2 4 3" xfId="58803" xr:uid="{00000000-0005-0000-0000-0000B3E50000}"/>
    <cellStyle name="Output 2 4_T-straight with PEDs adjustor" xfId="58804" xr:uid="{00000000-0005-0000-0000-0000B4E50000}"/>
    <cellStyle name="Output 2 5" xfId="58805" xr:uid="{00000000-0005-0000-0000-0000B5E50000}"/>
    <cellStyle name="Output 2 5 10" xfId="58806" xr:uid="{00000000-0005-0000-0000-0000B6E50000}"/>
    <cellStyle name="Output 2 5 10 2" xfId="58807" xr:uid="{00000000-0005-0000-0000-0000B7E50000}"/>
    <cellStyle name="Output 2 5 10 2 2" xfId="58808" xr:uid="{00000000-0005-0000-0000-0000B8E50000}"/>
    <cellStyle name="Output 2 5 10 2 2 2" xfId="58809" xr:uid="{00000000-0005-0000-0000-0000B9E50000}"/>
    <cellStyle name="Output 2 5 10 2 2 3" xfId="58810" xr:uid="{00000000-0005-0000-0000-0000BAE50000}"/>
    <cellStyle name="Output 2 5 10 2 2 4" xfId="58811" xr:uid="{00000000-0005-0000-0000-0000BBE50000}"/>
    <cellStyle name="Output 2 5 10 2 2 5" xfId="58812" xr:uid="{00000000-0005-0000-0000-0000BCE50000}"/>
    <cellStyle name="Output 2 5 10 2 3" xfId="58813" xr:uid="{00000000-0005-0000-0000-0000BDE50000}"/>
    <cellStyle name="Output 2 5 10 2 3 2" xfId="58814" xr:uid="{00000000-0005-0000-0000-0000BEE50000}"/>
    <cellStyle name="Output 2 5 10 2 3 3" xfId="58815" xr:uid="{00000000-0005-0000-0000-0000BFE50000}"/>
    <cellStyle name="Output 2 5 10 2 3 4" xfId="58816" xr:uid="{00000000-0005-0000-0000-0000C0E50000}"/>
    <cellStyle name="Output 2 5 10 2 3 5" xfId="58817" xr:uid="{00000000-0005-0000-0000-0000C1E50000}"/>
    <cellStyle name="Output 2 5 10 2 4" xfId="58818" xr:uid="{00000000-0005-0000-0000-0000C2E50000}"/>
    <cellStyle name="Output 2 5 10 2 5" xfId="58819" xr:uid="{00000000-0005-0000-0000-0000C3E50000}"/>
    <cellStyle name="Output 2 5 10 2 6" xfId="58820" xr:uid="{00000000-0005-0000-0000-0000C4E50000}"/>
    <cellStyle name="Output 2 5 10 2 7" xfId="58821" xr:uid="{00000000-0005-0000-0000-0000C5E50000}"/>
    <cellStyle name="Output 2 5 10 3" xfId="58822" xr:uid="{00000000-0005-0000-0000-0000C6E50000}"/>
    <cellStyle name="Output 2 5 10 3 2" xfId="58823" xr:uid="{00000000-0005-0000-0000-0000C7E50000}"/>
    <cellStyle name="Output 2 5 10 3 3" xfId="58824" xr:uid="{00000000-0005-0000-0000-0000C8E50000}"/>
    <cellStyle name="Output 2 5 10 3 4" xfId="58825" xr:uid="{00000000-0005-0000-0000-0000C9E50000}"/>
    <cellStyle name="Output 2 5 10 3 5" xfId="58826" xr:uid="{00000000-0005-0000-0000-0000CAE50000}"/>
    <cellStyle name="Output 2 5 10 4" xfId="58827" xr:uid="{00000000-0005-0000-0000-0000CBE50000}"/>
    <cellStyle name="Output 2 5 10 4 2" xfId="58828" xr:uid="{00000000-0005-0000-0000-0000CCE50000}"/>
    <cellStyle name="Output 2 5 10 4 3" xfId="58829" xr:uid="{00000000-0005-0000-0000-0000CDE50000}"/>
    <cellStyle name="Output 2 5 10 4 4" xfId="58830" xr:uid="{00000000-0005-0000-0000-0000CEE50000}"/>
    <cellStyle name="Output 2 5 10 4 5" xfId="58831" xr:uid="{00000000-0005-0000-0000-0000CFE50000}"/>
    <cellStyle name="Output 2 5 10 5" xfId="58832" xr:uid="{00000000-0005-0000-0000-0000D0E50000}"/>
    <cellStyle name="Output 2 5 10 6" xfId="58833" xr:uid="{00000000-0005-0000-0000-0000D1E50000}"/>
    <cellStyle name="Output 2 5 10 7" xfId="58834" xr:uid="{00000000-0005-0000-0000-0000D2E50000}"/>
    <cellStyle name="Output 2 5 10 8" xfId="58835" xr:uid="{00000000-0005-0000-0000-0000D3E50000}"/>
    <cellStyle name="Output 2 5 11" xfId="58836" xr:uid="{00000000-0005-0000-0000-0000D4E50000}"/>
    <cellStyle name="Output 2 5 11 2" xfId="58837" xr:uid="{00000000-0005-0000-0000-0000D5E50000}"/>
    <cellStyle name="Output 2 5 11 2 2" xfId="58838" xr:uid="{00000000-0005-0000-0000-0000D6E50000}"/>
    <cellStyle name="Output 2 5 11 2 2 2" xfId="58839" xr:uid="{00000000-0005-0000-0000-0000D7E50000}"/>
    <cellStyle name="Output 2 5 11 2 2 3" xfId="58840" xr:uid="{00000000-0005-0000-0000-0000D8E50000}"/>
    <cellStyle name="Output 2 5 11 2 2 4" xfId="58841" xr:uid="{00000000-0005-0000-0000-0000D9E50000}"/>
    <cellStyle name="Output 2 5 11 2 2 5" xfId="58842" xr:uid="{00000000-0005-0000-0000-0000DAE50000}"/>
    <cellStyle name="Output 2 5 11 2 3" xfId="58843" xr:uid="{00000000-0005-0000-0000-0000DBE50000}"/>
    <cellStyle name="Output 2 5 11 2 3 2" xfId="58844" xr:uid="{00000000-0005-0000-0000-0000DCE50000}"/>
    <cellStyle name="Output 2 5 11 2 3 3" xfId="58845" xr:uid="{00000000-0005-0000-0000-0000DDE50000}"/>
    <cellStyle name="Output 2 5 11 2 3 4" xfId="58846" xr:uid="{00000000-0005-0000-0000-0000DEE50000}"/>
    <cellStyle name="Output 2 5 11 2 3 5" xfId="58847" xr:uid="{00000000-0005-0000-0000-0000DFE50000}"/>
    <cellStyle name="Output 2 5 11 2 4" xfId="58848" xr:uid="{00000000-0005-0000-0000-0000E0E50000}"/>
    <cellStyle name="Output 2 5 11 2 5" xfId="58849" xr:uid="{00000000-0005-0000-0000-0000E1E50000}"/>
    <cellStyle name="Output 2 5 11 2 6" xfId="58850" xr:uid="{00000000-0005-0000-0000-0000E2E50000}"/>
    <cellStyle name="Output 2 5 11 2 7" xfId="58851" xr:uid="{00000000-0005-0000-0000-0000E3E50000}"/>
    <cellStyle name="Output 2 5 11 3" xfId="58852" xr:uid="{00000000-0005-0000-0000-0000E4E50000}"/>
    <cellStyle name="Output 2 5 11 3 2" xfId="58853" xr:uid="{00000000-0005-0000-0000-0000E5E50000}"/>
    <cellStyle name="Output 2 5 11 3 3" xfId="58854" xr:uid="{00000000-0005-0000-0000-0000E6E50000}"/>
    <cellStyle name="Output 2 5 11 3 4" xfId="58855" xr:uid="{00000000-0005-0000-0000-0000E7E50000}"/>
    <cellStyle name="Output 2 5 11 3 5" xfId="58856" xr:uid="{00000000-0005-0000-0000-0000E8E50000}"/>
    <cellStyle name="Output 2 5 11 4" xfId="58857" xr:uid="{00000000-0005-0000-0000-0000E9E50000}"/>
    <cellStyle name="Output 2 5 11 4 2" xfId="58858" xr:uid="{00000000-0005-0000-0000-0000EAE50000}"/>
    <cellStyle name="Output 2 5 11 4 3" xfId="58859" xr:uid="{00000000-0005-0000-0000-0000EBE50000}"/>
    <cellStyle name="Output 2 5 11 4 4" xfId="58860" xr:uid="{00000000-0005-0000-0000-0000ECE50000}"/>
    <cellStyle name="Output 2 5 11 4 5" xfId="58861" xr:uid="{00000000-0005-0000-0000-0000EDE50000}"/>
    <cellStyle name="Output 2 5 11 5" xfId="58862" xr:uid="{00000000-0005-0000-0000-0000EEE50000}"/>
    <cellStyle name="Output 2 5 11 6" xfId="58863" xr:uid="{00000000-0005-0000-0000-0000EFE50000}"/>
    <cellStyle name="Output 2 5 11 7" xfId="58864" xr:uid="{00000000-0005-0000-0000-0000F0E50000}"/>
    <cellStyle name="Output 2 5 11 8" xfId="58865" xr:uid="{00000000-0005-0000-0000-0000F1E50000}"/>
    <cellStyle name="Output 2 5 12" xfId="58866" xr:uid="{00000000-0005-0000-0000-0000F2E50000}"/>
    <cellStyle name="Output 2 5 12 2" xfId="58867" xr:uid="{00000000-0005-0000-0000-0000F3E50000}"/>
    <cellStyle name="Output 2 5 12 2 2" xfId="58868" xr:uid="{00000000-0005-0000-0000-0000F4E50000}"/>
    <cellStyle name="Output 2 5 12 2 2 2" xfId="58869" xr:uid="{00000000-0005-0000-0000-0000F5E50000}"/>
    <cellStyle name="Output 2 5 12 2 2 3" xfId="58870" xr:uid="{00000000-0005-0000-0000-0000F6E50000}"/>
    <cellStyle name="Output 2 5 12 2 2 4" xfId="58871" xr:uid="{00000000-0005-0000-0000-0000F7E50000}"/>
    <cellStyle name="Output 2 5 12 2 2 5" xfId="58872" xr:uid="{00000000-0005-0000-0000-0000F8E50000}"/>
    <cellStyle name="Output 2 5 12 2 3" xfId="58873" xr:uid="{00000000-0005-0000-0000-0000F9E50000}"/>
    <cellStyle name="Output 2 5 12 2 3 2" xfId="58874" xr:uid="{00000000-0005-0000-0000-0000FAE50000}"/>
    <cellStyle name="Output 2 5 12 2 3 3" xfId="58875" xr:uid="{00000000-0005-0000-0000-0000FBE50000}"/>
    <cellStyle name="Output 2 5 12 2 3 4" xfId="58876" xr:uid="{00000000-0005-0000-0000-0000FCE50000}"/>
    <cellStyle name="Output 2 5 12 2 3 5" xfId="58877" xr:uid="{00000000-0005-0000-0000-0000FDE50000}"/>
    <cellStyle name="Output 2 5 12 2 4" xfId="58878" xr:uid="{00000000-0005-0000-0000-0000FEE50000}"/>
    <cellStyle name="Output 2 5 12 2 5" xfId="58879" xr:uid="{00000000-0005-0000-0000-0000FFE50000}"/>
    <cellStyle name="Output 2 5 12 2 6" xfId="58880" xr:uid="{00000000-0005-0000-0000-000000E60000}"/>
    <cellStyle name="Output 2 5 12 2 7" xfId="58881" xr:uid="{00000000-0005-0000-0000-000001E60000}"/>
    <cellStyle name="Output 2 5 12 3" xfId="58882" xr:uid="{00000000-0005-0000-0000-000002E60000}"/>
    <cellStyle name="Output 2 5 12 3 2" xfId="58883" xr:uid="{00000000-0005-0000-0000-000003E60000}"/>
    <cellStyle name="Output 2 5 12 3 3" xfId="58884" xr:uid="{00000000-0005-0000-0000-000004E60000}"/>
    <cellStyle name="Output 2 5 12 3 4" xfId="58885" xr:uid="{00000000-0005-0000-0000-000005E60000}"/>
    <cellStyle name="Output 2 5 12 3 5" xfId="58886" xr:uid="{00000000-0005-0000-0000-000006E60000}"/>
    <cellStyle name="Output 2 5 12 4" xfId="58887" xr:uid="{00000000-0005-0000-0000-000007E60000}"/>
    <cellStyle name="Output 2 5 12 4 2" xfId="58888" xr:uid="{00000000-0005-0000-0000-000008E60000}"/>
    <cellStyle name="Output 2 5 12 4 3" xfId="58889" xr:uid="{00000000-0005-0000-0000-000009E60000}"/>
    <cellStyle name="Output 2 5 12 4 4" xfId="58890" xr:uid="{00000000-0005-0000-0000-00000AE60000}"/>
    <cellStyle name="Output 2 5 12 4 5" xfId="58891" xr:uid="{00000000-0005-0000-0000-00000BE60000}"/>
    <cellStyle name="Output 2 5 12 5" xfId="58892" xr:uid="{00000000-0005-0000-0000-00000CE60000}"/>
    <cellStyle name="Output 2 5 12 6" xfId="58893" xr:uid="{00000000-0005-0000-0000-00000DE60000}"/>
    <cellStyle name="Output 2 5 12 7" xfId="58894" xr:uid="{00000000-0005-0000-0000-00000EE60000}"/>
    <cellStyle name="Output 2 5 12 8" xfId="58895" xr:uid="{00000000-0005-0000-0000-00000FE60000}"/>
    <cellStyle name="Output 2 5 13" xfId="58896" xr:uid="{00000000-0005-0000-0000-000010E60000}"/>
    <cellStyle name="Output 2 5 13 2" xfId="58897" xr:uid="{00000000-0005-0000-0000-000011E60000}"/>
    <cellStyle name="Output 2 5 13 2 2" xfId="58898" xr:uid="{00000000-0005-0000-0000-000012E60000}"/>
    <cellStyle name="Output 2 5 13 2 2 2" xfId="58899" xr:uid="{00000000-0005-0000-0000-000013E60000}"/>
    <cellStyle name="Output 2 5 13 2 2 3" xfId="58900" xr:uid="{00000000-0005-0000-0000-000014E60000}"/>
    <cellStyle name="Output 2 5 13 2 2 4" xfId="58901" xr:uid="{00000000-0005-0000-0000-000015E60000}"/>
    <cellStyle name="Output 2 5 13 2 2 5" xfId="58902" xr:uid="{00000000-0005-0000-0000-000016E60000}"/>
    <cellStyle name="Output 2 5 13 2 3" xfId="58903" xr:uid="{00000000-0005-0000-0000-000017E60000}"/>
    <cellStyle name="Output 2 5 13 2 3 2" xfId="58904" xr:uid="{00000000-0005-0000-0000-000018E60000}"/>
    <cellStyle name="Output 2 5 13 2 3 3" xfId="58905" xr:uid="{00000000-0005-0000-0000-000019E60000}"/>
    <cellStyle name="Output 2 5 13 2 3 4" xfId="58906" xr:uid="{00000000-0005-0000-0000-00001AE60000}"/>
    <cellStyle name="Output 2 5 13 2 3 5" xfId="58907" xr:uid="{00000000-0005-0000-0000-00001BE60000}"/>
    <cellStyle name="Output 2 5 13 2 4" xfId="58908" xr:uid="{00000000-0005-0000-0000-00001CE60000}"/>
    <cellStyle name="Output 2 5 13 2 5" xfId="58909" xr:uid="{00000000-0005-0000-0000-00001DE60000}"/>
    <cellStyle name="Output 2 5 13 2 6" xfId="58910" xr:uid="{00000000-0005-0000-0000-00001EE60000}"/>
    <cellStyle name="Output 2 5 13 2 7" xfId="58911" xr:uid="{00000000-0005-0000-0000-00001FE60000}"/>
    <cellStyle name="Output 2 5 13 3" xfId="58912" xr:uid="{00000000-0005-0000-0000-000020E60000}"/>
    <cellStyle name="Output 2 5 13 3 2" xfId="58913" xr:uid="{00000000-0005-0000-0000-000021E60000}"/>
    <cellStyle name="Output 2 5 13 3 3" xfId="58914" xr:uid="{00000000-0005-0000-0000-000022E60000}"/>
    <cellStyle name="Output 2 5 13 3 4" xfId="58915" xr:uid="{00000000-0005-0000-0000-000023E60000}"/>
    <cellStyle name="Output 2 5 13 3 5" xfId="58916" xr:uid="{00000000-0005-0000-0000-000024E60000}"/>
    <cellStyle name="Output 2 5 13 4" xfId="58917" xr:uid="{00000000-0005-0000-0000-000025E60000}"/>
    <cellStyle name="Output 2 5 13 4 2" xfId="58918" xr:uid="{00000000-0005-0000-0000-000026E60000}"/>
    <cellStyle name="Output 2 5 13 4 3" xfId="58919" xr:uid="{00000000-0005-0000-0000-000027E60000}"/>
    <cellStyle name="Output 2 5 13 4 4" xfId="58920" xr:uid="{00000000-0005-0000-0000-000028E60000}"/>
    <cellStyle name="Output 2 5 13 4 5" xfId="58921" xr:uid="{00000000-0005-0000-0000-000029E60000}"/>
    <cellStyle name="Output 2 5 13 5" xfId="58922" xr:uid="{00000000-0005-0000-0000-00002AE60000}"/>
    <cellStyle name="Output 2 5 13 6" xfId="58923" xr:uid="{00000000-0005-0000-0000-00002BE60000}"/>
    <cellStyle name="Output 2 5 13 7" xfId="58924" xr:uid="{00000000-0005-0000-0000-00002CE60000}"/>
    <cellStyle name="Output 2 5 13 8" xfId="58925" xr:uid="{00000000-0005-0000-0000-00002DE60000}"/>
    <cellStyle name="Output 2 5 14" xfId="58926" xr:uid="{00000000-0005-0000-0000-00002EE60000}"/>
    <cellStyle name="Output 2 5 14 2" xfId="58927" xr:uid="{00000000-0005-0000-0000-00002FE60000}"/>
    <cellStyle name="Output 2 5 14 2 2" xfId="58928" xr:uid="{00000000-0005-0000-0000-000030E60000}"/>
    <cellStyle name="Output 2 5 14 2 2 2" xfId="58929" xr:uid="{00000000-0005-0000-0000-000031E60000}"/>
    <cellStyle name="Output 2 5 14 2 2 3" xfId="58930" xr:uid="{00000000-0005-0000-0000-000032E60000}"/>
    <cellStyle name="Output 2 5 14 2 2 4" xfId="58931" xr:uid="{00000000-0005-0000-0000-000033E60000}"/>
    <cellStyle name="Output 2 5 14 2 2 5" xfId="58932" xr:uid="{00000000-0005-0000-0000-000034E60000}"/>
    <cellStyle name="Output 2 5 14 2 3" xfId="58933" xr:uid="{00000000-0005-0000-0000-000035E60000}"/>
    <cellStyle name="Output 2 5 14 2 3 2" xfId="58934" xr:uid="{00000000-0005-0000-0000-000036E60000}"/>
    <cellStyle name="Output 2 5 14 2 3 3" xfId="58935" xr:uid="{00000000-0005-0000-0000-000037E60000}"/>
    <cellStyle name="Output 2 5 14 2 3 4" xfId="58936" xr:uid="{00000000-0005-0000-0000-000038E60000}"/>
    <cellStyle name="Output 2 5 14 2 3 5" xfId="58937" xr:uid="{00000000-0005-0000-0000-000039E60000}"/>
    <cellStyle name="Output 2 5 14 2 4" xfId="58938" xr:uid="{00000000-0005-0000-0000-00003AE60000}"/>
    <cellStyle name="Output 2 5 14 2 5" xfId="58939" xr:uid="{00000000-0005-0000-0000-00003BE60000}"/>
    <cellStyle name="Output 2 5 14 2 6" xfId="58940" xr:uid="{00000000-0005-0000-0000-00003CE60000}"/>
    <cellStyle name="Output 2 5 14 2 7" xfId="58941" xr:uid="{00000000-0005-0000-0000-00003DE60000}"/>
    <cellStyle name="Output 2 5 14 3" xfId="58942" xr:uid="{00000000-0005-0000-0000-00003EE60000}"/>
    <cellStyle name="Output 2 5 14 3 2" xfId="58943" xr:uid="{00000000-0005-0000-0000-00003FE60000}"/>
    <cellStyle name="Output 2 5 14 3 3" xfId="58944" xr:uid="{00000000-0005-0000-0000-000040E60000}"/>
    <cellStyle name="Output 2 5 14 3 4" xfId="58945" xr:uid="{00000000-0005-0000-0000-000041E60000}"/>
    <cellStyle name="Output 2 5 14 3 5" xfId="58946" xr:uid="{00000000-0005-0000-0000-000042E60000}"/>
    <cellStyle name="Output 2 5 14 4" xfId="58947" xr:uid="{00000000-0005-0000-0000-000043E60000}"/>
    <cellStyle name="Output 2 5 14 4 2" xfId="58948" xr:uid="{00000000-0005-0000-0000-000044E60000}"/>
    <cellStyle name="Output 2 5 14 4 3" xfId="58949" xr:uid="{00000000-0005-0000-0000-000045E60000}"/>
    <cellStyle name="Output 2 5 14 4 4" xfId="58950" xr:uid="{00000000-0005-0000-0000-000046E60000}"/>
    <cellStyle name="Output 2 5 14 4 5" xfId="58951" xr:uid="{00000000-0005-0000-0000-000047E60000}"/>
    <cellStyle name="Output 2 5 14 5" xfId="58952" xr:uid="{00000000-0005-0000-0000-000048E60000}"/>
    <cellStyle name="Output 2 5 14 6" xfId="58953" xr:uid="{00000000-0005-0000-0000-000049E60000}"/>
    <cellStyle name="Output 2 5 14 7" xfId="58954" xr:uid="{00000000-0005-0000-0000-00004AE60000}"/>
    <cellStyle name="Output 2 5 14 8" xfId="58955" xr:uid="{00000000-0005-0000-0000-00004BE60000}"/>
    <cellStyle name="Output 2 5 15" xfId="58956" xr:uid="{00000000-0005-0000-0000-00004CE60000}"/>
    <cellStyle name="Output 2 5 15 2" xfId="58957" xr:uid="{00000000-0005-0000-0000-00004DE60000}"/>
    <cellStyle name="Output 2 5 15 2 2" xfId="58958" xr:uid="{00000000-0005-0000-0000-00004EE60000}"/>
    <cellStyle name="Output 2 5 15 2 3" xfId="58959" xr:uid="{00000000-0005-0000-0000-00004FE60000}"/>
    <cellStyle name="Output 2 5 15 2 4" xfId="58960" xr:uid="{00000000-0005-0000-0000-000050E60000}"/>
    <cellStyle name="Output 2 5 15 2 5" xfId="58961" xr:uid="{00000000-0005-0000-0000-000051E60000}"/>
    <cellStyle name="Output 2 5 15 3" xfId="58962" xr:uid="{00000000-0005-0000-0000-000052E60000}"/>
    <cellStyle name="Output 2 5 15 3 2" xfId="58963" xr:uid="{00000000-0005-0000-0000-000053E60000}"/>
    <cellStyle name="Output 2 5 15 3 3" xfId="58964" xr:uid="{00000000-0005-0000-0000-000054E60000}"/>
    <cellStyle name="Output 2 5 15 3 4" xfId="58965" xr:uid="{00000000-0005-0000-0000-000055E60000}"/>
    <cellStyle name="Output 2 5 15 3 5" xfId="58966" xr:uid="{00000000-0005-0000-0000-000056E60000}"/>
    <cellStyle name="Output 2 5 15 4" xfId="58967" xr:uid="{00000000-0005-0000-0000-000057E60000}"/>
    <cellStyle name="Output 2 5 15 5" xfId="58968" xr:uid="{00000000-0005-0000-0000-000058E60000}"/>
    <cellStyle name="Output 2 5 15 6" xfId="58969" xr:uid="{00000000-0005-0000-0000-000059E60000}"/>
    <cellStyle name="Output 2 5 15 7" xfId="58970" xr:uid="{00000000-0005-0000-0000-00005AE60000}"/>
    <cellStyle name="Output 2 5 16" xfId="58971" xr:uid="{00000000-0005-0000-0000-00005BE60000}"/>
    <cellStyle name="Output 2 5 16 2" xfId="58972" xr:uid="{00000000-0005-0000-0000-00005CE60000}"/>
    <cellStyle name="Output 2 5 16 3" xfId="58973" xr:uid="{00000000-0005-0000-0000-00005DE60000}"/>
    <cellStyle name="Output 2 5 16 4" xfId="58974" xr:uid="{00000000-0005-0000-0000-00005EE60000}"/>
    <cellStyle name="Output 2 5 16 5" xfId="58975" xr:uid="{00000000-0005-0000-0000-00005FE60000}"/>
    <cellStyle name="Output 2 5 17" xfId="58976" xr:uid="{00000000-0005-0000-0000-000060E60000}"/>
    <cellStyle name="Output 2 5 17 2" xfId="58977" xr:uid="{00000000-0005-0000-0000-000061E60000}"/>
    <cellStyle name="Output 2 5 17 3" xfId="58978" xr:uid="{00000000-0005-0000-0000-000062E60000}"/>
    <cellStyle name="Output 2 5 17 4" xfId="58979" xr:uid="{00000000-0005-0000-0000-000063E60000}"/>
    <cellStyle name="Output 2 5 17 5" xfId="58980" xr:uid="{00000000-0005-0000-0000-000064E60000}"/>
    <cellStyle name="Output 2 5 18" xfId="58981" xr:uid="{00000000-0005-0000-0000-000065E60000}"/>
    <cellStyle name="Output 2 5 19" xfId="58982" xr:uid="{00000000-0005-0000-0000-000066E60000}"/>
    <cellStyle name="Output 2 5 2" xfId="58983" xr:uid="{00000000-0005-0000-0000-000067E60000}"/>
    <cellStyle name="Output 2 5 2 2" xfId="58984" xr:uid="{00000000-0005-0000-0000-000068E60000}"/>
    <cellStyle name="Output 2 5 2 2 2" xfId="58985" xr:uid="{00000000-0005-0000-0000-000069E60000}"/>
    <cellStyle name="Output 2 5 2 2 2 2" xfId="58986" xr:uid="{00000000-0005-0000-0000-00006AE60000}"/>
    <cellStyle name="Output 2 5 2 2 2 3" xfId="58987" xr:uid="{00000000-0005-0000-0000-00006BE60000}"/>
    <cellStyle name="Output 2 5 2 2 2 4" xfId="58988" xr:uid="{00000000-0005-0000-0000-00006CE60000}"/>
    <cellStyle name="Output 2 5 2 2 2 5" xfId="58989" xr:uid="{00000000-0005-0000-0000-00006DE60000}"/>
    <cellStyle name="Output 2 5 2 2 3" xfId="58990" xr:uid="{00000000-0005-0000-0000-00006EE60000}"/>
    <cellStyle name="Output 2 5 2 2 3 2" xfId="58991" xr:uid="{00000000-0005-0000-0000-00006FE60000}"/>
    <cellStyle name="Output 2 5 2 2 3 3" xfId="58992" xr:uid="{00000000-0005-0000-0000-000070E60000}"/>
    <cellStyle name="Output 2 5 2 2 3 4" xfId="58993" xr:uid="{00000000-0005-0000-0000-000071E60000}"/>
    <cellStyle name="Output 2 5 2 2 3 5" xfId="58994" xr:uid="{00000000-0005-0000-0000-000072E60000}"/>
    <cellStyle name="Output 2 5 2 2 4" xfId="58995" xr:uid="{00000000-0005-0000-0000-000073E60000}"/>
    <cellStyle name="Output 2 5 2 2 5" xfId="58996" xr:uid="{00000000-0005-0000-0000-000074E60000}"/>
    <cellStyle name="Output 2 5 2 2 6" xfId="58997" xr:uid="{00000000-0005-0000-0000-000075E60000}"/>
    <cellStyle name="Output 2 5 2 2 7" xfId="58998" xr:uid="{00000000-0005-0000-0000-000076E60000}"/>
    <cellStyle name="Output 2 5 2 3" xfId="58999" xr:uid="{00000000-0005-0000-0000-000077E60000}"/>
    <cellStyle name="Output 2 5 2 3 2" xfId="59000" xr:uid="{00000000-0005-0000-0000-000078E60000}"/>
    <cellStyle name="Output 2 5 2 3 3" xfId="59001" xr:uid="{00000000-0005-0000-0000-000079E60000}"/>
    <cellStyle name="Output 2 5 2 3 4" xfId="59002" xr:uid="{00000000-0005-0000-0000-00007AE60000}"/>
    <cellStyle name="Output 2 5 2 3 5" xfId="59003" xr:uid="{00000000-0005-0000-0000-00007BE60000}"/>
    <cellStyle name="Output 2 5 2 4" xfId="59004" xr:uid="{00000000-0005-0000-0000-00007CE60000}"/>
    <cellStyle name="Output 2 5 2 4 2" xfId="59005" xr:uid="{00000000-0005-0000-0000-00007DE60000}"/>
    <cellStyle name="Output 2 5 2 4 3" xfId="59006" xr:uid="{00000000-0005-0000-0000-00007EE60000}"/>
    <cellStyle name="Output 2 5 2 4 4" xfId="59007" xr:uid="{00000000-0005-0000-0000-00007FE60000}"/>
    <cellStyle name="Output 2 5 2 4 5" xfId="59008" xr:uid="{00000000-0005-0000-0000-000080E60000}"/>
    <cellStyle name="Output 2 5 2 5" xfId="59009" xr:uid="{00000000-0005-0000-0000-000081E60000}"/>
    <cellStyle name="Output 2 5 2 6" xfId="59010" xr:uid="{00000000-0005-0000-0000-000082E60000}"/>
    <cellStyle name="Output 2 5 2 7" xfId="59011" xr:uid="{00000000-0005-0000-0000-000083E60000}"/>
    <cellStyle name="Output 2 5 2 8" xfId="59012" xr:uid="{00000000-0005-0000-0000-000084E60000}"/>
    <cellStyle name="Output 2 5 20" xfId="59013" xr:uid="{00000000-0005-0000-0000-000085E60000}"/>
    <cellStyle name="Output 2 5 21" xfId="59014" xr:uid="{00000000-0005-0000-0000-000086E60000}"/>
    <cellStyle name="Output 2 5 3" xfId="59015" xr:uid="{00000000-0005-0000-0000-000087E60000}"/>
    <cellStyle name="Output 2 5 3 2" xfId="59016" xr:uid="{00000000-0005-0000-0000-000088E60000}"/>
    <cellStyle name="Output 2 5 3 2 2" xfId="59017" xr:uid="{00000000-0005-0000-0000-000089E60000}"/>
    <cellStyle name="Output 2 5 3 2 2 2" xfId="59018" xr:uid="{00000000-0005-0000-0000-00008AE60000}"/>
    <cellStyle name="Output 2 5 3 2 2 3" xfId="59019" xr:uid="{00000000-0005-0000-0000-00008BE60000}"/>
    <cellStyle name="Output 2 5 3 2 2 4" xfId="59020" xr:uid="{00000000-0005-0000-0000-00008CE60000}"/>
    <cellStyle name="Output 2 5 3 2 2 5" xfId="59021" xr:uid="{00000000-0005-0000-0000-00008DE60000}"/>
    <cellStyle name="Output 2 5 3 2 3" xfId="59022" xr:uid="{00000000-0005-0000-0000-00008EE60000}"/>
    <cellStyle name="Output 2 5 3 2 3 2" xfId="59023" xr:uid="{00000000-0005-0000-0000-00008FE60000}"/>
    <cellStyle name="Output 2 5 3 2 3 3" xfId="59024" xr:uid="{00000000-0005-0000-0000-000090E60000}"/>
    <cellStyle name="Output 2 5 3 2 3 4" xfId="59025" xr:uid="{00000000-0005-0000-0000-000091E60000}"/>
    <cellStyle name="Output 2 5 3 2 3 5" xfId="59026" xr:uid="{00000000-0005-0000-0000-000092E60000}"/>
    <cellStyle name="Output 2 5 3 2 4" xfId="59027" xr:uid="{00000000-0005-0000-0000-000093E60000}"/>
    <cellStyle name="Output 2 5 3 2 5" xfId="59028" xr:uid="{00000000-0005-0000-0000-000094E60000}"/>
    <cellStyle name="Output 2 5 3 2 6" xfId="59029" xr:uid="{00000000-0005-0000-0000-000095E60000}"/>
    <cellStyle name="Output 2 5 3 2 7" xfId="59030" xr:uid="{00000000-0005-0000-0000-000096E60000}"/>
    <cellStyle name="Output 2 5 3 3" xfId="59031" xr:uid="{00000000-0005-0000-0000-000097E60000}"/>
    <cellStyle name="Output 2 5 3 3 2" xfId="59032" xr:uid="{00000000-0005-0000-0000-000098E60000}"/>
    <cellStyle name="Output 2 5 3 3 3" xfId="59033" xr:uid="{00000000-0005-0000-0000-000099E60000}"/>
    <cellStyle name="Output 2 5 3 3 4" xfId="59034" xr:uid="{00000000-0005-0000-0000-00009AE60000}"/>
    <cellStyle name="Output 2 5 3 3 5" xfId="59035" xr:uid="{00000000-0005-0000-0000-00009BE60000}"/>
    <cellStyle name="Output 2 5 3 4" xfId="59036" xr:uid="{00000000-0005-0000-0000-00009CE60000}"/>
    <cellStyle name="Output 2 5 3 4 2" xfId="59037" xr:uid="{00000000-0005-0000-0000-00009DE60000}"/>
    <cellStyle name="Output 2 5 3 4 3" xfId="59038" xr:uid="{00000000-0005-0000-0000-00009EE60000}"/>
    <cellStyle name="Output 2 5 3 4 4" xfId="59039" xr:uid="{00000000-0005-0000-0000-00009FE60000}"/>
    <cellStyle name="Output 2 5 3 4 5" xfId="59040" xr:uid="{00000000-0005-0000-0000-0000A0E60000}"/>
    <cellStyle name="Output 2 5 3 5" xfId="59041" xr:uid="{00000000-0005-0000-0000-0000A1E60000}"/>
    <cellStyle name="Output 2 5 3 6" xfId="59042" xr:uid="{00000000-0005-0000-0000-0000A2E60000}"/>
    <cellStyle name="Output 2 5 3 7" xfId="59043" xr:uid="{00000000-0005-0000-0000-0000A3E60000}"/>
    <cellStyle name="Output 2 5 3 8" xfId="59044" xr:uid="{00000000-0005-0000-0000-0000A4E60000}"/>
    <cellStyle name="Output 2 5 4" xfId="59045" xr:uid="{00000000-0005-0000-0000-0000A5E60000}"/>
    <cellStyle name="Output 2 5 4 2" xfId="59046" xr:uid="{00000000-0005-0000-0000-0000A6E60000}"/>
    <cellStyle name="Output 2 5 4 2 2" xfId="59047" xr:uid="{00000000-0005-0000-0000-0000A7E60000}"/>
    <cellStyle name="Output 2 5 4 2 2 2" xfId="59048" xr:uid="{00000000-0005-0000-0000-0000A8E60000}"/>
    <cellStyle name="Output 2 5 4 2 2 3" xfId="59049" xr:uid="{00000000-0005-0000-0000-0000A9E60000}"/>
    <cellStyle name="Output 2 5 4 2 2 4" xfId="59050" xr:uid="{00000000-0005-0000-0000-0000AAE60000}"/>
    <cellStyle name="Output 2 5 4 2 2 5" xfId="59051" xr:uid="{00000000-0005-0000-0000-0000ABE60000}"/>
    <cellStyle name="Output 2 5 4 2 3" xfId="59052" xr:uid="{00000000-0005-0000-0000-0000ACE60000}"/>
    <cellStyle name="Output 2 5 4 2 3 2" xfId="59053" xr:uid="{00000000-0005-0000-0000-0000ADE60000}"/>
    <cellStyle name="Output 2 5 4 2 3 3" xfId="59054" xr:uid="{00000000-0005-0000-0000-0000AEE60000}"/>
    <cellStyle name="Output 2 5 4 2 3 4" xfId="59055" xr:uid="{00000000-0005-0000-0000-0000AFE60000}"/>
    <cellStyle name="Output 2 5 4 2 3 5" xfId="59056" xr:uid="{00000000-0005-0000-0000-0000B0E60000}"/>
    <cellStyle name="Output 2 5 4 2 4" xfId="59057" xr:uid="{00000000-0005-0000-0000-0000B1E60000}"/>
    <cellStyle name="Output 2 5 4 2 5" xfId="59058" xr:uid="{00000000-0005-0000-0000-0000B2E60000}"/>
    <cellStyle name="Output 2 5 4 2 6" xfId="59059" xr:uid="{00000000-0005-0000-0000-0000B3E60000}"/>
    <cellStyle name="Output 2 5 4 2 7" xfId="59060" xr:uid="{00000000-0005-0000-0000-0000B4E60000}"/>
    <cellStyle name="Output 2 5 4 3" xfId="59061" xr:uid="{00000000-0005-0000-0000-0000B5E60000}"/>
    <cellStyle name="Output 2 5 4 3 2" xfId="59062" xr:uid="{00000000-0005-0000-0000-0000B6E60000}"/>
    <cellStyle name="Output 2 5 4 3 3" xfId="59063" xr:uid="{00000000-0005-0000-0000-0000B7E60000}"/>
    <cellStyle name="Output 2 5 4 3 4" xfId="59064" xr:uid="{00000000-0005-0000-0000-0000B8E60000}"/>
    <cellStyle name="Output 2 5 4 3 5" xfId="59065" xr:uid="{00000000-0005-0000-0000-0000B9E60000}"/>
    <cellStyle name="Output 2 5 4 4" xfId="59066" xr:uid="{00000000-0005-0000-0000-0000BAE60000}"/>
    <cellStyle name="Output 2 5 4 4 2" xfId="59067" xr:uid="{00000000-0005-0000-0000-0000BBE60000}"/>
    <cellStyle name="Output 2 5 4 4 3" xfId="59068" xr:uid="{00000000-0005-0000-0000-0000BCE60000}"/>
    <cellStyle name="Output 2 5 4 4 4" xfId="59069" xr:uid="{00000000-0005-0000-0000-0000BDE60000}"/>
    <cellStyle name="Output 2 5 4 4 5" xfId="59070" xr:uid="{00000000-0005-0000-0000-0000BEE60000}"/>
    <cellStyle name="Output 2 5 4 5" xfId="59071" xr:uid="{00000000-0005-0000-0000-0000BFE60000}"/>
    <cellStyle name="Output 2 5 4 6" xfId="59072" xr:uid="{00000000-0005-0000-0000-0000C0E60000}"/>
    <cellStyle name="Output 2 5 4 7" xfId="59073" xr:uid="{00000000-0005-0000-0000-0000C1E60000}"/>
    <cellStyle name="Output 2 5 4 8" xfId="59074" xr:uid="{00000000-0005-0000-0000-0000C2E60000}"/>
    <cellStyle name="Output 2 5 5" xfId="59075" xr:uid="{00000000-0005-0000-0000-0000C3E60000}"/>
    <cellStyle name="Output 2 5 5 2" xfId="59076" xr:uid="{00000000-0005-0000-0000-0000C4E60000}"/>
    <cellStyle name="Output 2 5 5 2 2" xfId="59077" xr:uid="{00000000-0005-0000-0000-0000C5E60000}"/>
    <cellStyle name="Output 2 5 5 2 2 2" xfId="59078" xr:uid="{00000000-0005-0000-0000-0000C6E60000}"/>
    <cellStyle name="Output 2 5 5 2 2 3" xfId="59079" xr:uid="{00000000-0005-0000-0000-0000C7E60000}"/>
    <cellStyle name="Output 2 5 5 2 2 4" xfId="59080" xr:uid="{00000000-0005-0000-0000-0000C8E60000}"/>
    <cellStyle name="Output 2 5 5 2 2 5" xfId="59081" xr:uid="{00000000-0005-0000-0000-0000C9E60000}"/>
    <cellStyle name="Output 2 5 5 2 3" xfId="59082" xr:uid="{00000000-0005-0000-0000-0000CAE60000}"/>
    <cellStyle name="Output 2 5 5 2 3 2" xfId="59083" xr:uid="{00000000-0005-0000-0000-0000CBE60000}"/>
    <cellStyle name="Output 2 5 5 2 3 3" xfId="59084" xr:uid="{00000000-0005-0000-0000-0000CCE60000}"/>
    <cellStyle name="Output 2 5 5 2 3 4" xfId="59085" xr:uid="{00000000-0005-0000-0000-0000CDE60000}"/>
    <cellStyle name="Output 2 5 5 2 3 5" xfId="59086" xr:uid="{00000000-0005-0000-0000-0000CEE60000}"/>
    <cellStyle name="Output 2 5 5 2 4" xfId="59087" xr:uid="{00000000-0005-0000-0000-0000CFE60000}"/>
    <cellStyle name="Output 2 5 5 2 5" xfId="59088" xr:uid="{00000000-0005-0000-0000-0000D0E60000}"/>
    <cellStyle name="Output 2 5 5 2 6" xfId="59089" xr:uid="{00000000-0005-0000-0000-0000D1E60000}"/>
    <cellStyle name="Output 2 5 5 2 7" xfId="59090" xr:uid="{00000000-0005-0000-0000-0000D2E60000}"/>
    <cellStyle name="Output 2 5 5 3" xfId="59091" xr:uid="{00000000-0005-0000-0000-0000D3E60000}"/>
    <cellStyle name="Output 2 5 5 3 2" xfId="59092" xr:uid="{00000000-0005-0000-0000-0000D4E60000}"/>
    <cellStyle name="Output 2 5 5 3 3" xfId="59093" xr:uid="{00000000-0005-0000-0000-0000D5E60000}"/>
    <cellStyle name="Output 2 5 5 3 4" xfId="59094" xr:uid="{00000000-0005-0000-0000-0000D6E60000}"/>
    <cellStyle name="Output 2 5 5 3 5" xfId="59095" xr:uid="{00000000-0005-0000-0000-0000D7E60000}"/>
    <cellStyle name="Output 2 5 5 4" xfId="59096" xr:uid="{00000000-0005-0000-0000-0000D8E60000}"/>
    <cellStyle name="Output 2 5 5 4 2" xfId="59097" xr:uid="{00000000-0005-0000-0000-0000D9E60000}"/>
    <cellStyle name="Output 2 5 5 4 3" xfId="59098" xr:uid="{00000000-0005-0000-0000-0000DAE60000}"/>
    <cellStyle name="Output 2 5 5 4 4" xfId="59099" xr:uid="{00000000-0005-0000-0000-0000DBE60000}"/>
    <cellStyle name="Output 2 5 5 4 5" xfId="59100" xr:uid="{00000000-0005-0000-0000-0000DCE60000}"/>
    <cellStyle name="Output 2 5 5 5" xfId="59101" xr:uid="{00000000-0005-0000-0000-0000DDE60000}"/>
    <cellStyle name="Output 2 5 5 6" xfId="59102" xr:uid="{00000000-0005-0000-0000-0000DEE60000}"/>
    <cellStyle name="Output 2 5 5 7" xfId="59103" xr:uid="{00000000-0005-0000-0000-0000DFE60000}"/>
    <cellStyle name="Output 2 5 5 8" xfId="59104" xr:uid="{00000000-0005-0000-0000-0000E0E60000}"/>
    <cellStyle name="Output 2 5 6" xfId="59105" xr:uid="{00000000-0005-0000-0000-0000E1E60000}"/>
    <cellStyle name="Output 2 5 6 2" xfId="59106" xr:uid="{00000000-0005-0000-0000-0000E2E60000}"/>
    <cellStyle name="Output 2 5 6 2 2" xfId="59107" xr:uid="{00000000-0005-0000-0000-0000E3E60000}"/>
    <cellStyle name="Output 2 5 6 2 2 2" xfId="59108" xr:uid="{00000000-0005-0000-0000-0000E4E60000}"/>
    <cellStyle name="Output 2 5 6 2 2 3" xfId="59109" xr:uid="{00000000-0005-0000-0000-0000E5E60000}"/>
    <cellStyle name="Output 2 5 6 2 2 4" xfId="59110" xr:uid="{00000000-0005-0000-0000-0000E6E60000}"/>
    <cellStyle name="Output 2 5 6 2 2 5" xfId="59111" xr:uid="{00000000-0005-0000-0000-0000E7E60000}"/>
    <cellStyle name="Output 2 5 6 2 3" xfId="59112" xr:uid="{00000000-0005-0000-0000-0000E8E60000}"/>
    <cellStyle name="Output 2 5 6 2 3 2" xfId="59113" xr:uid="{00000000-0005-0000-0000-0000E9E60000}"/>
    <cellStyle name="Output 2 5 6 2 3 3" xfId="59114" xr:uid="{00000000-0005-0000-0000-0000EAE60000}"/>
    <cellStyle name="Output 2 5 6 2 3 4" xfId="59115" xr:uid="{00000000-0005-0000-0000-0000EBE60000}"/>
    <cellStyle name="Output 2 5 6 2 3 5" xfId="59116" xr:uid="{00000000-0005-0000-0000-0000ECE60000}"/>
    <cellStyle name="Output 2 5 6 2 4" xfId="59117" xr:uid="{00000000-0005-0000-0000-0000EDE60000}"/>
    <cellStyle name="Output 2 5 6 2 5" xfId="59118" xr:uid="{00000000-0005-0000-0000-0000EEE60000}"/>
    <cellStyle name="Output 2 5 6 2 6" xfId="59119" xr:uid="{00000000-0005-0000-0000-0000EFE60000}"/>
    <cellStyle name="Output 2 5 6 2 7" xfId="59120" xr:uid="{00000000-0005-0000-0000-0000F0E60000}"/>
    <cellStyle name="Output 2 5 6 3" xfId="59121" xr:uid="{00000000-0005-0000-0000-0000F1E60000}"/>
    <cellStyle name="Output 2 5 6 3 2" xfId="59122" xr:uid="{00000000-0005-0000-0000-0000F2E60000}"/>
    <cellStyle name="Output 2 5 6 3 3" xfId="59123" xr:uid="{00000000-0005-0000-0000-0000F3E60000}"/>
    <cellStyle name="Output 2 5 6 3 4" xfId="59124" xr:uid="{00000000-0005-0000-0000-0000F4E60000}"/>
    <cellStyle name="Output 2 5 6 3 5" xfId="59125" xr:uid="{00000000-0005-0000-0000-0000F5E60000}"/>
    <cellStyle name="Output 2 5 6 4" xfId="59126" xr:uid="{00000000-0005-0000-0000-0000F6E60000}"/>
    <cellStyle name="Output 2 5 6 4 2" xfId="59127" xr:uid="{00000000-0005-0000-0000-0000F7E60000}"/>
    <cellStyle name="Output 2 5 6 4 3" xfId="59128" xr:uid="{00000000-0005-0000-0000-0000F8E60000}"/>
    <cellStyle name="Output 2 5 6 4 4" xfId="59129" xr:uid="{00000000-0005-0000-0000-0000F9E60000}"/>
    <cellStyle name="Output 2 5 6 4 5" xfId="59130" xr:uid="{00000000-0005-0000-0000-0000FAE60000}"/>
    <cellStyle name="Output 2 5 6 5" xfId="59131" xr:uid="{00000000-0005-0000-0000-0000FBE60000}"/>
    <cellStyle name="Output 2 5 6 6" xfId="59132" xr:uid="{00000000-0005-0000-0000-0000FCE60000}"/>
    <cellStyle name="Output 2 5 6 7" xfId="59133" xr:uid="{00000000-0005-0000-0000-0000FDE60000}"/>
    <cellStyle name="Output 2 5 6 8" xfId="59134" xr:uid="{00000000-0005-0000-0000-0000FEE60000}"/>
    <cellStyle name="Output 2 5 7" xfId="59135" xr:uid="{00000000-0005-0000-0000-0000FFE60000}"/>
    <cellStyle name="Output 2 5 7 2" xfId="59136" xr:uid="{00000000-0005-0000-0000-000000E70000}"/>
    <cellStyle name="Output 2 5 7 2 2" xfId="59137" xr:uid="{00000000-0005-0000-0000-000001E70000}"/>
    <cellStyle name="Output 2 5 7 2 2 2" xfId="59138" xr:uid="{00000000-0005-0000-0000-000002E70000}"/>
    <cellStyle name="Output 2 5 7 2 2 3" xfId="59139" xr:uid="{00000000-0005-0000-0000-000003E70000}"/>
    <cellStyle name="Output 2 5 7 2 2 4" xfId="59140" xr:uid="{00000000-0005-0000-0000-000004E70000}"/>
    <cellStyle name="Output 2 5 7 2 2 5" xfId="59141" xr:uid="{00000000-0005-0000-0000-000005E70000}"/>
    <cellStyle name="Output 2 5 7 2 3" xfId="59142" xr:uid="{00000000-0005-0000-0000-000006E70000}"/>
    <cellStyle name="Output 2 5 7 2 3 2" xfId="59143" xr:uid="{00000000-0005-0000-0000-000007E70000}"/>
    <cellStyle name="Output 2 5 7 2 3 3" xfId="59144" xr:uid="{00000000-0005-0000-0000-000008E70000}"/>
    <cellStyle name="Output 2 5 7 2 3 4" xfId="59145" xr:uid="{00000000-0005-0000-0000-000009E70000}"/>
    <cellStyle name="Output 2 5 7 2 3 5" xfId="59146" xr:uid="{00000000-0005-0000-0000-00000AE70000}"/>
    <cellStyle name="Output 2 5 7 2 4" xfId="59147" xr:uid="{00000000-0005-0000-0000-00000BE70000}"/>
    <cellStyle name="Output 2 5 7 2 5" xfId="59148" xr:uid="{00000000-0005-0000-0000-00000CE70000}"/>
    <cellStyle name="Output 2 5 7 2 6" xfId="59149" xr:uid="{00000000-0005-0000-0000-00000DE70000}"/>
    <cellStyle name="Output 2 5 7 2 7" xfId="59150" xr:uid="{00000000-0005-0000-0000-00000EE70000}"/>
    <cellStyle name="Output 2 5 7 3" xfId="59151" xr:uid="{00000000-0005-0000-0000-00000FE70000}"/>
    <cellStyle name="Output 2 5 7 3 2" xfId="59152" xr:uid="{00000000-0005-0000-0000-000010E70000}"/>
    <cellStyle name="Output 2 5 7 3 3" xfId="59153" xr:uid="{00000000-0005-0000-0000-000011E70000}"/>
    <cellStyle name="Output 2 5 7 3 4" xfId="59154" xr:uid="{00000000-0005-0000-0000-000012E70000}"/>
    <cellStyle name="Output 2 5 7 3 5" xfId="59155" xr:uid="{00000000-0005-0000-0000-000013E70000}"/>
    <cellStyle name="Output 2 5 7 4" xfId="59156" xr:uid="{00000000-0005-0000-0000-000014E70000}"/>
    <cellStyle name="Output 2 5 7 4 2" xfId="59157" xr:uid="{00000000-0005-0000-0000-000015E70000}"/>
    <cellStyle name="Output 2 5 7 4 3" xfId="59158" xr:uid="{00000000-0005-0000-0000-000016E70000}"/>
    <cellStyle name="Output 2 5 7 4 4" xfId="59159" xr:uid="{00000000-0005-0000-0000-000017E70000}"/>
    <cellStyle name="Output 2 5 7 4 5" xfId="59160" xr:uid="{00000000-0005-0000-0000-000018E70000}"/>
    <cellStyle name="Output 2 5 7 5" xfId="59161" xr:uid="{00000000-0005-0000-0000-000019E70000}"/>
    <cellStyle name="Output 2 5 7 6" xfId="59162" xr:uid="{00000000-0005-0000-0000-00001AE70000}"/>
    <cellStyle name="Output 2 5 7 7" xfId="59163" xr:uid="{00000000-0005-0000-0000-00001BE70000}"/>
    <cellStyle name="Output 2 5 7 8" xfId="59164" xr:uid="{00000000-0005-0000-0000-00001CE70000}"/>
    <cellStyle name="Output 2 5 8" xfId="59165" xr:uid="{00000000-0005-0000-0000-00001DE70000}"/>
    <cellStyle name="Output 2 5 8 2" xfId="59166" xr:uid="{00000000-0005-0000-0000-00001EE70000}"/>
    <cellStyle name="Output 2 5 8 2 2" xfId="59167" xr:uid="{00000000-0005-0000-0000-00001FE70000}"/>
    <cellStyle name="Output 2 5 8 2 2 2" xfId="59168" xr:uid="{00000000-0005-0000-0000-000020E70000}"/>
    <cellStyle name="Output 2 5 8 2 2 3" xfId="59169" xr:uid="{00000000-0005-0000-0000-000021E70000}"/>
    <cellStyle name="Output 2 5 8 2 2 4" xfId="59170" xr:uid="{00000000-0005-0000-0000-000022E70000}"/>
    <cellStyle name="Output 2 5 8 2 2 5" xfId="59171" xr:uid="{00000000-0005-0000-0000-000023E70000}"/>
    <cellStyle name="Output 2 5 8 2 3" xfId="59172" xr:uid="{00000000-0005-0000-0000-000024E70000}"/>
    <cellStyle name="Output 2 5 8 2 3 2" xfId="59173" xr:uid="{00000000-0005-0000-0000-000025E70000}"/>
    <cellStyle name="Output 2 5 8 2 3 3" xfId="59174" xr:uid="{00000000-0005-0000-0000-000026E70000}"/>
    <cellStyle name="Output 2 5 8 2 3 4" xfId="59175" xr:uid="{00000000-0005-0000-0000-000027E70000}"/>
    <cellStyle name="Output 2 5 8 2 3 5" xfId="59176" xr:uid="{00000000-0005-0000-0000-000028E70000}"/>
    <cellStyle name="Output 2 5 8 2 4" xfId="59177" xr:uid="{00000000-0005-0000-0000-000029E70000}"/>
    <cellStyle name="Output 2 5 8 2 5" xfId="59178" xr:uid="{00000000-0005-0000-0000-00002AE70000}"/>
    <cellStyle name="Output 2 5 8 2 6" xfId="59179" xr:uid="{00000000-0005-0000-0000-00002BE70000}"/>
    <cellStyle name="Output 2 5 8 2 7" xfId="59180" xr:uid="{00000000-0005-0000-0000-00002CE70000}"/>
    <cellStyle name="Output 2 5 8 3" xfId="59181" xr:uid="{00000000-0005-0000-0000-00002DE70000}"/>
    <cellStyle name="Output 2 5 8 3 2" xfId="59182" xr:uid="{00000000-0005-0000-0000-00002EE70000}"/>
    <cellStyle name="Output 2 5 8 3 3" xfId="59183" xr:uid="{00000000-0005-0000-0000-00002FE70000}"/>
    <cellStyle name="Output 2 5 8 3 4" xfId="59184" xr:uid="{00000000-0005-0000-0000-000030E70000}"/>
    <cellStyle name="Output 2 5 8 3 5" xfId="59185" xr:uid="{00000000-0005-0000-0000-000031E70000}"/>
    <cellStyle name="Output 2 5 8 4" xfId="59186" xr:uid="{00000000-0005-0000-0000-000032E70000}"/>
    <cellStyle name="Output 2 5 8 4 2" xfId="59187" xr:uid="{00000000-0005-0000-0000-000033E70000}"/>
    <cellStyle name="Output 2 5 8 4 3" xfId="59188" xr:uid="{00000000-0005-0000-0000-000034E70000}"/>
    <cellStyle name="Output 2 5 8 4 4" xfId="59189" xr:uid="{00000000-0005-0000-0000-000035E70000}"/>
    <cellStyle name="Output 2 5 8 4 5" xfId="59190" xr:uid="{00000000-0005-0000-0000-000036E70000}"/>
    <cellStyle name="Output 2 5 8 5" xfId="59191" xr:uid="{00000000-0005-0000-0000-000037E70000}"/>
    <cellStyle name="Output 2 5 8 6" xfId="59192" xr:uid="{00000000-0005-0000-0000-000038E70000}"/>
    <cellStyle name="Output 2 5 8 7" xfId="59193" xr:uid="{00000000-0005-0000-0000-000039E70000}"/>
    <cellStyle name="Output 2 5 8 8" xfId="59194" xr:uid="{00000000-0005-0000-0000-00003AE70000}"/>
    <cellStyle name="Output 2 5 9" xfId="59195" xr:uid="{00000000-0005-0000-0000-00003BE70000}"/>
    <cellStyle name="Output 2 5 9 2" xfId="59196" xr:uid="{00000000-0005-0000-0000-00003CE70000}"/>
    <cellStyle name="Output 2 5 9 2 2" xfId="59197" xr:uid="{00000000-0005-0000-0000-00003DE70000}"/>
    <cellStyle name="Output 2 5 9 2 2 2" xfId="59198" xr:uid="{00000000-0005-0000-0000-00003EE70000}"/>
    <cellStyle name="Output 2 5 9 2 2 3" xfId="59199" xr:uid="{00000000-0005-0000-0000-00003FE70000}"/>
    <cellStyle name="Output 2 5 9 2 2 4" xfId="59200" xr:uid="{00000000-0005-0000-0000-000040E70000}"/>
    <cellStyle name="Output 2 5 9 2 2 5" xfId="59201" xr:uid="{00000000-0005-0000-0000-000041E70000}"/>
    <cellStyle name="Output 2 5 9 2 3" xfId="59202" xr:uid="{00000000-0005-0000-0000-000042E70000}"/>
    <cellStyle name="Output 2 5 9 2 3 2" xfId="59203" xr:uid="{00000000-0005-0000-0000-000043E70000}"/>
    <cellStyle name="Output 2 5 9 2 3 3" xfId="59204" xr:uid="{00000000-0005-0000-0000-000044E70000}"/>
    <cellStyle name="Output 2 5 9 2 3 4" xfId="59205" xr:uid="{00000000-0005-0000-0000-000045E70000}"/>
    <cellStyle name="Output 2 5 9 2 3 5" xfId="59206" xr:uid="{00000000-0005-0000-0000-000046E70000}"/>
    <cellStyle name="Output 2 5 9 2 4" xfId="59207" xr:uid="{00000000-0005-0000-0000-000047E70000}"/>
    <cellStyle name="Output 2 5 9 2 5" xfId="59208" xr:uid="{00000000-0005-0000-0000-000048E70000}"/>
    <cellStyle name="Output 2 5 9 2 6" xfId="59209" xr:uid="{00000000-0005-0000-0000-000049E70000}"/>
    <cellStyle name="Output 2 5 9 2 7" xfId="59210" xr:uid="{00000000-0005-0000-0000-00004AE70000}"/>
    <cellStyle name="Output 2 5 9 3" xfId="59211" xr:uid="{00000000-0005-0000-0000-00004BE70000}"/>
    <cellStyle name="Output 2 5 9 3 2" xfId="59212" xr:uid="{00000000-0005-0000-0000-00004CE70000}"/>
    <cellStyle name="Output 2 5 9 3 3" xfId="59213" xr:uid="{00000000-0005-0000-0000-00004DE70000}"/>
    <cellStyle name="Output 2 5 9 3 4" xfId="59214" xr:uid="{00000000-0005-0000-0000-00004EE70000}"/>
    <cellStyle name="Output 2 5 9 3 5" xfId="59215" xr:uid="{00000000-0005-0000-0000-00004FE70000}"/>
    <cellStyle name="Output 2 5 9 4" xfId="59216" xr:uid="{00000000-0005-0000-0000-000050E70000}"/>
    <cellStyle name="Output 2 5 9 4 2" xfId="59217" xr:uid="{00000000-0005-0000-0000-000051E70000}"/>
    <cellStyle name="Output 2 5 9 4 3" xfId="59218" xr:uid="{00000000-0005-0000-0000-000052E70000}"/>
    <cellStyle name="Output 2 5 9 4 4" xfId="59219" xr:uid="{00000000-0005-0000-0000-000053E70000}"/>
    <cellStyle name="Output 2 5 9 4 5" xfId="59220" xr:uid="{00000000-0005-0000-0000-000054E70000}"/>
    <cellStyle name="Output 2 5 9 5" xfId="59221" xr:uid="{00000000-0005-0000-0000-000055E70000}"/>
    <cellStyle name="Output 2 5 9 6" xfId="59222" xr:uid="{00000000-0005-0000-0000-000056E70000}"/>
    <cellStyle name="Output 2 5 9 7" xfId="59223" xr:uid="{00000000-0005-0000-0000-000057E70000}"/>
    <cellStyle name="Output 2 5 9 8" xfId="59224" xr:uid="{00000000-0005-0000-0000-000058E70000}"/>
    <cellStyle name="Output 2 6" xfId="59225" xr:uid="{00000000-0005-0000-0000-000059E70000}"/>
    <cellStyle name="Output 2 6 2" xfId="59226" xr:uid="{00000000-0005-0000-0000-00005AE70000}"/>
    <cellStyle name="Output 2 6 2 2" xfId="59227" xr:uid="{00000000-0005-0000-0000-00005BE70000}"/>
    <cellStyle name="Output 2 6 3" xfId="59228" xr:uid="{00000000-0005-0000-0000-00005CE70000}"/>
    <cellStyle name="Output 2 6 4" xfId="59229" xr:uid="{00000000-0005-0000-0000-00005DE70000}"/>
    <cellStyle name="Output 2 6 5" xfId="59230" xr:uid="{00000000-0005-0000-0000-00005EE70000}"/>
    <cellStyle name="Output 2 7" xfId="59231" xr:uid="{00000000-0005-0000-0000-00005FE70000}"/>
    <cellStyle name="Output 2 7 2" xfId="59232" xr:uid="{00000000-0005-0000-0000-000060E70000}"/>
    <cellStyle name="Output 2 7 2 2" xfId="59233" xr:uid="{00000000-0005-0000-0000-000061E70000}"/>
    <cellStyle name="Output 2 7 3" xfId="59234" xr:uid="{00000000-0005-0000-0000-000062E70000}"/>
    <cellStyle name="Output 2 7 4" xfId="59235" xr:uid="{00000000-0005-0000-0000-000063E70000}"/>
    <cellStyle name="Output 2 7 5" xfId="59236" xr:uid="{00000000-0005-0000-0000-000064E70000}"/>
    <cellStyle name="Output 2 8" xfId="59237" xr:uid="{00000000-0005-0000-0000-000065E70000}"/>
    <cellStyle name="Output 2 8 2" xfId="59238" xr:uid="{00000000-0005-0000-0000-000066E70000}"/>
    <cellStyle name="Output 2 9" xfId="59239" xr:uid="{00000000-0005-0000-0000-000067E70000}"/>
    <cellStyle name="Output 2_T-straight with PEDs adjustor" xfId="59240" xr:uid="{00000000-0005-0000-0000-000068E70000}"/>
    <cellStyle name="Output 3" xfId="59241" xr:uid="{00000000-0005-0000-0000-000069E70000}"/>
    <cellStyle name="Output 3 2" xfId="59242" xr:uid="{00000000-0005-0000-0000-00006AE70000}"/>
    <cellStyle name="Output 3 2 2" xfId="59243" xr:uid="{00000000-0005-0000-0000-00006BE70000}"/>
    <cellStyle name="Output 3 2 2 10" xfId="59244" xr:uid="{00000000-0005-0000-0000-00006CE70000}"/>
    <cellStyle name="Output 3 2 2 10 2" xfId="59245" xr:uid="{00000000-0005-0000-0000-00006DE70000}"/>
    <cellStyle name="Output 3 2 2 10 2 2" xfId="59246" xr:uid="{00000000-0005-0000-0000-00006EE70000}"/>
    <cellStyle name="Output 3 2 2 10 2 2 2" xfId="59247" xr:uid="{00000000-0005-0000-0000-00006FE70000}"/>
    <cellStyle name="Output 3 2 2 10 2 2 3" xfId="59248" xr:uid="{00000000-0005-0000-0000-000070E70000}"/>
    <cellStyle name="Output 3 2 2 10 2 2 4" xfId="59249" xr:uid="{00000000-0005-0000-0000-000071E70000}"/>
    <cellStyle name="Output 3 2 2 10 2 2 5" xfId="59250" xr:uid="{00000000-0005-0000-0000-000072E70000}"/>
    <cellStyle name="Output 3 2 2 10 2 3" xfId="59251" xr:uid="{00000000-0005-0000-0000-000073E70000}"/>
    <cellStyle name="Output 3 2 2 10 2 3 2" xfId="59252" xr:uid="{00000000-0005-0000-0000-000074E70000}"/>
    <cellStyle name="Output 3 2 2 10 2 3 3" xfId="59253" xr:uid="{00000000-0005-0000-0000-000075E70000}"/>
    <cellStyle name="Output 3 2 2 10 2 3 4" xfId="59254" xr:uid="{00000000-0005-0000-0000-000076E70000}"/>
    <cellStyle name="Output 3 2 2 10 2 3 5" xfId="59255" xr:uid="{00000000-0005-0000-0000-000077E70000}"/>
    <cellStyle name="Output 3 2 2 10 2 4" xfId="59256" xr:uid="{00000000-0005-0000-0000-000078E70000}"/>
    <cellStyle name="Output 3 2 2 10 2 5" xfId="59257" xr:uid="{00000000-0005-0000-0000-000079E70000}"/>
    <cellStyle name="Output 3 2 2 10 2 6" xfId="59258" xr:uid="{00000000-0005-0000-0000-00007AE70000}"/>
    <cellStyle name="Output 3 2 2 10 2 7" xfId="59259" xr:uid="{00000000-0005-0000-0000-00007BE70000}"/>
    <cellStyle name="Output 3 2 2 10 3" xfId="59260" xr:uid="{00000000-0005-0000-0000-00007CE70000}"/>
    <cellStyle name="Output 3 2 2 10 3 2" xfId="59261" xr:uid="{00000000-0005-0000-0000-00007DE70000}"/>
    <cellStyle name="Output 3 2 2 10 3 3" xfId="59262" xr:uid="{00000000-0005-0000-0000-00007EE70000}"/>
    <cellStyle name="Output 3 2 2 10 3 4" xfId="59263" xr:uid="{00000000-0005-0000-0000-00007FE70000}"/>
    <cellStyle name="Output 3 2 2 10 3 5" xfId="59264" xr:uid="{00000000-0005-0000-0000-000080E70000}"/>
    <cellStyle name="Output 3 2 2 10 4" xfId="59265" xr:uid="{00000000-0005-0000-0000-000081E70000}"/>
    <cellStyle name="Output 3 2 2 10 4 2" xfId="59266" xr:uid="{00000000-0005-0000-0000-000082E70000}"/>
    <cellStyle name="Output 3 2 2 10 4 3" xfId="59267" xr:uid="{00000000-0005-0000-0000-000083E70000}"/>
    <cellStyle name="Output 3 2 2 10 4 4" xfId="59268" xr:uid="{00000000-0005-0000-0000-000084E70000}"/>
    <cellStyle name="Output 3 2 2 10 4 5" xfId="59269" xr:uid="{00000000-0005-0000-0000-000085E70000}"/>
    <cellStyle name="Output 3 2 2 10 5" xfId="59270" xr:uid="{00000000-0005-0000-0000-000086E70000}"/>
    <cellStyle name="Output 3 2 2 10 6" xfId="59271" xr:uid="{00000000-0005-0000-0000-000087E70000}"/>
    <cellStyle name="Output 3 2 2 10 7" xfId="59272" xr:uid="{00000000-0005-0000-0000-000088E70000}"/>
    <cellStyle name="Output 3 2 2 10 8" xfId="59273" xr:uid="{00000000-0005-0000-0000-000089E70000}"/>
    <cellStyle name="Output 3 2 2 11" xfId="59274" xr:uid="{00000000-0005-0000-0000-00008AE70000}"/>
    <cellStyle name="Output 3 2 2 11 2" xfId="59275" xr:uid="{00000000-0005-0000-0000-00008BE70000}"/>
    <cellStyle name="Output 3 2 2 11 2 2" xfId="59276" xr:uid="{00000000-0005-0000-0000-00008CE70000}"/>
    <cellStyle name="Output 3 2 2 11 2 2 2" xfId="59277" xr:uid="{00000000-0005-0000-0000-00008DE70000}"/>
    <cellStyle name="Output 3 2 2 11 2 2 3" xfId="59278" xr:uid="{00000000-0005-0000-0000-00008EE70000}"/>
    <cellStyle name="Output 3 2 2 11 2 2 4" xfId="59279" xr:uid="{00000000-0005-0000-0000-00008FE70000}"/>
    <cellStyle name="Output 3 2 2 11 2 2 5" xfId="59280" xr:uid="{00000000-0005-0000-0000-000090E70000}"/>
    <cellStyle name="Output 3 2 2 11 2 3" xfId="59281" xr:uid="{00000000-0005-0000-0000-000091E70000}"/>
    <cellStyle name="Output 3 2 2 11 2 3 2" xfId="59282" xr:uid="{00000000-0005-0000-0000-000092E70000}"/>
    <cellStyle name="Output 3 2 2 11 2 3 3" xfId="59283" xr:uid="{00000000-0005-0000-0000-000093E70000}"/>
    <cellStyle name="Output 3 2 2 11 2 3 4" xfId="59284" xr:uid="{00000000-0005-0000-0000-000094E70000}"/>
    <cellStyle name="Output 3 2 2 11 2 3 5" xfId="59285" xr:uid="{00000000-0005-0000-0000-000095E70000}"/>
    <cellStyle name="Output 3 2 2 11 2 4" xfId="59286" xr:uid="{00000000-0005-0000-0000-000096E70000}"/>
    <cellStyle name="Output 3 2 2 11 2 5" xfId="59287" xr:uid="{00000000-0005-0000-0000-000097E70000}"/>
    <cellStyle name="Output 3 2 2 11 2 6" xfId="59288" xr:uid="{00000000-0005-0000-0000-000098E70000}"/>
    <cellStyle name="Output 3 2 2 11 2 7" xfId="59289" xr:uid="{00000000-0005-0000-0000-000099E70000}"/>
    <cellStyle name="Output 3 2 2 11 3" xfId="59290" xr:uid="{00000000-0005-0000-0000-00009AE70000}"/>
    <cellStyle name="Output 3 2 2 11 3 2" xfId="59291" xr:uid="{00000000-0005-0000-0000-00009BE70000}"/>
    <cellStyle name="Output 3 2 2 11 3 3" xfId="59292" xr:uid="{00000000-0005-0000-0000-00009CE70000}"/>
    <cellStyle name="Output 3 2 2 11 3 4" xfId="59293" xr:uid="{00000000-0005-0000-0000-00009DE70000}"/>
    <cellStyle name="Output 3 2 2 11 3 5" xfId="59294" xr:uid="{00000000-0005-0000-0000-00009EE70000}"/>
    <cellStyle name="Output 3 2 2 11 4" xfId="59295" xr:uid="{00000000-0005-0000-0000-00009FE70000}"/>
    <cellStyle name="Output 3 2 2 11 4 2" xfId="59296" xr:uid="{00000000-0005-0000-0000-0000A0E70000}"/>
    <cellStyle name="Output 3 2 2 11 4 3" xfId="59297" xr:uid="{00000000-0005-0000-0000-0000A1E70000}"/>
    <cellStyle name="Output 3 2 2 11 4 4" xfId="59298" xr:uid="{00000000-0005-0000-0000-0000A2E70000}"/>
    <cellStyle name="Output 3 2 2 11 4 5" xfId="59299" xr:uid="{00000000-0005-0000-0000-0000A3E70000}"/>
    <cellStyle name="Output 3 2 2 11 5" xfId="59300" xr:uid="{00000000-0005-0000-0000-0000A4E70000}"/>
    <cellStyle name="Output 3 2 2 11 6" xfId="59301" xr:uid="{00000000-0005-0000-0000-0000A5E70000}"/>
    <cellStyle name="Output 3 2 2 11 7" xfId="59302" xr:uid="{00000000-0005-0000-0000-0000A6E70000}"/>
    <cellStyle name="Output 3 2 2 11 8" xfId="59303" xr:uid="{00000000-0005-0000-0000-0000A7E70000}"/>
    <cellStyle name="Output 3 2 2 12" xfId="59304" xr:uid="{00000000-0005-0000-0000-0000A8E70000}"/>
    <cellStyle name="Output 3 2 2 12 2" xfId="59305" xr:uid="{00000000-0005-0000-0000-0000A9E70000}"/>
    <cellStyle name="Output 3 2 2 12 2 2" xfId="59306" xr:uid="{00000000-0005-0000-0000-0000AAE70000}"/>
    <cellStyle name="Output 3 2 2 12 2 2 2" xfId="59307" xr:uid="{00000000-0005-0000-0000-0000ABE70000}"/>
    <cellStyle name="Output 3 2 2 12 2 2 3" xfId="59308" xr:uid="{00000000-0005-0000-0000-0000ACE70000}"/>
    <cellStyle name="Output 3 2 2 12 2 2 4" xfId="59309" xr:uid="{00000000-0005-0000-0000-0000ADE70000}"/>
    <cellStyle name="Output 3 2 2 12 2 2 5" xfId="59310" xr:uid="{00000000-0005-0000-0000-0000AEE70000}"/>
    <cellStyle name="Output 3 2 2 12 2 3" xfId="59311" xr:uid="{00000000-0005-0000-0000-0000AFE70000}"/>
    <cellStyle name="Output 3 2 2 12 2 3 2" xfId="59312" xr:uid="{00000000-0005-0000-0000-0000B0E70000}"/>
    <cellStyle name="Output 3 2 2 12 2 3 3" xfId="59313" xr:uid="{00000000-0005-0000-0000-0000B1E70000}"/>
    <cellStyle name="Output 3 2 2 12 2 3 4" xfId="59314" xr:uid="{00000000-0005-0000-0000-0000B2E70000}"/>
    <cellStyle name="Output 3 2 2 12 2 3 5" xfId="59315" xr:uid="{00000000-0005-0000-0000-0000B3E70000}"/>
    <cellStyle name="Output 3 2 2 12 2 4" xfId="59316" xr:uid="{00000000-0005-0000-0000-0000B4E70000}"/>
    <cellStyle name="Output 3 2 2 12 2 5" xfId="59317" xr:uid="{00000000-0005-0000-0000-0000B5E70000}"/>
    <cellStyle name="Output 3 2 2 12 2 6" xfId="59318" xr:uid="{00000000-0005-0000-0000-0000B6E70000}"/>
    <cellStyle name="Output 3 2 2 12 2 7" xfId="59319" xr:uid="{00000000-0005-0000-0000-0000B7E70000}"/>
    <cellStyle name="Output 3 2 2 12 3" xfId="59320" xr:uid="{00000000-0005-0000-0000-0000B8E70000}"/>
    <cellStyle name="Output 3 2 2 12 3 2" xfId="59321" xr:uid="{00000000-0005-0000-0000-0000B9E70000}"/>
    <cellStyle name="Output 3 2 2 12 3 3" xfId="59322" xr:uid="{00000000-0005-0000-0000-0000BAE70000}"/>
    <cellStyle name="Output 3 2 2 12 3 4" xfId="59323" xr:uid="{00000000-0005-0000-0000-0000BBE70000}"/>
    <cellStyle name="Output 3 2 2 12 3 5" xfId="59324" xr:uid="{00000000-0005-0000-0000-0000BCE70000}"/>
    <cellStyle name="Output 3 2 2 12 4" xfId="59325" xr:uid="{00000000-0005-0000-0000-0000BDE70000}"/>
    <cellStyle name="Output 3 2 2 12 4 2" xfId="59326" xr:uid="{00000000-0005-0000-0000-0000BEE70000}"/>
    <cellStyle name="Output 3 2 2 12 4 3" xfId="59327" xr:uid="{00000000-0005-0000-0000-0000BFE70000}"/>
    <cellStyle name="Output 3 2 2 12 4 4" xfId="59328" xr:uid="{00000000-0005-0000-0000-0000C0E70000}"/>
    <cellStyle name="Output 3 2 2 12 4 5" xfId="59329" xr:uid="{00000000-0005-0000-0000-0000C1E70000}"/>
    <cellStyle name="Output 3 2 2 12 5" xfId="59330" xr:uid="{00000000-0005-0000-0000-0000C2E70000}"/>
    <cellStyle name="Output 3 2 2 12 6" xfId="59331" xr:uid="{00000000-0005-0000-0000-0000C3E70000}"/>
    <cellStyle name="Output 3 2 2 12 7" xfId="59332" xr:uid="{00000000-0005-0000-0000-0000C4E70000}"/>
    <cellStyle name="Output 3 2 2 12 8" xfId="59333" xr:uid="{00000000-0005-0000-0000-0000C5E70000}"/>
    <cellStyle name="Output 3 2 2 13" xfId="59334" xr:uid="{00000000-0005-0000-0000-0000C6E70000}"/>
    <cellStyle name="Output 3 2 2 13 2" xfId="59335" xr:uid="{00000000-0005-0000-0000-0000C7E70000}"/>
    <cellStyle name="Output 3 2 2 13 2 2" xfId="59336" xr:uid="{00000000-0005-0000-0000-0000C8E70000}"/>
    <cellStyle name="Output 3 2 2 13 2 2 2" xfId="59337" xr:uid="{00000000-0005-0000-0000-0000C9E70000}"/>
    <cellStyle name="Output 3 2 2 13 2 2 3" xfId="59338" xr:uid="{00000000-0005-0000-0000-0000CAE70000}"/>
    <cellStyle name="Output 3 2 2 13 2 2 4" xfId="59339" xr:uid="{00000000-0005-0000-0000-0000CBE70000}"/>
    <cellStyle name="Output 3 2 2 13 2 2 5" xfId="59340" xr:uid="{00000000-0005-0000-0000-0000CCE70000}"/>
    <cellStyle name="Output 3 2 2 13 2 3" xfId="59341" xr:uid="{00000000-0005-0000-0000-0000CDE70000}"/>
    <cellStyle name="Output 3 2 2 13 2 3 2" xfId="59342" xr:uid="{00000000-0005-0000-0000-0000CEE70000}"/>
    <cellStyle name="Output 3 2 2 13 2 3 3" xfId="59343" xr:uid="{00000000-0005-0000-0000-0000CFE70000}"/>
    <cellStyle name="Output 3 2 2 13 2 3 4" xfId="59344" xr:uid="{00000000-0005-0000-0000-0000D0E70000}"/>
    <cellStyle name="Output 3 2 2 13 2 3 5" xfId="59345" xr:uid="{00000000-0005-0000-0000-0000D1E70000}"/>
    <cellStyle name="Output 3 2 2 13 2 4" xfId="59346" xr:uid="{00000000-0005-0000-0000-0000D2E70000}"/>
    <cellStyle name="Output 3 2 2 13 2 5" xfId="59347" xr:uid="{00000000-0005-0000-0000-0000D3E70000}"/>
    <cellStyle name="Output 3 2 2 13 2 6" xfId="59348" xr:uid="{00000000-0005-0000-0000-0000D4E70000}"/>
    <cellStyle name="Output 3 2 2 13 2 7" xfId="59349" xr:uid="{00000000-0005-0000-0000-0000D5E70000}"/>
    <cellStyle name="Output 3 2 2 13 3" xfId="59350" xr:uid="{00000000-0005-0000-0000-0000D6E70000}"/>
    <cellStyle name="Output 3 2 2 13 3 2" xfId="59351" xr:uid="{00000000-0005-0000-0000-0000D7E70000}"/>
    <cellStyle name="Output 3 2 2 13 3 3" xfId="59352" xr:uid="{00000000-0005-0000-0000-0000D8E70000}"/>
    <cellStyle name="Output 3 2 2 13 3 4" xfId="59353" xr:uid="{00000000-0005-0000-0000-0000D9E70000}"/>
    <cellStyle name="Output 3 2 2 13 3 5" xfId="59354" xr:uid="{00000000-0005-0000-0000-0000DAE70000}"/>
    <cellStyle name="Output 3 2 2 13 4" xfId="59355" xr:uid="{00000000-0005-0000-0000-0000DBE70000}"/>
    <cellStyle name="Output 3 2 2 13 4 2" xfId="59356" xr:uid="{00000000-0005-0000-0000-0000DCE70000}"/>
    <cellStyle name="Output 3 2 2 13 4 3" xfId="59357" xr:uid="{00000000-0005-0000-0000-0000DDE70000}"/>
    <cellStyle name="Output 3 2 2 13 4 4" xfId="59358" xr:uid="{00000000-0005-0000-0000-0000DEE70000}"/>
    <cellStyle name="Output 3 2 2 13 4 5" xfId="59359" xr:uid="{00000000-0005-0000-0000-0000DFE70000}"/>
    <cellStyle name="Output 3 2 2 13 5" xfId="59360" xr:uid="{00000000-0005-0000-0000-0000E0E70000}"/>
    <cellStyle name="Output 3 2 2 13 6" xfId="59361" xr:uid="{00000000-0005-0000-0000-0000E1E70000}"/>
    <cellStyle name="Output 3 2 2 13 7" xfId="59362" xr:uid="{00000000-0005-0000-0000-0000E2E70000}"/>
    <cellStyle name="Output 3 2 2 13 8" xfId="59363" xr:uid="{00000000-0005-0000-0000-0000E3E70000}"/>
    <cellStyle name="Output 3 2 2 14" xfId="59364" xr:uid="{00000000-0005-0000-0000-0000E4E70000}"/>
    <cellStyle name="Output 3 2 2 14 2" xfId="59365" xr:uid="{00000000-0005-0000-0000-0000E5E70000}"/>
    <cellStyle name="Output 3 2 2 14 2 2" xfId="59366" xr:uid="{00000000-0005-0000-0000-0000E6E70000}"/>
    <cellStyle name="Output 3 2 2 14 2 2 2" xfId="59367" xr:uid="{00000000-0005-0000-0000-0000E7E70000}"/>
    <cellStyle name="Output 3 2 2 14 2 2 3" xfId="59368" xr:uid="{00000000-0005-0000-0000-0000E8E70000}"/>
    <cellStyle name="Output 3 2 2 14 2 2 4" xfId="59369" xr:uid="{00000000-0005-0000-0000-0000E9E70000}"/>
    <cellStyle name="Output 3 2 2 14 2 2 5" xfId="59370" xr:uid="{00000000-0005-0000-0000-0000EAE70000}"/>
    <cellStyle name="Output 3 2 2 14 2 3" xfId="59371" xr:uid="{00000000-0005-0000-0000-0000EBE70000}"/>
    <cellStyle name="Output 3 2 2 14 2 3 2" xfId="59372" xr:uid="{00000000-0005-0000-0000-0000ECE70000}"/>
    <cellStyle name="Output 3 2 2 14 2 3 3" xfId="59373" xr:uid="{00000000-0005-0000-0000-0000EDE70000}"/>
    <cellStyle name="Output 3 2 2 14 2 3 4" xfId="59374" xr:uid="{00000000-0005-0000-0000-0000EEE70000}"/>
    <cellStyle name="Output 3 2 2 14 2 3 5" xfId="59375" xr:uid="{00000000-0005-0000-0000-0000EFE70000}"/>
    <cellStyle name="Output 3 2 2 14 2 4" xfId="59376" xr:uid="{00000000-0005-0000-0000-0000F0E70000}"/>
    <cellStyle name="Output 3 2 2 14 2 5" xfId="59377" xr:uid="{00000000-0005-0000-0000-0000F1E70000}"/>
    <cellStyle name="Output 3 2 2 14 2 6" xfId="59378" xr:uid="{00000000-0005-0000-0000-0000F2E70000}"/>
    <cellStyle name="Output 3 2 2 14 2 7" xfId="59379" xr:uid="{00000000-0005-0000-0000-0000F3E70000}"/>
    <cellStyle name="Output 3 2 2 14 3" xfId="59380" xr:uid="{00000000-0005-0000-0000-0000F4E70000}"/>
    <cellStyle name="Output 3 2 2 14 3 2" xfId="59381" xr:uid="{00000000-0005-0000-0000-0000F5E70000}"/>
    <cellStyle name="Output 3 2 2 14 3 3" xfId="59382" xr:uid="{00000000-0005-0000-0000-0000F6E70000}"/>
    <cellStyle name="Output 3 2 2 14 3 4" xfId="59383" xr:uid="{00000000-0005-0000-0000-0000F7E70000}"/>
    <cellStyle name="Output 3 2 2 14 3 5" xfId="59384" xr:uid="{00000000-0005-0000-0000-0000F8E70000}"/>
    <cellStyle name="Output 3 2 2 14 4" xfId="59385" xr:uid="{00000000-0005-0000-0000-0000F9E70000}"/>
    <cellStyle name="Output 3 2 2 14 4 2" xfId="59386" xr:uid="{00000000-0005-0000-0000-0000FAE70000}"/>
    <cellStyle name="Output 3 2 2 14 4 3" xfId="59387" xr:uid="{00000000-0005-0000-0000-0000FBE70000}"/>
    <cellStyle name="Output 3 2 2 14 4 4" xfId="59388" xr:uid="{00000000-0005-0000-0000-0000FCE70000}"/>
    <cellStyle name="Output 3 2 2 14 4 5" xfId="59389" xr:uid="{00000000-0005-0000-0000-0000FDE70000}"/>
    <cellStyle name="Output 3 2 2 14 5" xfId="59390" xr:uid="{00000000-0005-0000-0000-0000FEE70000}"/>
    <cellStyle name="Output 3 2 2 14 6" xfId="59391" xr:uid="{00000000-0005-0000-0000-0000FFE70000}"/>
    <cellStyle name="Output 3 2 2 14 7" xfId="59392" xr:uid="{00000000-0005-0000-0000-000000E80000}"/>
    <cellStyle name="Output 3 2 2 14 8" xfId="59393" xr:uid="{00000000-0005-0000-0000-000001E80000}"/>
    <cellStyle name="Output 3 2 2 15" xfId="59394" xr:uid="{00000000-0005-0000-0000-000002E80000}"/>
    <cellStyle name="Output 3 2 2 15 2" xfId="59395" xr:uid="{00000000-0005-0000-0000-000003E80000}"/>
    <cellStyle name="Output 3 2 2 15 2 2" xfId="59396" xr:uid="{00000000-0005-0000-0000-000004E80000}"/>
    <cellStyle name="Output 3 2 2 15 2 3" xfId="59397" xr:uid="{00000000-0005-0000-0000-000005E80000}"/>
    <cellStyle name="Output 3 2 2 15 2 4" xfId="59398" xr:uid="{00000000-0005-0000-0000-000006E80000}"/>
    <cellStyle name="Output 3 2 2 15 2 5" xfId="59399" xr:uid="{00000000-0005-0000-0000-000007E80000}"/>
    <cellStyle name="Output 3 2 2 15 3" xfId="59400" xr:uid="{00000000-0005-0000-0000-000008E80000}"/>
    <cellStyle name="Output 3 2 2 15 3 2" xfId="59401" xr:uid="{00000000-0005-0000-0000-000009E80000}"/>
    <cellStyle name="Output 3 2 2 15 3 3" xfId="59402" xr:uid="{00000000-0005-0000-0000-00000AE80000}"/>
    <cellStyle name="Output 3 2 2 15 3 4" xfId="59403" xr:uid="{00000000-0005-0000-0000-00000BE80000}"/>
    <cellStyle name="Output 3 2 2 15 3 5" xfId="59404" xr:uid="{00000000-0005-0000-0000-00000CE80000}"/>
    <cellStyle name="Output 3 2 2 15 4" xfId="59405" xr:uid="{00000000-0005-0000-0000-00000DE80000}"/>
    <cellStyle name="Output 3 2 2 15 5" xfId="59406" xr:uid="{00000000-0005-0000-0000-00000EE80000}"/>
    <cellStyle name="Output 3 2 2 15 6" xfId="59407" xr:uid="{00000000-0005-0000-0000-00000FE80000}"/>
    <cellStyle name="Output 3 2 2 15 7" xfId="59408" xr:uid="{00000000-0005-0000-0000-000010E80000}"/>
    <cellStyle name="Output 3 2 2 16" xfId="59409" xr:uid="{00000000-0005-0000-0000-000011E80000}"/>
    <cellStyle name="Output 3 2 2 16 2" xfId="59410" xr:uid="{00000000-0005-0000-0000-000012E80000}"/>
    <cellStyle name="Output 3 2 2 16 3" xfId="59411" xr:uid="{00000000-0005-0000-0000-000013E80000}"/>
    <cellStyle name="Output 3 2 2 16 4" xfId="59412" xr:uid="{00000000-0005-0000-0000-000014E80000}"/>
    <cellStyle name="Output 3 2 2 16 5" xfId="59413" xr:uid="{00000000-0005-0000-0000-000015E80000}"/>
    <cellStyle name="Output 3 2 2 17" xfId="59414" xr:uid="{00000000-0005-0000-0000-000016E80000}"/>
    <cellStyle name="Output 3 2 2 17 2" xfId="59415" xr:uid="{00000000-0005-0000-0000-000017E80000}"/>
    <cellStyle name="Output 3 2 2 17 3" xfId="59416" xr:uid="{00000000-0005-0000-0000-000018E80000}"/>
    <cellStyle name="Output 3 2 2 17 4" xfId="59417" xr:uid="{00000000-0005-0000-0000-000019E80000}"/>
    <cellStyle name="Output 3 2 2 17 5" xfId="59418" xr:uid="{00000000-0005-0000-0000-00001AE80000}"/>
    <cellStyle name="Output 3 2 2 18" xfId="59419" xr:uid="{00000000-0005-0000-0000-00001BE80000}"/>
    <cellStyle name="Output 3 2 2 18 2" xfId="59420" xr:uid="{00000000-0005-0000-0000-00001CE80000}"/>
    <cellStyle name="Output 3 2 2 19" xfId="59421" xr:uid="{00000000-0005-0000-0000-00001DE80000}"/>
    <cellStyle name="Output 3 2 2 2" xfId="59422" xr:uid="{00000000-0005-0000-0000-00001EE80000}"/>
    <cellStyle name="Output 3 2 2 2 2" xfId="59423" xr:uid="{00000000-0005-0000-0000-00001FE80000}"/>
    <cellStyle name="Output 3 2 2 2 2 2" xfId="59424" xr:uid="{00000000-0005-0000-0000-000020E80000}"/>
    <cellStyle name="Output 3 2 2 2 2 2 2" xfId="59425" xr:uid="{00000000-0005-0000-0000-000021E80000}"/>
    <cellStyle name="Output 3 2 2 2 2 2 3" xfId="59426" xr:uid="{00000000-0005-0000-0000-000022E80000}"/>
    <cellStyle name="Output 3 2 2 2 2 2 4" xfId="59427" xr:uid="{00000000-0005-0000-0000-000023E80000}"/>
    <cellStyle name="Output 3 2 2 2 2 2 5" xfId="59428" xr:uid="{00000000-0005-0000-0000-000024E80000}"/>
    <cellStyle name="Output 3 2 2 2 2 3" xfId="59429" xr:uid="{00000000-0005-0000-0000-000025E80000}"/>
    <cellStyle name="Output 3 2 2 2 2 3 2" xfId="59430" xr:uid="{00000000-0005-0000-0000-000026E80000}"/>
    <cellStyle name="Output 3 2 2 2 2 3 3" xfId="59431" xr:uid="{00000000-0005-0000-0000-000027E80000}"/>
    <cellStyle name="Output 3 2 2 2 2 3 4" xfId="59432" xr:uid="{00000000-0005-0000-0000-000028E80000}"/>
    <cellStyle name="Output 3 2 2 2 2 3 5" xfId="59433" xr:uid="{00000000-0005-0000-0000-000029E80000}"/>
    <cellStyle name="Output 3 2 2 2 2 4" xfId="59434" xr:uid="{00000000-0005-0000-0000-00002AE80000}"/>
    <cellStyle name="Output 3 2 2 2 2 5" xfId="59435" xr:uid="{00000000-0005-0000-0000-00002BE80000}"/>
    <cellStyle name="Output 3 2 2 2 2 6" xfId="59436" xr:uid="{00000000-0005-0000-0000-00002CE80000}"/>
    <cellStyle name="Output 3 2 2 2 2 7" xfId="59437" xr:uid="{00000000-0005-0000-0000-00002DE80000}"/>
    <cellStyle name="Output 3 2 2 2 3" xfId="59438" xr:uid="{00000000-0005-0000-0000-00002EE80000}"/>
    <cellStyle name="Output 3 2 2 2 3 2" xfId="59439" xr:uid="{00000000-0005-0000-0000-00002FE80000}"/>
    <cellStyle name="Output 3 2 2 2 3 3" xfId="59440" xr:uid="{00000000-0005-0000-0000-000030E80000}"/>
    <cellStyle name="Output 3 2 2 2 3 4" xfId="59441" xr:uid="{00000000-0005-0000-0000-000031E80000}"/>
    <cellStyle name="Output 3 2 2 2 3 5" xfId="59442" xr:uid="{00000000-0005-0000-0000-000032E80000}"/>
    <cellStyle name="Output 3 2 2 2 4" xfId="59443" xr:uid="{00000000-0005-0000-0000-000033E80000}"/>
    <cellStyle name="Output 3 2 2 2 4 2" xfId="59444" xr:uid="{00000000-0005-0000-0000-000034E80000}"/>
    <cellStyle name="Output 3 2 2 2 4 3" xfId="59445" xr:uid="{00000000-0005-0000-0000-000035E80000}"/>
    <cellStyle name="Output 3 2 2 2 4 4" xfId="59446" xr:uid="{00000000-0005-0000-0000-000036E80000}"/>
    <cellStyle name="Output 3 2 2 2 4 5" xfId="59447" xr:uid="{00000000-0005-0000-0000-000037E80000}"/>
    <cellStyle name="Output 3 2 2 2 5" xfId="59448" xr:uid="{00000000-0005-0000-0000-000038E80000}"/>
    <cellStyle name="Output 3 2 2 2 6" xfId="59449" xr:uid="{00000000-0005-0000-0000-000039E80000}"/>
    <cellStyle name="Output 3 2 2 2 7" xfId="59450" xr:uid="{00000000-0005-0000-0000-00003AE80000}"/>
    <cellStyle name="Output 3 2 2 2 8" xfId="59451" xr:uid="{00000000-0005-0000-0000-00003BE80000}"/>
    <cellStyle name="Output 3 2 2 20" xfId="59452" xr:uid="{00000000-0005-0000-0000-00003CE80000}"/>
    <cellStyle name="Output 3 2 2 21" xfId="59453" xr:uid="{00000000-0005-0000-0000-00003DE80000}"/>
    <cellStyle name="Output 3 2 2 3" xfId="59454" xr:uid="{00000000-0005-0000-0000-00003EE80000}"/>
    <cellStyle name="Output 3 2 2 3 2" xfId="59455" xr:uid="{00000000-0005-0000-0000-00003FE80000}"/>
    <cellStyle name="Output 3 2 2 3 2 2" xfId="59456" xr:uid="{00000000-0005-0000-0000-000040E80000}"/>
    <cellStyle name="Output 3 2 2 3 2 2 2" xfId="59457" xr:uid="{00000000-0005-0000-0000-000041E80000}"/>
    <cellStyle name="Output 3 2 2 3 2 2 3" xfId="59458" xr:uid="{00000000-0005-0000-0000-000042E80000}"/>
    <cellStyle name="Output 3 2 2 3 2 2 4" xfId="59459" xr:uid="{00000000-0005-0000-0000-000043E80000}"/>
    <cellStyle name="Output 3 2 2 3 2 2 5" xfId="59460" xr:uid="{00000000-0005-0000-0000-000044E80000}"/>
    <cellStyle name="Output 3 2 2 3 2 3" xfId="59461" xr:uid="{00000000-0005-0000-0000-000045E80000}"/>
    <cellStyle name="Output 3 2 2 3 2 3 2" xfId="59462" xr:uid="{00000000-0005-0000-0000-000046E80000}"/>
    <cellStyle name="Output 3 2 2 3 2 3 3" xfId="59463" xr:uid="{00000000-0005-0000-0000-000047E80000}"/>
    <cellStyle name="Output 3 2 2 3 2 3 4" xfId="59464" xr:uid="{00000000-0005-0000-0000-000048E80000}"/>
    <cellStyle name="Output 3 2 2 3 2 3 5" xfId="59465" xr:uid="{00000000-0005-0000-0000-000049E80000}"/>
    <cellStyle name="Output 3 2 2 3 2 4" xfId="59466" xr:uid="{00000000-0005-0000-0000-00004AE80000}"/>
    <cellStyle name="Output 3 2 2 3 2 5" xfId="59467" xr:uid="{00000000-0005-0000-0000-00004BE80000}"/>
    <cellStyle name="Output 3 2 2 3 2 6" xfId="59468" xr:uid="{00000000-0005-0000-0000-00004CE80000}"/>
    <cellStyle name="Output 3 2 2 3 2 7" xfId="59469" xr:uid="{00000000-0005-0000-0000-00004DE80000}"/>
    <cellStyle name="Output 3 2 2 3 3" xfId="59470" xr:uid="{00000000-0005-0000-0000-00004EE80000}"/>
    <cellStyle name="Output 3 2 2 3 3 2" xfId="59471" xr:uid="{00000000-0005-0000-0000-00004FE80000}"/>
    <cellStyle name="Output 3 2 2 3 3 3" xfId="59472" xr:uid="{00000000-0005-0000-0000-000050E80000}"/>
    <cellStyle name="Output 3 2 2 3 3 4" xfId="59473" xr:uid="{00000000-0005-0000-0000-000051E80000}"/>
    <cellStyle name="Output 3 2 2 3 3 5" xfId="59474" xr:uid="{00000000-0005-0000-0000-000052E80000}"/>
    <cellStyle name="Output 3 2 2 3 4" xfId="59475" xr:uid="{00000000-0005-0000-0000-000053E80000}"/>
    <cellStyle name="Output 3 2 2 3 4 2" xfId="59476" xr:uid="{00000000-0005-0000-0000-000054E80000}"/>
    <cellStyle name="Output 3 2 2 3 4 3" xfId="59477" xr:uid="{00000000-0005-0000-0000-000055E80000}"/>
    <cellStyle name="Output 3 2 2 3 4 4" xfId="59478" xr:uid="{00000000-0005-0000-0000-000056E80000}"/>
    <cellStyle name="Output 3 2 2 3 4 5" xfId="59479" xr:uid="{00000000-0005-0000-0000-000057E80000}"/>
    <cellStyle name="Output 3 2 2 3 5" xfId="59480" xr:uid="{00000000-0005-0000-0000-000058E80000}"/>
    <cellStyle name="Output 3 2 2 3 6" xfId="59481" xr:uid="{00000000-0005-0000-0000-000059E80000}"/>
    <cellStyle name="Output 3 2 2 3 7" xfId="59482" xr:uid="{00000000-0005-0000-0000-00005AE80000}"/>
    <cellStyle name="Output 3 2 2 3 8" xfId="59483" xr:uid="{00000000-0005-0000-0000-00005BE80000}"/>
    <cellStyle name="Output 3 2 2 4" xfId="59484" xr:uid="{00000000-0005-0000-0000-00005CE80000}"/>
    <cellStyle name="Output 3 2 2 4 2" xfId="59485" xr:uid="{00000000-0005-0000-0000-00005DE80000}"/>
    <cellStyle name="Output 3 2 2 4 2 2" xfId="59486" xr:uid="{00000000-0005-0000-0000-00005EE80000}"/>
    <cellStyle name="Output 3 2 2 4 2 2 2" xfId="59487" xr:uid="{00000000-0005-0000-0000-00005FE80000}"/>
    <cellStyle name="Output 3 2 2 4 2 2 3" xfId="59488" xr:uid="{00000000-0005-0000-0000-000060E80000}"/>
    <cellStyle name="Output 3 2 2 4 2 2 4" xfId="59489" xr:uid="{00000000-0005-0000-0000-000061E80000}"/>
    <cellStyle name="Output 3 2 2 4 2 2 5" xfId="59490" xr:uid="{00000000-0005-0000-0000-000062E80000}"/>
    <cellStyle name="Output 3 2 2 4 2 3" xfId="59491" xr:uid="{00000000-0005-0000-0000-000063E80000}"/>
    <cellStyle name="Output 3 2 2 4 2 3 2" xfId="59492" xr:uid="{00000000-0005-0000-0000-000064E80000}"/>
    <cellStyle name="Output 3 2 2 4 2 3 3" xfId="59493" xr:uid="{00000000-0005-0000-0000-000065E80000}"/>
    <cellStyle name="Output 3 2 2 4 2 3 4" xfId="59494" xr:uid="{00000000-0005-0000-0000-000066E80000}"/>
    <cellStyle name="Output 3 2 2 4 2 3 5" xfId="59495" xr:uid="{00000000-0005-0000-0000-000067E80000}"/>
    <cellStyle name="Output 3 2 2 4 2 4" xfId="59496" xr:uid="{00000000-0005-0000-0000-000068E80000}"/>
    <cellStyle name="Output 3 2 2 4 2 5" xfId="59497" xr:uid="{00000000-0005-0000-0000-000069E80000}"/>
    <cellStyle name="Output 3 2 2 4 2 6" xfId="59498" xr:uid="{00000000-0005-0000-0000-00006AE80000}"/>
    <cellStyle name="Output 3 2 2 4 2 7" xfId="59499" xr:uid="{00000000-0005-0000-0000-00006BE80000}"/>
    <cellStyle name="Output 3 2 2 4 3" xfId="59500" xr:uid="{00000000-0005-0000-0000-00006CE80000}"/>
    <cellStyle name="Output 3 2 2 4 3 2" xfId="59501" xr:uid="{00000000-0005-0000-0000-00006DE80000}"/>
    <cellStyle name="Output 3 2 2 4 3 3" xfId="59502" xr:uid="{00000000-0005-0000-0000-00006EE80000}"/>
    <cellStyle name="Output 3 2 2 4 3 4" xfId="59503" xr:uid="{00000000-0005-0000-0000-00006FE80000}"/>
    <cellStyle name="Output 3 2 2 4 3 5" xfId="59504" xr:uid="{00000000-0005-0000-0000-000070E80000}"/>
    <cellStyle name="Output 3 2 2 4 4" xfId="59505" xr:uid="{00000000-0005-0000-0000-000071E80000}"/>
    <cellStyle name="Output 3 2 2 4 4 2" xfId="59506" xr:uid="{00000000-0005-0000-0000-000072E80000}"/>
    <cellStyle name="Output 3 2 2 4 4 3" xfId="59507" xr:uid="{00000000-0005-0000-0000-000073E80000}"/>
    <cellStyle name="Output 3 2 2 4 4 4" xfId="59508" xr:uid="{00000000-0005-0000-0000-000074E80000}"/>
    <cellStyle name="Output 3 2 2 4 4 5" xfId="59509" xr:uid="{00000000-0005-0000-0000-000075E80000}"/>
    <cellStyle name="Output 3 2 2 4 5" xfId="59510" xr:uid="{00000000-0005-0000-0000-000076E80000}"/>
    <cellStyle name="Output 3 2 2 4 6" xfId="59511" xr:uid="{00000000-0005-0000-0000-000077E80000}"/>
    <cellStyle name="Output 3 2 2 4 7" xfId="59512" xr:uid="{00000000-0005-0000-0000-000078E80000}"/>
    <cellStyle name="Output 3 2 2 4 8" xfId="59513" xr:uid="{00000000-0005-0000-0000-000079E80000}"/>
    <cellStyle name="Output 3 2 2 5" xfId="59514" xr:uid="{00000000-0005-0000-0000-00007AE80000}"/>
    <cellStyle name="Output 3 2 2 5 2" xfId="59515" xr:uid="{00000000-0005-0000-0000-00007BE80000}"/>
    <cellStyle name="Output 3 2 2 5 2 2" xfId="59516" xr:uid="{00000000-0005-0000-0000-00007CE80000}"/>
    <cellStyle name="Output 3 2 2 5 2 2 2" xfId="59517" xr:uid="{00000000-0005-0000-0000-00007DE80000}"/>
    <cellStyle name="Output 3 2 2 5 2 2 3" xfId="59518" xr:uid="{00000000-0005-0000-0000-00007EE80000}"/>
    <cellStyle name="Output 3 2 2 5 2 2 4" xfId="59519" xr:uid="{00000000-0005-0000-0000-00007FE80000}"/>
    <cellStyle name="Output 3 2 2 5 2 2 5" xfId="59520" xr:uid="{00000000-0005-0000-0000-000080E80000}"/>
    <cellStyle name="Output 3 2 2 5 2 3" xfId="59521" xr:uid="{00000000-0005-0000-0000-000081E80000}"/>
    <cellStyle name="Output 3 2 2 5 2 3 2" xfId="59522" xr:uid="{00000000-0005-0000-0000-000082E80000}"/>
    <cellStyle name="Output 3 2 2 5 2 3 3" xfId="59523" xr:uid="{00000000-0005-0000-0000-000083E80000}"/>
    <cellStyle name="Output 3 2 2 5 2 3 4" xfId="59524" xr:uid="{00000000-0005-0000-0000-000084E80000}"/>
    <cellStyle name="Output 3 2 2 5 2 3 5" xfId="59525" xr:uid="{00000000-0005-0000-0000-000085E80000}"/>
    <cellStyle name="Output 3 2 2 5 2 4" xfId="59526" xr:uid="{00000000-0005-0000-0000-000086E80000}"/>
    <cellStyle name="Output 3 2 2 5 2 5" xfId="59527" xr:uid="{00000000-0005-0000-0000-000087E80000}"/>
    <cellStyle name="Output 3 2 2 5 2 6" xfId="59528" xr:uid="{00000000-0005-0000-0000-000088E80000}"/>
    <cellStyle name="Output 3 2 2 5 2 7" xfId="59529" xr:uid="{00000000-0005-0000-0000-000089E80000}"/>
    <cellStyle name="Output 3 2 2 5 3" xfId="59530" xr:uid="{00000000-0005-0000-0000-00008AE80000}"/>
    <cellStyle name="Output 3 2 2 5 3 2" xfId="59531" xr:uid="{00000000-0005-0000-0000-00008BE80000}"/>
    <cellStyle name="Output 3 2 2 5 3 3" xfId="59532" xr:uid="{00000000-0005-0000-0000-00008CE80000}"/>
    <cellStyle name="Output 3 2 2 5 3 4" xfId="59533" xr:uid="{00000000-0005-0000-0000-00008DE80000}"/>
    <cellStyle name="Output 3 2 2 5 3 5" xfId="59534" xr:uid="{00000000-0005-0000-0000-00008EE80000}"/>
    <cellStyle name="Output 3 2 2 5 4" xfId="59535" xr:uid="{00000000-0005-0000-0000-00008FE80000}"/>
    <cellStyle name="Output 3 2 2 5 4 2" xfId="59536" xr:uid="{00000000-0005-0000-0000-000090E80000}"/>
    <cellStyle name="Output 3 2 2 5 4 3" xfId="59537" xr:uid="{00000000-0005-0000-0000-000091E80000}"/>
    <cellStyle name="Output 3 2 2 5 4 4" xfId="59538" xr:uid="{00000000-0005-0000-0000-000092E80000}"/>
    <cellStyle name="Output 3 2 2 5 4 5" xfId="59539" xr:uid="{00000000-0005-0000-0000-000093E80000}"/>
    <cellStyle name="Output 3 2 2 5 5" xfId="59540" xr:uid="{00000000-0005-0000-0000-000094E80000}"/>
    <cellStyle name="Output 3 2 2 5 6" xfId="59541" xr:uid="{00000000-0005-0000-0000-000095E80000}"/>
    <cellStyle name="Output 3 2 2 5 7" xfId="59542" xr:uid="{00000000-0005-0000-0000-000096E80000}"/>
    <cellStyle name="Output 3 2 2 5 8" xfId="59543" xr:uid="{00000000-0005-0000-0000-000097E80000}"/>
    <cellStyle name="Output 3 2 2 6" xfId="59544" xr:uid="{00000000-0005-0000-0000-000098E80000}"/>
    <cellStyle name="Output 3 2 2 6 2" xfId="59545" xr:uid="{00000000-0005-0000-0000-000099E80000}"/>
    <cellStyle name="Output 3 2 2 6 2 2" xfId="59546" xr:uid="{00000000-0005-0000-0000-00009AE80000}"/>
    <cellStyle name="Output 3 2 2 6 2 2 2" xfId="59547" xr:uid="{00000000-0005-0000-0000-00009BE80000}"/>
    <cellStyle name="Output 3 2 2 6 2 2 3" xfId="59548" xr:uid="{00000000-0005-0000-0000-00009CE80000}"/>
    <cellStyle name="Output 3 2 2 6 2 2 4" xfId="59549" xr:uid="{00000000-0005-0000-0000-00009DE80000}"/>
    <cellStyle name="Output 3 2 2 6 2 2 5" xfId="59550" xr:uid="{00000000-0005-0000-0000-00009EE80000}"/>
    <cellStyle name="Output 3 2 2 6 2 3" xfId="59551" xr:uid="{00000000-0005-0000-0000-00009FE80000}"/>
    <cellStyle name="Output 3 2 2 6 2 3 2" xfId="59552" xr:uid="{00000000-0005-0000-0000-0000A0E80000}"/>
    <cellStyle name="Output 3 2 2 6 2 3 3" xfId="59553" xr:uid="{00000000-0005-0000-0000-0000A1E80000}"/>
    <cellStyle name="Output 3 2 2 6 2 3 4" xfId="59554" xr:uid="{00000000-0005-0000-0000-0000A2E80000}"/>
    <cellStyle name="Output 3 2 2 6 2 3 5" xfId="59555" xr:uid="{00000000-0005-0000-0000-0000A3E80000}"/>
    <cellStyle name="Output 3 2 2 6 2 4" xfId="59556" xr:uid="{00000000-0005-0000-0000-0000A4E80000}"/>
    <cellStyle name="Output 3 2 2 6 2 5" xfId="59557" xr:uid="{00000000-0005-0000-0000-0000A5E80000}"/>
    <cellStyle name="Output 3 2 2 6 2 6" xfId="59558" xr:uid="{00000000-0005-0000-0000-0000A6E80000}"/>
    <cellStyle name="Output 3 2 2 6 2 7" xfId="59559" xr:uid="{00000000-0005-0000-0000-0000A7E80000}"/>
    <cellStyle name="Output 3 2 2 6 3" xfId="59560" xr:uid="{00000000-0005-0000-0000-0000A8E80000}"/>
    <cellStyle name="Output 3 2 2 6 3 2" xfId="59561" xr:uid="{00000000-0005-0000-0000-0000A9E80000}"/>
    <cellStyle name="Output 3 2 2 6 3 3" xfId="59562" xr:uid="{00000000-0005-0000-0000-0000AAE80000}"/>
    <cellStyle name="Output 3 2 2 6 3 4" xfId="59563" xr:uid="{00000000-0005-0000-0000-0000ABE80000}"/>
    <cellStyle name="Output 3 2 2 6 3 5" xfId="59564" xr:uid="{00000000-0005-0000-0000-0000ACE80000}"/>
    <cellStyle name="Output 3 2 2 6 4" xfId="59565" xr:uid="{00000000-0005-0000-0000-0000ADE80000}"/>
    <cellStyle name="Output 3 2 2 6 4 2" xfId="59566" xr:uid="{00000000-0005-0000-0000-0000AEE80000}"/>
    <cellStyle name="Output 3 2 2 6 4 3" xfId="59567" xr:uid="{00000000-0005-0000-0000-0000AFE80000}"/>
    <cellStyle name="Output 3 2 2 6 4 4" xfId="59568" xr:uid="{00000000-0005-0000-0000-0000B0E80000}"/>
    <cellStyle name="Output 3 2 2 6 4 5" xfId="59569" xr:uid="{00000000-0005-0000-0000-0000B1E80000}"/>
    <cellStyle name="Output 3 2 2 6 5" xfId="59570" xr:uid="{00000000-0005-0000-0000-0000B2E80000}"/>
    <cellStyle name="Output 3 2 2 6 6" xfId="59571" xr:uid="{00000000-0005-0000-0000-0000B3E80000}"/>
    <cellStyle name="Output 3 2 2 6 7" xfId="59572" xr:uid="{00000000-0005-0000-0000-0000B4E80000}"/>
    <cellStyle name="Output 3 2 2 6 8" xfId="59573" xr:uid="{00000000-0005-0000-0000-0000B5E80000}"/>
    <cellStyle name="Output 3 2 2 7" xfId="59574" xr:uid="{00000000-0005-0000-0000-0000B6E80000}"/>
    <cellStyle name="Output 3 2 2 7 2" xfId="59575" xr:uid="{00000000-0005-0000-0000-0000B7E80000}"/>
    <cellStyle name="Output 3 2 2 7 2 2" xfId="59576" xr:uid="{00000000-0005-0000-0000-0000B8E80000}"/>
    <cellStyle name="Output 3 2 2 7 2 2 2" xfId="59577" xr:uid="{00000000-0005-0000-0000-0000B9E80000}"/>
    <cellStyle name="Output 3 2 2 7 2 2 3" xfId="59578" xr:uid="{00000000-0005-0000-0000-0000BAE80000}"/>
    <cellStyle name="Output 3 2 2 7 2 2 4" xfId="59579" xr:uid="{00000000-0005-0000-0000-0000BBE80000}"/>
    <cellStyle name="Output 3 2 2 7 2 2 5" xfId="59580" xr:uid="{00000000-0005-0000-0000-0000BCE80000}"/>
    <cellStyle name="Output 3 2 2 7 2 3" xfId="59581" xr:uid="{00000000-0005-0000-0000-0000BDE80000}"/>
    <cellStyle name="Output 3 2 2 7 2 3 2" xfId="59582" xr:uid="{00000000-0005-0000-0000-0000BEE80000}"/>
    <cellStyle name="Output 3 2 2 7 2 3 3" xfId="59583" xr:uid="{00000000-0005-0000-0000-0000BFE80000}"/>
    <cellStyle name="Output 3 2 2 7 2 3 4" xfId="59584" xr:uid="{00000000-0005-0000-0000-0000C0E80000}"/>
    <cellStyle name="Output 3 2 2 7 2 3 5" xfId="59585" xr:uid="{00000000-0005-0000-0000-0000C1E80000}"/>
    <cellStyle name="Output 3 2 2 7 2 4" xfId="59586" xr:uid="{00000000-0005-0000-0000-0000C2E80000}"/>
    <cellStyle name="Output 3 2 2 7 2 5" xfId="59587" xr:uid="{00000000-0005-0000-0000-0000C3E80000}"/>
    <cellStyle name="Output 3 2 2 7 2 6" xfId="59588" xr:uid="{00000000-0005-0000-0000-0000C4E80000}"/>
    <cellStyle name="Output 3 2 2 7 2 7" xfId="59589" xr:uid="{00000000-0005-0000-0000-0000C5E80000}"/>
    <cellStyle name="Output 3 2 2 7 3" xfId="59590" xr:uid="{00000000-0005-0000-0000-0000C6E80000}"/>
    <cellStyle name="Output 3 2 2 7 3 2" xfId="59591" xr:uid="{00000000-0005-0000-0000-0000C7E80000}"/>
    <cellStyle name="Output 3 2 2 7 3 3" xfId="59592" xr:uid="{00000000-0005-0000-0000-0000C8E80000}"/>
    <cellStyle name="Output 3 2 2 7 3 4" xfId="59593" xr:uid="{00000000-0005-0000-0000-0000C9E80000}"/>
    <cellStyle name="Output 3 2 2 7 3 5" xfId="59594" xr:uid="{00000000-0005-0000-0000-0000CAE80000}"/>
    <cellStyle name="Output 3 2 2 7 4" xfId="59595" xr:uid="{00000000-0005-0000-0000-0000CBE80000}"/>
    <cellStyle name="Output 3 2 2 7 4 2" xfId="59596" xr:uid="{00000000-0005-0000-0000-0000CCE80000}"/>
    <cellStyle name="Output 3 2 2 7 4 3" xfId="59597" xr:uid="{00000000-0005-0000-0000-0000CDE80000}"/>
    <cellStyle name="Output 3 2 2 7 4 4" xfId="59598" xr:uid="{00000000-0005-0000-0000-0000CEE80000}"/>
    <cellStyle name="Output 3 2 2 7 4 5" xfId="59599" xr:uid="{00000000-0005-0000-0000-0000CFE80000}"/>
    <cellStyle name="Output 3 2 2 7 5" xfId="59600" xr:uid="{00000000-0005-0000-0000-0000D0E80000}"/>
    <cellStyle name="Output 3 2 2 7 6" xfId="59601" xr:uid="{00000000-0005-0000-0000-0000D1E80000}"/>
    <cellStyle name="Output 3 2 2 7 7" xfId="59602" xr:uid="{00000000-0005-0000-0000-0000D2E80000}"/>
    <cellStyle name="Output 3 2 2 7 8" xfId="59603" xr:uid="{00000000-0005-0000-0000-0000D3E80000}"/>
    <cellStyle name="Output 3 2 2 8" xfId="59604" xr:uid="{00000000-0005-0000-0000-0000D4E80000}"/>
    <cellStyle name="Output 3 2 2 8 2" xfId="59605" xr:uid="{00000000-0005-0000-0000-0000D5E80000}"/>
    <cellStyle name="Output 3 2 2 8 2 2" xfId="59606" xr:uid="{00000000-0005-0000-0000-0000D6E80000}"/>
    <cellStyle name="Output 3 2 2 8 2 2 2" xfId="59607" xr:uid="{00000000-0005-0000-0000-0000D7E80000}"/>
    <cellStyle name="Output 3 2 2 8 2 2 3" xfId="59608" xr:uid="{00000000-0005-0000-0000-0000D8E80000}"/>
    <cellStyle name="Output 3 2 2 8 2 2 4" xfId="59609" xr:uid="{00000000-0005-0000-0000-0000D9E80000}"/>
    <cellStyle name="Output 3 2 2 8 2 2 5" xfId="59610" xr:uid="{00000000-0005-0000-0000-0000DAE80000}"/>
    <cellStyle name="Output 3 2 2 8 2 3" xfId="59611" xr:uid="{00000000-0005-0000-0000-0000DBE80000}"/>
    <cellStyle name="Output 3 2 2 8 2 3 2" xfId="59612" xr:uid="{00000000-0005-0000-0000-0000DCE80000}"/>
    <cellStyle name="Output 3 2 2 8 2 3 3" xfId="59613" xr:uid="{00000000-0005-0000-0000-0000DDE80000}"/>
    <cellStyle name="Output 3 2 2 8 2 3 4" xfId="59614" xr:uid="{00000000-0005-0000-0000-0000DEE80000}"/>
    <cellStyle name="Output 3 2 2 8 2 3 5" xfId="59615" xr:uid="{00000000-0005-0000-0000-0000DFE80000}"/>
    <cellStyle name="Output 3 2 2 8 2 4" xfId="59616" xr:uid="{00000000-0005-0000-0000-0000E0E80000}"/>
    <cellStyle name="Output 3 2 2 8 2 5" xfId="59617" xr:uid="{00000000-0005-0000-0000-0000E1E80000}"/>
    <cellStyle name="Output 3 2 2 8 2 6" xfId="59618" xr:uid="{00000000-0005-0000-0000-0000E2E80000}"/>
    <cellStyle name="Output 3 2 2 8 2 7" xfId="59619" xr:uid="{00000000-0005-0000-0000-0000E3E80000}"/>
    <cellStyle name="Output 3 2 2 8 3" xfId="59620" xr:uid="{00000000-0005-0000-0000-0000E4E80000}"/>
    <cellStyle name="Output 3 2 2 8 3 2" xfId="59621" xr:uid="{00000000-0005-0000-0000-0000E5E80000}"/>
    <cellStyle name="Output 3 2 2 8 3 3" xfId="59622" xr:uid="{00000000-0005-0000-0000-0000E6E80000}"/>
    <cellStyle name="Output 3 2 2 8 3 4" xfId="59623" xr:uid="{00000000-0005-0000-0000-0000E7E80000}"/>
    <cellStyle name="Output 3 2 2 8 3 5" xfId="59624" xr:uid="{00000000-0005-0000-0000-0000E8E80000}"/>
    <cellStyle name="Output 3 2 2 8 4" xfId="59625" xr:uid="{00000000-0005-0000-0000-0000E9E80000}"/>
    <cellStyle name="Output 3 2 2 8 4 2" xfId="59626" xr:uid="{00000000-0005-0000-0000-0000EAE80000}"/>
    <cellStyle name="Output 3 2 2 8 4 3" xfId="59627" xr:uid="{00000000-0005-0000-0000-0000EBE80000}"/>
    <cellStyle name="Output 3 2 2 8 4 4" xfId="59628" xr:uid="{00000000-0005-0000-0000-0000ECE80000}"/>
    <cellStyle name="Output 3 2 2 8 4 5" xfId="59629" xr:uid="{00000000-0005-0000-0000-0000EDE80000}"/>
    <cellStyle name="Output 3 2 2 8 5" xfId="59630" xr:uid="{00000000-0005-0000-0000-0000EEE80000}"/>
    <cellStyle name="Output 3 2 2 8 6" xfId="59631" xr:uid="{00000000-0005-0000-0000-0000EFE80000}"/>
    <cellStyle name="Output 3 2 2 8 7" xfId="59632" xr:uid="{00000000-0005-0000-0000-0000F0E80000}"/>
    <cellStyle name="Output 3 2 2 8 8" xfId="59633" xr:uid="{00000000-0005-0000-0000-0000F1E80000}"/>
    <cellStyle name="Output 3 2 2 9" xfId="59634" xr:uid="{00000000-0005-0000-0000-0000F2E80000}"/>
    <cellStyle name="Output 3 2 2 9 2" xfId="59635" xr:uid="{00000000-0005-0000-0000-0000F3E80000}"/>
    <cellStyle name="Output 3 2 2 9 2 2" xfId="59636" xr:uid="{00000000-0005-0000-0000-0000F4E80000}"/>
    <cellStyle name="Output 3 2 2 9 2 2 2" xfId="59637" xr:uid="{00000000-0005-0000-0000-0000F5E80000}"/>
    <cellStyle name="Output 3 2 2 9 2 2 3" xfId="59638" xr:uid="{00000000-0005-0000-0000-0000F6E80000}"/>
    <cellStyle name="Output 3 2 2 9 2 2 4" xfId="59639" xr:uid="{00000000-0005-0000-0000-0000F7E80000}"/>
    <cellStyle name="Output 3 2 2 9 2 2 5" xfId="59640" xr:uid="{00000000-0005-0000-0000-0000F8E80000}"/>
    <cellStyle name="Output 3 2 2 9 2 3" xfId="59641" xr:uid="{00000000-0005-0000-0000-0000F9E80000}"/>
    <cellStyle name="Output 3 2 2 9 2 3 2" xfId="59642" xr:uid="{00000000-0005-0000-0000-0000FAE80000}"/>
    <cellStyle name="Output 3 2 2 9 2 3 3" xfId="59643" xr:uid="{00000000-0005-0000-0000-0000FBE80000}"/>
    <cellStyle name="Output 3 2 2 9 2 3 4" xfId="59644" xr:uid="{00000000-0005-0000-0000-0000FCE80000}"/>
    <cellStyle name="Output 3 2 2 9 2 3 5" xfId="59645" xr:uid="{00000000-0005-0000-0000-0000FDE80000}"/>
    <cellStyle name="Output 3 2 2 9 2 4" xfId="59646" xr:uid="{00000000-0005-0000-0000-0000FEE80000}"/>
    <cellStyle name="Output 3 2 2 9 2 5" xfId="59647" xr:uid="{00000000-0005-0000-0000-0000FFE80000}"/>
    <cellStyle name="Output 3 2 2 9 2 6" xfId="59648" xr:uid="{00000000-0005-0000-0000-000000E90000}"/>
    <cellStyle name="Output 3 2 2 9 2 7" xfId="59649" xr:uid="{00000000-0005-0000-0000-000001E90000}"/>
    <cellStyle name="Output 3 2 2 9 3" xfId="59650" xr:uid="{00000000-0005-0000-0000-000002E90000}"/>
    <cellStyle name="Output 3 2 2 9 3 2" xfId="59651" xr:uid="{00000000-0005-0000-0000-000003E90000}"/>
    <cellStyle name="Output 3 2 2 9 3 3" xfId="59652" xr:uid="{00000000-0005-0000-0000-000004E90000}"/>
    <cellStyle name="Output 3 2 2 9 3 4" xfId="59653" xr:uid="{00000000-0005-0000-0000-000005E90000}"/>
    <cellStyle name="Output 3 2 2 9 3 5" xfId="59654" xr:uid="{00000000-0005-0000-0000-000006E90000}"/>
    <cellStyle name="Output 3 2 2 9 4" xfId="59655" xr:uid="{00000000-0005-0000-0000-000007E90000}"/>
    <cellStyle name="Output 3 2 2 9 4 2" xfId="59656" xr:uid="{00000000-0005-0000-0000-000008E90000}"/>
    <cellStyle name="Output 3 2 2 9 4 3" xfId="59657" xr:uid="{00000000-0005-0000-0000-000009E90000}"/>
    <cellStyle name="Output 3 2 2 9 4 4" xfId="59658" xr:uid="{00000000-0005-0000-0000-00000AE90000}"/>
    <cellStyle name="Output 3 2 2 9 4 5" xfId="59659" xr:uid="{00000000-0005-0000-0000-00000BE90000}"/>
    <cellStyle name="Output 3 2 2 9 5" xfId="59660" xr:uid="{00000000-0005-0000-0000-00000CE90000}"/>
    <cellStyle name="Output 3 2 2 9 6" xfId="59661" xr:uid="{00000000-0005-0000-0000-00000DE90000}"/>
    <cellStyle name="Output 3 2 2 9 7" xfId="59662" xr:uid="{00000000-0005-0000-0000-00000EE90000}"/>
    <cellStyle name="Output 3 2 2 9 8" xfId="59663" xr:uid="{00000000-0005-0000-0000-00000FE90000}"/>
    <cellStyle name="Output 3 2 3" xfId="59664" xr:uid="{00000000-0005-0000-0000-000010E90000}"/>
    <cellStyle name="Output 3 2 3 2" xfId="59665" xr:uid="{00000000-0005-0000-0000-000011E90000}"/>
    <cellStyle name="Output 3 2 3 2 2" xfId="59666" xr:uid="{00000000-0005-0000-0000-000012E90000}"/>
    <cellStyle name="Output 3 2 3 3" xfId="59667" xr:uid="{00000000-0005-0000-0000-000013E90000}"/>
    <cellStyle name="Output 3 2 3 4" xfId="59668" xr:uid="{00000000-0005-0000-0000-000014E90000}"/>
    <cellStyle name="Output 3 2 3 5" xfId="59669" xr:uid="{00000000-0005-0000-0000-000015E90000}"/>
    <cellStyle name="Output 3 2 4" xfId="59670" xr:uid="{00000000-0005-0000-0000-000016E90000}"/>
    <cellStyle name="Output 3 2 4 2" xfId="59671" xr:uid="{00000000-0005-0000-0000-000017E90000}"/>
    <cellStyle name="Output 3 2 4 2 2" xfId="59672" xr:uid="{00000000-0005-0000-0000-000018E90000}"/>
    <cellStyle name="Output 3 2 4 3" xfId="59673" xr:uid="{00000000-0005-0000-0000-000019E90000}"/>
    <cellStyle name="Output 3 2 4 4" xfId="59674" xr:uid="{00000000-0005-0000-0000-00001AE90000}"/>
    <cellStyle name="Output 3 2 4 5" xfId="59675" xr:uid="{00000000-0005-0000-0000-00001BE90000}"/>
    <cellStyle name="Output 3 2 5" xfId="59676" xr:uid="{00000000-0005-0000-0000-00001CE90000}"/>
    <cellStyle name="Output 3 2 5 2" xfId="59677" xr:uid="{00000000-0005-0000-0000-00001DE90000}"/>
    <cellStyle name="Output 3 2 6" xfId="59678" xr:uid="{00000000-0005-0000-0000-00001EE90000}"/>
    <cellStyle name="Output 3 2 7" xfId="59679" xr:uid="{00000000-0005-0000-0000-00001FE90000}"/>
    <cellStyle name="Output 3 2_T-straight with PEDs adjustor" xfId="59680" xr:uid="{00000000-0005-0000-0000-000020E90000}"/>
    <cellStyle name="Output 3 3" xfId="59681" xr:uid="{00000000-0005-0000-0000-000021E90000}"/>
    <cellStyle name="Output 3 3 10" xfId="59682" xr:uid="{00000000-0005-0000-0000-000022E90000}"/>
    <cellStyle name="Output 3 3 10 2" xfId="59683" xr:uid="{00000000-0005-0000-0000-000023E90000}"/>
    <cellStyle name="Output 3 3 10 2 2" xfId="59684" xr:uid="{00000000-0005-0000-0000-000024E90000}"/>
    <cellStyle name="Output 3 3 10 2 2 2" xfId="59685" xr:uid="{00000000-0005-0000-0000-000025E90000}"/>
    <cellStyle name="Output 3 3 10 2 2 3" xfId="59686" xr:uid="{00000000-0005-0000-0000-000026E90000}"/>
    <cellStyle name="Output 3 3 10 2 2 4" xfId="59687" xr:uid="{00000000-0005-0000-0000-000027E90000}"/>
    <cellStyle name="Output 3 3 10 2 2 5" xfId="59688" xr:uid="{00000000-0005-0000-0000-000028E90000}"/>
    <cellStyle name="Output 3 3 10 2 3" xfId="59689" xr:uid="{00000000-0005-0000-0000-000029E90000}"/>
    <cellStyle name="Output 3 3 10 2 3 2" xfId="59690" xr:uid="{00000000-0005-0000-0000-00002AE90000}"/>
    <cellStyle name="Output 3 3 10 2 3 3" xfId="59691" xr:uid="{00000000-0005-0000-0000-00002BE90000}"/>
    <cellStyle name="Output 3 3 10 2 3 4" xfId="59692" xr:uid="{00000000-0005-0000-0000-00002CE90000}"/>
    <cellStyle name="Output 3 3 10 2 3 5" xfId="59693" xr:uid="{00000000-0005-0000-0000-00002DE90000}"/>
    <cellStyle name="Output 3 3 10 2 4" xfId="59694" xr:uid="{00000000-0005-0000-0000-00002EE90000}"/>
    <cellStyle name="Output 3 3 10 2 5" xfId="59695" xr:uid="{00000000-0005-0000-0000-00002FE90000}"/>
    <cellStyle name="Output 3 3 10 2 6" xfId="59696" xr:uid="{00000000-0005-0000-0000-000030E90000}"/>
    <cellStyle name="Output 3 3 10 2 7" xfId="59697" xr:uid="{00000000-0005-0000-0000-000031E90000}"/>
    <cellStyle name="Output 3 3 10 3" xfId="59698" xr:uid="{00000000-0005-0000-0000-000032E90000}"/>
    <cellStyle name="Output 3 3 10 3 2" xfId="59699" xr:uid="{00000000-0005-0000-0000-000033E90000}"/>
    <cellStyle name="Output 3 3 10 3 3" xfId="59700" xr:uid="{00000000-0005-0000-0000-000034E90000}"/>
    <cellStyle name="Output 3 3 10 3 4" xfId="59701" xr:uid="{00000000-0005-0000-0000-000035E90000}"/>
    <cellStyle name="Output 3 3 10 3 5" xfId="59702" xr:uid="{00000000-0005-0000-0000-000036E90000}"/>
    <cellStyle name="Output 3 3 10 4" xfId="59703" xr:uid="{00000000-0005-0000-0000-000037E90000}"/>
    <cellStyle name="Output 3 3 10 4 2" xfId="59704" xr:uid="{00000000-0005-0000-0000-000038E90000}"/>
    <cellStyle name="Output 3 3 10 4 3" xfId="59705" xr:uid="{00000000-0005-0000-0000-000039E90000}"/>
    <cellStyle name="Output 3 3 10 4 4" xfId="59706" xr:uid="{00000000-0005-0000-0000-00003AE90000}"/>
    <cellStyle name="Output 3 3 10 4 5" xfId="59707" xr:uid="{00000000-0005-0000-0000-00003BE90000}"/>
    <cellStyle name="Output 3 3 10 5" xfId="59708" xr:uid="{00000000-0005-0000-0000-00003CE90000}"/>
    <cellStyle name="Output 3 3 10 6" xfId="59709" xr:uid="{00000000-0005-0000-0000-00003DE90000}"/>
    <cellStyle name="Output 3 3 10 7" xfId="59710" xr:uid="{00000000-0005-0000-0000-00003EE90000}"/>
    <cellStyle name="Output 3 3 10 8" xfId="59711" xr:uid="{00000000-0005-0000-0000-00003FE90000}"/>
    <cellStyle name="Output 3 3 11" xfId="59712" xr:uid="{00000000-0005-0000-0000-000040E90000}"/>
    <cellStyle name="Output 3 3 11 2" xfId="59713" xr:uid="{00000000-0005-0000-0000-000041E90000}"/>
    <cellStyle name="Output 3 3 11 2 2" xfId="59714" xr:uid="{00000000-0005-0000-0000-000042E90000}"/>
    <cellStyle name="Output 3 3 11 2 2 2" xfId="59715" xr:uid="{00000000-0005-0000-0000-000043E90000}"/>
    <cellStyle name="Output 3 3 11 2 2 3" xfId="59716" xr:uid="{00000000-0005-0000-0000-000044E90000}"/>
    <cellStyle name="Output 3 3 11 2 2 4" xfId="59717" xr:uid="{00000000-0005-0000-0000-000045E90000}"/>
    <cellStyle name="Output 3 3 11 2 2 5" xfId="59718" xr:uid="{00000000-0005-0000-0000-000046E90000}"/>
    <cellStyle name="Output 3 3 11 2 3" xfId="59719" xr:uid="{00000000-0005-0000-0000-000047E90000}"/>
    <cellStyle name="Output 3 3 11 2 3 2" xfId="59720" xr:uid="{00000000-0005-0000-0000-000048E90000}"/>
    <cellStyle name="Output 3 3 11 2 3 3" xfId="59721" xr:uid="{00000000-0005-0000-0000-000049E90000}"/>
    <cellStyle name="Output 3 3 11 2 3 4" xfId="59722" xr:uid="{00000000-0005-0000-0000-00004AE90000}"/>
    <cellStyle name="Output 3 3 11 2 3 5" xfId="59723" xr:uid="{00000000-0005-0000-0000-00004BE90000}"/>
    <cellStyle name="Output 3 3 11 2 4" xfId="59724" xr:uid="{00000000-0005-0000-0000-00004CE90000}"/>
    <cellStyle name="Output 3 3 11 2 5" xfId="59725" xr:uid="{00000000-0005-0000-0000-00004DE90000}"/>
    <cellStyle name="Output 3 3 11 2 6" xfId="59726" xr:uid="{00000000-0005-0000-0000-00004EE90000}"/>
    <cellStyle name="Output 3 3 11 2 7" xfId="59727" xr:uid="{00000000-0005-0000-0000-00004FE90000}"/>
    <cellStyle name="Output 3 3 11 3" xfId="59728" xr:uid="{00000000-0005-0000-0000-000050E90000}"/>
    <cellStyle name="Output 3 3 11 3 2" xfId="59729" xr:uid="{00000000-0005-0000-0000-000051E90000}"/>
    <cellStyle name="Output 3 3 11 3 3" xfId="59730" xr:uid="{00000000-0005-0000-0000-000052E90000}"/>
    <cellStyle name="Output 3 3 11 3 4" xfId="59731" xr:uid="{00000000-0005-0000-0000-000053E90000}"/>
    <cellStyle name="Output 3 3 11 3 5" xfId="59732" xr:uid="{00000000-0005-0000-0000-000054E90000}"/>
    <cellStyle name="Output 3 3 11 4" xfId="59733" xr:uid="{00000000-0005-0000-0000-000055E90000}"/>
    <cellStyle name="Output 3 3 11 4 2" xfId="59734" xr:uid="{00000000-0005-0000-0000-000056E90000}"/>
    <cellStyle name="Output 3 3 11 4 3" xfId="59735" xr:uid="{00000000-0005-0000-0000-000057E90000}"/>
    <cellStyle name="Output 3 3 11 4 4" xfId="59736" xr:uid="{00000000-0005-0000-0000-000058E90000}"/>
    <cellStyle name="Output 3 3 11 4 5" xfId="59737" xr:uid="{00000000-0005-0000-0000-000059E90000}"/>
    <cellStyle name="Output 3 3 11 5" xfId="59738" xr:uid="{00000000-0005-0000-0000-00005AE90000}"/>
    <cellStyle name="Output 3 3 11 6" xfId="59739" xr:uid="{00000000-0005-0000-0000-00005BE90000}"/>
    <cellStyle name="Output 3 3 11 7" xfId="59740" xr:uid="{00000000-0005-0000-0000-00005CE90000}"/>
    <cellStyle name="Output 3 3 11 8" xfId="59741" xr:uid="{00000000-0005-0000-0000-00005DE90000}"/>
    <cellStyle name="Output 3 3 12" xfId="59742" xr:uid="{00000000-0005-0000-0000-00005EE90000}"/>
    <cellStyle name="Output 3 3 12 2" xfId="59743" xr:uid="{00000000-0005-0000-0000-00005FE90000}"/>
    <cellStyle name="Output 3 3 12 2 2" xfId="59744" xr:uid="{00000000-0005-0000-0000-000060E90000}"/>
    <cellStyle name="Output 3 3 12 2 2 2" xfId="59745" xr:uid="{00000000-0005-0000-0000-000061E90000}"/>
    <cellStyle name="Output 3 3 12 2 2 3" xfId="59746" xr:uid="{00000000-0005-0000-0000-000062E90000}"/>
    <cellStyle name="Output 3 3 12 2 2 4" xfId="59747" xr:uid="{00000000-0005-0000-0000-000063E90000}"/>
    <cellStyle name="Output 3 3 12 2 2 5" xfId="59748" xr:uid="{00000000-0005-0000-0000-000064E90000}"/>
    <cellStyle name="Output 3 3 12 2 3" xfId="59749" xr:uid="{00000000-0005-0000-0000-000065E90000}"/>
    <cellStyle name="Output 3 3 12 2 3 2" xfId="59750" xr:uid="{00000000-0005-0000-0000-000066E90000}"/>
    <cellStyle name="Output 3 3 12 2 3 3" xfId="59751" xr:uid="{00000000-0005-0000-0000-000067E90000}"/>
    <cellStyle name="Output 3 3 12 2 3 4" xfId="59752" xr:uid="{00000000-0005-0000-0000-000068E90000}"/>
    <cellStyle name="Output 3 3 12 2 3 5" xfId="59753" xr:uid="{00000000-0005-0000-0000-000069E90000}"/>
    <cellStyle name="Output 3 3 12 2 4" xfId="59754" xr:uid="{00000000-0005-0000-0000-00006AE90000}"/>
    <cellStyle name="Output 3 3 12 2 5" xfId="59755" xr:uid="{00000000-0005-0000-0000-00006BE90000}"/>
    <cellStyle name="Output 3 3 12 2 6" xfId="59756" xr:uid="{00000000-0005-0000-0000-00006CE90000}"/>
    <cellStyle name="Output 3 3 12 2 7" xfId="59757" xr:uid="{00000000-0005-0000-0000-00006DE90000}"/>
    <cellStyle name="Output 3 3 12 3" xfId="59758" xr:uid="{00000000-0005-0000-0000-00006EE90000}"/>
    <cellStyle name="Output 3 3 12 3 2" xfId="59759" xr:uid="{00000000-0005-0000-0000-00006FE90000}"/>
    <cellStyle name="Output 3 3 12 3 3" xfId="59760" xr:uid="{00000000-0005-0000-0000-000070E90000}"/>
    <cellStyle name="Output 3 3 12 3 4" xfId="59761" xr:uid="{00000000-0005-0000-0000-000071E90000}"/>
    <cellStyle name="Output 3 3 12 3 5" xfId="59762" xr:uid="{00000000-0005-0000-0000-000072E90000}"/>
    <cellStyle name="Output 3 3 12 4" xfId="59763" xr:uid="{00000000-0005-0000-0000-000073E90000}"/>
    <cellStyle name="Output 3 3 12 4 2" xfId="59764" xr:uid="{00000000-0005-0000-0000-000074E90000}"/>
    <cellStyle name="Output 3 3 12 4 3" xfId="59765" xr:uid="{00000000-0005-0000-0000-000075E90000}"/>
    <cellStyle name="Output 3 3 12 4 4" xfId="59766" xr:uid="{00000000-0005-0000-0000-000076E90000}"/>
    <cellStyle name="Output 3 3 12 4 5" xfId="59767" xr:uid="{00000000-0005-0000-0000-000077E90000}"/>
    <cellStyle name="Output 3 3 12 5" xfId="59768" xr:uid="{00000000-0005-0000-0000-000078E90000}"/>
    <cellStyle name="Output 3 3 12 6" xfId="59769" xr:uid="{00000000-0005-0000-0000-000079E90000}"/>
    <cellStyle name="Output 3 3 12 7" xfId="59770" xr:uid="{00000000-0005-0000-0000-00007AE90000}"/>
    <cellStyle name="Output 3 3 12 8" xfId="59771" xr:uid="{00000000-0005-0000-0000-00007BE90000}"/>
    <cellStyle name="Output 3 3 13" xfId="59772" xr:uid="{00000000-0005-0000-0000-00007CE90000}"/>
    <cellStyle name="Output 3 3 13 2" xfId="59773" xr:uid="{00000000-0005-0000-0000-00007DE90000}"/>
    <cellStyle name="Output 3 3 13 2 2" xfId="59774" xr:uid="{00000000-0005-0000-0000-00007EE90000}"/>
    <cellStyle name="Output 3 3 13 2 2 2" xfId="59775" xr:uid="{00000000-0005-0000-0000-00007FE90000}"/>
    <cellStyle name="Output 3 3 13 2 2 3" xfId="59776" xr:uid="{00000000-0005-0000-0000-000080E90000}"/>
    <cellStyle name="Output 3 3 13 2 2 4" xfId="59777" xr:uid="{00000000-0005-0000-0000-000081E90000}"/>
    <cellStyle name="Output 3 3 13 2 2 5" xfId="59778" xr:uid="{00000000-0005-0000-0000-000082E90000}"/>
    <cellStyle name="Output 3 3 13 2 3" xfId="59779" xr:uid="{00000000-0005-0000-0000-000083E90000}"/>
    <cellStyle name="Output 3 3 13 2 3 2" xfId="59780" xr:uid="{00000000-0005-0000-0000-000084E90000}"/>
    <cellStyle name="Output 3 3 13 2 3 3" xfId="59781" xr:uid="{00000000-0005-0000-0000-000085E90000}"/>
    <cellStyle name="Output 3 3 13 2 3 4" xfId="59782" xr:uid="{00000000-0005-0000-0000-000086E90000}"/>
    <cellStyle name="Output 3 3 13 2 3 5" xfId="59783" xr:uid="{00000000-0005-0000-0000-000087E90000}"/>
    <cellStyle name="Output 3 3 13 2 4" xfId="59784" xr:uid="{00000000-0005-0000-0000-000088E90000}"/>
    <cellStyle name="Output 3 3 13 2 5" xfId="59785" xr:uid="{00000000-0005-0000-0000-000089E90000}"/>
    <cellStyle name="Output 3 3 13 2 6" xfId="59786" xr:uid="{00000000-0005-0000-0000-00008AE90000}"/>
    <cellStyle name="Output 3 3 13 2 7" xfId="59787" xr:uid="{00000000-0005-0000-0000-00008BE90000}"/>
    <cellStyle name="Output 3 3 13 3" xfId="59788" xr:uid="{00000000-0005-0000-0000-00008CE90000}"/>
    <cellStyle name="Output 3 3 13 3 2" xfId="59789" xr:uid="{00000000-0005-0000-0000-00008DE90000}"/>
    <cellStyle name="Output 3 3 13 3 3" xfId="59790" xr:uid="{00000000-0005-0000-0000-00008EE90000}"/>
    <cellStyle name="Output 3 3 13 3 4" xfId="59791" xr:uid="{00000000-0005-0000-0000-00008FE90000}"/>
    <cellStyle name="Output 3 3 13 3 5" xfId="59792" xr:uid="{00000000-0005-0000-0000-000090E90000}"/>
    <cellStyle name="Output 3 3 13 4" xfId="59793" xr:uid="{00000000-0005-0000-0000-000091E90000}"/>
    <cellStyle name="Output 3 3 13 4 2" xfId="59794" xr:uid="{00000000-0005-0000-0000-000092E90000}"/>
    <cellStyle name="Output 3 3 13 4 3" xfId="59795" xr:uid="{00000000-0005-0000-0000-000093E90000}"/>
    <cellStyle name="Output 3 3 13 4 4" xfId="59796" xr:uid="{00000000-0005-0000-0000-000094E90000}"/>
    <cellStyle name="Output 3 3 13 4 5" xfId="59797" xr:uid="{00000000-0005-0000-0000-000095E90000}"/>
    <cellStyle name="Output 3 3 13 5" xfId="59798" xr:uid="{00000000-0005-0000-0000-000096E90000}"/>
    <cellStyle name="Output 3 3 13 6" xfId="59799" xr:uid="{00000000-0005-0000-0000-000097E90000}"/>
    <cellStyle name="Output 3 3 13 7" xfId="59800" xr:uid="{00000000-0005-0000-0000-000098E90000}"/>
    <cellStyle name="Output 3 3 13 8" xfId="59801" xr:uid="{00000000-0005-0000-0000-000099E90000}"/>
    <cellStyle name="Output 3 3 14" xfId="59802" xr:uid="{00000000-0005-0000-0000-00009AE90000}"/>
    <cellStyle name="Output 3 3 14 2" xfId="59803" xr:uid="{00000000-0005-0000-0000-00009BE90000}"/>
    <cellStyle name="Output 3 3 14 2 2" xfId="59804" xr:uid="{00000000-0005-0000-0000-00009CE90000}"/>
    <cellStyle name="Output 3 3 14 2 2 2" xfId="59805" xr:uid="{00000000-0005-0000-0000-00009DE90000}"/>
    <cellStyle name="Output 3 3 14 2 2 3" xfId="59806" xr:uid="{00000000-0005-0000-0000-00009EE90000}"/>
    <cellStyle name="Output 3 3 14 2 2 4" xfId="59807" xr:uid="{00000000-0005-0000-0000-00009FE90000}"/>
    <cellStyle name="Output 3 3 14 2 2 5" xfId="59808" xr:uid="{00000000-0005-0000-0000-0000A0E90000}"/>
    <cellStyle name="Output 3 3 14 2 3" xfId="59809" xr:uid="{00000000-0005-0000-0000-0000A1E90000}"/>
    <cellStyle name="Output 3 3 14 2 3 2" xfId="59810" xr:uid="{00000000-0005-0000-0000-0000A2E90000}"/>
    <cellStyle name="Output 3 3 14 2 3 3" xfId="59811" xr:uid="{00000000-0005-0000-0000-0000A3E90000}"/>
    <cellStyle name="Output 3 3 14 2 3 4" xfId="59812" xr:uid="{00000000-0005-0000-0000-0000A4E90000}"/>
    <cellStyle name="Output 3 3 14 2 3 5" xfId="59813" xr:uid="{00000000-0005-0000-0000-0000A5E90000}"/>
    <cellStyle name="Output 3 3 14 2 4" xfId="59814" xr:uid="{00000000-0005-0000-0000-0000A6E90000}"/>
    <cellStyle name="Output 3 3 14 2 5" xfId="59815" xr:uid="{00000000-0005-0000-0000-0000A7E90000}"/>
    <cellStyle name="Output 3 3 14 2 6" xfId="59816" xr:uid="{00000000-0005-0000-0000-0000A8E90000}"/>
    <cellStyle name="Output 3 3 14 2 7" xfId="59817" xr:uid="{00000000-0005-0000-0000-0000A9E90000}"/>
    <cellStyle name="Output 3 3 14 3" xfId="59818" xr:uid="{00000000-0005-0000-0000-0000AAE90000}"/>
    <cellStyle name="Output 3 3 14 3 2" xfId="59819" xr:uid="{00000000-0005-0000-0000-0000ABE90000}"/>
    <cellStyle name="Output 3 3 14 3 3" xfId="59820" xr:uid="{00000000-0005-0000-0000-0000ACE90000}"/>
    <cellStyle name="Output 3 3 14 3 4" xfId="59821" xr:uid="{00000000-0005-0000-0000-0000ADE90000}"/>
    <cellStyle name="Output 3 3 14 3 5" xfId="59822" xr:uid="{00000000-0005-0000-0000-0000AEE90000}"/>
    <cellStyle name="Output 3 3 14 4" xfId="59823" xr:uid="{00000000-0005-0000-0000-0000AFE90000}"/>
    <cellStyle name="Output 3 3 14 4 2" xfId="59824" xr:uid="{00000000-0005-0000-0000-0000B0E90000}"/>
    <cellStyle name="Output 3 3 14 4 3" xfId="59825" xr:uid="{00000000-0005-0000-0000-0000B1E90000}"/>
    <cellStyle name="Output 3 3 14 4 4" xfId="59826" xr:uid="{00000000-0005-0000-0000-0000B2E90000}"/>
    <cellStyle name="Output 3 3 14 4 5" xfId="59827" xr:uid="{00000000-0005-0000-0000-0000B3E90000}"/>
    <cellStyle name="Output 3 3 14 5" xfId="59828" xr:uid="{00000000-0005-0000-0000-0000B4E90000}"/>
    <cellStyle name="Output 3 3 14 6" xfId="59829" xr:uid="{00000000-0005-0000-0000-0000B5E90000}"/>
    <cellStyle name="Output 3 3 14 7" xfId="59830" xr:uid="{00000000-0005-0000-0000-0000B6E90000}"/>
    <cellStyle name="Output 3 3 14 8" xfId="59831" xr:uid="{00000000-0005-0000-0000-0000B7E90000}"/>
    <cellStyle name="Output 3 3 15" xfId="59832" xr:uid="{00000000-0005-0000-0000-0000B8E90000}"/>
    <cellStyle name="Output 3 3 15 2" xfId="59833" xr:uid="{00000000-0005-0000-0000-0000B9E90000}"/>
    <cellStyle name="Output 3 3 15 2 2" xfId="59834" xr:uid="{00000000-0005-0000-0000-0000BAE90000}"/>
    <cellStyle name="Output 3 3 15 2 3" xfId="59835" xr:uid="{00000000-0005-0000-0000-0000BBE90000}"/>
    <cellStyle name="Output 3 3 15 2 4" xfId="59836" xr:uid="{00000000-0005-0000-0000-0000BCE90000}"/>
    <cellStyle name="Output 3 3 15 2 5" xfId="59837" xr:uid="{00000000-0005-0000-0000-0000BDE90000}"/>
    <cellStyle name="Output 3 3 15 3" xfId="59838" xr:uid="{00000000-0005-0000-0000-0000BEE90000}"/>
    <cellStyle name="Output 3 3 15 3 2" xfId="59839" xr:uid="{00000000-0005-0000-0000-0000BFE90000}"/>
    <cellStyle name="Output 3 3 15 3 3" xfId="59840" xr:uid="{00000000-0005-0000-0000-0000C0E90000}"/>
    <cellStyle name="Output 3 3 15 3 4" xfId="59841" xr:uid="{00000000-0005-0000-0000-0000C1E90000}"/>
    <cellStyle name="Output 3 3 15 3 5" xfId="59842" xr:uid="{00000000-0005-0000-0000-0000C2E90000}"/>
    <cellStyle name="Output 3 3 15 4" xfId="59843" xr:uid="{00000000-0005-0000-0000-0000C3E90000}"/>
    <cellStyle name="Output 3 3 15 5" xfId="59844" xr:uid="{00000000-0005-0000-0000-0000C4E90000}"/>
    <cellStyle name="Output 3 3 15 6" xfId="59845" xr:uid="{00000000-0005-0000-0000-0000C5E90000}"/>
    <cellStyle name="Output 3 3 15 7" xfId="59846" xr:uid="{00000000-0005-0000-0000-0000C6E90000}"/>
    <cellStyle name="Output 3 3 16" xfId="59847" xr:uid="{00000000-0005-0000-0000-0000C7E90000}"/>
    <cellStyle name="Output 3 3 16 2" xfId="59848" xr:uid="{00000000-0005-0000-0000-0000C8E90000}"/>
    <cellStyle name="Output 3 3 16 3" xfId="59849" xr:uid="{00000000-0005-0000-0000-0000C9E90000}"/>
    <cellStyle name="Output 3 3 16 4" xfId="59850" xr:uid="{00000000-0005-0000-0000-0000CAE90000}"/>
    <cellStyle name="Output 3 3 16 5" xfId="59851" xr:uid="{00000000-0005-0000-0000-0000CBE90000}"/>
    <cellStyle name="Output 3 3 17" xfId="59852" xr:uid="{00000000-0005-0000-0000-0000CCE90000}"/>
    <cellStyle name="Output 3 3 17 2" xfId="59853" xr:uid="{00000000-0005-0000-0000-0000CDE90000}"/>
    <cellStyle name="Output 3 3 17 3" xfId="59854" xr:uid="{00000000-0005-0000-0000-0000CEE90000}"/>
    <cellStyle name="Output 3 3 17 4" xfId="59855" xr:uid="{00000000-0005-0000-0000-0000CFE90000}"/>
    <cellStyle name="Output 3 3 17 5" xfId="59856" xr:uid="{00000000-0005-0000-0000-0000D0E90000}"/>
    <cellStyle name="Output 3 3 18" xfId="59857" xr:uid="{00000000-0005-0000-0000-0000D1E90000}"/>
    <cellStyle name="Output 3 3 18 2" xfId="59858" xr:uid="{00000000-0005-0000-0000-0000D2E90000}"/>
    <cellStyle name="Output 3 3 19" xfId="59859" xr:uid="{00000000-0005-0000-0000-0000D3E90000}"/>
    <cellStyle name="Output 3 3 2" xfId="59860" xr:uid="{00000000-0005-0000-0000-0000D4E90000}"/>
    <cellStyle name="Output 3 3 2 2" xfId="59861" xr:uid="{00000000-0005-0000-0000-0000D5E90000}"/>
    <cellStyle name="Output 3 3 2 2 2" xfId="59862" xr:uid="{00000000-0005-0000-0000-0000D6E90000}"/>
    <cellStyle name="Output 3 3 2 2 2 2" xfId="59863" xr:uid="{00000000-0005-0000-0000-0000D7E90000}"/>
    <cellStyle name="Output 3 3 2 2 2 3" xfId="59864" xr:uid="{00000000-0005-0000-0000-0000D8E90000}"/>
    <cellStyle name="Output 3 3 2 2 2 4" xfId="59865" xr:uid="{00000000-0005-0000-0000-0000D9E90000}"/>
    <cellStyle name="Output 3 3 2 2 2 5" xfId="59866" xr:uid="{00000000-0005-0000-0000-0000DAE90000}"/>
    <cellStyle name="Output 3 3 2 2 3" xfId="59867" xr:uid="{00000000-0005-0000-0000-0000DBE90000}"/>
    <cellStyle name="Output 3 3 2 2 3 2" xfId="59868" xr:uid="{00000000-0005-0000-0000-0000DCE90000}"/>
    <cellStyle name="Output 3 3 2 2 3 3" xfId="59869" xr:uid="{00000000-0005-0000-0000-0000DDE90000}"/>
    <cellStyle name="Output 3 3 2 2 3 4" xfId="59870" xr:uid="{00000000-0005-0000-0000-0000DEE90000}"/>
    <cellStyle name="Output 3 3 2 2 3 5" xfId="59871" xr:uid="{00000000-0005-0000-0000-0000DFE90000}"/>
    <cellStyle name="Output 3 3 2 2 4" xfId="59872" xr:uid="{00000000-0005-0000-0000-0000E0E90000}"/>
    <cellStyle name="Output 3 3 2 2 5" xfId="59873" xr:uid="{00000000-0005-0000-0000-0000E1E90000}"/>
    <cellStyle name="Output 3 3 2 2 6" xfId="59874" xr:uid="{00000000-0005-0000-0000-0000E2E90000}"/>
    <cellStyle name="Output 3 3 2 2 7" xfId="59875" xr:uid="{00000000-0005-0000-0000-0000E3E90000}"/>
    <cellStyle name="Output 3 3 2 3" xfId="59876" xr:uid="{00000000-0005-0000-0000-0000E4E90000}"/>
    <cellStyle name="Output 3 3 2 3 2" xfId="59877" xr:uid="{00000000-0005-0000-0000-0000E5E90000}"/>
    <cellStyle name="Output 3 3 2 3 3" xfId="59878" xr:uid="{00000000-0005-0000-0000-0000E6E90000}"/>
    <cellStyle name="Output 3 3 2 3 4" xfId="59879" xr:uid="{00000000-0005-0000-0000-0000E7E90000}"/>
    <cellStyle name="Output 3 3 2 3 5" xfId="59880" xr:uid="{00000000-0005-0000-0000-0000E8E90000}"/>
    <cellStyle name="Output 3 3 2 4" xfId="59881" xr:uid="{00000000-0005-0000-0000-0000E9E90000}"/>
    <cellStyle name="Output 3 3 2 4 2" xfId="59882" xr:uid="{00000000-0005-0000-0000-0000EAE90000}"/>
    <cellStyle name="Output 3 3 2 4 3" xfId="59883" xr:uid="{00000000-0005-0000-0000-0000EBE90000}"/>
    <cellStyle name="Output 3 3 2 4 4" xfId="59884" xr:uid="{00000000-0005-0000-0000-0000ECE90000}"/>
    <cellStyle name="Output 3 3 2 4 5" xfId="59885" xr:uid="{00000000-0005-0000-0000-0000EDE90000}"/>
    <cellStyle name="Output 3 3 2 5" xfId="59886" xr:uid="{00000000-0005-0000-0000-0000EEE90000}"/>
    <cellStyle name="Output 3 3 2 6" xfId="59887" xr:uid="{00000000-0005-0000-0000-0000EFE90000}"/>
    <cellStyle name="Output 3 3 2 7" xfId="59888" xr:uid="{00000000-0005-0000-0000-0000F0E90000}"/>
    <cellStyle name="Output 3 3 2 8" xfId="59889" xr:uid="{00000000-0005-0000-0000-0000F1E90000}"/>
    <cellStyle name="Output 3 3 20" xfId="59890" xr:uid="{00000000-0005-0000-0000-0000F2E90000}"/>
    <cellStyle name="Output 3 3 3" xfId="59891" xr:uid="{00000000-0005-0000-0000-0000F3E90000}"/>
    <cellStyle name="Output 3 3 3 2" xfId="59892" xr:uid="{00000000-0005-0000-0000-0000F4E90000}"/>
    <cellStyle name="Output 3 3 3 2 2" xfId="59893" xr:uid="{00000000-0005-0000-0000-0000F5E90000}"/>
    <cellStyle name="Output 3 3 3 2 2 2" xfId="59894" xr:uid="{00000000-0005-0000-0000-0000F6E90000}"/>
    <cellStyle name="Output 3 3 3 2 2 3" xfId="59895" xr:uid="{00000000-0005-0000-0000-0000F7E90000}"/>
    <cellStyle name="Output 3 3 3 2 2 4" xfId="59896" xr:uid="{00000000-0005-0000-0000-0000F8E90000}"/>
    <cellStyle name="Output 3 3 3 2 2 5" xfId="59897" xr:uid="{00000000-0005-0000-0000-0000F9E90000}"/>
    <cellStyle name="Output 3 3 3 2 3" xfId="59898" xr:uid="{00000000-0005-0000-0000-0000FAE90000}"/>
    <cellStyle name="Output 3 3 3 2 3 2" xfId="59899" xr:uid="{00000000-0005-0000-0000-0000FBE90000}"/>
    <cellStyle name="Output 3 3 3 2 3 3" xfId="59900" xr:uid="{00000000-0005-0000-0000-0000FCE90000}"/>
    <cellStyle name="Output 3 3 3 2 3 4" xfId="59901" xr:uid="{00000000-0005-0000-0000-0000FDE90000}"/>
    <cellStyle name="Output 3 3 3 2 3 5" xfId="59902" xr:uid="{00000000-0005-0000-0000-0000FEE90000}"/>
    <cellStyle name="Output 3 3 3 2 4" xfId="59903" xr:uid="{00000000-0005-0000-0000-0000FFE90000}"/>
    <cellStyle name="Output 3 3 3 2 5" xfId="59904" xr:uid="{00000000-0005-0000-0000-000000EA0000}"/>
    <cellStyle name="Output 3 3 3 2 6" xfId="59905" xr:uid="{00000000-0005-0000-0000-000001EA0000}"/>
    <cellStyle name="Output 3 3 3 2 7" xfId="59906" xr:uid="{00000000-0005-0000-0000-000002EA0000}"/>
    <cellStyle name="Output 3 3 3 3" xfId="59907" xr:uid="{00000000-0005-0000-0000-000003EA0000}"/>
    <cellStyle name="Output 3 3 3 3 2" xfId="59908" xr:uid="{00000000-0005-0000-0000-000004EA0000}"/>
    <cellStyle name="Output 3 3 3 3 3" xfId="59909" xr:uid="{00000000-0005-0000-0000-000005EA0000}"/>
    <cellStyle name="Output 3 3 3 3 4" xfId="59910" xr:uid="{00000000-0005-0000-0000-000006EA0000}"/>
    <cellStyle name="Output 3 3 3 3 5" xfId="59911" xr:uid="{00000000-0005-0000-0000-000007EA0000}"/>
    <cellStyle name="Output 3 3 3 4" xfId="59912" xr:uid="{00000000-0005-0000-0000-000008EA0000}"/>
    <cellStyle name="Output 3 3 3 4 2" xfId="59913" xr:uid="{00000000-0005-0000-0000-000009EA0000}"/>
    <cellStyle name="Output 3 3 3 4 3" xfId="59914" xr:uid="{00000000-0005-0000-0000-00000AEA0000}"/>
    <cellStyle name="Output 3 3 3 4 4" xfId="59915" xr:uid="{00000000-0005-0000-0000-00000BEA0000}"/>
    <cellStyle name="Output 3 3 3 4 5" xfId="59916" xr:uid="{00000000-0005-0000-0000-00000CEA0000}"/>
    <cellStyle name="Output 3 3 3 5" xfId="59917" xr:uid="{00000000-0005-0000-0000-00000DEA0000}"/>
    <cellStyle name="Output 3 3 3 6" xfId="59918" xr:uid="{00000000-0005-0000-0000-00000EEA0000}"/>
    <cellStyle name="Output 3 3 3 7" xfId="59919" xr:uid="{00000000-0005-0000-0000-00000FEA0000}"/>
    <cellStyle name="Output 3 3 3 8" xfId="59920" xr:uid="{00000000-0005-0000-0000-000010EA0000}"/>
    <cellStyle name="Output 3 3 4" xfId="59921" xr:uid="{00000000-0005-0000-0000-000011EA0000}"/>
    <cellStyle name="Output 3 3 4 2" xfId="59922" xr:uid="{00000000-0005-0000-0000-000012EA0000}"/>
    <cellStyle name="Output 3 3 4 2 2" xfId="59923" xr:uid="{00000000-0005-0000-0000-000013EA0000}"/>
    <cellStyle name="Output 3 3 4 2 2 2" xfId="59924" xr:uid="{00000000-0005-0000-0000-000014EA0000}"/>
    <cellStyle name="Output 3 3 4 2 2 3" xfId="59925" xr:uid="{00000000-0005-0000-0000-000015EA0000}"/>
    <cellStyle name="Output 3 3 4 2 2 4" xfId="59926" xr:uid="{00000000-0005-0000-0000-000016EA0000}"/>
    <cellStyle name="Output 3 3 4 2 2 5" xfId="59927" xr:uid="{00000000-0005-0000-0000-000017EA0000}"/>
    <cellStyle name="Output 3 3 4 2 3" xfId="59928" xr:uid="{00000000-0005-0000-0000-000018EA0000}"/>
    <cellStyle name="Output 3 3 4 2 3 2" xfId="59929" xr:uid="{00000000-0005-0000-0000-000019EA0000}"/>
    <cellStyle name="Output 3 3 4 2 3 3" xfId="59930" xr:uid="{00000000-0005-0000-0000-00001AEA0000}"/>
    <cellStyle name="Output 3 3 4 2 3 4" xfId="59931" xr:uid="{00000000-0005-0000-0000-00001BEA0000}"/>
    <cellStyle name="Output 3 3 4 2 3 5" xfId="59932" xr:uid="{00000000-0005-0000-0000-00001CEA0000}"/>
    <cellStyle name="Output 3 3 4 2 4" xfId="59933" xr:uid="{00000000-0005-0000-0000-00001DEA0000}"/>
    <cellStyle name="Output 3 3 4 2 5" xfId="59934" xr:uid="{00000000-0005-0000-0000-00001EEA0000}"/>
    <cellStyle name="Output 3 3 4 2 6" xfId="59935" xr:uid="{00000000-0005-0000-0000-00001FEA0000}"/>
    <cellStyle name="Output 3 3 4 2 7" xfId="59936" xr:uid="{00000000-0005-0000-0000-000020EA0000}"/>
    <cellStyle name="Output 3 3 4 3" xfId="59937" xr:uid="{00000000-0005-0000-0000-000021EA0000}"/>
    <cellStyle name="Output 3 3 4 3 2" xfId="59938" xr:uid="{00000000-0005-0000-0000-000022EA0000}"/>
    <cellStyle name="Output 3 3 4 3 3" xfId="59939" xr:uid="{00000000-0005-0000-0000-000023EA0000}"/>
    <cellStyle name="Output 3 3 4 3 4" xfId="59940" xr:uid="{00000000-0005-0000-0000-000024EA0000}"/>
    <cellStyle name="Output 3 3 4 3 5" xfId="59941" xr:uid="{00000000-0005-0000-0000-000025EA0000}"/>
    <cellStyle name="Output 3 3 4 4" xfId="59942" xr:uid="{00000000-0005-0000-0000-000026EA0000}"/>
    <cellStyle name="Output 3 3 4 4 2" xfId="59943" xr:uid="{00000000-0005-0000-0000-000027EA0000}"/>
    <cellStyle name="Output 3 3 4 4 3" xfId="59944" xr:uid="{00000000-0005-0000-0000-000028EA0000}"/>
    <cellStyle name="Output 3 3 4 4 4" xfId="59945" xr:uid="{00000000-0005-0000-0000-000029EA0000}"/>
    <cellStyle name="Output 3 3 4 4 5" xfId="59946" xr:uid="{00000000-0005-0000-0000-00002AEA0000}"/>
    <cellStyle name="Output 3 3 4 5" xfId="59947" xr:uid="{00000000-0005-0000-0000-00002BEA0000}"/>
    <cellStyle name="Output 3 3 4 6" xfId="59948" xr:uid="{00000000-0005-0000-0000-00002CEA0000}"/>
    <cellStyle name="Output 3 3 4 7" xfId="59949" xr:uid="{00000000-0005-0000-0000-00002DEA0000}"/>
    <cellStyle name="Output 3 3 4 8" xfId="59950" xr:uid="{00000000-0005-0000-0000-00002EEA0000}"/>
    <cellStyle name="Output 3 3 5" xfId="59951" xr:uid="{00000000-0005-0000-0000-00002FEA0000}"/>
    <cellStyle name="Output 3 3 5 2" xfId="59952" xr:uid="{00000000-0005-0000-0000-000030EA0000}"/>
    <cellStyle name="Output 3 3 5 2 2" xfId="59953" xr:uid="{00000000-0005-0000-0000-000031EA0000}"/>
    <cellStyle name="Output 3 3 5 2 2 2" xfId="59954" xr:uid="{00000000-0005-0000-0000-000032EA0000}"/>
    <cellStyle name="Output 3 3 5 2 2 3" xfId="59955" xr:uid="{00000000-0005-0000-0000-000033EA0000}"/>
    <cellStyle name="Output 3 3 5 2 2 4" xfId="59956" xr:uid="{00000000-0005-0000-0000-000034EA0000}"/>
    <cellStyle name="Output 3 3 5 2 2 5" xfId="59957" xr:uid="{00000000-0005-0000-0000-000035EA0000}"/>
    <cellStyle name="Output 3 3 5 2 3" xfId="59958" xr:uid="{00000000-0005-0000-0000-000036EA0000}"/>
    <cellStyle name="Output 3 3 5 2 3 2" xfId="59959" xr:uid="{00000000-0005-0000-0000-000037EA0000}"/>
    <cellStyle name="Output 3 3 5 2 3 3" xfId="59960" xr:uid="{00000000-0005-0000-0000-000038EA0000}"/>
    <cellStyle name="Output 3 3 5 2 3 4" xfId="59961" xr:uid="{00000000-0005-0000-0000-000039EA0000}"/>
    <cellStyle name="Output 3 3 5 2 3 5" xfId="59962" xr:uid="{00000000-0005-0000-0000-00003AEA0000}"/>
    <cellStyle name="Output 3 3 5 2 4" xfId="59963" xr:uid="{00000000-0005-0000-0000-00003BEA0000}"/>
    <cellStyle name="Output 3 3 5 2 5" xfId="59964" xr:uid="{00000000-0005-0000-0000-00003CEA0000}"/>
    <cellStyle name="Output 3 3 5 2 6" xfId="59965" xr:uid="{00000000-0005-0000-0000-00003DEA0000}"/>
    <cellStyle name="Output 3 3 5 2 7" xfId="59966" xr:uid="{00000000-0005-0000-0000-00003EEA0000}"/>
    <cellStyle name="Output 3 3 5 3" xfId="59967" xr:uid="{00000000-0005-0000-0000-00003FEA0000}"/>
    <cellStyle name="Output 3 3 5 3 2" xfId="59968" xr:uid="{00000000-0005-0000-0000-000040EA0000}"/>
    <cellStyle name="Output 3 3 5 3 3" xfId="59969" xr:uid="{00000000-0005-0000-0000-000041EA0000}"/>
    <cellStyle name="Output 3 3 5 3 4" xfId="59970" xr:uid="{00000000-0005-0000-0000-000042EA0000}"/>
    <cellStyle name="Output 3 3 5 3 5" xfId="59971" xr:uid="{00000000-0005-0000-0000-000043EA0000}"/>
    <cellStyle name="Output 3 3 5 4" xfId="59972" xr:uid="{00000000-0005-0000-0000-000044EA0000}"/>
    <cellStyle name="Output 3 3 5 4 2" xfId="59973" xr:uid="{00000000-0005-0000-0000-000045EA0000}"/>
    <cellStyle name="Output 3 3 5 4 3" xfId="59974" xr:uid="{00000000-0005-0000-0000-000046EA0000}"/>
    <cellStyle name="Output 3 3 5 4 4" xfId="59975" xr:uid="{00000000-0005-0000-0000-000047EA0000}"/>
    <cellStyle name="Output 3 3 5 4 5" xfId="59976" xr:uid="{00000000-0005-0000-0000-000048EA0000}"/>
    <cellStyle name="Output 3 3 5 5" xfId="59977" xr:uid="{00000000-0005-0000-0000-000049EA0000}"/>
    <cellStyle name="Output 3 3 5 6" xfId="59978" xr:uid="{00000000-0005-0000-0000-00004AEA0000}"/>
    <cellStyle name="Output 3 3 5 7" xfId="59979" xr:uid="{00000000-0005-0000-0000-00004BEA0000}"/>
    <cellStyle name="Output 3 3 5 8" xfId="59980" xr:uid="{00000000-0005-0000-0000-00004CEA0000}"/>
    <cellStyle name="Output 3 3 6" xfId="59981" xr:uid="{00000000-0005-0000-0000-00004DEA0000}"/>
    <cellStyle name="Output 3 3 6 2" xfId="59982" xr:uid="{00000000-0005-0000-0000-00004EEA0000}"/>
    <cellStyle name="Output 3 3 6 2 2" xfId="59983" xr:uid="{00000000-0005-0000-0000-00004FEA0000}"/>
    <cellStyle name="Output 3 3 6 2 2 2" xfId="59984" xr:uid="{00000000-0005-0000-0000-000050EA0000}"/>
    <cellStyle name="Output 3 3 6 2 2 3" xfId="59985" xr:uid="{00000000-0005-0000-0000-000051EA0000}"/>
    <cellStyle name="Output 3 3 6 2 2 4" xfId="59986" xr:uid="{00000000-0005-0000-0000-000052EA0000}"/>
    <cellStyle name="Output 3 3 6 2 2 5" xfId="59987" xr:uid="{00000000-0005-0000-0000-000053EA0000}"/>
    <cellStyle name="Output 3 3 6 2 3" xfId="59988" xr:uid="{00000000-0005-0000-0000-000054EA0000}"/>
    <cellStyle name="Output 3 3 6 2 3 2" xfId="59989" xr:uid="{00000000-0005-0000-0000-000055EA0000}"/>
    <cellStyle name="Output 3 3 6 2 3 3" xfId="59990" xr:uid="{00000000-0005-0000-0000-000056EA0000}"/>
    <cellStyle name="Output 3 3 6 2 3 4" xfId="59991" xr:uid="{00000000-0005-0000-0000-000057EA0000}"/>
    <cellStyle name="Output 3 3 6 2 3 5" xfId="59992" xr:uid="{00000000-0005-0000-0000-000058EA0000}"/>
    <cellStyle name="Output 3 3 6 2 4" xfId="59993" xr:uid="{00000000-0005-0000-0000-000059EA0000}"/>
    <cellStyle name="Output 3 3 6 2 5" xfId="59994" xr:uid="{00000000-0005-0000-0000-00005AEA0000}"/>
    <cellStyle name="Output 3 3 6 2 6" xfId="59995" xr:uid="{00000000-0005-0000-0000-00005BEA0000}"/>
    <cellStyle name="Output 3 3 6 2 7" xfId="59996" xr:uid="{00000000-0005-0000-0000-00005CEA0000}"/>
    <cellStyle name="Output 3 3 6 3" xfId="59997" xr:uid="{00000000-0005-0000-0000-00005DEA0000}"/>
    <cellStyle name="Output 3 3 6 3 2" xfId="59998" xr:uid="{00000000-0005-0000-0000-00005EEA0000}"/>
    <cellStyle name="Output 3 3 6 3 3" xfId="59999" xr:uid="{00000000-0005-0000-0000-00005FEA0000}"/>
    <cellStyle name="Output 3 3 6 3 4" xfId="60000" xr:uid="{00000000-0005-0000-0000-000060EA0000}"/>
    <cellStyle name="Output 3 3 6 3 5" xfId="60001" xr:uid="{00000000-0005-0000-0000-000061EA0000}"/>
    <cellStyle name="Output 3 3 6 4" xfId="60002" xr:uid="{00000000-0005-0000-0000-000062EA0000}"/>
    <cellStyle name="Output 3 3 6 4 2" xfId="60003" xr:uid="{00000000-0005-0000-0000-000063EA0000}"/>
    <cellStyle name="Output 3 3 6 4 3" xfId="60004" xr:uid="{00000000-0005-0000-0000-000064EA0000}"/>
    <cellStyle name="Output 3 3 6 4 4" xfId="60005" xr:uid="{00000000-0005-0000-0000-000065EA0000}"/>
    <cellStyle name="Output 3 3 6 4 5" xfId="60006" xr:uid="{00000000-0005-0000-0000-000066EA0000}"/>
    <cellStyle name="Output 3 3 6 5" xfId="60007" xr:uid="{00000000-0005-0000-0000-000067EA0000}"/>
    <cellStyle name="Output 3 3 6 6" xfId="60008" xr:uid="{00000000-0005-0000-0000-000068EA0000}"/>
    <cellStyle name="Output 3 3 6 7" xfId="60009" xr:uid="{00000000-0005-0000-0000-000069EA0000}"/>
    <cellStyle name="Output 3 3 6 8" xfId="60010" xr:uid="{00000000-0005-0000-0000-00006AEA0000}"/>
    <cellStyle name="Output 3 3 7" xfId="60011" xr:uid="{00000000-0005-0000-0000-00006BEA0000}"/>
    <cellStyle name="Output 3 3 7 2" xfId="60012" xr:uid="{00000000-0005-0000-0000-00006CEA0000}"/>
    <cellStyle name="Output 3 3 7 2 2" xfId="60013" xr:uid="{00000000-0005-0000-0000-00006DEA0000}"/>
    <cellStyle name="Output 3 3 7 2 2 2" xfId="60014" xr:uid="{00000000-0005-0000-0000-00006EEA0000}"/>
    <cellStyle name="Output 3 3 7 2 2 3" xfId="60015" xr:uid="{00000000-0005-0000-0000-00006FEA0000}"/>
    <cellStyle name="Output 3 3 7 2 2 4" xfId="60016" xr:uid="{00000000-0005-0000-0000-000070EA0000}"/>
    <cellStyle name="Output 3 3 7 2 2 5" xfId="60017" xr:uid="{00000000-0005-0000-0000-000071EA0000}"/>
    <cellStyle name="Output 3 3 7 2 3" xfId="60018" xr:uid="{00000000-0005-0000-0000-000072EA0000}"/>
    <cellStyle name="Output 3 3 7 2 3 2" xfId="60019" xr:uid="{00000000-0005-0000-0000-000073EA0000}"/>
    <cellStyle name="Output 3 3 7 2 3 3" xfId="60020" xr:uid="{00000000-0005-0000-0000-000074EA0000}"/>
    <cellStyle name="Output 3 3 7 2 3 4" xfId="60021" xr:uid="{00000000-0005-0000-0000-000075EA0000}"/>
    <cellStyle name="Output 3 3 7 2 3 5" xfId="60022" xr:uid="{00000000-0005-0000-0000-000076EA0000}"/>
    <cellStyle name="Output 3 3 7 2 4" xfId="60023" xr:uid="{00000000-0005-0000-0000-000077EA0000}"/>
    <cellStyle name="Output 3 3 7 2 5" xfId="60024" xr:uid="{00000000-0005-0000-0000-000078EA0000}"/>
    <cellStyle name="Output 3 3 7 2 6" xfId="60025" xr:uid="{00000000-0005-0000-0000-000079EA0000}"/>
    <cellStyle name="Output 3 3 7 2 7" xfId="60026" xr:uid="{00000000-0005-0000-0000-00007AEA0000}"/>
    <cellStyle name="Output 3 3 7 3" xfId="60027" xr:uid="{00000000-0005-0000-0000-00007BEA0000}"/>
    <cellStyle name="Output 3 3 7 3 2" xfId="60028" xr:uid="{00000000-0005-0000-0000-00007CEA0000}"/>
    <cellStyle name="Output 3 3 7 3 3" xfId="60029" xr:uid="{00000000-0005-0000-0000-00007DEA0000}"/>
    <cellStyle name="Output 3 3 7 3 4" xfId="60030" xr:uid="{00000000-0005-0000-0000-00007EEA0000}"/>
    <cellStyle name="Output 3 3 7 3 5" xfId="60031" xr:uid="{00000000-0005-0000-0000-00007FEA0000}"/>
    <cellStyle name="Output 3 3 7 4" xfId="60032" xr:uid="{00000000-0005-0000-0000-000080EA0000}"/>
    <cellStyle name="Output 3 3 7 4 2" xfId="60033" xr:uid="{00000000-0005-0000-0000-000081EA0000}"/>
    <cellStyle name="Output 3 3 7 4 3" xfId="60034" xr:uid="{00000000-0005-0000-0000-000082EA0000}"/>
    <cellStyle name="Output 3 3 7 4 4" xfId="60035" xr:uid="{00000000-0005-0000-0000-000083EA0000}"/>
    <cellStyle name="Output 3 3 7 4 5" xfId="60036" xr:uid="{00000000-0005-0000-0000-000084EA0000}"/>
    <cellStyle name="Output 3 3 7 5" xfId="60037" xr:uid="{00000000-0005-0000-0000-000085EA0000}"/>
    <cellStyle name="Output 3 3 7 6" xfId="60038" xr:uid="{00000000-0005-0000-0000-000086EA0000}"/>
    <cellStyle name="Output 3 3 7 7" xfId="60039" xr:uid="{00000000-0005-0000-0000-000087EA0000}"/>
    <cellStyle name="Output 3 3 7 8" xfId="60040" xr:uid="{00000000-0005-0000-0000-000088EA0000}"/>
    <cellStyle name="Output 3 3 8" xfId="60041" xr:uid="{00000000-0005-0000-0000-000089EA0000}"/>
    <cellStyle name="Output 3 3 8 2" xfId="60042" xr:uid="{00000000-0005-0000-0000-00008AEA0000}"/>
    <cellStyle name="Output 3 3 8 2 2" xfId="60043" xr:uid="{00000000-0005-0000-0000-00008BEA0000}"/>
    <cellStyle name="Output 3 3 8 2 2 2" xfId="60044" xr:uid="{00000000-0005-0000-0000-00008CEA0000}"/>
    <cellStyle name="Output 3 3 8 2 2 3" xfId="60045" xr:uid="{00000000-0005-0000-0000-00008DEA0000}"/>
    <cellStyle name="Output 3 3 8 2 2 4" xfId="60046" xr:uid="{00000000-0005-0000-0000-00008EEA0000}"/>
    <cellStyle name="Output 3 3 8 2 2 5" xfId="60047" xr:uid="{00000000-0005-0000-0000-00008FEA0000}"/>
    <cellStyle name="Output 3 3 8 2 3" xfId="60048" xr:uid="{00000000-0005-0000-0000-000090EA0000}"/>
    <cellStyle name="Output 3 3 8 2 3 2" xfId="60049" xr:uid="{00000000-0005-0000-0000-000091EA0000}"/>
    <cellStyle name="Output 3 3 8 2 3 3" xfId="60050" xr:uid="{00000000-0005-0000-0000-000092EA0000}"/>
    <cellStyle name="Output 3 3 8 2 3 4" xfId="60051" xr:uid="{00000000-0005-0000-0000-000093EA0000}"/>
    <cellStyle name="Output 3 3 8 2 3 5" xfId="60052" xr:uid="{00000000-0005-0000-0000-000094EA0000}"/>
    <cellStyle name="Output 3 3 8 2 4" xfId="60053" xr:uid="{00000000-0005-0000-0000-000095EA0000}"/>
    <cellStyle name="Output 3 3 8 2 5" xfId="60054" xr:uid="{00000000-0005-0000-0000-000096EA0000}"/>
    <cellStyle name="Output 3 3 8 2 6" xfId="60055" xr:uid="{00000000-0005-0000-0000-000097EA0000}"/>
    <cellStyle name="Output 3 3 8 2 7" xfId="60056" xr:uid="{00000000-0005-0000-0000-000098EA0000}"/>
    <cellStyle name="Output 3 3 8 3" xfId="60057" xr:uid="{00000000-0005-0000-0000-000099EA0000}"/>
    <cellStyle name="Output 3 3 8 3 2" xfId="60058" xr:uid="{00000000-0005-0000-0000-00009AEA0000}"/>
    <cellStyle name="Output 3 3 8 3 3" xfId="60059" xr:uid="{00000000-0005-0000-0000-00009BEA0000}"/>
    <cellStyle name="Output 3 3 8 3 4" xfId="60060" xr:uid="{00000000-0005-0000-0000-00009CEA0000}"/>
    <cellStyle name="Output 3 3 8 3 5" xfId="60061" xr:uid="{00000000-0005-0000-0000-00009DEA0000}"/>
    <cellStyle name="Output 3 3 8 4" xfId="60062" xr:uid="{00000000-0005-0000-0000-00009EEA0000}"/>
    <cellStyle name="Output 3 3 8 4 2" xfId="60063" xr:uid="{00000000-0005-0000-0000-00009FEA0000}"/>
    <cellStyle name="Output 3 3 8 4 3" xfId="60064" xr:uid="{00000000-0005-0000-0000-0000A0EA0000}"/>
    <cellStyle name="Output 3 3 8 4 4" xfId="60065" xr:uid="{00000000-0005-0000-0000-0000A1EA0000}"/>
    <cellStyle name="Output 3 3 8 4 5" xfId="60066" xr:uid="{00000000-0005-0000-0000-0000A2EA0000}"/>
    <cellStyle name="Output 3 3 8 5" xfId="60067" xr:uid="{00000000-0005-0000-0000-0000A3EA0000}"/>
    <cellStyle name="Output 3 3 8 6" xfId="60068" xr:uid="{00000000-0005-0000-0000-0000A4EA0000}"/>
    <cellStyle name="Output 3 3 8 7" xfId="60069" xr:uid="{00000000-0005-0000-0000-0000A5EA0000}"/>
    <cellStyle name="Output 3 3 8 8" xfId="60070" xr:uid="{00000000-0005-0000-0000-0000A6EA0000}"/>
    <cellStyle name="Output 3 3 9" xfId="60071" xr:uid="{00000000-0005-0000-0000-0000A7EA0000}"/>
    <cellStyle name="Output 3 3 9 2" xfId="60072" xr:uid="{00000000-0005-0000-0000-0000A8EA0000}"/>
    <cellStyle name="Output 3 3 9 2 2" xfId="60073" xr:uid="{00000000-0005-0000-0000-0000A9EA0000}"/>
    <cellStyle name="Output 3 3 9 2 2 2" xfId="60074" xr:uid="{00000000-0005-0000-0000-0000AAEA0000}"/>
    <cellStyle name="Output 3 3 9 2 2 3" xfId="60075" xr:uid="{00000000-0005-0000-0000-0000ABEA0000}"/>
    <cellStyle name="Output 3 3 9 2 2 4" xfId="60076" xr:uid="{00000000-0005-0000-0000-0000ACEA0000}"/>
    <cellStyle name="Output 3 3 9 2 2 5" xfId="60077" xr:uid="{00000000-0005-0000-0000-0000ADEA0000}"/>
    <cellStyle name="Output 3 3 9 2 3" xfId="60078" xr:uid="{00000000-0005-0000-0000-0000AEEA0000}"/>
    <cellStyle name="Output 3 3 9 2 3 2" xfId="60079" xr:uid="{00000000-0005-0000-0000-0000AFEA0000}"/>
    <cellStyle name="Output 3 3 9 2 3 3" xfId="60080" xr:uid="{00000000-0005-0000-0000-0000B0EA0000}"/>
    <cellStyle name="Output 3 3 9 2 3 4" xfId="60081" xr:uid="{00000000-0005-0000-0000-0000B1EA0000}"/>
    <cellStyle name="Output 3 3 9 2 3 5" xfId="60082" xr:uid="{00000000-0005-0000-0000-0000B2EA0000}"/>
    <cellStyle name="Output 3 3 9 2 4" xfId="60083" xr:uid="{00000000-0005-0000-0000-0000B3EA0000}"/>
    <cellStyle name="Output 3 3 9 2 5" xfId="60084" xr:uid="{00000000-0005-0000-0000-0000B4EA0000}"/>
    <cellStyle name="Output 3 3 9 2 6" xfId="60085" xr:uid="{00000000-0005-0000-0000-0000B5EA0000}"/>
    <cellStyle name="Output 3 3 9 2 7" xfId="60086" xr:uid="{00000000-0005-0000-0000-0000B6EA0000}"/>
    <cellStyle name="Output 3 3 9 3" xfId="60087" xr:uid="{00000000-0005-0000-0000-0000B7EA0000}"/>
    <cellStyle name="Output 3 3 9 3 2" xfId="60088" xr:uid="{00000000-0005-0000-0000-0000B8EA0000}"/>
    <cellStyle name="Output 3 3 9 3 3" xfId="60089" xr:uid="{00000000-0005-0000-0000-0000B9EA0000}"/>
    <cellStyle name="Output 3 3 9 3 4" xfId="60090" xr:uid="{00000000-0005-0000-0000-0000BAEA0000}"/>
    <cellStyle name="Output 3 3 9 3 5" xfId="60091" xr:uid="{00000000-0005-0000-0000-0000BBEA0000}"/>
    <cellStyle name="Output 3 3 9 4" xfId="60092" xr:uid="{00000000-0005-0000-0000-0000BCEA0000}"/>
    <cellStyle name="Output 3 3 9 4 2" xfId="60093" xr:uid="{00000000-0005-0000-0000-0000BDEA0000}"/>
    <cellStyle name="Output 3 3 9 4 3" xfId="60094" xr:uid="{00000000-0005-0000-0000-0000BEEA0000}"/>
    <cellStyle name="Output 3 3 9 4 4" xfId="60095" xr:uid="{00000000-0005-0000-0000-0000BFEA0000}"/>
    <cellStyle name="Output 3 3 9 4 5" xfId="60096" xr:uid="{00000000-0005-0000-0000-0000C0EA0000}"/>
    <cellStyle name="Output 3 3 9 5" xfId="60097" xr:uid="{00000000-0005-0000-0000-0000C1EA0000}"/>
    <cellStyle name="Output 3 3 9 6" xfId="60098" xr:uid="{00000000-0005-0000-0000-0000C2EA0000}"/>
    <cellStyle name="Output 3 3 9 7" xfId="60099" xr:uid="{00000000-0005-0000-0000-0000C3EA0000}"/>
    <cellStyle name="Output 3 3 9 8" xfId="60100" xr:uid="{00000000-0005-0000-0000-0000C4EA0000}"/>
    <cellStyle name="Output 3 4" xfId="60101" xr:uid="{00000000-0005-0000-0000-0000C5EA0000}"/>
    <cellStyle name="Output 3 4 2" xfId="60102" xr:uid="{00000000-0005-0000-0000-0000C6EA0000}"/>
    <cellStyle name="Output 3 4 2 2" xfId="60103" xr:uid="{00000000-0005-0000-0000-0000C7EA0000}"/>
    <cellStyle name="Output 3 4 3" xfId="60104" xr:uid="{00000000-0005-0000-0000-0000C8EA0000}"/>
    <cellStyle name="Output 3 4 4" xfId="60105" xr:uid="{00000000-0005-0000-0000-0000C9EA0000}"/>
    <cellStyle name="Output 3 4 5" xfId="60106" xr:uid="{00000000-0005-0000-0000-0000CAEA0000}"/>
    <cellStyle name="Output 3 5" xfId="60107" xr:uid="{00000000-0005-0000-0000-0000CBEA0000}"/>
    <cellStyle name="Output 3 5 2" xfId="60108" xr:uid="{00000000-0005-0000-0000-0000CCEA0000}"/>
    <cellStyle name="Output 3 5 2 2" xfId="60109" xr:uid="{00000000-0005-0000-0000-0000CDEA0000}"/>
    <cellStyle name="Output 3 5 3" xfId="60110" xr:uid="{00000000-0005-0000-0000-0000CEEA0000}"/>
    <cellStyle name="Output 3 5 4" xfId="60111" xr:uid="{00000000-0005-0000-0000-0000CFEA0000}"/>
    <cellStyle name="Output 3 5 5" xfId="60112" xr:uid="{00000000-0005-0000-0000-0000D0EA0000}"/>
    <cellStyle name="Output 3 6" xfId="60113" xr:uid="{00000000-0005-0000-0000-0000D1EA0000}"/>
    <cellStyle name="Output 3 6 2" xfId="60114" xr:uid="{00000000-0005-0000-0000-0000D2EA0000}"/>
    <cellStyle name="Output 3 7" xfId="60115" xr:uid="{00000000-0005-0000-0000-0000D3EA0000}"/>
    <cellStyle name="Output 3 8" xfId="60116" xr:uid="{00000000-0005-0000-0000-0000D4EA0000}"/>
    <cellStyle name="Output 3_T-straight with PEDs adjustor" xfId="60117" xr:uid="{00000000-0005-0000-0000-0000D5EA0000}"/>
    <cellStyle name="Output 4" xfId="60118" xr:uid="{00000000-0005-0000-0000-0000D6EA0000}"/>
    <cellStyle name="Output 4 2" xfId="60119" xr:uid="{00000000-0005-0000-0000-0000D7EA0000}"/>
    <cellStyle name="Output 4 2 10" xfId="60120" xr:uid="{00000000-0005-0000-0000-0000D8EA0000}"/>
    <cellStyle name="Output 4 2 10 2" xfId="60121" xr:uid="{00000000-0005-0000-0000-0000D9EA0000}"/>
    <cellStyle name="Output 4 2 10 2 2" xfId="60122" xr:uid="{00000000-0005-0000-0000-0000DAEA0000}"/>
    <cellStyle name="Output 4 2 10 2 2 2" xfId="60123" xr:uid="{00000000-0005-0000-0000-0000DBEA0000}"/>
    <cellStyle name="Output 4 2 10 2 2 3" xfId="60124" xr:uid="{00000000-0005-0000-0000-0000DCEA0000}"/>
    <cellStyle name="Output 4 2 10 2 2 4" xfId="60125" xr:uid="{00000000-0005-0000-0000-0000DDEA0000}"/>
    <cellStyle name="Output 4 2 10 2 2 5" xfId="60126" xr:uid="{00000000-0005-0000-0000-0000DEEA0000}"/>
    <cellStyle name="Output 4 2 10 2 3" xfId="60127" xr:uid="{00000000-0005-0000-0000-0000DFEA0000}"/>
    <cellStyle name="Output 4 2 10 2 3 2" xfId="60128" xr:uid="{00000000-0005-0000-0000-0000E0EA0000}"/>
    <cellStyle name="Output 4 2 10 2 3 3" xfId="60129" xr:uid="{00000000-0005-0000-0000-0000E1EA0000}"/>
    <cellStyle name="Output 4 2 10 2 3 4" xfId="60130" xr:uid="{00000000-0005-0000-0000-0000E2EA0000}"/>
    <cellStyle name="Output 4 2 10 2 3 5" xfId="60131" xr:uid="{00000000-0005-0000-0000-0000E3EA0000}"/>
    <cellStyle name="Output 4 2 10 2 4" xfId="60132" xr:uid="{00000000-0005-0000-0000-0000E4EA0000}"/>
    <cellStyle name="Output 4 2 10 2 5" xfId="60133" xr:uid="{00000000-0005-0000-0000-0000E5EA0000}"/>
    <cellStyle name="Output 4 2 10 2 6" xfId="60134" xr:uid="{00000000-0005-0000-0000-0000E6EA0000}"/>
    <cellStyle name="Output 4 2 10 2 7" xfId="60135" xr:uid="{00000000-0005-0000-0000-0000E7EA0000}"/>
    <cellStyle name="Output 4 2 10 3" xfId="60136" xr:uid="{00000000-0005-0000-0000-0000E8EA0000}"/>
    <cellStyle name="Output 4 2 10 3 2" xfId="60137" xr:uid="{00000000-0005-0000-0000-0000E9EA0000}"/>
    <cellStyle name="Output 4 2 10 3 3" xfId="60138" xr:uid="{00000000-0005-0000-0000-0000EAEA0000}"/>
    <cellStyle name="Output 4 2 10 3 4" xfId="60139" xr:uid="{00000000-0005-0000-0000-0000EBEA0000}"/>
    <cellStyle name="Output 4 2 10 3 5" xfId="60140" xr:uid="{00000000-0005-0000-0000-0000ECEA0000}"/>
    <cellStyle name="Output 4 2 10 4" xfId="60141" xr:uid="{00000000-0005-0000-0000-0000EDEA0000}"/>
    <cellStyle name="Output 4 2 10 4 2" xfId="60142" xr:uid="{00000000-0005-0000-0000-0000EEEA0000}"/>
    <cellStyle name="Output 4 2 10 4 3" xfId="60143" xr:uid="{00000000-0005-0000-0000-0000EFEA0000}"/>
    <cellStyle name="Output 4 2 10 4 4" xfId="60144" xr:uid="{00000000-0005-0000-0000-0000F0EA0000}"/>
    <cellStyle name="Output 4 2 10 4 5" xfId="60145" xr:uid="{00000000-0005-0000-0000-0000F1EA0000}"/>
    <cellStyle name="Output 4 2 10 5" xfId="60146" xr:uid="{00000000-0005-0000-0000-0000F2EA0000}"/>
    <cellStyle name="Output 4 2 10 6" xfId="60147" xr:uid="{00000000-0005-0000-0000-0000F3EA0000}"/>
    <cellStyle name="Output 4 2 10 7" xfId="60148" xr:uid="{00000000-0005-0000-0000-0000F4EA0000}"/>
    <cellStyle name="Output 4 2 10 8" xfId="60149" xr:uid="{00000000-0005-0000-0000-0000F5EA0000}"/>
    <cellStyle name="Output 4 2 11" xfId="60150" xr:uid="{00000000-0005-0000-0000-0000F6EA0000}"/>
    <cellStyle name="Output 4 2 11 2" xfId="60151" xr:uid="{00000000-0005-0000-0000-0000F7EA0000}"/>
    <cellStyle name="Output 4 2 11 2 2" xfId="60152" xr:uid="{00000000-0005-0000-0000-0000F8EA0000}"/>
    <cellStyle name="Output 4 2 11 2 2 2" xfId="60153" xr:uid="{00000000-0005-0000-0000-0000F9EA0000}"/>
    <cellStyle name="Output 4 2 11 2 2 3" xfId="60154" xr:uid="{00000000-0005-0000-0000-0000FAEA0000}"/>
    <cellStyle name="Output 4 2 11 2 2 4" xfId="60155" xr:uid="{00000000-0005-0000-0000-0000FBEA0000}"/>
    <cellStyle name="Output 4 2 11 2 2 5" xfId="60156" xr:uid="{00000000-0005-0000-0000-0000FCEA0000}"/>
    <cellStyle name="Output 4 2 11 2 3" xfId="60157" xr:uid="{00000000-0005-0000-0000-0000FDEA0000}"/>
    <cellStyle name="Output 4 2 11 2 3 2" xfId="60158" xr:uid="{00000000-0005-0000-0000-0000FEEA0000}"/>
    <cellStyle name="Output 4 2 11 2 3 3" xfId="60159" xr:uid="{00000000-0005-0000-0000-0000FFEA0000}"/>
    <cellStyle name="Output 4 2 11 2 3 4" xfId="60160" xr:uid="{00000000-0005-0000-0000-000000EB0000}"/>
    <cellStyle name="Output 4 2 11 2 3 5" xfId="60161" xr:uid="{00000000-0005-0000-0000-000001EB0000}"/>
    <cellStyle name="Output 4 2 11 2 4" xfId="60162" xr:uid="{00000000-0005-0000-0000-000002EB0000}"/>
    <cellStyle name="Output 4 2 11 2 5" xfId="60163" xr:uid="{00000000-0005-0000-0000-000003EB0000}"/>
    <cellStyle name="Output 4 2 11 2 6" xfId="60164" xr:uid="{00000000-0005-0000-0000-000004EB0000}"/>
    <cellStyle name="Output 4 2 11 2 7" xfId="60165" xr:uid="{00000000-0005-0000-0000-000005EB0000}"/>
    <cellStyle name="Output 4 2 11 3" xfId="60166" xr:uid="{00000000-0005-0000-0000-000006EB0000}"/>
    <cellStyle name="Output 4 2 11 3 2" xfId="60167" xr:uid="{00000000-0005-0000-0000-000007EB0000}"/>
    <cellStyle name="Output 4 2 11 3 3" xfId="60168" xr:uid="{00000000-0005-0000-0000-000008EB0000}"/>
    <cellStyle name="Output 4 2 11 3 4" xfId="60169" xr:uid="{00000000-0005-0000-0000-000009EB0000}"/>
    <cellStyle name="Output 4 2 11 3 5" xfId="60170" xr:uid="{00000000-0005-0000-0000-00000AEB0000}"/>
    <cellStyle name="Output 4 2 11 4" xfId="60171" xr:uid="{00000000-0005-0000-0000-00000BEB0000}"/>
    <cellStyle name="Output 4 2 11 4 2" xfId="60172" xr:uid="{00000000-0005-0000-0000-00000CEB0000}"/>
    <cellStyle name="Output 4 2 11 4 3" xfId="60173" xr:uid="{00000000-0005-0000-0000-00000DEB0000}"/>
    <cellStyle name="Output 4 2 11 4 4" xfId="60174" xr:uid="{00000000-0005-0000-0000-00000EEB0000}"/>
    <cellStyle name="Output 4 2 11 4 5" xfId="60175" xr:uid="{00000000-0005-0000-0000-00000FEB0000}"/>
    <cellStyle name="Output 4 2 11 5" xfId="60176" xr:uid="{00000000-0005-0000-0000-000010EB0000}"/>
    <cellStyle name="Output 4 2 11 6" xfId="60177" xr:uid="{00000000-0005-0000-0000-000011EB0000}"/>
    <cellStyle name="Output 4 2 11 7" xfId="60178" xr:uid="{00000000-0005-0000-0000-000012EB0000}"/>
    <cellStyle name="Output 4 2 11 8" xfId="60179" xr:uid="{00000000-0005-0000-0000-000013EB0000}"/>
    <cellStyle name="Output 4 2 12" xfId="60180" xr:uid="{00000000-0005-0000-0000-000014EB0000}"/>
    <cellStyle name="Output 4 2 12 2" xfId="60181" xr:uid="{00000000-0005-0000-0000-000015EB0000}"/>
    <cellStyle name="Output 4 2 12 2 2" xfId="60182" xr:uid="{00000000-0005-0000-0000-000016EB0000}"/>
    <cellStyle name="Output 4 2 12 2 2 2" xfId="60183" xr:uid="{00000000-0005-0000-0000-000017EB0000}"/>
    <cellStyle name="Output 4 2 12 2 2 3" xfId="60184" xr:uid="{00000000-0005-0000-0000-000018EB0000}"/>
    <cellStyle name="Output 4 2 12 2 2 4" xfId="60185" xr:uid="{00000000-0005-0000-0000-000019EB0000}"/>
    <cellStyle name="Output 4 2 12 2 2 5" xfId="60186" xr:uid="{00000000-0005-0000-0000-00001AEB0000}"/>
    <cellStyle name="Output 4 2 12 2 3" xfId="60187" xr:uid="{00000000-0005-0000-0000-00001BEB0000}"/>
    <cellStyle name="Output 4 2 12 2 3 2" xfId="60188" xr:uid="{00000000-0005-0000-0000-00001CEB0000}"/>
    <cellStyle name="Output 4 2 12 2 3 3" xfId="60189" xr:uid="{00000000-0005-0000-0000-00001DEB0000}"/>
    <cellStyle name="Output 4 2 12 2 3 4" xfId="60190" xr:uid="{00000000-0005-0000-0000-00001EEB0000}"/>
    <cellStyle name="Output 4 2 12 2 3 5" xfId="60191" xr:uid="{00000000-0005-0000-0000-00001FEB0000}"/>
    <cellStyle name="Output 4 2 12 2 4" xfId="60192" xr:uid="{00000000-0005-0000-0000-000020EB0000}"/>
    <cellStyle name="Output 4 2 12 2 5" xfId="60193" xr:uid="{00000000-0005-0000-0000-000021EB0000}"/>
    <cellStyle name="Output 4 2 12 2 6" xfId="60194" xr:uid="{00000000-0005-0000-0000-000022EB0000}"/>
    <cellStyle name="Output 4 2 12 2 7" xfId="60195" xr:uid="{00000000-0005-0000-0000-000023EB0000}"/>
    <cellStyle name="Output 4 2 12 3" xfId="60196" xr:uid="{00000000-0005-0000-0000-000024EB0000}"/>
    <cellStyle name="Output 4 2 12 3 2" xfId="60197" xr:uid="{00000000-0005-0000-0000-000025EB0000}"/>
    <cellStyle name="Output 4 2 12 3 3" xfId="60198" xr:uid="{00000000-0005-0000-0000-000026EB0000}"/>
    <cellStyle name="Output 4 2 12 3 4" xfId="60199" xr:uid="{00000000-0005-0000-0000-000027EB0000}"/>
    <cellStyle name="Output 4 2 12 3 5" xfId="60200" xr:uid="{00000000-0005-0000-0000-000028EB0000}"/>
    <cellStyle name="Output 4 2 12 4" xfId="60201" xr:uid="{00000000-0005-0000-0000-000029EB0000}"/>
    <cellStyle name="Output 4 2 12 4 2" xfId="60202" xr:uid="{00000000-0005-0000-0000-00002AEB0000}"/>
    <cellStyle name="Output 4 2 12 4 3" xfId="60203" xr:uid="{00000000-0005-0000-0000-00002BEB0000}"/>
    <cellStyle name="Output 4 2 12 4 4" xfId="60204" xr:uid="{00000000-0005-0000-0000-00002CEB0000}"/>
    <cellStyle name="Output 4 2 12 4 5" xfId="60205" xr:uid="{00000000-0005-0000-0000-00002DEB0000}"/>
    <cellStyle name="Output 4 2 12 5" xfId="60206" xr:uid="{00000000-0005-0000-0000-00002EEB0000}"/>
    <cellStyle name="Output 4 2 12 6" xfId="60207" xr:uid="{00000000-0005-0000-0000-00002FEB0000}"/>
    <cellStyle name="Output 4 2 12 7" xfId="60208" xr:uid="{00000000-0005-0000-0000-000030EB0000}"/>
    <cellStyle name="Output 4 2 12 8" xfId="60209" xr:uid="{00000000-0005-0000-0000-000031EB0000}"/>
    <cellStyle name="Output 4 2 13" xfId="60210" xr:uid="{00000000-0005-0000-0000-000032EB0000}"/>
    <cellStyle name="Output 4 2 13 2" xfId="60211" xr:uid="{00000000-0005-0000-0000-000033EB0000}"/>
    <cellStyle name="Output 4 2 13 2 2" xfId="60212" xr:uid="{00000000-0005-0000-0000-000034EB0000}"/>
    <cellStyle name="Output 4 2 13 2 2 2" xfId="60213" xr:uid="{00000000-0005-0000-0000-000035EB0000}"/>
    <cellStyle name="Output 4 2 13 2 2 3" xfId="60214" xr:uid="{00000000-0005-0000-0000-000036EB0000}"/>
    <cellStyle name="Output 4 2 13 2 2 4" xfId="60215" xr:uid="{00000000-0005-0000-0000-000037EB0000}"/>
    <cellStyle name="Output 4 2 13 2 2 5" xfId="60216" xr:uid="{00000000-0005-0000-0000-000038EB0000}"/>
    <cellStyle name="Output 4 2 13 2 3" xfId="60217" xr:uid="{00000000-0005-0000-0000-000039EB0000}"/>
    <cellStyle name="Output 4 2 13 2 3 2" xfId="60218" xr:uid="{00000000-0005-0000-0000-00003AEB0000}"/>
    <cellStyle name="Output 4 2 13 2 3 3" xfId="60219" xr:uid="{00000000-0005-0000-0000-00003BEB0000}"/>
    <cellStyle name="Output 4 2 13 2 3 4" xfId="60220" xr:uid="{00000000-0005-0000-0000-00003CEB0000}"/>
    <cellStyle name="Output 4 2 13 2 3 5" xfId="60221" xr:uid="{00000000-0005-0000-0000-00003DEB0000}"/>
    <cellStyle name="Output 4 2 13 2 4" xfId="60222" xr:uid="{00000000-0005-0000-0000-00003EEB0000}"/>
    <cellStyle name="Output 4 2 13 2 5" xfId="60223" xr:uid="{00000000-0005-0000-0000-00003FEB0000}"/>
    <cellStyle name="Output 4 2 13 2 6" xfId="60224" xr:uid="{00000000-0005-0000-0000-000040EB0000}"/>
    <cellStyle name="Output 4 2 13 2 7" xfId="60225" xr:uid="{00000000-0005-0000-0000-000041EB0000}"/>
    <cellStyle name="Output 4 2 13 3" xfId="60226" xr:uid="{00000000-0005-0000-0000-000042EB0000}"/>
    <cellStyle name="Output 4 2 13 3 2" xfId="60227" xr:uid="{00000000-0005-0000-0000-000043EB0000}"/>
    <cellStyle name="Output 4 2 13 3 3" xfId="60228" xr:uid="{00000000-0005-0000-0000-000044EB0000}"/>
    <cellStyle name="Output 4 2 13 3 4" xfId="60229" xr:uid="{00000000-0005-0000-0000-000045EB0000}"/>
    <cellStyle name="Output 4 2 13 3 5" xfId="60230" xr:uid="{00000000-0005-0000-0000-000046EB0000}"/>
    <cellStyle name="Output 4 2 13 4" xfId="60231" xr:uid="{00000000-0005-0000-0000-000047EB0000}"/>
    <cellStyle name="Output 4 2 13 4 2" xfId="60232" xr:uid="{00000000-0005-0000-0000-000048EB0000}"/>
    <cellStyle name="Output 4 2 13 4 3" xfId="60233" xr:uid="{00000000-0005-0000-0000-000049EB0000}"/>
    <cellStyle name="Output 4 2 13 4 4" xfId="60234" xr:uid="{00000000-0005-0000-0000-00004AEB0000}"/>
    <cellStyle name="Output 4 2 13 4 5" xfId="60235" xr:uid="{00000000-0005-0000-0000-00004BEB0000}"/>
    <cellStyle name="Output 4 2 13 5" xfId="60236" xr:uid="{00000000-0005-0000-0000-00004CEB0000}"/>
    <cellStyle name="Output 4 2 13 6" xfId="60237" xr:uid="{00000000-0005-0000-0000-00004DEB0000}"/>
    <cellStyle name="Output 4 2 13 7" xfId="60238" xr:uid="{00000000-0005-0000-0000-00004EEB0000}"/>
    <cellStyle name="Output 4 2 13 8" xfId="60239" xr:uid="{00000000-0005-0000-0000-00004FEB0000}"/>
    <cellStyle name="Output 4 2 14" xfId="60240" xr:uid="{00000000-0005-0000-0000-000050EB0000}"/>
    <cellStyle name="Output 4 2 14 2" xfId="60241" xr:uid="{00000000-0005-0000-0000-000051EB0000}"/>
    <cellStyle name="Output 4 2 14 2 2" xfId="60242" xr:uid="{00000000-0005-0000-0000-000052EB0000}"/>
    <cellStyle name="Output 4 2 14 2 2 2" xfId="60243" xr:uid="{00000000-0005-0000-0000-000053EB0000}"/>
    <cellStyle name="Output 4 2 14 2 2 3" xfId="60244" xr:uid="{00000000-0005-0000-0000-000054EB0000}"/>
    <cellStyle name="Output 4 2 14 2 2 4" xfId="60245" xr:uid="{00000000-0005-0000-0000-000055EB0000}"/>
    <cellStyle name="Output 4 2 14 2 2 5" xfId="60246" xr:uid="{00000000-0005-0000-0000-000056EB0000}"/>
    <cellStyle name="Output 4 2 14 2 3" xfId="60247" xr:uid="{00000000-0005-0000-0000-000057EB0000}"/>
    <cellStyle name="Output 4 2 14 2 3 2" xfId="60248" xr:uid="{00000000-0005-0000-0000-000058EB0000}"/>
    <cellStyle name="Output 4 2 14 2 3 3" xfId="60249" xr:uid="{00000000-0005-0000-0000-000059EB0000}"/>
    <cellStyle name="Output 4 2 14 2 3 4" xfId="60250" xr:uid="{00000000-0005-0000-0000-00005AEB0000}"/>
    <cellStyle name="Output 4 2 14 2 3 5" xfId="60251" xr:uid="{00000000-0005-0000-0000-00005BEB0000}"/>
    <cellStyle name="Output 4 2 14 2 4" xfId="60252" xr:uid="{00000000-0005-0000-0000-00005CEB0000}"/>
    <cellStyle name="Output 4 2 14 2 5" xfId="60253" xr:uid="{00000000-0005-0000-0000-00005DEB0000}"/>
    <cellStyle name="Output 4 2 14 2 6" xfId="60254" xr:uid="{00000000-0005-0000-0000-00005EEB0000}"/>
    <cellStyle name="Output 4 2 14 2 7" xfId="60255" xr:uid="{00000000-0005-0000-0000-00005FEB0000}"/>
    <cellStyle name="Output 4 2 14 3" xfId="60256" xr:uid="{00000000-0005-0000-0000-000060EB0000}"/>
    <cellStyle name="Output 4 2 14 3 2" xfId="60257" xr:uid="{00000000-0005-0000-0000-000061EB0000}"/>
    <cellStyle name="Output 4 2 14 3 3" xfId="60258" xr:uid="{00000000-0005-0000-0000-000062EB0000}"/>
    <cellStyle name="Output 4 2 14 3 4" xfId="60259" xr:uid="{00000000-0005-0000-0000-000063EB0000}"/>
    <cellStyle name="Output 4 2 14 3 5" xfId="60260" xr:uid="{00000000-0005-0000-0000-000064EB0000}"/>
    <cellStyle name="Output 4 2 14 4" xfId="60261" xr:uid="{00000000-0005-0000-0000-000065EB0000}"/>
    <cellStyle name="Output 4 2 14 4 2" xfId="60262" xr:uid="{00000000-0005-0000-0000-000066EB0000}"/>
    <cellStyle name="Output 4 2 14 4 3" xfId="60263" xr:uid="{00000000-0005-0000-0000-000067EB0000}"/>
    <cellStyle name="Output 4 2 14 4 4" xfId="60264" xr:uid="{00000000-0005-0000-0000-000068EB0000}"/>
    <cellStyle name="Output 4 2 14 4 5" xfId="60265" xr:uid="{00000000-0005-0000-0000-000069EB0000}"/>
    <cellStyle name="Output 4 2 14 5" xfId="60266" xr:uid="{00000000-0005-0000-0000-00006AEB0000}"/>
    <cellStyle name="Output 4 2 14 6" xfId="60267" xr:uid="{00000000-0005-0000-0000-00006BEB0000}"/>
    <cellStyle name="Output 4 2 14 7" xfId="60268" xr:uid="{00000000-0005-0000-0000-00006CEB0000}"/>
    <cellStyle name="Output 4 2 14 8" xfId="60269" xr:uid="{00000000-0005-0000-0000-00006DEB0000}"/>
    <cellStyle name="Output 4 2 15" xfId="60270" xr:uid="{00000000-0005-0000-0000-00006EEB0000}"/>
    <cellStyle name="Output 4 2 15 2" xfId="60271" xr:uid="{00000000-0005-0000-0000-00006FEB0000}"/>
    <cellStyle name="Output 4 2 15 2 2" xfId="60272" xr:uid="{00000000-0005-0000-0000-000070EB0000}"/>
    <cellStyle name="Output 4 2 15 2 3" xfId="60273" xr:uid="{00000000-0005-0000-0000-000071EB0000}"/>
    <cellStyle name="Output 4 2 15 2 4" xfId="60274" xr:uid="{00000000-0005-0000-0000-000072EB0000}"/>
    <cellStyle name="Output 4 2 15 2 5" xfId="60275" xr:uid="{00000000-0005-0000-0000-000073EB0000}"/>
    <cellStyle name="Output 4 2 15 3" xfId="60276" xr:uid="{00000000-0005-0000-0000-000074EB0000}"/>
    <cellStyle name="Output 4 2 15 3 2" xfId="60277" xr:uid="{00000000-0005-0000-0000-000075EB0000}"/>
    <cellStyle name="Output 4 2 15 3 3" xfId="60278" xr:uid="{00000000-0005-0000-0000-000076EB0000}"/>
    <cellStyle name="Output 4 2 15 3 4" xfId="60279" xr:uid="{00000000-0005-0000-0000-000077EB0000}"/>
    <cellStyle name="Output 4 2 15 3 5" xfId="60280" xr:uid="{00000000-0005-0000-0000-000078EB0000}"/>
    <cellStyle name="Output 4 2 15 4" xfId="60281" xr:uid="{00000000-0005-0000-0000-000079EB0000}"/>
    <cellStyle name="Output 4 2 15 5" xfId="60282" xr:uid="{00000000-0005-0000-0000-00007AEB0000}"/>
    <cellStyle name="Output 4 2 15 6" xfId="60283" xr:uid="{00000000-0005-0000-0000-00007BEB0000}"/>
    <cellStyle name="Output 4 2 15 7" xfId="60284" xr:uid="{00000000-0005-0000-0000-00007CEB0000}"/>
    <cellStyle name="Output 4 2 16" xfId="60285" xr:uid="{00000000-0005-0000-0000-00007DEB0000}"/>
    <cellStyle name="Output 4 2 16 2" xfId="60286" xr:uid="{00000000-0005-0000-0000-00007EEB0000}"/>
    <cellStyle name="Output 4 2 16 3" xfId="60287" xr:uid="{00000000-0005-0000-0000-00007FEB0000}"/>
    <cellStyle name="Output 4 2 16 4" xfId="60288" xr:uid="{00000000-0005-0000-0000-000080EB0000}"/>
    <cellStyle name="Output 4 2 16 5" xfId="60289" xr:uid="{00000000-0005-0000-0000-000081EB0000}"/>
    <cellStyle name="Output 4 2 17" xfId="60290" xr:uid="{00000000-0005-0000-0000-000082EB0000}"/>
    <cellStyle name="Output 4 2 17 2" xfId="60291" xr:uid="{00000000-0005-0000-0000-000083EB0000}"/>
    <cellStyle name="Output 4 2 17 3" xfId="60292" xr:uid="{00000000-0005-0000-0000-000084EB0000}"/>
    <cellStyle name="Output 4 2 17 4" xfId="60293" xr:uid="{00000000-0005-0000-0000-000085EB0000}"/>
    <cellStyle name="Output 4 2 17 5" xfId="60294" xr:uid="{00000000-0005-0000-0000-000086EB0000}"/>
    <cellStyle name="Output 4 2 18" xfId="60295" xr:uid="{00000000-0005-0000-0000-000087EB0000}"/>
    <cellStyle name="Output 4 2 18 2" xfId="60296" xr:uid="{00000000-0005-0000-0000-000088EB0000}"/>
    <cellStyle name="Output 4 2 19" xfId="60297" xr:uid="{00000000-0005-0000-0000-000089EB0000}"/>
    <cellStyle name="Output 4 2 2" xfId="60298" xr:uid="{00000000-0005-0000-0000-00008AEB0000}"/>
    <cellStyle name="Output 4 2 2 2" xfId="60299" xr:uid="{00000000-0005-0000-0000-00008BEB0000}"/>
    <cellStyle name="Output 4 2 2 2 2" xfId="60300" xr:uid="{00000000-0005-0000-0000-00008CEB0000}"/>
    <cellStyle name="Output 4 2 2 2 2 2" xfId="60301" xr:uid="{00000000-0005-0000-0000-00008DEB0000}"/>
    <cellStyle name="Output 4 2 2 2 2 3" xfId="60302" xr:uid="{00000000-0005-0000-0000-00008EEB0000}"/>
    <cellStyle name="Output 4 2 2 2 2 4" xfId="60303" xr:uid="{00000000-0005-0000-0000-00008FEB0000}"/>
    <cellStyle name="Output 4 2 2 2 2 5" xfId="60304" xr:uid="{00000000-0005-0000-0000-000090EB0000}"/>
    <cellStyle name="Output 4 2 2 2 3" xfId="60305" xr:uid="{00000000-0005-0000-0000-000091EB0000}"/>
    <cellStyle name="Output 4 2 2 2 3 2" xfId="60306" xr:uid="{00000000-0005-0000-0000-000092EB0000}"/>
    <cellStyle name="Output 4 2 2 2 3 3" xfId="60307" xr:uid="{00000000-0005-0000-0000-000093EB0000}"/>
    <cellStyle name="Output 4 2 2 2 3 4" xfId="60308" xr:uid="{00000000-0005-0000-0000-000094EB0000}"/>
    <cellStyle name="Output 4 2 2 2 3 5" xfId="60309" xr:uid="{00000000-0005-0000-0000-000095EB0000}"/>
    <cellStyle name="Output 4 2 2 2 4" xfId="60310" xr:uid="{00000000-0005-0000-0000-000096EB0000}"/>
    <cellStyle name="Output 4 2 2 2 5" xfId="60311" xr:uid="{00000000-0005-0000-0000-000097EB0000}"/>
    <cellStyle name="Output 4 2 2 2 6" xfId="60312" xr:uid="{00000000-0005-0000-0000-000098EB0000}"/>
    <cellStyle name="Output 4 2 2 2 7" xfId="60313" xr:uid="{00000000-0005-0000-0000-000099EB0000}"/>
    <cellStyle name="Output 4 2 2 3" xfId="60314" xr:uid="{00000000-0005-0000-0000-00009AEB0000}"/>
    <cellStyle name="Output 4 2 2 3 2" xfId="60315" xr:uid="{00000000-0005-0000-0000-00009BEB0000}"/>
    <cellStyle name="Output 4 2 2 3 3" xfId="60316" xr:uid="{00000000-0005-0000-0000-00009CEB0000}"/>
    <cellStyle name="Output 4 2 2 3 4" xfId="60317" xr:uid="{00000000-0005-0000-0000-00009DEB0000}"/>
    <cellStyle name="Output 4 2 2 3 5" xfId="60318" xr:uid="{00000000-0005-0000-0000-00009EEB0000}"/>
    <cellStyle name="Output 4 2 2 4" xfId="60319" xr:uid="{00000000-0005-0000-0000-00009FEB0000}"/>
    <cellStyle name="Output 4 2 2 4 2" xfId="60320" xr:uid="{00000000-0005-0000-0000-0000A0EB0000}"/>
    <cellStyle name="Output 4 2 2 4 3" xfId="60321" xr:uid="{00000000-0005-0000-0000-0000A1EB0000}"/>
    <cellStyle name="Output 4 2 2 4 4" xfId="60322" xr:uid="{00000000-0005-0000-0000-0000A2EB0000}"/>
    <cellStyle name="Output 4 2 2 4 5" xfId="60323" xr:uid="{00000000-0005-0000-0000-0000A3EB0000}"/>
    <cellStyle name="Output 4 2 2 5" xfId="60324" xr:uid="{00000000-0005-0000-0000-0000A4EB0000}"/>
    <cellStyle name="Output 4 2 2 5 2" xfId="60325" xr:uid="{00000000-0005-0000-0000-0000A5EB0000}"/>
    <cellStyle name="Output 4 2 2 6" xfId="60326" xr:uid="{00000000-0005-0000-0000-0000A6EB0000}"/>
    <cellStyle name="Output 4 2 2 7" xfId="60327" xr:uid="{00000000-0005-0000-0000-0000A7EB0000}"/>
    <cellStyle name="Output 4 2 2 8" xfId="60328" xr:uid="{00000000-0005-0000-0000-0000A8EB0000}"/>
    <cellStyle name="Output 4 2 20" xfId="60329" xr:uid="{00000000-0005-0000-0000-0000A9EB0000}"/>
    <cellStyle name="Output 4 2 21" xfId="60330" xr:uid="{00000000-0005-0000-0000-0000AAEB0000}"/>
    <cellStyle name="Output 4 2 3" xfId="60331" xr:uid="{00000000-0005-0000-0000-0000ABEB0000}"/>
    <cellStyle name="Output 4 2 3 2" xfId="60332" xr:uid="{00000000-0005-0000-0000-0000ACEB0000}"/>
    <cellStyle name="Output 4 2 3 2 2" xfId="60333" xr:uid="{00000000-0005-0000-0000-0000ADEB0000}"/>
    <cellStyle name="Output 4 2 3 2 2 2" xfId="60334" xr:uid="{00000000-0005-0000-0000-0000AEEB0000}"/>
    <cellStyle name="Output 4 2 3 2 2 3" xfId="60335" xr:uid="{00000000-0005-0000-0000-0000AFEB0000}"/>
    <cellStyle name="Output 4 2 3 2 2 4" xfId="60336" xr:uid="{00000000-0005-0000-0000-0000B0EB0000}"/>
    <cellStyle name="Output 4 2 3 2 2 5" xfId="60337" xr:uid="{00000000-0005-0000-0000-0000B1EB0000}"/>
    <cellStyle name="Output 4 2 3 2 3" xfId="60338" xr:uid="{00000000-0005-0000-0000-0000B2EB0000}"/>
    <cellStyle name="Output 4 2 3 2 3 2" xfId="60339" xr:uid="{00000000-0005-0000-0000-0000B3EB0000}"/>
    <cellStyle name="Output 4 2 3 2 3 3" xfId="60340" xr:uid="{00000000-0005-0000-0000-0000B4EB0000}"/>
    <cellStyle name="Output 4 2 3 2 3 4" xfId="60341" xr:uid="{00000000-0005-0000-0000-0000B5EB0000}"/>
    <cellStyle name="Output 4 2 3 2 3 5" xfId="60342" xr:uid="{00000000-0005-0000-0000-0000B6EB0000}"/>
    <cellStyle name="Output 4 2 3 2 4" xfId="60343" xr:uid="{00000000-0005-0000-0000-0000B7EB0000}"/>
    <cellStyle name="Output 4 2 3 2 5" xfId="60344" xr:uid="{00000000-0005-0000-0000-0000B8EB0000}"/>
    <cellStyle name="Output 4 2 3 2 6" xfId="60345" xr:uid="{00000000-0005-0000-0000-0000B9EB0000}"/>
    <cellStyle name="Output 4 2 3 2 7" xfId="60346" xr:uid="{00000000-0005-0000-0000-0000BAEB0000}"/>
    <cellStyle name="Output 4 2 3 3" xfId="60347" xr:uid="{00000000-0005-0000-0000-0000BBEB0000}"/>
    <cellStyle name="Output 4 2 3 3 2" xfId="60348" xr:uid="{00000000-0005-0000-0000-0000BCEB0000}"/>
    <cellStyle name="Output 4 2 3 3 3" xfId="60349" xr:uid="{00000000-0005-0000-0000-0000BDEB0000}"/>
    <cellStyle name="Output 4 2 3 3 4" xfId="60350" xr:uid="{00000000-0005-0000-0000-0000BEEB0000}"/>
    <cellStyle name="Output 4 2 3 3 5" xfId="60351" xr:uid="{00000000-0005-0000-0000-0000BFEB0000}"/>
    <cellStyle name="Output 4 2 3 4" xfId="60352" xr:uid="{00000000-0005-0000-0000-0000C0EB0000}"/>
    <cellStyle name="Output 4 2 3 4 2" xfId="60353" xr:uid="{00000000-0005-0000-0000-0000C1EB0000}"/>
    <cellStyle name="Output 4 2 3 4 3" xfId="60354" xr:uid="{00000000-0005-0000-0000-0000C2EB0000}"/>
    <cellStyle name="Output 4 2 3 4 4" xfId="60355" xr:uid="{00000000-0005-0000-0000-0000C3EB0000}"/>
    <cellStyle name="Output 4 2 3 4 5" xfId="60356" xr:uid="{00000000-0005-0000-0000-0000C4EB0000}"/>
    <cellStyle name="Output 4 2 3 5" xfId="60357" xr:uid="{00000000-0005-0000-0000-0000C5EB0000}"/>
    <cellStyle name="Output 4 2 3 6" xfId="60358" xr:uid="{00000000-0005-0000-0000-0000C6EB0000}"/>
    <cellStyle name="Output 4 2 3 7" xfId="60359" xr:uid="{00000000-0005-0000-0000-0000C7EB0000}"/>
    <cellStyle name="Output 4 2 3 8" xfId="60360" xr:uid="{00000000-0005-0000-0000-0000C8EB0000}"/>
    <cellStyle name="Output 4 2 4" xfId="60361" xr:uid="{00000000-0005-0000-0000-0000C9EB0000}"/>
    <cellStyle name="Output 4 2 4 2" xfId="60362" xr:uid="{00000000-0005-0000-0000-0000CAEB0000}"/>
    <cellStyle name="Output 4 2 4 2 2" xfId="60363" xr:uid="{00000000-0005-0000-0000-0000CBEB0000}"/>
    <cellStyle name="Output 4 2 4 2 2 2" xfId="60364" xr:uid="{00000000-0005-0000-0000-0000CCEB0000}"/>
    <cellStyle name="Output 4 2 4 2 2 3" xfId="60365" xr:uid="{00000000-0005-0000-0000-0000CDEB0000}"/>
    <cellStyle name="Output 4 2 4 2 2 4" xfId="60366" xr:uid="{00000000-0005-0000-0000-0000CEEB0000}"/>
    <cellStyle name="Output 4 2 4 2 2 5" xfId="60367" xr:uid="{00000000-0005-0000-0000-0000CFEB0000}"/>
    <cellStyle name="Output 4 2 4 2 3" xfId="60368" xr:uid="{00000000-0005-0000-0000-0000D0EB0000}"/>
    <cellStyle name="Output 4 2 4 2 3 2" xfId="60369" xr:uid="{00000000-0005-0000-0000-0000D1EB0000}"/>
    <cellStyle name="Output 4 2 4 2 3 3" xfId="60370" xr:uid="{00000000-0005-0000-0000-0000D2EB0000}"/>
    <cellStyle name="Output 4 2 4 2 3 4" xfId="60371" xr:uid="{00000000-0005-0000-0000-0000D3EB0000}"/>
    <cellStyle name="Output 4 2 4 2 3 5" xfId="60372" xr:uid="{00000000-0005-0000-0000-0000D4EB0000}"/>
    <cellStyle name="Output 4 2 4 2 4" xfId="60373" xr:uid="{00000000-0005-0000-0000-0000D5EB0000}"/>
    <cellStyle name="Output 4 2 4 2 5" xfId="60374" xr:uid="{00000000-0005-0000-0000-0000D6EB0000}"/>
    <cellStyle name="Output 4 2 4 2 6" xfId="60375" xr:uid="{00000000-0005-0000-0000-0000D7EB0000}"/>
    <cellStyle name="Output 4 2 4 2 7" xfId="60376" xr:uid="{00000000-0005-0000-0000-0000D8EB0000}"/>
    <cellStyle name="Output 4 2 4 3" xfId="60377" xr:uid="{00000000-0005-0000-0000-0000D9EB0000}"/>
    <cellStyle name="Output 4 2 4 3 2" xfId="60378" xr:uid="{00000000-0005-0000-0000-0000DAEB0000}"/>
    <cellStyle name="Output 4 2 4 3 3" xfId="60379" xr:uid="{00000000-0005-0000-0000-0000DBEB0000}"/>
    <cellStyle name="Output 4 2 4 3 4" xfId="60380" xr:uid="{00000000-0005-0000-0000-0000DCEB0000}"/>
    <cellStyle name="Output 4 2 4 3 5" xfId="60381" xr:uid="{00000000-0005-0000-0000-0000DDEB0000}"/>
    <cellStyle name="Output 4 2 4 4" xfId="60382" xr:uid="{00000000-0005-0000-0000-0000DEEB0000}"/>
    <cellStyle name="Output 4 2 4 4 2" xfId="60383" xr:uid="{00000000-0005-0000-0000-0000DFEB0000}"/>
    <cellStyle name="Output 4 2 4 4 3" xfId="60384" xr:uid="{00000000-0005-0000-0000-0000E0EB0000}"/>
    <cellStyle name="Output 4 2 4 4 4" xfId="60385" xr:uid="{00000000-0005-0000-0000-0000E1EB0000}"/>
    <cellStyle name="Output 4 2 4 4 5" xfId="60386" xr:uid="{00000000-0005-0000-0000-0000E2EB0000}"/>
    <cellStyle name="Output 4 2 4 5" xfId="60387" xr:uid="{00000000-0005-0000-0000-0000E3EB0000}"/>
    <cellStyle name="Output 4 2 4 6" xfId="60388" xr:uid="{00000000-0005-0000-0000-0000E4EB0000}"/>
    <cellStyle name="Output 4 2 4 7" xfId="60389" xr:uid="{00000000-0005-0000-0000-0000E5EB0000}"/>
    <cellStyle name="Output 4 2 4 8" xfId="60390" xr:uid="{00000000-0005-0000-0000-0000E6EB0000}"/>
    <cellStyle name="Output 4 2 5" xfId="60391" xr:uid="{00000000-0005-0000-0000-0000E7EB0000}"/>
    <cellStyle name="Output 4 2 5 2" xfId="60392" xr:uid="{00000000-0005-0000-0000-0000E8EB0000}"/>
    <cellStyle name="Output 4 2 5 2 2" xfId="60393" xr:uid="{00000000-0005-0000-0000-0000E9EB0000}"/>
    <cellStyle name="Output 4 2 5 2 2 2" xfId="60394" xr:uid="{00000000-0005-0000-0000-0000EAEB0000}"/>
    <cellStyle name="Output 4 2 5 2 2 3" xfId="60395" xr:uid="{00000000-0005-0000-0000-0000EBEB0000}"/>
    <cellStyle name="Output 4 2 5 2 2 4" xfId="60396" xr:uid="{00000000-0005-0000-0000-0000ECEB0000}"/>
    <cellStyle name="Output 4 2 5 2 2 5" xfId="60397" xr:uid="{00000000-0005-0000-0000-0000EDEB0000}"/>
    <cellStyle name="Output 4 2 5 2 3" xfId="60398" xr:uid="{00000000-0005-0000-0000-0000EEEB0000}"/>
    <cellStyle name="Output 4 2 5 2 3 2" xfId="60399" xr:uid="{00000000-0005-0000-0000-0000EFEB0000}"/>
    <cellStyle name="Output 4 2 5 2 3 3" xfId="60400" xr:uid="{00000000-0005-0000-0000-0000F0EB0000}"/>
    <cellStyle name="Output 4 2 5 2 3 4" xfId="60401" xr:uid="{00000000-0005-0000-0000-0000F1EB0000}"/>
    <cellStyle name="Output 4 2 5 2 3 5" xfId="60402" xr:uid="{00000000-0005-0000-0000-0000F2EB0000}"/>
    <cellStyle name="Output 4 2 5 2 4" xfId="60403" xr:uid="{00000000-0005-0000-0000-0000F3EB0000}"/>
    <cellStyle name="Output 4 2 5 2 5" xfId="60404" xr:uid="{00000000-0005-0000-0000-0000F4EB0000}"/>
    <cellStyle name="Output 4 2 5 2 6" xfId="60405" xr:uid="{00000000-0005-0000-0000-0000F5EB0000}"/>
    <cellStyle name="Output 4 2 5 2 7" xfId="60406" xr:uid="{00000000-0005-0000-0000-0000F6EB0000}"/>
    <cellStyle name="Output 4 2 5 3" xfId="60407" xr:uid="{00000000-0005-0000-0000-0000F7EB0000}"/>
    <cellStyle name="Output 4 2 5 3 2" xfId="60408" xr:uid="{00000000-0005-0000-0000-0000F8EB0000}"/>
    <cellStyle name="Output 4 2 5 3 3" xfId="60409" xr:uid="{00000000-0005-0000-0000-0000F9EB0000}"/>
    <cellStyle name="Output 4 2 5 3 4" xfId="60410" xr:uid="{00000000-0005-0000-0000-0000FAEB0000}"/>
    <cellStyle name="Output 4 2 5 3 5" xfId="60411" xr:uid="{00000000-0005-0000-0000-0000FBEB0000}"/>
    <cellStyle name="Output 4 2 5 4" xfId="60412" xr:uid="{00000000-0005-0000-0000-0000FCEB0000}"/>
    <cellStyle name="Output 4 2 5 4 2" xfId="60413" xr:uid="{00000000-0005-0000-0000-0000FDEB0000}"/>
    <cellStyle name="Output 4 2 5 4 3" xfId="60414" xr:uid="{00000000-0005-0000-0000-0000FEEB0000}"/>
    <cellStyle name="Output 4 2 5 4 4" xfId="60415" xr:uid="{00000000-0005-0000-0000-0000FFEB0000}"/>
    <cellStyle name="Output 4 2 5 4 5" xfId="60416" xr:uid="{00000000-0005-0000-0000-000000EC0000}"/>
    <cellStyle name="Output 4 2 5 5" xfId="60417" xr:uid="{00000000-0005-0000-0000-000001EC0000}"/>
    <cellStyle name="Output 4 2 5 6" xfId="60418" xr:uid="{00000000-0005-0000-0000-000002EC0000}"/>
    <cellStyle name="Output 4 2 5 7" xfId="60419" xr:uid="{00000000-0005-0000-0000-000003EC0000}"/>
    <cellStyle name="Output 4 2 5 8" xfId="60420" xr:uid="{00000000-0005-0000-0000-000004EC0000}"/>
    <cellStyle name="Output 4 2 6" xfId="60421" xr:uid="{00000000-0005-0000-0000-000005EC0000}"/>
    <cellStyle name="Output 4 2 6 2" xfId="60422" xr:uid="{00000000-0005-0000-0000-000006EC0000}"/>
    <cellStyle name="Output 4 2 6 2 2" xfId="60423" xr:uid="{00000000-0005-0000-0000-000007EC0000}"/>
    <cellStyle name="Output 4 2 6 2 2 2" xfId="60424" xr:uid="{00000000-0005-0000-0000-000008EC0000}"/>
    <cellStyle name="Output 4 2 6 2 2 3" xfId="60425" xr:uid="{00000000-0005-0000-0000-000009EC0000}"/>
    <cellStyle name="Output 4 2 6 2 2 4" xfId="60426" xr:uid="{00000000-0005-0000-0000-00000AEC0000}"/>
    <cellStyle name="Output 4 2 6 2 2 5" xfId="60427" xr:uid="{00000000-0005-0000-0000-00000BEC0000}"/>
    <cellStyle name="Output 4 2 6 2 3" xfId="60428" xr:uid="{00000000-0005-0000-0000-00000CEC0000}"/>
    <cellStyle name="Output 4 2 6 2 3 2" xfId="60429" xr:uid="{00000000-0005-0000-0000-00000DEC0000}"/>
    <cellStyle name="Output 4 2 6 2 3 3" xfId="60430" xr:uid="{00000000-0005-0000-0000-00000EEC0000}"/>
    <cellStyle name="Output 4 2 6 2 3 4" xfId="60431" xr:uid="{00000000-0005-0000-0000-00000FEC0000}"/>
    <cellStyle name="Output 4 2 6 2 3 5" xfId="60432" xr:uid="{00000000-0005-0000-0000-000010EC0000}"/>
    <cellStyle name="Output 4 2 6 2 4" xfId="60433" xr:uid="{00000000-0005-0000-0000-000011EC0000}"/>
    <cellStyle name="Output 4 2 6 2 5" xfId="60434" xr:uid="{00000000-0005-0000-0000-000012EC0000}"/>
    <cellStyle name="Output 4 2 6 2 6" xfId="60435" xr:uid="{00000000-0005-0000-0000-000013EC0000}"/>
    <cellStyle name="Output 4 2 6 2 7" xfId="60436" xr:uid="{00000000-0005-0000-0000-000014EC0000}"/>
    <cellStyle name="Output 4 2 6 3" xfId="60437" xr:uid="{00000000-0005-0000-0000-000015EC0000}"/>
    <cellStyle name="Output 4 2 6 3 2" xfId="60438" xr:uid="{00000000-0005-0000-0000-000016EC0000}"/>
    <cellStyle name="Output 4 2 6 3 3" xfId="60439" xr:uid="{00000000-0005-0000-0000-000017EC0000}"/>
    <cellStyle name="Output 4 2 6 3 4" xfId="60440" xr:uid="{00000000-0005-0000-0000-000018EC0000}"/>
    <cellStyle name="Output 4 2 6 3 5" xfId="60441" xr:uid="{00000000-0005-0000-0000-000019EC0000}"/>
    <cellStyle name="Output 4 2 6 4" xfId="60442" xr:uid="{00000000-0005-0000-0000-00001AEC0000}"/>
    <cellStyle name="Output 4 2 6 4 2" xfId="60443" xr:uid="{00000000-0005-0000-0000-00001BEC0000}"/>
    <cellStyle name="Output 4 2 6 4 3" xfId="60444" xr:uid="{00000000-0005-0000-0000-00001CEC0000}"/>
    <cellStyle name="Output 4 2 6 4 4" xfId="60445" xr:uid="{00000000-0005-0000-0000-00001DEC0000}"/>
    <cellStyle name="Output 4 2 6 4 5" xfId="60446" xr:uid="{00000000-0005-0000-0000-00001EEC0000}"/>
    <cellStyle name="Output 4 2 6 5" xfId="60447" xr:uid="{00000000-0005-0000-0000-00001FEC0000}"/>
    <cellStyle name="Output 4 2 6 6" xfId="60448" xr:uid="{00000000-0005-0000-0000-000020EC0000}"/>
    <cellStyle name="Output 4 2 6 7" xfId="60449" xr:uid="{00000000-0005-0000-0000-000021EC0000}"/>
    <cellStyle name="Output 4 2 6 8" xfId="60450" xr:uid="{00000000-0005-0000-0000-000022EC0000}"/>
    <cellStyle name="Output 4 2 7" xfId="60451" xr:uid="{00000000-0005-0000-0000-000023EC0000}"/>
    <cellStyle name="Output 4 2 7 2" xfId="60452" xr:uid="{00000000-0005-0000-0000-000024EC0000}"/>
    <cellStyle name="Output 4 2 7 2 2" xfId="60453" xr:uid="{00000000-0005-0000-0000-000025EC0000}"/>
    <cellStyle name="Output 4 2 7 2 2 2" xfId="60454" xr:uid="{00000000-0005-0000-0000-000026EC0000}"/>
    <cellStyle name="Output 4 2 7 2 2 3" xfId="60455" xr:uid="{00000000-0005-0000-0000-000027EC0000}"/>
    <cellStyle name="Output 4 2 7 2 2 4" xfId="60456" xr:uid="{00000000-0005-0000-0000-000028EC0000}"/>
    <cellStyle name="Output 4 2 7 2 2 5" xfId="60457" xr:uid="{00000000-0005-0000-0000-000029EC0000}"/>
    <cellStyle name="Output 4 2 7 2 3" xfId="60458" xr:uid="{00000000-0005-0000-0000-00002AEC0000}"/>
    <cellStyle name="Output 4 2 7 2 3 2" xfId="60459" xr:uid="{00000000-0005-0000-0000-00002BEC0000}"/>
    <cellStyle name="Output 4 2 7 2 3 3" xfId="60460" xr:uid="{00000000-0005-0000-0000-00002CEC0000}"/>
    <cellStyle name="Output 4 2 7 2 3 4" xfId="60461" xr:uid="{00000000-0005-0000-0000-00002DEC0000}"/>
    <cellStyle name="Output 4 2 7 2 3 5" xfId="60462" xr:uid="{00000000-0005-0000-0000-00002EEC0000}"/>
    <cellStyle name="Output 4 2 7 2 4" xfId="60463" xr:uid="{00000000-0005-0000-0000-00002FEC0000}"/>
    <cellStyle name="Output 4 2 7 2 5" xfId="60464" xr:uid="{00000000-0005-0000-0000-000030EC0000}"/>
    <cellStyle name="Output 4 2 7 2 6" xfId="60465" xr:uid="{00000000-0005-0000-0000-000031EC0000}"/>
    <cellStyle name="Output 4 2 7 2 7" xfId="60466" xr:uid="{00000000-0005-0000-0000-000032EC0000}"/>
    <cellStyle name="Output 4 2 7 3" xfId="60467" xr:uid="{00000000-0005-0000-0000-000033EC0000}"/>
    <cellStyle name="Output 4 2 7 3 2" xfId="60468" xr:uid="{00000000-0005-0000-0000-000034EC0000}"/>
    <cellStyle name="Output 4 2 7 3 3" xfId="60469" xr:uid="{00000000-0005-0000-0000-000035EC0000}"/>
    <cellStyle name="Output 4 2 7 3 4" xfId="60470" xr:uid="{00000000-0005-0000-0000-000036EC0000}"/>
    <cellStyle name="Output 4 2 7 3 5" xfId="60471" xr:uid="{00000000-0005-0000-0000-000037EC0000}"/>
    <cellStyle name="Output 4 2 7 4" xfId="60472" xr:uid="{00000000-0005-0000-0000-000038EC0000}"/>
    <cellStyle name="Output 4 2 7 4 2" xfId="60473" xr:uid="{00000000-0005-0000-0000-000039EC0000}"/>
    <cellStyle name="Output 4 2 7 4 3" xfId="60474" xr:uid="{00000000-0005-0000-0000-00003AEC0000}"/>
    <cellStyle name="Output 4 2 7 4 4" xfId="60475" xr:uid="{00000000-0005-0000-0000-00003BEC0000}"/>
    <cellStyle name="Output 4 2 7 4 5" xfId="60476" xr:uid="{00000000-0005-0000-0000-00003CEC0000}"/>
    <cellStyle name="Output 4 2 7 5" xfId="60477" xr:uid="{00000000-0005-0000-0000-00003DEC0000}"/>
    <cellStyle name="Output 4 2 7 6" xfId="60478" xr:uid="{00000000-0005-0000-0000-00003EEC0000}"/>
    <cellStyle name="Output 4 2 7 7" xfId="60479" xr:uid="{00000000-0005-0000-0000-00003FEC0000}"/>
    <cellStyle name="Output 4 2 7 8" xfId="60480" xr:uid="{00000000-0005-0000-0000-000040EC0000}"/>
    <cellStyle name="Output 4 2 8" xfId="60481" xr:uid="{00000000-0005-0000-0000-000041EC0000}"/>
    <cellStyle name="Output 4 2 8 2" xfId="60482" xr:uid="{00000000-0005-0000-0000-000042EC0000}"/>
    <cellStyle name="Output 4 2 8 2 2" xfId="60483" xr:uid="{00000000-0005-0000-0000-000043EC0000}"/>
    <cellStyle name="Output 4 2 8 2 2 2" xfId="60484" xr:uid="{00000000-0005-0000-0000-000044EC0000}"/>
    <cellStyle name="Output 4 2 8 2 2 3" xfId="60485" xr:uid="{00000000-0005-0000-0000-000045EC0000}"/>
    <cellStyle name="Output 4 2 8 2 2 4" xfId="60486" xr:uid="{00000000-0005-0000-0000-000046EC0000}"/>
    <cellStyle name="Output 4 2 8 2 2 5" xfId="60487" xr:uid="{00000000-0005-0000-0000-000047EC0000}"/>
    <cellStyle name="Output 4 2 8 2 3" xfId="60488" xr:uid="{00000000-0005-0000-0000-000048EC0000}"/>
    <cellStyle name="Output 4 2 8 2 3 2" xfId="60489" xr:uid="{00000000-0005-0000-0000-000049EC0000}"/>
    <cellStyle name="Output 4 2 8 2 3 3" xfId="60490" xr:uid="{00000000-0005-0000-0000-00004AEC0000}"/>
    <cellStyle name="Output 4 2 8 2 3 4" xfId="60491" xr:uid="{00000000-0005-0000-0000-00004BEC0000}"/>
    <cellStyle name="Output 4 2 8 2 3 5" xfId="60492" xr:uid="{00000000-0005-0000-0000-00004CEC0000}"/>
    <cellStyle name="Output 4 2 8 2 4" xfId="60493" xr:uid="{00000000-0005-0000-0000-00004DEC0000}"/>
    <cellStyle name="Output 4 2 8 2 5" xfId="60494" xr:uid="{00000000-0005-0000-0000-00004EEC0000}"/>
    <cellStyle name="Output 4 2 8 2 6" xfId="60495" xr:uid="{00000000-0005-0000-0000-00004FEC0000}"/>
    <cellStyle name="Output 4 2 8 2 7" xfId="60496" xr:uid="{00000000-0005-0000-0000-000050EC0000}"/>
    <cellStyle name="Output 4 2 8 3" xfId="60497" xr:uid="{00000000-0005-0000-0000-000051EC0000}"/>
    <cellStyle name="Output 4 2 8 3 2" xfId="60498" xr:uid="{00000000-0005-0000-0000-000052EC0000}"/>
    <cellStyle name="Output 4 2 8 3 3" xfId="60499" xr:uid="{00000000-0005-0000-0000-000053EC0000}"/>
    <cellStyle name="Output 4 2 8 3 4" xfId="60500" xr:uid="{00000000-0005-0000-0000-000054EC0000}"/>
    <cellStyle name="Output 4 2 8 3 5" xfId="60501" xr:uid="{00000000-0005-0000-0000-000055EC0000}"/>
    <cellStyle name="Output 4 2 8 4" xfId="60502" xr:uid="{00000000-0005-0000-0000-000056EC0000}"/>
    <cellStyle name="Output 4 2 8 4 2" xfId="60503" xr:uid="{00000000-0005-0000-0000-000057EC0000}"/>
    <cellStyle name="Output 4 2 8 4 3" xfId="60504" xr:uid="{00000000-0005-0000-0000-000058EC0000}"/>
    <cellStyle name="Output 4 2 8 4 4" xfId="60505" xr:uid="{00000000-0005-0000-0000-000059EC0000}"/>
    <cellStyle name="Output 4 2 8 4 5" xfId="60506" xr:uid="{00000000-0005-0000-0000-00005AEC0000}"/>
    <cellStyle name="Output 4 2 8 5" xfId="60507" xr:uid="{00000000-0005-0000-0000-00005BEC0000}"/>
    <cellStyle name="Output 4 2 8 6" xfId="60508" xr:uid="{00000000-0005-0000-0000-00005CEC0000}"/>
    <cellStyle name="Output 4 2 8 7" xfId="60509" xr:uid="{00000000-0005-0000-0000-00005DEC0000}"/>
    <cellStyle name="Output 4 2 8 8" xfId="60510" xr:uid="{00000000-0005-0000-0000-00005EEC0000}"/>
    <cellStyle name="Output 4 2 9" xfId="60511" xr:uid="{00000000-0005-0000-0000-00005FEC0000}"/>
    <cellStyle name="Output 4 2 9 2" xfId="60512" xr:uid="{00000000-0005-0000-0000-000060EC0000}"/>
    <cellStyle name="Output 4 2 9 2 2" xfId="60513" xr:uid="{00000000-0005-0000-0000-000061EC0000}"/>
    <cellStyle name="Output 4 2 9 2 2 2" xfId="60514" xr:uid="{00000000-0005-0000-0000-000062EC0000}"/>
    <cellStyle name="Output 4 2 9 2 2 3" xfId="60515" xr:uid="{00000000-0005-0000-0000-000063EC0000}"/>
    <cellStyle name="Output 4 2 9 2 2 4" xfId="60516" xr:uid="{00000000-0005-0000-0000-000064EC0000}"/>
    <cellStyle name="Output 4 2 9 2 2 5" xfId="60517" xr:uid="{00000000-0005-0000-0000-000065EC0000}"/>
    <cellStyle name="Output 4 2 9 2 3" xfId="60518" xr:uid="{00000000-0005-0000-0000-000066EC0000}"/>
    <cellStyle name="Output 4 2 9 2 3 2" xfId="60519" xr:uid="{00000000-0005-0000-0000-000067EC0000}"/>
    <cellStyle name="Output 4 2 9 2 3 3" xfId="60520" xr:uid="{00000000-0005-0000-0000-000068EC0000}"/>
    <cellStyle name="Output 4 2 9 2 3 4" xfId="60521" xr:uid="{00000000-0005-0000-0000-000069EC0000}"/>
    <cellStyle name="Output 4 2 9 2 3 5" xfId="60522" xr:uid="{00000000-0005-0000-0000-00006AEC0000}"/>
    <cellStyle name="Output 4 2 9 2 4" xfId="60523" xr:uid="{00000000-0005-0000-0000-00006BEC0000}"/>
    <cellStyle name="Output 4 2 9 2 5" xfId="60524" xr:uid="{00000000-0005-0000-0000-00006CEC0000}"/>
    <cellStyle name="Output 4 2 9 2 6" xfId="60525" xr:uid="{00000000-0005-0000-0000-00006DEC0000}"/>
    <cellStyle name="Output 4 2 9 2 7" xfId="60526" xr:uid="{00000000-0005-0000-0000-00006EEC0000}"/>
    <cellStyle name="Output 4 2 9 3" xfId="60527" xr:uid="{00000000-0005-0000-0000-00006FEC0000}"/>
    <cellStyle name="Output 4 2 9 3 2" xfId="60528" xr:uid="{00000000-0005-0000-0000-000070EC0000}"/>
    <cellStyle name="Output 4 2 9 3 3" xfId="60529" xr:uid="{00000000-0005-0000-0000-000071EC0000}"/>
    <cellStyle name="Output 4 2 9 3 4" xfId="60530" xr:uid="{00000000-0005-0000-0000-000072EC0000}"/>
    <cellStyle name="Output 4 2 9 3 5" xfId="60531" xr:uid="{00000000-0005-0000-0000-000073EC0000}"/>
    <cellStyle name="Output 4 2 9 4" xfId="60532" xr:uid="{00000000-0005-0000-0000-000074EC0000}"/>
    <cellStyle name="Output 4 2 9 4 2" xfId="60533" xr:uid="{00000000-0005-0000-0000-000075EC0000}"/>
    <cellStyle name="Output 4 2 9 4 3" xfId="60534" xr:uid="{00000000-0005-0000-0000-000076EC0000}"/>
    <cellStyle name="Output 4 2 9 4 4" xfId="60535" xr:uid="{00000000-0005-0000-0000-000077EC0000}"/>
    <cellStyle name="Output 4 2 9 4 5" xfId="60536" xr:uid="{00000000-0005-0000-0000-000078EC0000}"/>
    <cellStyle name="Output 4 2 9 5" xfId="60537" xr:uid="{00000000-0005-0000-0000-000079EC0000}"/>
    <cellStyle name="Output 4 2 9 6" xfId="60538" xr:uid="{00000000-0005-0000-0000-00007AEC0000}"/>
    <cellStyle name="Output 4 2 9 7" xfId="60539" xr:uid="{00000000-0005-0000-0000-00007BEC0000}"/>
    <cellStyle name="Output 4 2 9 8" xfId="60540" xr:uid="{00000000-0005-0000-0000-00007CEC0000}"/>
    <cellStyle name="Output 4 3" xfId="60541" xr:uid="{00000000-0005-0000-0000-00007DEC0000}"/>
    <cellStyle name="Output 4 3 2" xfId="60542" xr:uid="{00000000-0005-0000-0000-00007EEC0000}"/>
    <cellStyle name="Output 4 3 2 2" xfId="60543" xr:uid="{00000000-0005-0000-0000-00007FEC0000}"/>
    <cellStyle name="Output 4 3 3" xfId="60544" xr:uid="{00000000-0005-0000-0000-000080EC0000}"/>
    <cellStyle name="Output 4 3 4" xfId="60545" xr:uid="{00000000-0005-0000-0000-000081EC0000}"/>
    <cellStyle name="Output 4 4" xfId="60546" xr:uid="{00000000-0005-0000-0000-000082EC0000}"/>
    <cellStyle name="Output 4 4 2" xfId="60547" xr:uid="{00000000-0005-0000-0000-000083EC0000}"/>
    <cellStyle name="Output 4 4 2 2" xfId="60548" xr:uid="{00000000-0005-0000-0000-000084EC0000}"/>
    <cellStyle name="Output 4 4 3" xfId="60549" xr:uid="{00000000-0005-0000-0000-000085EC0000}"/>
    <cellStyle name="Output 4 4 4" xfId="60550" xr:uid="{00000000-0005-0000-0000-000086EC0000}"/>
    <cellStyle name="Output 4 4 5" xfId="60551" xr:uid="{00000000-0005-0000-0000-000087EC0000}"/>
    <cellStyle name="Output 4 5" xfId="60552" xr:uid="{00000000-0005-0000-0000-000088EC0000}"/>
    <cellStyle name="Output 4 5 2" xfId="60553" xr:uid="{00000000-0005-0000-0000-000089EC0000}"/>
    <cellStyle name="Output 4 6" xfId="60554" xr:uid="{00000000-0005-0000-0000-00008AEC0000}"/>
    <cellStyle name="Output 4 7" xfId="60555" xr:uid="{00000000-0005-0000-0000-00008BEC0000}"/>
    <cellStyle name="Output 4_T-straight with PEDs adjustor" xfId="60556" xr:uid="{00000000-0005-0000-0000-00008CEC0000}"/>
    <cellStyle name="Output 5" xfId="60557" xr:uid="{00000000-0005-0000-0000-00008DEC0000}"/>
    <cellStyle name="Output 5 2" xfId="60558" xr:uid="{00000000-0005-0000-0000-00008EEC0000}"/>
    <cellStyle name="Output 5 2 2" xfId="60559" xr:uid="{00000000-0005-0000-0000-00008FEC0000}"/>
    <cellStyle name="Output 5 3" xfId="60560" xr:uid="{00000000-0005-0000-0000-000090EC0000}"/>
    <cellStyle name="Output 5 3 2" xfId="60561" xr:uid="{00000000-0005-0000-0000-000091EC0000}"/>
    <cellStyle name="Output 5 4" xfId="60562" xr:uid="{00000000-0005-0000-0000-000092EC0000}"/>
    <cellStyle name="Output 6" xfId="60563" xr:uid="{00000000-0005-0000-0000-000093EC0000}"/>
    <cellStyle name="Output 6 2" xfId="60564" xr:uid="{00000000-0005-0000-0000-000094EC0000}"/>
    <cellStyle name="Output 6 2 2" xfId="60565" xr:uid="{00000000-0005-0000-0000-000095EC0000}"/>
    <cellStyle name="Output 6 3" xfId="60566" xr:uid="{00000000-0005-0000-0000-000096EC0000}"/>
    <cellStyle name="Output 6 3 2" xfId="60567" xr:uid="{00000000-0005-0000-0000-000097EC0000}"/>
    <cellStyle name="Output 6 4" xfId="60568" xr:uid="{00000000-0005-0000-0000-000098EC0000}"/>
    <cellStyle name="Output 7" xfId="60569" xr:uid="{00000000-0005-0000-0000-000099EC0000}"/>
    <cellStyle name="Output 7 2" xfId="60570" xr:uid="{00000000-0005-0000-0000-00009AEC0000}"/>
    <cellStyle name="Output 7 2 2" xfId="60571" xr:uid="{00000000-0005-0000-0000-00009BEC0000}"/>
    <cellStyle name="Output 7 3" xfId="60572" xr:uid="{00000000-0005-0000-0000-00009CEC0000}"/>
    <cellStyle name="Output 7 3 2" xfId="60573" xr:uid="{00000000-0005-0000-0000-00009DEC0000}"/>
    <cellStyle name="Output 7 4" xfId="60574" xr:uid="{00000000-0005-0000-0000-00009EEC0000}"/>
    <cellStyle name="Output 8" xfId="60575" xr:uid="{00000000-0005-0000-0000-00009FEC0000}"/>
    <cellStyle name="Output 8 2" xfId="60576" xr:uid="{00000000-0005-0000-0000-0000A0EC0000}"/>
    <cellStyle name="Output 8 2 2" xfId="60577" xr:uid="{00000000-0005-0000-0000-0000A1EC0000}"/>
    <cellStyle name="Output 8 3" xfId="60578" xr:uid="{00000000-0005-0000-0000-0000A2EC0000}"/>
    <cellStyle name="Output 8 3 2" xfId="60579" xr:uid="{00000000-0005-0000-0000-0000A3EC0000}"/>
    <cellStyle name="Output 8 4" xfId="60580" xr:uid="{00000000-0005-0000-0000-0000A4EC0000}"/>
    <cellStyle name="Output 9" xfId="60581" xr:uid="{00000000-0005-0000-0000-0000A5EC0000}"/>
    <cellStyle name="Output 9 2" xfId="60582" xr:uid="{00000000-0005-0000-0000-0000A6EC0000}"/>
    <cellStyle name="Output 9 2 2" xfId="60583" xr:uid="{00000000-0005-0000-0000-0000A7EC0000}"/>
    <cellStyle name="Output 9 3" xfId="60584" xr:uid="{00000000-0005-0000-0000-0000A8EC0000}"/>
    <cellStyle name="Output 9 3 2" xfId="60585" xr:uid="{00000000-0005-0000-0000-0000A9EC0000}"/>
    <cellStyle name="Output 9 4" xfId="60586" xr:uid="{00000000-0005-0000-0000-0000AAEC0000}"/>
    <cellStyle name="Percent" xfId="3" builtinId="5"/>
    <cellStyle name="Percent 10" xfId="69" xr:uid="{00000000-0005-0000-0000-0000ACEC0000}"/>
    <cellStyle name="Percent 10 2" xfId="60587" xr:uid="{00000000-0005-0000-0000-0000ADEC0000}"/>
    <cellStyle name="Percent 10 2 2" xfId="60588" xr:uid="{00000000-0005-0000-0000-0000AEEC0000}"/>
    <cellStyle name="Percent 10 2 3" xfId="60589" xr:uid="{00000000-0005-0000-0000-0000AFEC0000}"/>
    <cellStyle name="Percent 10 2 4" xfId="60590" xr:uid="{00000000-0005-0000-0000-0000B0EC0000}"/>
    <cellStyle name="Percent 10 3" xfId="60591" xr:uid="{00000000-0005-0000-0000-0000B1EC0000}"/>
    <cellStyle name="Percent 10 4" xfId="60592" xr:uid="{00000000-0005-0000-0000-0000B2EC0000}"/>
    <cellStyle name="Percent 10 5" xfId="60593" xr:uid="{00000000-0005-0000-0000-0000B3EC0000}"/>
    <cellStyle name="Percent 11" xfId="60594" xr:uid="{00000000-0005-0000-0000-0000B4EC0000}"/>
    <cellStyle name="Percent 11 2" xfId="60595" xr:uid="{00000000-0005-0000-0000-0000B5EC0000}"/>
    <cellStyle name="Percent 11 2 2" xfId="60596" xr:uid="{00000000-0005-0000-0000-0000B6EC0000}"/>
    <cellStyle name="Percent 11 3" xfId="60597" xr:uid="{00000000-0005-0000-0000-0000B7EC0000}"/>
    <cellStyle name="Percent 11 3 2" xfId="60598" xr:uid="{00000000-0005-0000-0000-0000B8EC0000}"/>
    <cellStyle name="Percent 11 4" xfId="60599" xr:uid="{00000000-0005-0000-0000-0000B9EC0000}"/>
    <cellStyle name="Percent 11 5" xfId="60600" xr:uid="{00000000-0005-0000-0000-0000BAEC0000}"/>
    <cellStyle name="Percent 11 6" xfId="60601" xr:uid="{00000000-0005-0000-0000-0000BBEC0000}"/>
    <cellStyle name="Percent 12" xfId="60602" xr:uid="{00000000-0005-0000-0000-0000BCEC0000}"/>
    <cellStyle name="Percent 12 2" xfId="60603" xr:uid="{00000000-0005-0000-0000-0000BDEC0000}"/>
    <cellStyle name="Percent 12 2 2" xfId="60604" xr:uid="{00000000-0005-0000-0000-0000BEEC0000}"/>
    <cellStyle name="Percent 12 2 2 2" xfId="60605" xr:uid="{00000000-0005-0000-0000-0000BFEC0000}"/>
    <cellStyle name="Percent 12 2 3" xfId="60606" xr:uid="{00000000-0005-0000-0000-0000C0EC0000}"/>
    <cellStyle name="Percent 12 2 3 2" xfId="60607" xr:uid="{00000000-0005-0000-0000-0000C1EC0000}"/>
    <cellStyle name="Percent 12 2 3 2 2" xfId="60608" xr:uid="{00000000-0005-0000-0000-0000C2EC0000}"/>
    <cellStyle name="Percent 12 2 3 3" xfId="60609" xr:uid="{00000000-0005-0000-0000-0000C3EC0000}"/>
    <cellStyle name="Percent 12 2 4" xfId="60610" xr:uid="{00000000-0005-0000-0000-0000C4EC0000}"/>
    <cellStyle name="Percent 12 3" xfId="60611" xr:uid="{00000000-0005-0000-0000-0000C5EC0000}"/>
    <cellStyle name="Percent 12 3 2" xfId="60612" xr:uid="{00000000-0005-0000-0000-0000C6EC0000}"/>
    <cellStyle name="Percent 12 4" xfId="60613" xr:uid="{00000000-0005-0000-0000-0000C7EC0000}"/>
    <cellStyle name="Percent 12 4 2" xfId="60614" xr:uid="{00000000-0005-0000-0000-0000C8EC0000}"/>
    <cellStyle name="Percent 12 4 2 2" xfId="60615" xr:uid="{00000000-0005-0000-0000-0000C9EC0000}"/>
    <cellStyle name="Percent 12 4 3" xfId="60616" xr:uid="{00000000-0005-0000-0000-0000CAEC0000}"/>
    <cellStyle name="Percent 12 5" xfId="60617" xr:uid="{00000000-0005-0000-0000-0000CBEC0000}"/>
    <cellStyle name="Percent 13" xfId="60618" xr:uid="{00000000-0005-0000-0000-0000CCEC0000}"/>
    <cellStyle name="Percent 13 2" xfId="60619" xr:uid="{00000000-0005-0000-0000-0000CDEC0000}"/>
    <cellStyle name="Percent 13 2 2" xfId="60620" xr:uid="{00000000-0005-0000-0000-0000CEEC0000}"/>
    <cellStyle name="Percent 13 3" xfId="60621" xr:uid="{00000000-0005-0000-0000-0000CFEC0000}"/>
    <cellStyle name="Percent 13 3 2" xfId="60622" xr:uid="{00000000-0005-0000-0000-0000D0EC0000}"/>
    <cellStyle name="Percent 13 4" xfId="60623" xr:uid="{00000000-0005-0000-0000-0000D1EC0000}"/>
    <cellStyle name="Percent 14" xfId="60624" xr:uid="{00000000-0005-0000-0000-0000D2EC0000}"/>
    <cellStyle name="Percent 14 2" xfId="60625" xr:uid="{00000000-0005-0000-0000-0000D3EC0000}"/>
    <cellStyle name="Percent 14 2 2" xfId="60626" xr:uid="{00000000-0005-0000-0000-0000D4EC0000}"/>
    <cellStyle name="Percent 14 3" xfId="60627" xr:uid="{00000000-0005-0000-0000-0000D5EC0000}"/>
    <cellStyle name="Percent 15" xfId="60628" xr:uid="{00000000-0005-0000-0000-0000D6EC0000}"/>
    <cellStyle name="Percent 15 2" xfId="60629" xr:uid="{00000000-0005-0000-0000-0000D7EC0000}"/>
    <cellStyle name="Percent 16" xfId="60630" xr:uid="{00000000-0005-0000-0000-0000D8EC0000}"/>
    <cellStyle name="Percent 16 2" xfId="60631" xr:uid="{00000000-0005-0000-0000-0000D9EC0000}"/>
    <cellStyle name="Percent 17" xfId="60632" xr:uid="{00000000-0005-0000-0000-0000DAEC0000}"/>
    <cellStyle name="Percent 17 2" xfId="60633" xr:uid="{00000000-0005-0000-0000-0000DBEC0000}"/>
    <cellStyle name="Percent 18" xfId="60634" xr:uid="{00000000-0005-0000-0000-0000DCEC0000}"/>
    <cellStyle name="Percent 18 2" xfId="60635" xr:uid="{00000000-0005-0000-0000-0000DDEC0000}"/>
    <cellStyle name="Percent 18 2 2" xfId="60636" xr:uid="{00000000-0005-0000-0000-0000DEEC0000}"/>
    <cellStyle name="Percent 19" xfId="60637" xr:uid="{00000000-0005-0000-0000-0000DFEC0000}"/>
    <cellStyle name="Percent 2" xfId="7" xr:uid="{00000000-0005-0000-0000-0000E0EC0000}"/>
    <cellStyle name="Percent 2 10" xfId="60638" xr:uid="{00000000-0005-0000-0000-0000E1EC0000}"/>
    <cellStyle name="Percent 2 10 2" xfId="60639" xr:uid="{00000000-0005-0000-0000-0000E2EC0000}"/>
    <cellStyle name="Percent 2 10 3" xfId="60640" xr:uid="{00000000-0005-0000-0000-0000E3EC0000}"/>
    <cellStyle name="Percent 2 11" xfId="60641" xr:uid="{00000000-0005-0000-0000-0000E4EC0000}"/>
    <cellStyle name="Percent 2 11 2" xfId="60642" xr:uid="{00000000-0005-0000-0000-0000E5EC0000}"/>
    <cellStyle name="Percent 2 12" xfId="60643" xr:uid="{00000000-0005-0000-0000-0000E6EC0000}"/>
    <cellStyle name="Percent 2 12 2" xfId="60644" xr:uid="{00000000-0005-0000-0000-0000E7EC0000}"/>
    <cellStyle name="Percent 2 13" xfId="60645" xr:uid="{00000000-0005-0000-0000-0000E8EC0000}"/>
    <cellStyle name="Percent 2 2" xfId="18" xr:uid="{00000000-0005-0000-0000-0000E9EC0000}"/>
    <cellStyle name="Percent 2 2 2" xfId="60646" xr:uid="{00000000-0005-0000-0000-0000EAEC0000}"/>
    <cellStyle name="Percent 2 2 2 2" xfId="60647" xr:uid="{00000000-0005-0000-0000-0000EBEC0000}"/>
    <cellStyle name="Percent 2 2 2 2 2" xfId="60648" xr:uid="{00000000-0005-0000-0000-0000ECEC0000}"/>
    <cellStyle name="Percent 2 2 2 3" xfId="60649" xr:uid="{00000000-0005-0000-0000-0000EDEC0000}"/>
    <cellStyle name="Percent 2 2 2 3 2" xfId="60650" xr:uid="{00000000-0005-0000-0000-0000EEEC0000}"/>
    <cellStyle name="Percent 2 2 2 4" xfId="60651" xr:uid="{00000000-0005-0000-0000-0000EFEC0000}"/>
    <cellStyle name="Percent 2 2 3" xfId="60652" xr:uid="{00000000-0005-0000-0000-0000F0EC0000}"/>
    <cellStyle name="Percent 2 2 3 2" xfId="60653" xr:uid="{00000000-0005-0000-0000-0000F1EC0000}"/>
    <cellStyle name="Percent 2 2 3 2 2" xfId="60654" xr:uid="{00000000-0005-0000-0000-0000F2EC0000}"/>
    <cellStyle name="Percent 2 2 3 3" xfId="60655" xr:uid="{00000000-0005-0000-0000-0000F3EC0000}"/>
    <cellStyle name="Percent 2 2 4" xfId="60656" xr:uid="{00000000-0005-0000-0000-0000F4EC0000}"/>
    <cellStyle name="Percent 2 2 4 2" xfId="60657" xr:uid="{00000000-0005-0000-0000-0000F5EC0000}"/>
    <cellStyle name="Percent 2 2 5" xfId="60658" xr:uid="{00000000-0005-0000-0000-0000F6EC0000}"/>
    <cellStyle name="Percent 2 2 5 2" xfId="60659" xr:uid="{00000000-0005-0000-0000-0000F7EC0000}"/>
    <cellStyle name="Percent 2 2 6" xfId="60660" xr:uid="{00000000-0005-0000-0000-0000F8EC0000}"/>
    <cellStyle name="Percent 2 2 6 2" xfId="60661" xr:uid="{00000000-0005-0000-0000-0000F9EC0000}"/>
    <cellStyle name="Percent 2 2 7" xfId="60662" xr:uid="{00000000-0005-0000-0000-0000FAEC0000}"/>
    <cellStyle name="Percent 2 2 8" xfId="60663" xr:uid="{00000000-0005-0000-0000-0000FBEC0000}"/>
    <cellStyle name="Percent 2 2 9" xfId="60664" xr:uid="{00000000-0005-0000-0000-0000FCEC0000}"/>
    <cellStyle name="Percent 2 2 9 2" xfId="60665" xr:uid="{00000000-0005-0000-0000-0000FDEC0000}"/>
    <cellStyle name="Percent 2 3" xfId="60666" xr:uid="{00000000-0005-0000-0000-0000FEEC0000}"/>
    <cellStyle name="Percent 2 3 2" xfId="60667" xr:uid="{00000000-0005-0000-0000-0000FFEC0000}"/>
    <cellStyle name="Percent 2 3 2 2" xfId="60668" xr:uid="{00000000-0005-0000-0000-000000ED0000}"/>
    <cellStyle name="Percent 2 3 2 2 2" xfId="60669" xr:uid="{00000000-0005-0000-0000-000001ED0000}"/>
    <cellStyle name="Percent 2 3 2 2 2 2" xfId="60670" xr:uid="{00000000-0005-0000-0000-000002ED0000}"/>
    <cellStyle name="Percent 2 3 2 2 2 2 2" xfId="60671" xr:uid="{00000000-0005-0000-0000-000003ED0000}"/>
    <cellStyle name="Percent 2 3 2 2 2 3" xfId="60672" xr:uid="{00000000-0005-0000-0000-000004ED0000}"/>
    <cellStyle name="Percent 2 3 2 2 3" xfId="60673" xr:uid="{00000000-0005-0000-0000-000005ED0000}"/>
    <cellStyle name="Percent 2 3 2 2 3 2" xfId="60674" xr:uid="{00000000-0005-0000-0000-000006ED0000}"/>
    <cellStyle name="Percent 2 3 2 2 4" xfId="60675" xr:uid="{00000000-0005-0000-0000-000007ED0000}"/>
    <cellStyle name="Percent 2 3 2 3" xfId="60676" xr:uid="{00000000-0005-0000-0000-000008ED0000}"/>
    <cellStyle name="Percent 2 3 2 3 2" xfId="60677" xr:uid="{00000000-0005-0000-0000-000009ED0000}"/>
    <cellStyle name="Percent 2 3 2 3 2 2" xfId="60678" xr:uid="{00000000-0005-0000-0000-00000AED0000}"/>
    <cellStyle name="Percent 2 3 2 3 3" xfId="60679" xr:uid="{00000000-0005-0000-0000-00000BED0000}"/>
    <cellStyle name="Percent 2 3 2 4" xfId="60680" xr:uid="{00000000-0005-0000-0000-00000CED0000}"/>
    <cellStyle name="Percent 2 3 2 4 2" xfId="60681" xr:uid="{00000000-0005-0000-0000-00000DED0000}"/>
    <cellStyle name="Percent 2 3 2 5" xfId="60682" xr:uid="{00000000-0005-0000-0000-00000EED0000}"/>
    <cellStyle name="Percent 2 3 3" xfId="60683" xr:uid="{00000000-0005-0000-0000-00000FED0000}"/>
    <cellStyle name="Percent 2 3 3 2" xfId="60684" xr:uid="{00000000-0005-0000-0000-000010ED0000}"/>
    <cellStyle name="Percent 2 3 3 2 2" xfId="60685" xr:uid="{00000000-0005-0000-0000-000011ED0000}"/>
    <cellStyle name="Percent 2 3 3 2 2 2" xfId="60686" xr:uid="{00000000-0005-0000-0000-000012ED0000}"/>
    <cellStyle name="Percent 2 3 3 2 3" xfId="60687" xr:uid="{00000000-0005-0000-0000-000013ED0000}"/>
    <cellStyle name="Percent 2 3 3 3" xfId="60688" xr:uid="{00000000-0005-0000-0000-000014ED0000}"/>
    <cellStyle name="Percent 2 3 3 3 2" xfId="60689" xr:uid="{00000000-0005-0000-0000-000015ED0000}"/>
    <cellStyle name="Percent 2 3 3 4" xfId="60690" xr:uid="{00000000-0005-0000-0000-000016ED0000}"/>
    <cellStyle name="Percent 2 3 4" xfId="60691" xr:uid="{00000000-0005-0000-0000-000017ED0000}"/>
    <cellStyle name="Percent 2 3 4 2" xfId="60692" xr:uid="{00000000-0005-0000-0000-000018ED0000}"/>
    <cellStyle name="Percent 2 3 4 2 2" xfId="60693" xr:uid="{00000000-0005-0000-0000-000019ED0000}"/>
    <cellStyle name="Percent 2 3 4 3" xfId="60694" xr:uid="{00000000-0005-0000-0000-00001AED0000}"/>
    <cellStyle name="Percent 2 3 5" xfId="60695" xr:uid="{00000000-0005-0000-0000-00001BED0000}"/>
    <cellStyle name="Percent 2 3 5 2" xfId="60696" xr:uid="{00000000-0005-0000-0000-00001CED0000}"/>
    <cellStyle name="Percent 2 3 6" xfId="60697" xr:uid="{00000000-0005-0000-0000-00001DED0000}"/>
    <cellStyle name="Percent 2 4" xfId="60698" xr:uid="{00000000-0005-0000-0000-00001EED0000}"/>
    <cellStyle name="Percent 2 4 2" xfId="60699" xr:uid="{00000000-0005-0000-0000-00001FED0000}"/>
    <cellStyle name="Percent 2 4 2 2" xfId="60700" xr:uid="{00000000-0005-0000-0000-000020ED0000}"/>
    <cellStyle name="Percent 2 4 2 2 2" xfId="60701" xr:uid="{00000000-0005-0000-0000-000021ED0000}"/>
    <cellStyle name="Percent 2 4 2 2 2 2" xfId="60702" xr:uid="{00000000-0005-0000-0000-000022ED0000}"/>
    <cellStyle name="Percent 2 4 2 2 3" xfId="60703" xr:uid="{00000000-0005-0000-0000-000023ED0000}"/>
    <cellStyle name="Percent 2 4 2 3" xfId="60704" xr:uid="{00000000-0005-0000-0000-000024ED0000}"/>
    <cellStyle name="Percent 2 4 2 3 2" xfId="60705" xr:uid="{00000000-0005-0000-0000-000025ED0000}"/>
    <cellStyle name="Percent 2 4 2 4" xfId="60706" xr:uid="{00000000-0005-0000-0000-000026ED0000}"/>
    <cellStyle name="Percent 2 4 3" xfId="60707" xr:uid="{00000000-0005-0000-0000-000027ED0000}"/>
    <cellStyle name="Percent 2 4 3 2" xfId="60708" xr:uid="{00000000-0005-0000-0000-000028ED0000}"/>
    <cellStyle name="Percent 2 4 3 2 2" xfId="60709" xr:uid="{00000000-0005-0000-0000-000029ED0000}"/>
    <cellStyle name="Percent 2 4 3 3" xfId="60710" xr:uid="{00000000-0005-0000-0000-00002AED0000}"/>
    <cellStyle name="Percent 2 4 4" xfId="60711" xr:uid="{00000000-0005-0000-0000-00002BED0000}"/>
    <cellStyle name="Percent 2 4 4 2" xfId="60712" xr:uid="{00000000-0005-0000-0000-00002CED0000}"/>
    <cellStyle name="Percent 2 4 5" xfId="60713" xr:uid="{00000000-0005-0000-0000-00002DED0000}"/>
    <cellStyle name="Percent 2 5" xfId="60714" xr:uid="{00000000-0005-0000-0000-00002EED0000}"/>
    <cellStyle name="Percent 2 5 2" xfId="60715" xr:uid="{00000000-0005-0000-0000-00002FED0000}"/>
    <cellStyle name="Percent 2 5 2 2" xfId="60716" xr:uid="{00000000-0005-0000-0000-000030ED0000}"/>
    <cellStyle name="Percent 2 5 2 2 2" xfId="60717" xr:uid="{00000000-0005-0000-0000-000031ED0000}"/>
    <cellStyle name="Percent 2 5 2 2 2 2" xfId="60718" xr:uid="{00000000-0005-0000-0000-000032ED0000}"/>
    <cellStyle name="Percent 2 5 2 2 3" xfId="60719" xr:uid="{00000000-0005-0000-0000-000033ED0000}"/>
    <cellStyle name="Percent 2 5 2 3" xfId="60720" xr:uid="{00000000-0005-0000-0000-000034ED0000}"/>
    <cellStyle name="Percent 2 5 2 3 2" xfId="60721" xr:uid="{00000000-0005-0000-0000-000035ED0000}"/>
    <cellStyle name="Percent 2 5 2 4" xfId="60722" xr:uid="{00000000-0005-0000-0000-000036ED0000}"/>
    <cellStyle name="Percent 2 5 3" xfId="60723" xr:uid="{00000000-0005-0000-0000-000037ED0000}"/>
    <cellStyle name="Percent 2 5 3 2" xfId="60724" xr:uid="{00000000-0005-0000-0000-000038ED0000}"/>
    <cellStyle name="Percent 2 5 3 2 2" xfId="60725" xr:uid="{00000000-0005-0000-0000-000039ED0000}"/>
    <cellStyle name="Percent 2 5 3 3" xfId="60726" xr:uid="{00000000-0005-0000-0000-00003AED0000}"/>
    <cellStyle name="Percent 2 5 4" xfId="60727" xr:uid="{00000000-0005-0000-0000-00003BED0000}"/>
    <cellStyle name="Percent 2 5 4 2" xfId="60728" xr:uid="{00000000-0005-0000-0000-00003CED0000}"/>
    <cellStyle name="Percent 2 5 5" xfId="60729" xr:uid="{00000000-0005-0000-0000-00003DED0000}"/>
    <cellStyle name="Percent 2 6" xfId="60730" xr:uid="{00000000-0005-0000-0000-00003EED0000}"/>
    <cellStyle name="Percent 2 6 2" xfId="60731" xr:uid="{00000000-0005-0000-0000-00003FED0000}"/>
    <cellStyle name="Percent 2 6 2 2" xfId="60732" xr:uid="{00000000-0005-0000-0000-000040ED0000}"/>
    <cellStyle name="Percent 2 6 2 2 2" xfId="60733" xr:uid="{00000000-0005-0000-0000-000041ED0000}"/>
    <cellStyle name="Percent 2 6 2 2 2 2" xfId="60734" xr:uid="{00000000-0005-0000-0000-000042ED0000}"/>
    <cellStyle name="Percent 2 6 2 2 3" xfId="60735" xr:uid="{00000000-0005-0000-0000-000043ED0000}"/>
    <cellStyle name="Percent 2 6 2 3" xfId="60736" xr:uid="{00000000-0005-0000-0000-000044ED0000}"/>
    <cellStyle name="Percent 2 6 2 3 2" xfId="60737" xr:uid="{00000000-0005-0000-0000-000045ED0000}"/>
    <cellStyle name="Percent 2 6 2 4" xfId="60738" xr:uid="{00000000-0005-0000-0000-000046ED0000}"/>
    <cellStyle name="Percent 2 6 3" xfId="60739" xr:uid="{00000000-0005-0000-0000-000047ED0000}"/>
    <cellStyle name="Percent 2 6 3 2" xfId="60740" xr:uid="{00000000-0005-0000-0000-000048ED0000}"/>
    <cellStyle name="Percent 2 6 3 2 2" xfId="60741" xr:uid="{00000000-0005-0000-0000-000049ED0000}"/>
    <cellStyle name="Percent 2 6 3 3" xfId="60742" xr:uid="{00000000-0005-0000-0000-00004AED0000}"/>
    <cellStyle name="Percent 2 6 4" xfId="60743" xr:uid="{00000000-0005-0000-0000-00004BED0000}"/>
    <cellStyle name="Percent 2 6 4 2" xfId="60744" xr:uid="{00000000-0005-0000-0000-00004CED0000}"/>
    <cellStyle name="Percent 2 6 5" xfId="60745" xr:uid="{00000000-0005-0000-0000-00004DED0000}"/>
    <cellStyle name="Percent 2 7" xfId="60746" xr:uid="{00000000-0005-0000-0000-00004EED0000}"/>
    <cellStyle name="Percent 2 7 2" xfId="60747" xr:uid="{00000000-0005-0000-0000-00004FED0000}"/>
    <cellStyle name="Percent 2 7 2 2" xfId="60748" xr:uid="{00000000-0005-0000-0000-000050ED0000}"/>
    <cellStyle name="Percent 2 7 2 2 2" xfId="60749" xr:uid="{00000000-0005-0000-0000-000051ED0000}"/>
    <cellStyle name="Percent 2 7 2 3" xfId="60750" xr:uid="{00000000-0005-0000-0000-000052ED0000}"/>
    <cellStyle name="Percent 2 7 3" xfId="60751" xr:uid="{00000000-0005-0000-0000-000053ED0000}"/>
    <cellStyle name="Percent 2 7 3 2" xfId="60752" xr:uid="{00000000-0005-0000-0000-000054ED0000}"/>
    <cellStyle name="Percent 2 7 4" xfId="60753" xr:uid="{00000000-0005-0000-0000-000055ED0000}"/>
    <cellStyle name="Percent 2 8" xfId="60754" xr:uid="{00000000-0005-0000-0000-000056ED0000}"/>
    <cellStyle name="Percent 2 8 2" xfId="60755" xr:uid="{00000000-0005-0000-0000-000057ED0000}"/>
    <cellStyle name="Percent 2 8 2 2" xfId="60756" xr:uid="{00000000-0005-0000-0000-000058ED0000}"/>
    <cellStyle name="Percent 2 8 3" xfId="60757" xr:uid="{00000000-0005-0000-0000-000059ED0000}"/>
    <cellStyle name="Percent 2 9" xfId="60758" xr:uid="{00000000-0005-0000-0000-00005AED0000}"/>
    <cellStyle name="Percent 2 9 2" xfId="60759" xr:uid="{00000000-0005-0000-0000-00005BED0000}"/>
    <cellStyle name="Percent 2 9 3" xfId="60760" xr:uid="{00000000-0005-0000-0000-00005CED0000}"/>
    <cellStyle name="Percent 20" xfId="60761" xr:uid="{00000000-0005-0000-0000-00005DED0000}"/>
    <cellStyle name="Percent 20 2" xfId="60762" xr:uid="{00000000-0005-0000-0000-00005EED0000}"/>
    <cellStyle name="Percent 20 3" xfId="60763" xr:uid="{00000000-0005-0000-0000-00005FED0000}"/>
    <cellStyle name="Percent 21" xfId="60764" xr:uid="{00000000-0005-0000-0000-000060ED0000}"/>
    <cellStyle name="Percent 22" xfId="60765" xr:uid="{00000000-0005-0000-0000-000061ED0000}"/>
    <cellStyle name="Percent 22 2" xfId="60766" xr:uid="{00000000-0005-0000-0000-000062ED0000}"/>
    <cellStyle name="Percent 23" xfId="60767" xr:uid="{00000000-0005-0000-0000-000063ED0000}"/>
    <cellStyle name="Percent 23 2" xfId="60768" xr:uid="{00000000-0005-0000-0000-000064ED0000}"/>
    <cellStyle name="Percent 23 3" xfId="60769" xr:uid="{00000000-0005-0000-0000-000065ED0000}"/>
    <cellStyle name="Percent 24" xfId="60770" xr:uid="{00000000-0005-0000-0000-000066ED0000}"/>
    <cellStyle name="Percent 25" xfId="64462" xr:uid="{00000000-0005-0000-0000-000067ED0000}"/>
    <cellStyle name="Percent 26" xfId="64468" xr:uid="{00000000-0005-0000-0000-000068ED0000}"/>
    <cellStyle name="Percent 27" xfId="64471" xr:uid="{00000000-0005-0000-0000-000069ED0000}"/>
    <cellStyle name="Percent 28" xfId="64475" xr:uid="{00000000-0005-0000-0000-00006AED0000}"/>
    <cellStyle name="Percent 3" xfId="19" xr:uid="{00000000-0005-0000-0000-00006BED0000}"/>
    <cellStyle name="Percent 3 2" xfId="26" xr:uid="{00000000-0005-0000-0000-00006CED0000}"/>
    <cellStyle name="Percent 3 2 2" xfId="60771" xr:uid="{00000000-0005-0000-0000-00006DED0000}"/>
    <cellStyle name="Percent 3 2 2 2" xfId="60772" xr:uid="{00000000-0005-0000-0000-00006EED0000}"/>
    <cellStyle name="Percent 3 2 2 2 2" xfId="60773" xr:uid="{00000000-0005-0000-0000-00006FED0000}"/>
    <cellStyle name="Percent 3 2 2 3" xfId="60774" xr:uid="{00000000-0005-0000-0000-000070ED0000}"/>
    <cellStyle name="Percent 3 2 3" xfId="60775" xr:uid="{00000000-0005-0000-0000-000071ED0000}"/>
    <cellStyle name="Percent 3 2 3 2" xfId="60776" xr:uid="{00000000-0005-0000-0000-000072ED0000}"/>
    <cellStyle name="Percent 3 2 4" xfId="60777" xr:uid="{00000000-0005-0000-0000-000073ED0000}"/>
    <cellStyle name="Percent 3 2 5" xfId="60778" xr:uid="{00000000-0005-0000-0000-000074ED0000}"/>
    <cellStyle name="Percent 3 2 6" xfId="60779" xr:uid="{00000000-0005-0000-0000-000075ED0000}"/>
    <cellStyle name="Percent 3 3" xfId="59" xr:uid="{00000000-0005-0000-0000-000076ED0000}"/>
    <cellStyle name="Percent 3 3 2" xfId="60780" xr:uid="{00000000-0005-0000-0000-000077ED0000}"/>
    <cellStyle name="Percent 3 3 2 2" xfId="60781" xr:uid="{00000000-0005-0000-0000-000078ED0000}"/>
    <cellStyle name="Percent 3 3 3" xfId="60782" xr:uid="{00000000-0005-0000-0000-000079ED0000}"/>
    <cellStyle name="Percent 3 3 3 2" xfId="60783" xr:uid="{00000000-0005-0000-0000-00007AED0000}"/>
    <cellStyle name="Percent 3 3 3 2 2" xfId="60784" xr:uid="{00000000-0005-0000-0000-00007BED0000}"/>
    <cellStyle name="Percent 3 3 3 3" xfId="60785" xr:uid="{00000000-0005-0000-0000-00007CED0000}"/>
    <cellStyle name="Percent 3 3 4" xfId="60786" xr:uid="{00000000-0005-0000-0000-00007DED0000}"/>
    <cellStyle name="Percent 3 3 5" xfId="60787" xr:uid="{00000000-0005-0000-0000-00007EED0000}"/>
    <cellStyle name="Percent 3 4" xfId="62" xr:uid="{00000000-0005-0000-0000-00007FED0000}"/>
    <cellStyle name="Percent 3 4 2" xfId="60788" xr:uid="{00000000-0005-0000-0000-000080ED0000}"/>
    <cellStyle name="Percent 3 4 3" xfId="60789" xr:uid="{00000000-0005-0000-0000-000081ED0000}"/>
    <cellStyle name="Percent 3 4 4" xfId="60790" xr:uid="{00000000-0005-0000-0000-000082ED0000}"/>
    <cellStyle name="Percent 3 5" xfId="60791" xr:uid="{00000000-0005-0000-0000-000083ED0000}"/>
    <cellStyle name="Percent 3 5 2" xfId="60792" xr:uid="{00000000-0005-0000-0000-000084ED0000}"/>
    <cellStyle name="Percent 3 6" xfId="60793" xr:uid="{00000000-0005-0000-0000-000085ED0000}"/>
    <cellStyle name="Percent 3 6 2" xfId="60794" xr:uid="{00000000-0005-0000-0000-000086ED0000}"/>
    <cellStyle name="Percent 3 7" xfId="60795" xr:uid="{00000000-0005-0000-0000-000087ED0000}"/>
    <cellStyle name="Percent 3 8" xfId="60796" xr:uid="{00000000-0005-0000-0000-000088ED0000}"/>
    <cellStyle name="Percent 4" xfId="20" xr:uid="{00000000-0005-0000-0000-000089ED0000}"/>
    <cellStyle name="Percent 4 2" xfId="47" xr:uid="{00000000-0005-0000-0000-00008AED0000}"/>
    <cellStyle name="Percent 4 2 2" xfId="60797" xr:uid="{00000000-0005-0000-0000-00008BED0000}"/>
    <cellStyle name="Percent 4 2 2 2" xfId="60798" xr:uid="{00000000-0005-0000-0000-00008CED0000}"/>
    <cellStyle name="Percent 4 2 2 2 2" xfId="60799" xr:uid="{00000000-0005-0000-0000-00008DED0000}"/>
    <cellStyle name="Percent 4 2 2 2 2 2" xfId="60800" xr:uid="{00000000-0005-0000-0000-00008EED0000}"/>
    <cellStyle name="Percent 4 2 2 2 2 2 2" xfId="60801" xr:uid="{00000000-0005-0000-0000-00008FED0000}"/>
    <cellStyle name="Percent 4 2 2 2 2 3" xfId="60802" xr:uid="{00000000-0005-0000-0000-000090ED0000}"/>
    <cellStyle name="Percent 4 2 2 2 3" xfId="60803" xr:uid="{00000000-0005-0000-0000-000091ED0000}"/>
    <cellStyle name="Percent 4 2 2 2 3 2" xfId="60804" xr:uid="{00000000-0005-0000-0000-000092ED0000}"/>
    <cellStyle name="Percent 4 2 2 2 4" xfId="60805" xr:uid="{00000000-0005-0000-0000-000093ED0000}"/>
    <cellStyle name="Percent 4 2 2 3" xfId="60806" xr:uid="{00000000-0005-0000-0000-000094ED0000}"/>
    <cellStyle name="Percent 4 2 2 3 2" xfId="60807" xr:uid="{00000000-0005-0000-0000-000095ED0000}"/>
    <cellStyle name="Percent 4 2 2 3 2 2" xfId="60808" xr:uid="{00000000-0005-0000-0000-000096ED0000}"/>
    <cellStyle name="Percent 4 2 2 3 3" xfId="60809" xr:uid="{00000000-0005-0000-0000-000097ED0000}"/>
    <cellStyle name="Percent 4 2 2 4" xfId="60810" xr:uid="{00000000-0005-0000-0000-000098ED0000}"/>
    <cellStyle name="Percent 4 2 2 4 2" xfId="60811" xr:uid="{00000000-0005-0000-0000-000099ED0000}"/>
    <cellStyle name="Percent 4 2 2 5" xfId="60812" xr:uid="{00000000-0005-0000-0000-00009AED0000}"/>
    <cellStyle name="Percent 4 2 3" xfId="60813" xr:uid="{00000000-0005-0000-0000-00009BED0000}"/>
    <cellStyle name="Percent 4 2 3 2" xfId="60814" xr:uid="{00000000-0005-0000-0000-00009CED0000}"/>
    <cellStyle name="Percent 4 2 3 2 2" xfId="60815" xr:uid="{00000000-0005-0000-0000-00009DED0000}"/>
    <cellStyle name="Percent 4 2 3 2 2 2" xfId="60816" xr:uid="{00000000-0005-0000-0000-00009EED0000}"/>
    <cellStyle name="Percent 4 2 3 2 3" xfId="60817" xr:uid="{00000000-0005-0000-0000-00009FED0000}"/>
    <cellStyle name="Percent 4 2 3 3" xfId="60818" xr:uid="{00000000-0005-0000-0000-0000A0ED0000}"/>
    <cellStyle name="Percent 4 2 3 3 2" xfId="60819" xr:uid="{00000000-0005-0000-0000-0000A1ED0000}"/>
    <cellStyle name="Percent 4 2 3 4" xfId="60820" xr:uid="{00000000-0005-0000-0000-0000A2ED0000}"/>
    <cellStyle name="Percent 4 2 4" xfId="60821" xr:uid="{00000000-0005-0000-0000-0000A3ED0000}"/>
    <cellStyle name="Percent 4 2 4 2" xfId="60822" xr:uid="{00000000-0005-0000-0000-0000A4ED0000}"/>
    <cellStyle name="Percent 4 2 4 2 2" xfId="60823" xr:uid="{00000000-0005-0000-0000-0000A5ED0000}"/>
    <cellStyle name="Percent 4 2 4 3" xfId="60824" xr:uid="{00000000-0005-0000-0000-0000A6ED0000}"/>
    <cellStyle name="Percent 4 2 5" xfId="60825" xr:uid="{00000000-0005-0000-0000-0000A7ED0000}"/>
    <cellStyle name="Percent 4 2 5 2" xfId="60826" xr:uid="{00000000-0005-0000-0000-0000A8ED0000}"/>
    <cellStyle name="Percent 4 2 6" xfId="60827" xr:uid="{00000000-0005-0000-0000-0000A9ED0000}"/>
    <cellStyle name="Percent 4 2 7" xfId="60828" xr:uid="{00000000-0005-0000-0000-0000AAED0000}"/>
    <cellStyle name="Percent 4 3" xfId="60829" xr:uid="{00000000-0005-0000-0000-0000ABED0000}"/>
    <cellStyle name="Percent 4 3 2" xfId="60830" xr:uid="{00000000-0005-0000-0000-0000ACED0000}"/>
    <cellStyle name="Percent 4 3 2 2" xfId="60831" xr:uid="{00000000-0005-0000-0000-0000ADED0000}"/>
    <cellStyle name="Percent 4 3 2 2 2" xfId="60832" xr:uid="{00000000-0005-0000-0000-0000AEED0000}"/>
    <cellStyle name="Percent 4 3 2 2 2 2" xfId="60833" xr:uid="{00000000-0005-0000-0000-0000AFED0000}"/>
    <cellStyle name="Percent 4 3 2 2 3" xfId="60834" xr:uid="{00000000-0005-0000-0000-0000B0ED0000}"/>
    <cellStyle name="Percent 4 3 2 3" xfId="60835" xr:uid="{00000000-0005-0000-0000-0000B1ED0000}"/>
    <cellStyle name="Percent 4 3 2 3 2" xfId="60836" xr:uid="{00000000-0005-0000-0000-0000B2ED0000}"/>
    <cellStyle name="Percent 4 3 2 4" xfId="60837" xr:uid="{00000000-0005-0000-0000-0000B3ED0000}"/>
    <cellStyle name="Percent 4 3 3" xfId="60838" xr:uid="{00000000-0005-0000-0000-0000B4ED0000}"/>
    <cellStyle name="Percent 4 3 3 2" xfId="60839" xr:uid="{00000000-0005-0000-0000-0000B5ED0000}"/>
    <cellStyle name="Percent 4 3 3 2 2" xfId="60840" xr:uid="{00000000-0005-0000-0000-0000B6ED0000}"/>
    <cellStyle name="Percent 4 3 3 3" xfId="60841" xr:uid="{00000000-0005-0000-0000-0000B7ED0000}"/>
    <cellStyle name="Percent 4 3 4" xfId="60842" xr:uid="{00000000-0005-0000-0000-0000B8ED0000}"/>
    <cellStyle name="Percent 4 3 4 2" xfId="60843" xr:uid="{00000000-0005-0000-0000-0000B9ED0000}"/>
    <cellStyle name="Percent 4 3 5" xfId="60844" xr:uid="{00000000-0005-0000-0000-0000BAED0000}"/>
    <cellStyle name="Percent 4 4" xfId="60845" xr:uid="{00000000-0005-0000-0000-0000BBED0000}"/>
    <cellStyle name="Percent 4 4 2" xfId="60846" xr:uid="{00000000-0005-0000-0000-0000BCED0000}"/>
    <cellStyle name="Percent 4 4 2 2" xfId="60847" xr:uid="{00000000-0005-0000-0000-0000BDED0000}"/>
    <cellStyle name="Percent 4 4 2 2 2" xfId="60848" xr:uid="{00000000-0005-0000-0000-0000BEED0000}"/>
    <cellStyle name="Percent 4 4 2 2 2 2" xfId="60849" xr:uid="{00000000-0005-0000-0000-0000BFED0000}"/>
    <cellStyle name="Percent 4 4 2 2 3" xfId="60850" xr:uid="{00000000-0005-0000-0000-0000C0ED0000}"/>
    <cellStyle name="Percent 4 4 2 3" xfId="60851" xr:uid="{00000000-0005-0000-0000-0000C1ED0000}"/>
    <cellStyle name="Percent 4 4 2 3 2" xfId="60852" xr:uid="{00000000-0005-0000-0000-0000C2ED0000}"/>
    <cellStyle name="Percent 4 4 2 4" xfId="60853" xr:uid="{00000000-0005-0000-0000-0000C3ED0000}"/>
    <cellStyle name="Percent 4 4 3" xfId="60854" xr:uid="{00000000-0005-0000-0000-0000C4ED0000}"/>
    <cellStyle name="Percent 4 4 3 2" xfId="60855" xr:uid="{00000000-0005-0000-0000-0000C5ED0000}"/>
    <cellStyle name="Percent 4 4 3 2 2" xfId="60856" xr:uid="{00000000-0005-0000-0000-0000C6ED0000}"/>
    <cellStyle name="Percent 4 4 3 3" xfId="60857" xr:uid="{00000000-0005-0000-0000-0000C7ED0000}"/>
    <cellStyle name="Percent 4 4 4" xfId="60858" xr:uid="{00000000-0005-0000-0000-0000C8ED0000}"/>
    <cellStyle name="Percent 4 4 4 2" xfId="60859" xr:uid="{00000000-0005-0000-0000-0000C9ED0000}"/>
    <cellStyle name="Percent 4 4 5" xfId="60860" xr:uid="{00000000-0005-0000-0000-0000CAED0000}"/>
    <cellStyle name="Percent 4 5" xfId="60861" xr:uid="{00000000-0005-0000-0000-0000CBED0000}"/>
    <cellStyle name="Percent 4 5 2" xfId="60862" xr:uid="{00000000-0005-0000-0000-0000CCED0000}"/>
    <cellStyle name="Percent 4 5 2 2" xfId="60863" xr:uid="{00000000-0005-0000-0000-0000CDED0000}"/>
    <cellStyle name="Percent 4 5 2 2 2" xfId="60864" xr:uid="{00000000-0005-0000-0000-0000CEED0000}"/>
    <cellStyle name="Percent 4 5 2 2 2 2" xfId="60865" xr:uid="{00000000-0005-0000-0000-0000CFED0000}"/>
    <cellStyle name="Percent 4 5 2 2 3" xfId="60866" xr:uid="{00000000-0005-0000-0000-0000D0ED0000}"/>
    <cellStyle name="Percent 4 5 2 3" xfId="60867" xr:uid="{00000000-0005-0000-0000-0000D1ED0000}"/>
    <cellStyle name="Percent 4 5 2 3 2" xfId="60868" xr:uid="{00000000-0005-0000-0000-0000D2ED0000}"/>
    <cellStyle name="Percent 4 5 2 4" xfId="60869" xr:uid="{00000000-0005-0000-0000-0000D3ED0000}"/>
    <cellStyle name="Percent 4 5 3" xfId="60870" xr:uid="{00000000-0005-0000-0000-0000D4ED0000}"/>
    <cellStyle name="Percent 4 5 3 2" xfId="60871" xr:uid="{00000000-0005-0000-0000-0000D5ED0000}"/>
    <cellStyle name="Percent 4 5 3 2 2" xfId="60872" xr:uid="{00000000-0005-0000-0000-0000D6ED0000}"/>
    <cellStyle name="Percent 4 5 3 3" xfId="60873" xr:uid="{00000000-0005-0000-0000-0000D7ED0000}"/>
    <cellStyle name="Percent 4 5 4" xfId="60874" xr:uid="{00000000-0005-0000-0000-0000D8ED0000}"/>
    <cellStyle name="Percent 4 5 4 2" xfId="60875" xr:uid="{00000000-0005-0000-0000-0000D9ED0000}"/>
    <cellStyle name="Percent 4 5 5" xfId="60876" xr:uid="{00000000-0005-0000-0000-0000DAED0000}"/>
    <cellStyle name="Percent 4 6" xfId="60877" xr:uid="{00000000-0005-0000-0000-0000DBED0000}"/>
    <cellStyle name="Percent 4 6 2" xfId="60878" xr:uid="{00000000-0005-0000-0000-0000DCED0000}"/>
    <cellStyle name="Percent 4 6 2 2" xfId="60879" xr:uid="{00000000-0005-0000-0000-0000DDED0000}"/>
    <cellStyle name="Percent 4 6 2 2 2" xfId="60880" xr:uid="{00000000-0005-0000-0000-0000DEED0000}"/>
    <cellStyle name="Percent 4 6 2 3" xfId="60881" xr:uid="{00000000-0005-0000-0000-0000DFED0000}"/>
    <cellStyle name="Percent 4 6 3" xfId="60882" xr:uid="{00000000-0005-0000-0000-0000E0ED0000}"/>
    <cellStyle name="Percent 4 6 3 2" xfId="60883" xr:uid="{00000000-0005-0000-0000-0000E1ED0000}"/>
    <cellStyle name="Percent 4 6 4" xfId="60884" xr:uid="{00000000-0005-0000-0000-0000E2ED0000}"/>
    <cellStyle name="Percent 4 7" xfId="60885" xr:uid="{00000000-0005-0000-0000-0000E3ED0000}"/>
    <cellStyle name="Percent 4 7 2" xfId="60886" xr:uid="{00000000-0005-0000-0000-0000E4ED0000}"/>
    <cellStyle name="Percent 4 7 2 2" xfId="60887" xr:uid="{00000000-0005-0000-0000-0000E5ED0000}"/>
    <cellStyle name="Percent 4 7 3" xfId="60888" xr:uid="{00000000-0005-0000-0000-0000E6ED0000}"/>
    <cellStyle name="Percent 4 8" xfId="60889" xr:uid="{00000000-0005-0000-0000-0000E7ED0000}"/>
    <cellStyle name="Percent 4 8 2" xfId="60890" xr:uid="{00000000-0005-0000-0000-0000E8ED0000}"/>
    <cellStyle name="Percent 4 9" xfId="60891" xr:uid="{00000000-0005-0000-0000-0000E9ED0000}"/>
    <cellStyle name="Percent 5" xfId="21" xr:uid="{00000000-0005-0000-0000-0000EAED0000}"/>
    <cellStyle name="Percent 5 10" xfId="60892" xr:uid="{00000000-0005-0000-0000-0000EBED0000}"/>
    <cellStyle name="Percent 5 10 2" xfId="60893" xr:uid="{00000000-0005-0000-0000-0000ECED0000}"/>
    <cellStyle name="Percent 5 11" xfId="60894" xr:uid="{00000000-0005-0000-0000-0000EDED0000}"/>
    <cellStyle name="Percent 5 2" xfId="60895" xr:uid="{00000000-0005-0000-0000-0000EEED0000}"/>
    <cellStyle name="Percent 5 2 10" xfId="60896" xr:uid="{00000000-0005-0000-0000-0000EFED0000}"/>
    <cellStyle name="Percent 5 2 2" xfId="60897" xr:uid="{00000000-0005-0000-0000-0000F0ED0000}"/>
    <cellStyle name="Percent 5 2 2 2" xfId="60898" xr:uid="{00000000-0005-0000-0000-0000F1ED0000}"/>
    <cellStyle name="Percent 5 2 2 2 2" xfId="60899" xr:uid="{00000000-0005-0000-0000-0000F2ED0000}"/>
    <cellStyle name="Percent 5 2 2 2 2 2" xfId="60900" xr:uid="{00000000-0005-0000-0000-0000F3ED0000}"/>
    <cellStyle name="Percent 5 2 2 2 2 2 2" xfId="60901" xr:uid="{00000000-0005-0000-0000-0000F4ED0000}"/>
    <cellStyle name="Percent 5 2 2 2 2 2 2 2" xfId="60902" xr:uid="{00000000-0005-0000-0000-0000F5ED0000}"/>
    <cellStyle name="Percent 5 2 2 2 2 2 3" xfId="60903" xr:uid="{00000000-0005-0000-0000-0000F6ED0000}"/>
    <cellStyle name="Percent 5 2 2 2 2 2 3 2" xfId="60904" xr:uid="{00000000-0005-0000-0000-0000F7ED0000}"/>
    <cellStyle name="Percent 5 2 2 2 2 2 3 2 2" xfId="60905" xr:uid="{00000000-0005-0000-0000-0000F8ED0000}"/>
    <cellStyle name="Percent 5 2 2 2 2 2 3 3" xfId="60906" xr:uid="{00000000-0005-0000-0000-0000F9ED0000}"/>
    <cellStyle name="Percent 5 2 2 2 2 2 4" xfId="60907" xr:uid="{00000000-0005-0000-0000-0000FAED0000}"/>
    <cellStyle name="Percent 5 2 2 2 2 3" xfId="60908" xr:uid="{00000000-0005-0000-0000-0000FBED0000}"/>
    <cellStyle name="Percent 5 2 2 2 2 3 2" xfId="60909" xr:uid="{00000000-0005-0000-0000-0000FCED0000}"/>
    <cellStyle name="Percent 5 2 2 2 2 4" xfId="60910" xr:uid="{00000000-0005-0000-0000-0000FDED0000}"/>
    <cellStyle name="Percent 5 2 2 2 2 4 2" xfId="60911" xr:uid="{00000000-0005-0000-0000-0000FEED0000}"/>
    <cellStyle name="Percent 5 2 2 2 2 4 2 2" xfId="60912" xr:uid="{00000000-0005-0000-0000-0000FFED0000}"/>
    <cellStyle name="Percent 5 2 2 2 2 4 3" xfId="60913" xr:uid="{00000000-0005-0000-0000-000000EE0000}"/>
    <cellStyle name="Percent 5 2 2 2 2 5" xfId="60914" xr:uid="{00000000-0005-0000-0000-000001EE0000}"/>
    <cellStyle name="Percent 5 2 2 2 3" xfId="60915" xr:uid="{00000000-0005-0000-0000-000002EE0000}"/>
    <cellStyle name="Percent 5 2 2 2 3 2" xfId="60916" xr:uid="{00000000-0005-0000-0000-000003EE0000}"/>
    <cellStyle name="Percent 5 2 2 2 3 2 2" xfId="60917" xr:uid="{00000000-0005-0000-0000-000004EE0000}"/>
    <cellStyle name="Percent 5 2 2 2 3 3" xfId="60918" xr:uid="{00000000-0005-0000-0000-000005EE0000}"/>
    <cellStyle name="Percent 5 2 2 2 3 3 2" xfId="60919" xr:uid="{00000000-0005-0000-0000-000006EE0000}"/>
    <cellStyle name="Percent 5 2 2 2 3 3 2 2" xfId="60920" xr:uid="{00000000-0005-0000-0000-000007EE0000}"/>
    <cellStyle name="Percent 5 2 2 2 3 3 3" xfId="60921" xr:uid="{00000000-0005-0000-0000-000008EE0000}"/>
    <cellStyle name="Percent 5 2 2 2 3 4" xfId="60922" xr:uid="{00000000-0005-0000-0000-000009EE0000}"/>
    <cellStyle name="Percent 5 2 2 2 4" xfId="60923" xr:uid="{00000000-0005-0000-0000-00000AEE0000}"/>
    <cellStyle name="Percent 5 2 2 2 4 2" xfId="60924" xr:uid="{00000000-0005-0000-0000-00000BEE0000}"/>
    <cellStyle name="Percent 5 2 2 2 4 2 2" xfId="60925" xr:uid="{00000000-0005-0000-0000-00000CEE0000}"/>
    <cellStyle name="Percent 5 2 2 2 4 3" xfId="60926" xr:uid="{00000000-0005-0000-0000-00000DEE0000}"/>
    <cellStyle name="Percent 5 2 2 2 4 3 2" xfId="60927" xr:uid="{00000000-0005-0000-0000-00000EEE0000}"/>
    <cellStyle name="Percent 5 2 2 2 4 3 2 2" xfId="60928" xr:uid="{00000000-0005-0000-0000-00000FEE0000}"/>
    <cellStyle name="Percent 5 2 2 2 4 3 3" xfId="60929" xr:uid="{00000000-0005-0000-0000-000010EE0000}"/>
    <cellStyle name="Percent 5 2 2 2 4 4" xfId="60930" xr:uid="{00000000-0005-0000-0000-000011EE0000}"/>
    <cellStyle name="Percent 5 2 2 2 5" xfId="60931" xr:uid="{00000000-0005-0000-0000-000012EE0000}"/>
    <cellStyle name="Percent 5 2 2 2 5 2" xfId="60932" xr:uid="{00000000-0005-0000-0000-000013EE0000}"/>
    <cellStyle name="Percent 5 2 2 2 6" xfId="60933" xr:uid="{00000000-0005-0000-0000-000014EE0000}"/>
    <cellStyle name="Percent 5 2 2 2 6 2" xfId="60934" xr:uid="{00000000-0005-0000-0000-000015EE0000}"/>
    <cellStyle name="Percent 5 2 2 2 6 2 2" xfId="60935" xr:uid="{00000000-0005-0000-0000-000016EE0000}"/>
    <cellStyle name="Percent 5 2 2 2 6 3" xfId="60936" xr:uid="{00000000-0005-0000-0000-000017EE0000}"/>
    <cellStyle name="Percent 5 2 2 2 7" xfId="60937" xr:uid="{00000000-0005-0000-0000-000018EE0000}"/>
    <cellStyle name="Percent 5 2 2 2 7 2" xfId="60938" xr:uid="{00000000-0005-0000-0000-000019EE0000}"/>
    <cellStyle name="Percent 5 2 2 2 8" xfId="60939" xr:uid="{00000000-0005-0000-0000-00001AEE0000}"/>
    <cellStyle name="Percent 5 2 2 3" xfId="60940" xr:uid="{00000000-0005-0000-0000-00001BEE0000}"/>
    <cellStyle name="Percent 5 2 2 3 2" xfId="60941" xr:uid="{00000000-0005-0000-0000-00001CEE0000}"/>
    <cellStyle name="Percent 5 2 2 3 2 2" xfId="60942" xr:uid="{00000000-0005-0000-0000-00001DEE0000}"/>
    <cellStyle name="Percent 5 2 2 3 2 2 2" xfId="60943" xr:uid="{00000000-0005-0000-0000-00001EEE0000}"/>
    <cellStyle name="Percent 5 2 2 3 2 3" xfId="60944" xr:uid="{00000000-0005-0000-0000-00001FEE0000}"/>
    <cellStyle name="Percent 5 2 2 3 2 3 2" xfId="60945" xr:uid="{00000000-0005-0000-0000-000020EE0000}"/>
    <cellStyle name="Percent 5 2 2 3 2 3 2 2" xfId="60946" xr:uid="{00000000-0005-0000-0000-000021EE0000}"/>
    <cellStyle name="Percent 5 2 2 3 2 3 3" xfId="60947" xr:uid="{00000000-0005-0000-0000-000022EE0000}"/>
    <cellStyle name="Percent 5 2 2 3 2 4" xfId="60948" xr:uid="{00000000-0005-0000-0000-000023EE0000}"/>
    <cellStyle name="Percent 5 2 2 3 3" xfId="60949" xr:uid="{00000000-0005-0000-0000-000024EE0000}"/>
    <cellStyle name="Percent 5 2 2 3 3 2" xfId="60950" xr:uid="{00000000-0005-0000-0000-000025EE0000}"/>
    <cellStyle name="Percent 5 2 2 3 4" xfId="60951" xr:uid="{00000000-0005-0000-0000-000026EE0000}"/>
    <cellStyle name="Percent 5 2 2 3 4 2" xfId="60952" xr:uid="{00000000-0005-0000-0000-000027EE0000}"/>
    <cellStyle name="Percent 5 2 2 3 4 2 2" xfId="60953" xr:uid="{00000000-0005-0000-0000-000028EE0000}"/>
    <cellStyle name="Percent 5 2 2 3 4 3" xfId="60954" xr:uid="{00000000-0005-0000-0000-000029EE0000}"/>
    <cellStyle name="Percent 5 2 2 3 5" xfId="60955" xr:uid="{00000000-0005-0000-0000-00002AEE0000}"/>
    <cellStyle name="Percent 5 2 2 4" xfId="60956" xr:uid="{00000000-0005-0000-0000-00002BEE0000}"/>
    <cellStyle name="Percent 5 2 2 4 2" xfId="60957" xr:uid="{00000000-0005-0000-0000-00002CEE0000}"/>
    <cellStyle name="Percent 5 2 2 4 2 2" xfId="60958" xr:uid="{00000000-0005-0000-0000-00002DEE0000}"/>
    <cellStyle name="Percent 5 2 2 4 3" xfId="60959" xr:uid="{00000000-0005-0000-0000-00002EEE0000}"/>
    <cellStyle name="Percent 5 2 2 4 3 2" xfId="60960" xr:uid="{00000000-0005-0000-0000-00002FEE0000}"/>
    <cellStyle name="Percent 5 2 2 4 3 2 2" xfId="60961" xr:uid="{00000000-0005-0000-0000-000030EE0000}"/>
    <cellStyle name="Percent 5 2 2 4 3 3" xfId="60962" xr:uid="{00000000-0005-0000-0000-000031EE0000}"/>
    <cellStyle name="Percent 5 2 2 4 4" xfId="60963" xr:uid="{00000000-0005-0000-0000-000032EE0000}"/>
    <cellStyle name="Percent 5 2 2 5" xfId="60964" xr:uid="{00000000-0005-0000-0000-000033EE0000}"/>
    <cellStyle name="Percent 5 2 2 5 2" xfId="60965" xr:uid="{00000000-0005-0000-0000-000034EE0000}"/>
    <cellStyle name="Percent 5 2 2 5 2 2" xfId="60966" xr:uid="{00000000-0005-0000-0000-000035EE0000}"/>
    <cellStyle name="Percent 5 2 2 5 3" xfId="60967" xr:uid="{00000000-0005-0000-0000-000036EE0000}"/>
    <cellStyle name="Percent 5 2 2 5 3 2" xfId="60968" xr:uid="{00000000-0005-0000-0000-000037EE0000}"/>
    <cellStyle name="Percent 5 2 2 5 3 2 2" xfId="60969" xr:uid="{00000000-0005-0000-0000-000038EE0000}"/>
    <cellStyle name="Percent 5 2 2 5 3 3" xfId="60970" xr:uid="{00000000-0005-0000-0000-000039EE0000}"/>
    <cellStyle name="Percent 5 2 2 5 4" xfId="60971" xr:uid="{00000000-0005-0000-0000-00003AEE0000}"/>
    <cellStyle name="Percent 5 2 2 6" xfId="60972" xr:uid="{00000000-0005-0000-0000-00003BEE0000}"/>
    <cellStyle name="Percent 5 2 2 6 2" xfId="60973" xr:uid="{00000000-0005-0000-0000-00003CEE0000}"/>
    <cellStyle name="Percent 5 2 2 7" xfId="60974" xr:uid="{00000000-0005-0000-0000-00003DEE0000}"/>
    <cellStyle name="Percent 5 2 2 7 2" xfId="60975" xr:uid="{00000000-0005-0000-0000-00003EEE0000}"/>
    <cellStyle name="Percent 5 2 2 7 2 2" xfId="60976" xr:uid="{00000000-0005-0000-0000-00003FEE0000}"/>
    <cellStyle name="Percent 5 2 2 7 3" xfId="60977" xr:uid="{00000000-0005-0000-0000-000040EE0000}"/>
    <cellStyle name="Percent 5 2 2 8" xfId="60978" xr:uid="{00000000-0005-0000-0000-000041EE0000}"/>
    <cellStyle name="Percent 5 2 2 8 2" xfId="60979" xr:uid="{00000000-0005-0000-0000-000042EE0000}"/>
    <cellStyle name="Percent 5 2 2 9" xfId="60980" xr:uid="{00000000-0005-0000-0000-000043EE0000}"/>
    <cellStyle name="Percent 5 2 3" xfId="60981" xr:uid="{00000000-0005-0000-0000-000044EE0000}"/>
    <cellStyle name="Percent 5 2 3 2" xfId="60982" xr:uid="{00000000-0005-0000-0000-000045EE0000}"/>
    <cellStyle name="Percent 5 2 3 2 2" xfId="60983" xr:uid="{00000000-0005-0000-0000-000046EE0000}"/>
    <cellStyle name="Percent 5 2 3 2 2 2" xfId="60984" xr:uid="{00000000-0005-0000-0000-000047EE0000}"/>
    <cellStyle name="Percent 5 2 3 2 2 2 2" xfId="60985" xr:uid="{00000000-0005-0000-0000-000048EE0000}"/>
    <cellStyle name="Percent 5 2 3 2 2 3" xfId="60986" xr:uid="{00000000-0005-0000-0000-000049EE0000}"/>
    <cellStyle name="Percent 5 2 3 2 2 3 2" xfId="60987" xr:uid="{00000000-0005-0000-0000-00004AEE0000}"/>
    <cellStyle name="Percent 5 2 3 2 2 3 2 2" xfId="60988" xr:uid="{00000000-0005-0000-0000-00004BEE0000}"/>
    <cellStyle name="Percent 5 2 3 2 2 3 3" xfId="60989" xr:uid="{00000000-0005-0000-0000-00004CEE0000}"/>
    <cellStyle name="Percent 5 2 3 2 2 4" xfId="60990" xr:uid="{00000000-0005-0000-0000-00004DEE0000}"/>
    <cellStyle name="Percent 5 2 3 2 3" xfId="60991" xr:uid="{00000000-0005-0000-0000-00004EEE0000}"/>
    <cellStyle name="Percent 5 2 3 2 3 2" xfId="60992" xr:uid="{00000000-0005-0000-0000-00004FEE0000}"/>
    <cellStyle name="Percent 5 2 3 2 4" xfId="60993" xr:uid="{00000000-0005-0000-0000-000050EE0000}"/>
    <cellStyle name="Percent 5 2 3 2 4 2" xfId="60994" xr:uid="{00000000-0005-0000-0000-000051EE0000}"/>
    <cellStyle name="Percent 5 2 3 2 4 2 2" xfId="60995" xr:uid="{00000000-0005-0000-0000-000052EE0000}"/>
    <cellStyle name="Percent 5 2 3 2 4 3" xfId="60996" xr:uid="{00000000-0005-0000-0000-000053EE0000}"/>
    <cellStyle name="Percent 5 2 3 2 5" xfId="60997" xr:uid="{00000000-0005-0000-0000-000054EE0000}"/>
    <cellStyle name="Percent 5 2 3 3" xfId="60998" xr:uid="{00000000-0005-0000-0000-000055EE0000}"/>
    <cellStyle name="Percent 5 2 3 3 2" xfId="60999" xr:uid="{00000000-0005-0000-0000-000056EE0000}"/>
    <cellStyle name="Percent 5 2 3 3 2 2" xfId="61000" xr:uid="{00000000-0005-0000-0000-000057EE0000}"/>
    <cellStyle name="Percent 5 2 3 3 3" xfId="61001" xr:uid="{00000000-0005-0000-0000-000058EE0000}"/>
    <cellStyle name="Percent 5 2 3 3 3 2" xfId="61002" xr:uid="{00000000-0005-0000-0000-000059EE0000}"/>
    <cellStyle name="Percent 5 2 3 3 3 2 2" xfId="61003" xr:uid="{00000000-0005-0000-0000-00005AEE0000}"/>
    <cellStyle name="Percent 5 2 3 3 3 3" xfId="61004" xr:uid="{00000000-0005-0000-0000-00005BEE0000}"/>
    <cellStyle name="Percent 5 2 3 3 4" xfId="61005" xr:uid="{00000000-0005-0000-0000-00005CEE0000}"/>
    <cellStyle name="Percent 5 2 3 4" xfId="61006" xr:uid="{00000000-0005-0000-0000-00005DEE0000}"/>
    <cellStyle name="Percent 5 2 3 4 2" xfId="61007" xr:uid="{00000000-0005-0000-0000-00005EEE0000}"/>
    <cellStyle name="Percent 5 2 3 4 2 2" xfId="61008" xr:uid="{00000000-0005-0000-0000-00005FEE0000}"/>
    <cellStyle name="Percent 5 2 3 4 3" xfId="61009" xr:uid="{00000000-0005-0000-0000-000060EE0000}"/>
    <cellStyle name="Percent 5 2 3 4 3 2" xfId="61010" xr:uid="{00000000-0005-0000-0000-000061EE0000}"/>
    <cellStyle name="Percent 5 2 3 4 3 2 2" xfId="61011" xr:uid="{00000000-0005-0000-0000-000062EE0000}"/>
    <cellStyle name="Percent 5 2 3 4 3 3" xfId="61012" xr:uid="{00000000-0005-0000-0000-000063EE0000}"/>
    <cellStyle name="Percent 5 2 3 4 4" xfId="61013" xr:uid="{00000000-0005-0000-0000-000064EE0000}"/>
    <cellStyle name="Percent 5 2 3 5" xfId="61014" xr:uid="{00000000-0005-0000-0000-000065EE0000}"/>
    <cellStyle name="Percent 5 2 3 5 2" xfId="61015" xr:uid="{00000000-0005-0000-0000-000066EE0000}"/>
    <cellStyle name="Percent 5 2 3 6" xfId="61016" xr:uid="{00000000-0005-0000-0000-000067EE0000}"/>
    <cellStyle name="Percent 5 2 3 6 2" xfId="61017" xr:uid="{00000000-0005-0000-0000-000068EE0000}"/>
    <cellStyle name="Percent 5 2 3 6 2 2" xfId="61018" xr:uid="{00000000-0005-0000-0000-000069EE0000}"/>
    <cellStyle name="Percent 5 2 3 6 3" xfId="61019" xr:uid="{00000000-0005-0000-0000-00006AEE0000}"/>
    <cellStyle name="Percent 5 2 3 7" xfId="61020" xr:uid="{00000000-0005-0000-0000-00006BEE0000}"/>
    <cellStyle name="Percent 5 2 3 7 2" xfId="61021" xr:uid="{00000000-0005-0000-0000-00006CEE0000}"/>
    <cellStyle name="Percent 5 2 3 8" xfId="61022" xr:uid="{00000000-0005-0000-0000-00006DEE0000}"/>
    <cellStyle name="Percent 5 2 4" xfId="61023" xr:uid="{00000000-0005-0000-0000-00006EEE0000}"/>
    <cellStyle name="Percent 5 2 4 2" xfId="61024" xr:uid="{00000000-0005-0000-0000-00006FEE0000}"/>
    <cellStyle name="Percent 5 2 4 2 2" xfId="61025" xr:uid="{00000000-0005-0000-0000-000070EE0000}"/>
    <cellStyle name="Percent 5 2 4 2 2 2" xfId="61026" xr:uid="{00000000-0005-0000-0000-000071EE0000}"/>
    <cellStyle name="Percent 5 2 4 2 3" xfId="61027" xr:uid="{00000000-0005-0000-0000-000072EE0000}"/>
    <cellStyle name="Percent 5 2 4 2 3 2" xfId="61028" xr:uid="{00000000-0005-0000-0000-000073EE0000}"/>
    <cellStyle name="Percent 5 2 4 2 3 2 2" xfId="61029" xr:uid="{00000000-0005-0000-0000-000074EE0000}"/>
    <cellStyle name="Percent 5 2 4 2 3 3" xfId="61030" xr:uid="{00000000-0005-0000-0000-000075EE0000}"/>
    <cellStyle name="Percent 5 2 4 2 4" xfId="61031" xr:uid="{00000000-0005-0000-0000-000076EE0000}"/>
    <cellStyle name="Percent 5 2 4 3" xfId="61032" xr:uid="{00000000-0005-0000-0000-000077EE0000}"/>
    <cellStyle name="Percent 5 2 4 3 2" xfId="61033" xr:uid="{00000000-0005-0000-0000-000078EE0000}"/>
    <cellStyle name="Percent 5 2 4 4" xfId="61034" xr:uid="{00000000-0005-0000-0000-000079EE0000}"/>
    <cellStyle name="Percent 5 2 4 4 2" xfId="61035" xr:uid="{00000000-0005-0000-0000-00007AEE0000}"/>
    <cellStyle name="Percent 5 2 4 4 2 2" xfId="61036" xr:uid="{00000000-0005-0000-0000-00007BEE0000}"/>
    <cellStyle name="Percent 5 2 4 4 3" xfId="61037" xr:uid="{00000000-0005-0000-0000-00007CEE0000}"/>
    <cellStyle name="Percent 5 2 4 5" xfId="61038" xr:uid="{00000000-0005-0000-0000-00007DEE0000}"/>
    <cellStyle name="Percent 5 2 5" xfId="61039" xr:uid="{00000000-0005-0000-0000-00007EEE0000}"/>
    <cellStyle name="Percent 5 2 5 2" xfId="61040" xr:uid="{00000000-0005-0000-0000-00007FEE0000}"/>
    <cellStyle name="Percent 5 2 5 2 2" xfId="61041" xr:uid="{00000000-0005-0000-0000-000080EE0000}"/>
    <cellStyle name="Percent 5 2 5 3" xfId="61042" xr:uid="{00000000-0005-0000-0000-000081EE0000}"/>
    <cellStyle name="Percent 5 2 5 3 2" xfId="61043" xr:uid="{00000000-0005-0000-0000-000082EE0000}"/>
    <cellStyle name="Percent 5 2 5 3 2 2" xfId="61044" xr:uid="{00000000-0005-0000-0000-000083EE0000}"/>
    <cellStyle name="Percent 5 2 5 3 3" xfId="61045" xr:uid="{00000000-0005-0000-0000-000084EE0000}"/>
    <cellStyle name="Percent 5 2 5 4" xfId="61046" xr:uid="{00000000-0005-0000-0000-000085EE0000}"/>
    <cellStyle name="Percent 5 2 6" xfId="61047" xr:uid="{00000000-0005-0000-0000-000086EE0000}"/>
    <cellStyle name="Percent 5 2 6 2" xfId="61048" xr:uid="{00000000-0005-0000-0000-000087EE0000}"/>
    <cellStyle name="Percent 5 2 6 2 2" xfId="61049" xr:uid="{00000000-0005-0000-0000-000088EE0000}"/>
    <cellStyle name="Percent 5 2 6 3" xfId="61050" xr:uid="{00000000-0005-0000-0000-000089EE0000}"/>
    <cellStyle name="Percent 5 2 6 3 2" xfId="61051" xr:uid="{00000000-0005-0000-0000-00008AEE0000}"/>
    <cellStyle name="Percent 5 2 6 3 2 2" xfId="61052" xr:uid="{00000000-0005-0000-0000-00008BEE0000}"/>
    <cellStyle name="Percent 5 2 6 3 3" xfId="61053" xr:uid="{00000000-0005-0000-0000-00008CEE0000}"/>
    <cellStyle name="Percent 5 2 6 4" xfId="61054" xr:uid="{00000000-0005-0000-0000-00008DEE0000}"/>
    <cellStyle name="Percent 5 2 7" xfId="61055" xr:uid="{00000000-0005-0000-0000-00008EEE0000}"/>
    <cellStyle name="Percent 5 2 7 2" xfId="61056" xr:uid="{00000000-0005-0000-0000-00008FEE0000}"/>
    <cellStyle name="Percent 5 2 8" xfId="61057" xr:uid="{00000000-0005-0000-0000-000090EE0000}"/>
    <cellStyle name="Percent 5 2 8 2" xfId="61058" xr:uid="{00000000-0005-0000-0000-000091EE0000}"/>
    <cellStyle name="Percent 5 2 8 2 2" xfId="61059" xr:uid="{00000000-0005-0000-0000-000092EE0000}"/>
    <cellStyle name="Percent 5 2 8 3" xfId="61060" xr:uid="{00000000-0005-0000-0000-000093EE0000}"/>
    <cellStyle name="Percent 5 2 9" xfId="61061" xr:uid="{00000000-0005-0000-0000-000094EE0000}"/>
    <cellStyle name="Percent 5 2 9 2" xfId="61062" xr:uid="{00000000-0005-0000-0000-000095EE0000}"/>
    <cellStyle name="Percent 5 3" xfId="61063" xr:uid="{00000000-0005-0000-0000-000096EE0000}"/>
    <cellStyle name="Percent 5 3 2" xfId="61064" xr:uid="{00000000-0005-0000-0000-000097EE0000}"/>
    <cellStyle name="Percent 5 3 2 2" xfId="61065" xr:uid="{00000000-0005-0000-0000-000098EE0000}"/>
    <cellStyle name="Percent 5 3 2 2 2" xfId="61066" xr:uid="{00000000-0005-0000-0000-000099EE0000}"/>
    <cellStyle name="Percent 5 3 2 2 2 2" xfId="61067" xr:uid="{00000000-0005-0000-0000-00009AEE0000}"/>
    <cellStyle name="Percent 5 3 2 2 2 2 2" xfId="61068" xr:uid="{00000000-0005-0000-0000-00009BEE0000}"/>
    <cellStyle name="Percent 5 3 2 2 2 3" xfId="61069" xr:uid="{00000000-0005-0000-0000-00009CEE0000}"/>
    <cellStyle name="Percent 5 3 2 2 2 3 2" xfId="61070" xr:uid="{00000000-0005-0000-0000-00009DEE0000}"/>
    <cellStyle name="Percent 5 3 2 2 2 3 2 2" xfId="61071" xr:uid="{00000000-0005-0000-0000-00009EEE0000}"/>
    <cellStyle name="Percent 5 3 2 2 2 3 3" xfId="61072" xr:uid="{00000000-0005-0000-0000-00009FEE0000}"/>
    <cellStyle name="Percent 5 3 2 2 2 4" xfId="61073" xr:uid="{00000000-0005-0000-0000-0000A0EE0000}"/>
    <cellStyle name="Percent 5 3 2 2 3" xfId="61074" xr:uid="{00000000-0005-0000-0000-0000A1EE0000}"/>
    <cellStyle name="Percent 5 3 2 2 3 2" xfId="61075" xr:uid="{00000000-0005-0000-0000-0000A2EE0000}"/>
    <cellStyle name="Percent 5 3 2 2 4" xfId="61076" xr:uid="{00000000-0005-0000-0000-0000A3EE0000}"/>
    <cellStyle name="Percent 5 3 2 2 4 2" xfId="61077" xr:uid="{00000000-0005-0000-0000-0000A4EE0000}"/>
    <cellStyle name="Percent 5 3 2 2 4 2 2" xfId="61078" xr:uid="{00000000-0005-0000-0000-0000A5EE0000}"/>
    <cellStyle name="Percent 5 3 2 2 4 3" xfId="61079" xr:uid="{00000000-0005-0000-0000-0000A6EE0000}"/>
    <cellStyle name="Percent 5 3 2 2 5" xfId="61080" xr:uid="{00000000-0005-0000-0000-0000A7EE0000}"/>
    <cellStyle name="Percent 5 3 2 3" xfId="61081" xr:uid="{00000000-0005-0000-0000-0000A8EE0000}"/>
    <cellStyle name="Percent 5 3 2 3 2" xfId="61082" xr:uid="{00000000-0005-0000-0000-0000A9EE0000}"/>
    <cellStyle name="Percent 5 3 2 3 2 2" xfId="61083" xr:uid="{00000000-0005-0000-0000-0000AAEE0000}"/>
    <cellStyle name="Percent 5 3 2 3 3" xfId="61084" xr:uid="{00000000-0005-0000-0000-0000ABEE0000}"/>
    <cellStyle name="Percent 5 3 2 3 3 2" xfId="61085" xr:uid="{00000000-0005-0000-0000-0000ACEE0000}"/>
    <cellStyle name="Percent 5 3 2 3 3 2 2" xfId="61086" xr:uid="{00000000-0005-0000-0000-0000ADEE0000}"/>
    <cellStyle name="Percent 5 3 2 3 3 3" xfId="61087" xr:uid="{00000000-0005-0000-0000-0000AEEE0000}"/>
    <cellStyle name="Percent 5 3 2 3 4" xfId="61088" xr:uid="{00000000-0005-0000-0000-0000AFEE0000}"/>
    <cellStyle name="Percent 5 3 2 4" xfId="61089" xr:uid="{00000000-0005-0000-0000-0000B0EE0000}"/>
    <cellStyle name="Percent 5 3 2 4 2" xfId="61090" xr:uid="{00000000-0005-0000-0000-0000B1EE0000}"/>
    <cellStyle name="Percent 5 3 2 4 2 2" xfId="61091" xr:uid="{00000000-0005-0000-0000-0000B2EE0000}"/>
    <cellStyle name="Percent 5 3 2 4 3" xfId="61092" xr:uid="{00000000-0005-0000-0000-0000B3EE0000}"/>
    <cellStyle name="Percent 5 3 2 4 3 2" xfId="61093" xr:uid="{00000000-0005-0000-0000-0000B4EE0000}"/>
    <cellStyle name="Percent 5 3 2 4 3 2 2" xfId="61094" xr:uid="{00000000-0005-0000-0000-0000B5EE0000}"/>
    <cellStyle name="Percent 5 3 2 4 3 3" xfId="61095" xr:uid="{00000000-0005-0000-0000-0000B6EE0000}"/>
    <cellStyle name="Percent 5 3 2 4 4" xfId="61096" xr:uid="{00000000-0005-0000-0000-0000B7EE0000}"/>
    <cellStyle name="Percent 5 3 2 5" xfId="61097" xr:uid="{00000000-0005-0000-0000-0000B8EE0000}"/>
    <cellStyle name="Percent 5 3 2 5 2" xfId="61098" xr:uid="{00000000-0005-0000-0000-0000B9EE0000}"/>
    <cellStyle name="Percent 5 3 2 6" xfId="61099" xr:uid="{00000000-0005-0000-0000-0000BAEE0000}"/>
    <cellStyle name="Percent 5 3 2 6 2" xfId="61100" xr:uid="{00000000-0005-0000-0000-0000BBEE0000}"/>
    <cellStyle name="Percent 5 3 2 6 2 2" xfId="61101" xr:uid="{00000000-0005-0000-0000-0000BCEE0000}"/>
    <cellStyle name="Percent 5 3 2 6 3" xfId="61102" xr:uid="{00000000-0005-0000-0000-0000BDEE0000}"/>
    <cellStyle name="Percent 5 3 2 7" xfId="61103" xr:uid="{00000000-0005-0000-0000-0000BEEE0000}"/>
    <cellStyle name="Percent 5 3 2 7 2" xfId="61104" xr:uid="{00000000-0005-0000-0000-0000BFEE0000}"/>
    <cellStyle name="Percent 5 3 2 8" xfId="61105" xr:uid="{00000000-0005-0000-0000-0000C0EE0000}"/>
    <cellStyle name="Percent 5 3 3" xfId="61106" xr:uid="{00000000-0005-0000-0000-0000C1EE0000}"/>
    <cellStyle name="Percent 5 3 3 2" xfId="61107" xr:uid="{00000000-0005-0000-0000-0000C2EE0000}"/>
    <cellStyle name="Percent 5 3 3 2 2" xfId="61108" xr:uid="{00000000-0005-0000-0000-0000C3EE0000}"/>
    <cellStyle name="Percent 5 3 3 2 2 2" xfId="61109" xr:uid="{00000000-0005-0000-0000-0000C4EE0000}"/>
    <cellStyle name="Percent 5 3 3 2 3" xfId="61110" xr:uid="{00000000-0005-0000-0000-0000C5EE0000}"/>
    <cellStyle name="Percent 5 3 3 2 3 2" xfId="61111" xr:uid="{00000000-0005-0000-0000-0000C6EE0000}"/>
    <cellStyle name="Percent 5 3 3 2 3 2 2" xfId="61112" xr:uid="{00000000-0005-0000-0000-0000C7EE0000}"/>
    <cellStyle name="Percent 5 3 3 2 3 3" xfId="61113" xr:uid="{00000000-0005-0000-0000-0000C8EE0000}"/>
    <cellStyle name="Percent 5 3 3 2 4" xfId="61114" xr:uid="{00000000-0005-0000-0000-0000C9EE0000}"/>
    <cellStyle name="Percent 5 3 3 3" xfId="61115" xr:uid="{00000000-0005-0000-0000-0000CAEE0000}"/>
    <cellStyle name="Percent 5 3 3 3 2" xfId="61116" xr:uid="{00000000-0005-0000-0000-0000CBEE0000}"/>
    <cellStyle name="Percent 5 3 3 4" xfId="61117" xr:uid="{00000000-0005-0000-0000-0000CCEE0000}"/>
    <cellStyle name="Percent 5 3 3 4 2" xfId="61118" xr:uid="{00000000-0005-0000-0000-0000CDEE0000}"/>
    <cellStyle name="Percent 5 3 3 4 2 2" xfId="61119" xr:uid="{00000000-0005-0000-0000-0000CEEE0000}"/>
    <cellStyle name="Percent 5 3 3 4 3" xfId="61120" xr:uid="{00000000-0005-0000-0000-0000CFEE0000}"/>
    <cellStyle name="Percent 5 3 3 5" xfId="61121" xr:uid="{00000000-0005-0000-0000-0000D0EE0000}"/>
    <cellStyle name="Percent 5 3 4" xfId="61122" xr:uid="{00000000-0005-0000-0000-0000D1EE0000}"/>
    <cellStyle name="Percent 5 3 4 2" xfId="61123" xr:uid="{00000000-0005-0000-0000-0000D2EE0000}"/>
    <cellStyle name="Percent 5 3 4 2 2" xfId="61124" xr:uid="{00000000-0005-0000-0000-0000D3EE0000}"/>
    <cellStyle name="Percent 5 3 4 3" xfId="61125" xr:uid="{00000000-0005-0000-0000-0000D4EE0000}"/>
    <cellStyle name="Percent 5 3 4 3 2" xfId="61126" xr:uid="{00000000-0005-0000-0000-0000D5EE0000}"/>
    <cellStyle name="Percent 5 3 4 3 2 2" xfId="61127" xr:uid="{00000000-0005-0000-0000-0000D6EE0000}"/>
    <cellStyle name="Percent 5 3 4 3 3" xfId="61128" xr:uid="{00000000-0005-0000-0000-0000D7EE0000}"/>
    <cellStyle name="Percent 5 3 4 4" xfId="61129" xr:uid="{00000000-0005-0000-0000-0000D8EE0000}"/>
    <cellStyle name="Percent 5 3 5" xfId="61130" xr:uid="{00000000-0005-0000-0000-0000D9EE0000}"/>
    <cellStyle name="Percent 5 3 5 2" xfId="61131" xr:uid="{00000000-0005-0000-0000-0000DAEE0000}"/>
    <cellStyle name="Percent 5 3 5 2 2" xfId="61132" xr:uid="{00000000-0005-0000-0000-0000DBEE0000}"/>
    <cellStyle name="Percent 5 3 5 3" xfId="61133" xr:uid="{00000000-0005-0000-0000-0000DCEE0000}"/>
    <cellStyle name="Percent 5 3 5 3 2" xfId="61134" xr:uid="{00000000-0005-0000-0000-0000DDEE0000}"/>
    <cellStyle name="Percent 5 3 5 3 2 2" xfId="61135" xr:uid="{00000000-0005-0000-0000-0000DEEE0000}"/>
    <cellStyle name="Percent 5 3 5 3 3" xfId="61136" xr:uid="{00000000-0005-0000-0000-0000DFEE0000}"/>
    <cellStyle name="Percent 5 3 5 4" xfId="61137" xr:uid="{00000000-0005-0000-0000-0000E0EE0000}"/>
    <cellStyle name="Percent 5 3 6" xfId="61138" xr:uid="{00000000-0005-0000-0000-0000E1EE0000}"/>
    <cellStyle name="Percent 5 3 6 2" xfId="61139" xr:uid="{00000000-0005-0000-0000-0000E2EE0000}"/>
    <cellStyle name="Percent 5 3 7" xfId="61140" xr:uid="{00000000-0005-0000-0000-0000E3EE0000}"/>
    <cellStyle name="Percent 5 3 7 2" xfId="61141" xr:uid="{00000000-0005-0000-0000-0000E4EE0000}"/>
    <cellStyle name="Percent 5 3 7 2 2" xfId="61142" xr:uid="{00000000-0005-0000-0000-0000E5EE0000}"/>
    <cellStyle name="Percent 5 3 7 3" xfId="61143" xr:uid="{00000000-0005-0000-0000-0000E6EE0000}"/>
    <cellStyle name="Percent 5 3 8" xfId="61144" xr:uid="{00000000-0005-0000-0000-0000E7EE0000}"/>
    <cellStyle name="Percent 5 3 8 2" xfId="61145" xr:uid="{00000000-0005-0000-0000-0000E8EE0000}"/>
    <cellStyle name="Percent 5 3 9" xfId="61146" xr:uid="{00000000-0005-0000-0000-0000E9EE0000}"/>
    <cellStyle name="Percent 5 4" xfId="61147" xr:uid="{00000000-0005-0000-0000-0000EAEE0000}"/>
    <cellStyle name="Percent 5 4 2" xfId="61148" xr:uid="{00000000-0005-0000-0000-0000EBEE0000}"/>
    <cellStyle name="Percent 5 4 2 2" xfId="61149" xr:uid="{00000000-0005-0000-0000-0000ECEE0000}"/>
    <cellStyle name="Percent 5 4 2 2 2" xfId="61150" xr:uid="{00000000-0005-0000-0000-0000EDEE0000}"/>
    <cellStyle name="Percent 5 4 2 2 2 2" xfId="61151" xr:uid="{00000000-0005-0000-0000-0000EEEE0000}"/>
    <cellStyle name="Percent 5 4 2 2 3" xfId="61152" xr:uid="{00000000-0005-0000-0000-0000EFEE0000}"/>
    <cellStyle name="Percent 5 4 2 2 3 2" xfId="61153" xr:uid="{00000000-0005-0000-0000-0000F0EE0000}"/>
    <cellStyle name="Percent 5 4 2 2 3 2 2" xfId="61154" xr:uid="{00000000-0005-0000-0000-0000F1EE0000}"/>
    <cellStyle name="Percent 5 4 2 2 3 3" xfId="61155" xr:uid="{00000000-0005-0000-0000-0000F2EE0000}"/>
    <cellStyle name="Percent 5 4 2 2 4" xfId="61156" xr:uid="{00000000-0005-0000-0000-0000F3EE0000}"/>
    <cellStyle name="Percent 5 4 2 3" xfId="61157" xr:uid="{00000000-0005-0000-0000-0000F4EE0000}"/>
    <cellStyle name="Percent 5 4 2 3 2" xfId="61158" xr:uid="{00000000-0005-0000-0000-0000F5EE0000}"/>
    <cellStyle name="Percent 5 4 2 4" xfId="61159" xr:uid="{00000000-0005-0000-0000-0000F6EE0000}"/>
    <cellStyle name="Percent 5 4 2 4 2" xfId="61160" xr:uid="{00000000-0005-0000-0000-0000F7EE0000}"/>
    <cellStyle name="Percent 5 4 2 4 2 2" xfId="61161" xr:uid="{00000000-0005-0000-0000-0000F8EE0000}"/>
    <cellStyle name="Percent 5 4 2 4 3" xfId="61162" xr:uid="{00000000-0005-0000-0000-0000F9EE0000}"/>
    <cellStyle name="Percent 5 4 2 5" xfId="61163" xr:uid="{00000000-0005-0000-0000-0000FAEE0000}"/>
    <cellStyle name="Percent 5 4 3" xfId="61164" xr:uid="{00000000-0005-0000-0000-0000FBEE0000}"/>
    <cellStyle name="Percent 5 4 3 2" xfId="61165" xr:uid="{00000000-0005-0000-0000-0000FCEE0000}"/>
    <cellStyle name="Percent 5 4 3 2 2" xfId="61166" xr:uid="{00000000-0005-0000-0000-0000FDEE0000}"/>
    <cellStyle name="Percent 5 4 3 3" xfId="61167" xr:uid="{00000000-0005-0000-0000-0000FEEE0000}"/>
    <cellStyle name="Percent 5 4 3 3 2" xfId="61168" xr:uid="{00000000-0005-0000-0000-0000FFEE0000}"/>
    <cellStyle name="Percent 5 4 3 3 2 2" xfId="61169" xr:uid="{00000000-0005-0000-0000-000000EF0000}"/>
    <cellStyle name="Percent 5 4 3 3 3" xfId="61170" xr:uid="{00000000-0005-0000-0000-000001EF0000}"/>
    <cellStyle name="Percent 5 4 3 4" xfId="61171" xr:uid="{00000000-0005-0000-0000-000002EF0000}"/>
    <cellStyle name="Percent 5 4 4" xfId="61172" xr:uid="{00000000-0005-0000-0000-000003EF0000}"/>
    <cellStyle name="Percent 5 4 4 2" xfId="61173" xr:uid="{00000000-0005-0000-0000-000004EF0000}"/>
    <cellStyle name="Percent 5 4 4 2 2" xfId="61174" xr:uid="{00000000-0005-0000-0000-000005EF0000}"/>
    <cellStyle name="Percent 5 4 4 3" xfId="61175" xr:uid="{00000000-0005-0000-0000-000006EF0000}"/>
    <cellStyle name="Percent 5 4 4 3 2" xfId="61176" xr:uid="{00000000-0005-0000-0000-000007EF0000}"/>
    <cellStyle name="Percent 5 4 4 3 2 2" xfId="61177" xr:uid="{00000000-0005-0000-0000-000008EF0000}"/>
    <cellStyle name="Percent 5 4 4 3 3" xfId="61178" xr:uid="{00000000-0005-0000-0000-000009EF0000}"/>
    <cellStyle name="Percent 5 4 4 4" xfId="61179" xr:uid="{00000000-0005-0000-0000-00000AEF0000}"/>
    <cellStyle name="Percent 5 4 5" xfId="61180" xr:uid="{00000000-0005-0000-0000-00000BEF0000}"/>
    <cellStyle name="Percent 5 4 5 2" xfId="61181" xr:uid="{00000000-0005-0000-0000-00000CEF0000}"/>
    <cellStyle name="Percent 5 4 6" xfId="61182" xr:uid="{00000000-0005-0000-0000-00000DEF0000}"/>
    <cellStyle name="Percent 5 4 6 2" xfId="61183" xr:uid="{00000000-0005-0000-0000-00000EEF0000}"/>
    <cellStyle name="Percent 5 4 6 2 2" xfId="61184" xr:uid="{00000000-0005-0000-0000-00000FEF0000}"/>
    <cellStyle name="Percent 5 4 6 3" xfId="61185" xr:uid="{00000000-0005-0000-0000-000010EF0000}"/>
    <cellStyle name="Percent 5 4 7" xfId="61186" xr:uid="{00000000-0005-0000-0000-000011EF0000}"/>
    <cellStyle name="Percent 5 4 7 2" xfId="61187" xr:uid="{00000000-0005-0000-0000-000012EF0000}"/>
    <cellStyle name="Percent 5 4 8" xfId="61188" xr:uid="{00000000-0005-0000-0000-000013EF0000}"/>
    <cellStyle name="Percent 5 5" xfId="61189" xr:uid="{00000000-0005-0000-0000-000014EF0000}"/>
    <cellStyle name="Percent 5 5 2" xfId="61190" xr:uid="{00000000-0005-0000-0000-000015EF0000}"/>
    <cellStyle name="Percent 5 5 2 2" xfId="61191" xr:uid="{00000000-0005-0000-0000-000016EF0000}"/>
    <cellStyle name="Percent 5 5 2 2 2" xfId="61192" xr:uid="{00000000-0005-0000-0000-000017EF0000}"/>
    <cellStyle name="Percent 5 5 2 3" xfId="61193" xr:uid="{00000000-0005-0000-0000-000018EF0000}"/>
    <cellStyle name="Percent 5 5 2 3 2" xfId="61194" xr:uid="{00000000-0005-0000-0000-000019EF0000}"/>
    <cellStyle name="Percent 5 5 2 3 2 2" xfId="61195" xr:uid="{00000000-0005-0000-0000-00001AEF0000}"/>
    <cellStyle name="Percent 5 5 2 3 3" xfId="61196" xr:uid="{00000000-0005-0000-0000-00001BEF0000}"/>
    <cellStyle name="Percent 5 5 2 4" xfId="61197" xr:uid="{00000000-0005-0000-0000-00001CEF0000}"/>
    <cellStyle name="Percent 5 5 3" xfId="61198" xr:uid="{00000000-0005-0000-0000-00001DEF0000}"/>
    <cellStyle name="Percent 5 5 3 2" xfId="61199" xr:uid="{00000000-0005-0000-0000-00001EEF0000}"/>
    <cellStyle name="Percent 5 5 4" xfId="61200" xr:uid="{00000000-0005-0000-0000-00001FEF0000}"/>
    <cellStyle name="Percent 5 5 4 2" xfId="61201" xr:uid="{00000000-0005-0000-0000-000020EF0000}"/>
    <cellStyle name="Percent 5 5 4 2 2" xfId="61202" xr:uid="{00000000-0005-0000-0000-000021EF0000}"/>
    <cellStyle name="Percent 5 5 4 3" xfId="61203" xr:uid="{00000000-0005-0000-0000-000022EF0000}"/>
    <cellStyle name="Percent 5 5 5" xfId="61204" xr:uid="{00000000-0005-0000-0000-000023EF0000}"/>
    <cellStyle name="Percent 5 6" xfId="61205" xr:uid="{00000000-0005-0000-0000-000024EF0000}"/>
    <cellStyle name="Percent 5 6 2" xfId="61206" xr:uid="{00000000-0005-0000-0000-000025EF0000}"/>
    <cellStyle name="Percent 5 6 2 2" xfId="61207" xr:uid="{00000000-0005-0000-0000-000026EF0000}"/>
    <cellStyle name="Percent 5 6 3" xfId="61208" xr:uid="{00000000-0005-0000-0000-000027EF0000}"/>
    <cellStyle name="Percent 5 6 3 2" xfId="61209" xr:uid="{00000000-0005-0000-0000-000028EF0000}"/>
    <cellStyle name="Percent 5 6 3 2 2" xfId="61210" xr:uid="{00000000-0005-0000-0000-000029EF0000}"/>
    <cellStyle name="Percent 5 6 3 3" xfId="61211" xr:uid="{00000000-0005-0000-0000-00002AEF0000}"/>
    <cellStyle name="Percent 5 6 4" xfId="61212" xr:uid="{00000000-0005-0000-0000-00002BEF0000}"/>
    <cellStyle name="Percent 5 7" xfId="61213" xr:uid="{00000000-0005-0000-0000-00002CEF0000}"/>
    <cellStyle name="Percent 5 7 2" xfId="61214" xr:uid="{00000000-0005-0000-0000-00002DEF0000}"/>
    <cellStyle name="Percent 5 7 2 2" xfId="61215" xr:uid="{00000000-0005-0000-0000-00002EEF0000}"/>
    <cellStyle name="Percent 5 7 3" xfId="61216" xr:uid="{00000000-0005-0000-0000-00002FEF0000}"/>
    <cellStyle name="Percent 5 7 3 2" xfId="61217" xr:uid="{00000000-0005-0000-0000-000030EF0000}"/>
    <cellStyle name="Percent 5 7 3 2 2" xfId="61218" xr:uid="{00000000-0005-0000-0000-000031EF0000}"/>
    <cellStyle name="Percent 5 7 3 3" xfId="61219" xr:uid="{00000000-0005-0000-0000-000032EF0000}"/>
    <cellStyle name="Percent 5 7 4" xfId="61220" xr:uid="{00000000-0005-0000-0000-000033EF0000}"/>
    <cellStyle name="Percent 5 8" xfId="61221" xr:uid="{00000000-0005-0000-0000-000034EF0000}"/>
    <cellStyle name="Percent 5 8 2" xfId="61222" xr:uid="{00000000-0005-0000-0000-000035EF0000}"/>
    <cellStyle name="Percent 5 9" xfId="61223" xr:uid="{00000000-0005-0000-0000-000036EF0000}"/>
    <cellStyle name="Percent 5 9 2" xfId="61224" xr:uid="{00000000-0005-0000-0000-000037EF0000}"/>
    <cellStyle name="Percent 5 9 2 2" xfId="61225" xr:uid="{00000000-0005-0000-0000-000038EF0000}"/>
    <cellStyle name="Percent 5 9 3" xfId="61226" xr:uid="{00000000-0005-0000-0000-000039EF0000}"/>
    <cellStyle name="Percent 6" xfId="22" xr:uid="{00000000-0005-0000-0000-00003AEF0000}"/>
    <cellStyle name="Percent 6 2" xfId="61227" xr:uid="{00000000-0005-0000-0000-00003BEF0000}"/>
    <cellStyle name="Percent 6 2 2" xfId="61228" xr:uid="{00000000-0005-0000-0000-00003CEF0000}"/>
    <cellStyle name="Percent 6 2 2 2" xfId="61229" xr:uid="{00000000-0005-0000-0000-00003DEF0000}"/>
    <cellStyle name="Percent 6 2 3" xfId="61230" xr:uid="{00000000-0005-0000-0000-00003EEF0000}"/>
    <cellStyle name="Percent 6 3" xfId="61231" xr:uid="{00000000-0005-0000-0000-00003FEF0000}"/>
    <cellStyle name="Percent 6 3 2" xfId="61232" xr:uid="{00000000-0005-0000-0000-000040EF0000}"/>
    <cellStyle name="Percent 6 4" xfId="61233" xr:uid="{00000000-0005-0000-0000-000041EF0000}"/>
    <cellStyle name="Percent 6 5" xfId="61234" xr:uid="{00000000-0005-0000-0000-000042EF0000}"/>
    <cellStyle name="Percent 6 6" xfId="61235" xr:uid="{00000000-0005-0000-0000-000043EF0000}"/>
    <cellStyle name="Percent 7" xfId="66" xr:uid="{00000000-0005-0000-0000-000044EF0000}"/>
    <cellStyle name="Percent 7 2" xfId="61236" xr:uid="{00000000-0005-0000-0000-000045EF0000}"/>
    <cellStyle name="Percent 7 2 2" xfId="61237" xr:uid="{00000000-0005-0000-0000-000046EF0000}"/>
    <cellStyle name="Percent 7 3" xfId="61238" xr:uid="{00000000-0005-0000-0000-000047EF0000}"/>
    <cellStyle name="Percent 7 3 2" xfId="61239" xr:uid="{00000000-0005-0000-0000-000048EF0000}"/>
    <cellStyle name="Percent 7 4" xfId="61240" xr:uid="{00000000-0005-0000-0000-000049EF0000}"/>
    <cellStyle name="Percent 7 5" xfId="61241" xr:uid="{00000000-0005-0000-0000-00004AEF0000}"/>
    <cellStyle name="Percent 8" xfId="61242" xr:uid="{00000000-0005-0000-0000-00004BEF0000}"/>
    <cellStyle name="Percent 8 2" xfId="61243" xr:uid="{00000000-0005-0000-0000-00004CEF0000}"/>
    <cellStyle name="Percent 8 2 2" xfId="61244" xr:uid="{00000000-0005-0000-0000-00004DEF0000}"/>
    <cellStyle name="Percent 8 2 2 2" xfId="61245" xr:uid="{00000000-0005-0000-0000-00004EEF0000}"/>
    <cellStyle name="Percent 8 2 3" xfId="61246" xr:uid="{00000000-0005-0000-0000-00004FEF0000}"/>
    <cellStyle name="Percent 8 3" xfId="61247" xr:uid="{00000000-0005-0000-0000-000050EF0000}"/>
    <cellStyle name="Percent 8 3 2" xfId="61248" xr:uid="{00000000-0005-0000-0000-000051EF0000}"/>
    <cellStyle name="Percent 8 4" xfId="61249" xr:uid="{00000000-0005-0000-0000-000052EF0000}"/>
    <cellStyle name="Percent 8 5" xfId="61250" xr:uid="{00000000-0005-0000-0000-000053EF0000}"/>
    <cellStyle name="Percent 9" xfId="61251" xr:uid="{00000000-0005-0000-0000-000054EF0000}"/>
    <cellStyle name="Percent 9 2" xfId="61252" xr:uid="{00000000-0005-0000-0000-000055EF0000}"/>
    <cellStyle name="Percent 9 2 2" xfId="61253" xr:uid="{00000000-0005-0000-0000-000056EF0000}"/>
    <cellStyle name="Percent 9 2 3" xfId="61254" xr:uid="{00000000-0005-0000-0000-000057EF0000}"/>
    <cellStyle name="Percent 9 2 4" xfId="61255" xr:uid="{00000000-0005-0000-0000-000058EF0000}"/>
    <cellStyle name="Percent 9 3" xfId="61256" xr:uid="{00000000-0005-0000-0000-000059EF0000}"/>
    <cellStyle name="Percent 9 3 2" xfId="61257" xr:uid="{00000000-0005-0000-0000-00005AEF0000}"/>
    <cellStyle name="Percent 9 4" xfId="61258" xr:uid="{00000000-0005-0000-0000-00005BEF0000}"/>
    <cellStyle name="Percent 9 5" xfId="61259" xr:uid="{00000000-0005-0000-0000-00005CEF0000}"/>
    <cellStyle name="Percent 9 6" xfId="61260" xr:uid="{00000000-0005-0000-0000-00005DEF0000}"/>
    <cellStyle name="rowhead_tbls1_13_a" xfId="61261" xr:uid="{00000000-0005-0000-0000-00005EEF0000}"/>
    <cellStyle name="Style 1" xfId="61262" xr:uid="{00000000-0005-0000-0000-00005FEF0000}"/>
    <cellStyle name="Style 1 2" xfId="61263" xr:uid="{00000000-0005-0000-0000-000060EF0000}"/>
    <cellStyle name="Title 10" xfId="61264" xr:uid="{00000000-0005-0000-0000-000061EF0000}"/>
    <cellStyle name="Title 10 2" xfId="61265" xr:uid="{00000000-0005-0000-0000-000062EF0000}"/>
    <cellStyle name="Title 10 2 2" xfId="61266" xr:uid="{00000000-0005-0000-0000-000063EF0000}"/>
    <cellStyle name="Title 10 3" xfId="61267" xr:uid="{00000000-0005-0000-0000-000064EF0000}"/>
    <cellStyle name="Title 11" xfId="61268" xr:uid="{00000000-0005-0000-0000-000065EF0000}"/>
    <cellStyle name="Title 11 2" xfId="61269" xr:uid="{00000000-0005-0000-0000-000066EF0000}"/>
    <cellStyle name="Title 12" xfId="61270" xr:uid="{00000000-0005-0000-0000-000067EF0000}"/>
    <cellStyle name="Title 2" xfId="61271" xr:uid="{00000000-0005-0000-0000-000068EF0000}"/>
    <cellStyle name="Title 2 2" xfId="61272" xr:uid="{00000000-0005-0000-0000-000069EF0000}"/>
    <cellStyle name="Title 2 2 2" xfId="61273" xr:uid="{00000000-0005-0000-0000-00006AEF0000}"/>
    <cellStyle name="Title 2 2_T-straight with PEDs adjustor" xfId="61274" xr:uid="{00000000-0005-0000-0000-00006BEF0000}"/>
    <cellStyle name="Title 2 3" xfId="61275" xr:uid="{00000000-0005-0000-0000-00006CEF0000}"/>
    <cellStyle name="Title 3" xfId="61276" xr:uid="{00000000-0005-0000-0000-00006DEF0000}"/>
    <cellStyle name="Title 3 2" xfId="61277" xr:uid="{00000000-0005-0000-0000-00006EEF0000}"/>
    <cellStyle name="Title 3 2 2" xfId="61278" xr:uid="{00000000-0005-0000-0000-00006FEF0000}"/>
    <cellStyle name="Title 3 3" xfId="61279" xr:uid="{00000000-0005-0000-0000-000070EF0000}"/>
    <cellStyle name="Title 4" xfId="61280" xr:uid="{00000000-0005-0000-0000-000071EF0000}"/>
    <cellStyle name="Title 4 2" xfId="61281" xr:uid="{00000000-0005-0000-0000-000072EF0000}"/>
    <cellStyle name="Title 4 2 2" xfId="61282" xr:uid="{00000000-0005-0000-0000-000073EF0000}"/>
    <cellStyle name="Title 4 3" xfId="61283" xr:uid="{00000000-0005-0000-0000-000074EF0000}"/>
    <cellStyle name="Title 5" xfId="61284" xr:uid="{00000000-0005-0000-0000-000075EF0000}"/>
    <cellStyle name="Title 5 2" xfId="61285" xr:uid="{00000000-0005-0000-0000-000076EF0000}"/>
    <cellStyle name="Title 5 2 2" xfId="61286" xr:uid="{00000000-0005-0000-0000-000077EF0000}"/>
    <cellStyle name="Title 5 3" xfId="61287" xr:uid="{00000000-0005-0000-0000-000078EF0000}"/>
    <cellStyle name="Title 6" xfId="61288" xr:uid="{00000000-0005-0000-0000-000079EF0000}"/>
    <cellStyle name="Title 6 2" xfId="61289" xr:uid="{00000000-0005-0000-0000-00007AEF0000}"/>
    <cellStyle name="Title 6 2 2" xfId="61290" xr:uid="{00000000-0005-0000-0000-00007BEF0000}"/>
    <cellStyle name="Title 6 3" xfId="61291" xr:uid="{00000000-0005-0000-0000-00007CEF0000}"/>
    <cellStyle name="Title 7" xfId="61292" xr:uid="{00000000-0005-0000-0000-00007DEF0000}"/>
    <cellStyle name="Title 7 2" xfId="61293" xr:uid="{00000000-0005-0000-0000-00007EEF0000}"/>
    <cellStyle name="Title 7 2 2" xfId="61294" xr:uid="{00000000-0005-0000-0000-00007FEF0000}"/>
    <cellStyle name="Title 7 3" xfId="61295" xr:uid="{00000000-0005-0000-0000-000080EF0000}"/>
    <cellStyle name="Title 8" xfId="61296" xr:uid="{00000000-0005-0000-0000-000081EF0000}"/>
    <cellStyle name="Title 8 2" xfId="61297" xr:uid="{00000000-0005-0000-0000-000082EF0000}"/>
    <cellStyle name="Title 8 2 2" xfId="61298" xr:uid="{00000000-0005-0000-0000-000083EF0000}"/>
    <cellStyle name="Title 8 3" xfId="61299" xr:uid="{00000000-0005-0000-0000-000084EF0000}"/>
    <cellStyle name="Title 9" xfId="61300" xr:uid="{00000000-0005-0000-0000-000085EF0000}"/>
    <cellStyle name="Title 9 2" xfId="61301" xr:uid="{00000000-0005-0000-0000-000086EF0000}"/>
    <cellStyle name="Title 9 2 2" xfId="61302" xr:uid="{00000000-0005-0000-0000-000087EF0000}"/>
    <cellStyle name="Title 9 3" xfId="61303" xr:uid="{00000000-0005-0000-0000-000088EF0000}"/>
    <cellStyle name="Total 10" xfId="61304" xr:uid="{00000000-0005-0000-0000-000089EF0000}"/>
    <cellStyle name="Total 10 2" xfId="61305" xr:uid="{00000000-0005-0000-0000-00008AEF0000}"/>
    <cellStyle name="Total 10 2 2" xfId="61306" xr:uid="{00000000-0005-0000-0000-00008BEF0000}"/>
    <cellStyle name="Total 10 3" xfId="61307" xr:uid="{00000000-0005-0000-0000-00008CEF0000}"/>
    <cellStyle name="Total 10 3 2" xfId="61308" xr:uid="{00000000-0005-0000-0000-00008DEF0000}"/>
    <cellStyle name="Total 10 4" xfId="61309" xr:uid="{00000000-0005-0000-0000-00008EEF0000}"/>
    <cellStyle name="Total 11" xfId="61310" xr:uid="{00000000-0005-0000-0000-00008FEF0000}"/>
    <cellStyle name="Total 11 2" xfId="61311" xr:uid="{00000000-0005-0000-0000-000090EF0000}"/>
    <cellStyle name="Total 12" xfId="61312" xr:uid="{00000000-0005-0000-0000-000091EF0000}"/>
    <cellStyle name="Total 12 2" xfId="61313" xr:uid="{00000000-0005-0000-0000-000092EF0000}"/>
    <cellStyle name="Total 2" xfId="61314" xr:uid="{00000000-0005-0000-0000-000093EF0000}"/>
    <cellStyle name="Total 2 10" xfId="61315" xr:uid="{00000000-0005-0000-0000-000094EF0000}"/>
    <cellStyle name="Total 2 10 2" xfId="61316" xr:uid="{00000000-0005-0000-0000-000095EF0000}"/>
    <cellStyle name="Total 2 2" xfId="61317" xr:uid="{00000000-0005-0000-0000-000096EF0000}"/>
    <cellStyle name="Total 2 2 2" xfId="61318" xr:uid="{00000000-0005-0000-0000-000097EF0000}"/>
    <cellStyle name="Total 2 2 2 2" xfId="61319" xr:uid="{00000000-0005-0000-0000-000098EF0000}"/>
    <cellStyle name="Total 2 2 2 2 10" xfId="61320" xr:uid="{00000000-0005-0000-0000-000099EF0000}"/>
    <cellStyle name="Total 2 2 2 2 10 2" xfId="61321" xr:uid="{00000000-0005-0000-0000-00009AEF0000}"/>
    <cellStyle name="Total 2 2 2 2 10 2 2" xfId="61322" xr:uid="{00000000-0005-0000-0000-00009BEF0000}"/>
    <cellStyle name="Total 2 2 2 2 10 2 2 2" xfId="61323" xr:uid="{00000000-0005-0000-0000-00009CEF0000}"/>
    <cellStyle name="Total 2 2 2 2 10 2 2 3" xfId="61324" xr:uid="{00000000-0005-0000-0000-00009DEF0000}"/>
    <cellStyle name="Total 2 2 2 2 10 2 2 4" xfId="61325" xr:uid="{00000000-0005-0000-0000-00009EEF0000}"/>
    <cellStyle name="Total 2 2 2 2 10 2 2 5" xfId="61326" xr:uid="{00000000-0005-0000-0000-00009FEF0000}"/>
    <cellStyle name="Total 2 2 2 2 10 2 3" xfId="61327" xr:uid="{00000000-0005-0000-0000-0000A0EF0000}"/>
    <cellStyle name="Total 2 2 2 2 10 2 3 2" xfId="61328" xr:uid="{00000000-0005-0000-0000-0000A1EF0000}"/>
    <cellStyle name="Total 2 2 2 2 10 2 3 3" xfId="61329" xr:uid="{00000000-0005-0000-0000-0000A2EF0000}"/>
    <cellStyle name="Total 2 2 2 2 10 2 3 4" xfId="61330" xr:uid="{00000000-0005-0000-0000-0000A3EF0000}"/>
    <cellStyle name="Total 2 2 2 2 10 2 3 5" xfId="61331" xr:uid="{00000000-0005-0000-0000-0000A4EF0000}"/>
    <cellStyle name="Total 2 2 2 2 10 2 4" xfId="61332" xr:uid="{00000000-0005-0000-0000-0000A5EF0000}"/>
    <cellStyle name="Total 2 2 2 2 10 2 5" xfId="61333" xr:uid="{00000000-0005-0000-0000-0000A6EF0000}"/>
    <cellStyle name="Total 2 2 2 2 10 2 6" xfId="61334" xr:uid="{00000000-0005-0000-0000-0000A7EF0000}"/>
    <cellStyle name="Total 2 2 2 2 10 2 7" xfId="61335" xr:uid="{00000000-0005-0000-0000-0000A8EF0000}"/>
    <cellStyle name="Total 2 2 2 2 10 3" xfId="61336" xr:uid="{00000000-0005-0000-0000-0000A9EF0000}"/>
    <cellStyle name="Total 2 2 2 2 10 3 2" xfId="61337" xr:uid="{00000000-0005-0000-0000-0000AAEF0000}"/>
    <cellStyle name="Total 2 2 2 2 10 3 3" xfId="61338" xr:uid="{00000000-0005-0000-0000-0000ABEF0000}"/>
    <cellStyle name="Total 2 2 2 2 10 3 4" xfId="61339" xr:uid="{00000000-0005-0000-0000-0000ACEF0000}"/>
    <cellStyle name="Total 2 2 2 2 10 3 5" xfId="61340" xr:uid="{00000000-0005-0000-0000-0000ADEF0000}"/>
    <cellStyle name="Total 2 2 2 2 10 4" xfId="61341" xr:uid="{00000000-0005-0000-0000-0000AEEF0000}"/>
    <cellStyle name="Total 2 2 2 2 10 4 2" xfId="61342" xr:uid="{00000000-0005-0000-0000-0000AFEF0000}"/>
    <cellStyle name="Total 2 2 2 2 10 4 3" xfId="61343" xr:uid="{00000000-0005-0000-0000-0000B0EF0000}"/>
    <cellStyle name="Total 2 2 2 2 10 4 4" xfId="61344" xr:uid="{00000000-0005-0000-0000-0000B1EF0000}"/>
    <cellStyle name="Total 2 2 2 2 10 4 5" xfId="61345" xr:uid="{00000000-0005-0000-0000-0000B2EF0000}"/>
    <cellStyle name="Total 2 2 2 2 10 5" xfId="61346" xr:uid="{00000000-0005-0000-0000-0000B3EF0000}"/>
    <cellStyle name="Total 2 2 2 2 10 6" xfId="61347" xr:uid="{00000000-0005-0000-0000-0000B4EF0000}"/>
    <cellStyle name="Total 2 2 2 2 10 7" xfId="61348" xr:uid="{00000000-0005-0000-0000-0000B5EF0000}"/>
    <cellStyle name="Total 2 2 2 2 10 8" xfId="61349" xr:uid="{00000000-0005-0000-0000-0000B6EF0000}"/>
    <cellStyle name="Total 2 2 2 2 11" xfId="61350" xr:uid="{00000000-0005-0000-0000-0000B7EF0000}"/>
    <cellStyle name="Total 2 2 2 2 11 2" xfId="61351" xr:uid="{00000000-0005-0000-0000-0000B8EF0000}"/>
    <cellStyle name="Total 2 2 2 2 11 2 2" xfId="61352" xr:uid="{00000000-0005-0000-0000-0000B9EF0000}"/>
    <cellStyle name="Total 2 2 2 2 11 2 2 2" xfId="61353" xr:uid="{00000000-0005-0000-0000-0000BAEF0000}"/>
    <cellStyle name="Total 2 2 2 2 11 2 2 3" xfId="61354" xr:uid="{00000000-0005-0000-0000-0000BBEF0000}"/>
    <cellStyle name="Total 2 2 2 2 11 2 2 4" xfId="61355" xr:uid="{00000000-0005-0000-0000-0000BCEF0000}"/>
    <cellStyle name="Total 2 2 2 2 11 2 2 5" xfId="61356" xr:uid="{00000000-0005-0000-0000-0000BDEF0000}"/>
    <cellStyle name="Total 2 2 2 2 11 2 3" xfId="61357" xr:uid="{00000000-0005-0000-0000-0000BEEF0000}"/>
    <cellStyle name="Total 2 2 2 2 11 2 3 2" xfId="61358" xr:uid="{00000000-0005-0000-0000-0000BFEF0000}"/>
    <cellStyle name="Total 2 2 2 2 11 2 3 3" xfId="61359" xr:uid="{00000000-0005-0000-0000-0000C0EF0000}"/>
    <cellStyle name="Total 2 2 2 2 11 2 3 4" xfId="61360" xr:uid="{00000000-0005-0000-0000-0000C1EF0000}"/>
    <cellStyle name="Total 2 2 2 2 11 2 3 5" xfId="61361" xr:uid="{00000000-0005-0000-0000-0000C2EF0000}"/>
    <cellStyle name="Total 2 2 2 2 11 2 4" xfId="61362" xr:uid="{00000000-0005-0000-0000-0000C3EF0000}"/>
    <cellStyle name="Total 2 2 2 2 11 2 5" xfId="61363" xr:uid="{00000000-0005-0000-0000-0000C4EF0000}"/>
    <cellStyle name="Total 2 2 2 2 11 2 6" xfId="61364" xr:uid="{00000000-0005-0000-0000-0000C5EF0000}"/>
    <cellStyle name="Total 2 2 2 2 11 2 7" xfId="61365" xr:uid="{00000000-0005-0000-0000-0000C6EF0000}"/>
    <cellStyle name="Total 2 2 2 2 11 3" xfId="61366" xr:uid="{00000000-0005-0000-0000-0000C7EF0000}"/>
    <cellStyle name="Total 2 2 2 2 11 3 2" xfId="61367" xr:uid="{00000000-0005-0000-0000-0000C8EF0000}"/>
    <cellStyle name="Total 2 2 2 2 11 3 3" xfId="61368" xr:uid="{00000000-0005-0000-0000-0000C9EF0000}"/>
    <cellStyle name="Total 2 2 2 2 11 3 4" xfId="61369" xr:uid="{00000000-0005-0000-0000-0000CAEF0000}"/>
    <cellStyle name="Total 2 2 2 2 11 3 5" xfId="61370" xr:uid="{00000000-0005-0000-0000-0000CBEF0000}"/>
    <cellStyle name="Total 2 2 2 2 11 4" xfId="61371" xr:uid="{00000000-0005-0000-0000-0000CCEF0000}"/>
    <cellStyle name="Total 2 2 2 2 11 4 2" xfId="61372" xr:uid="{00000000-0005-0000-0000-0000CDEF0000}"/>
    <cellStyle name="Total 2 2 2 2 11 4 3" xfId="61373" xr:uid="{00000000-0005-0000-0000-0000CEEF0000}"/>
    <cellStyle name="Total 2 2 2 2 11 4 4" xfId="61374" xr:uid="{00000000-0005-0000-0000-0000CFEF0000}"/>
    <cellStyle name="Total 2 2 2 2 11 4 5" xfId="61375" xr:uid="{00000000-0005-0000-0000-0000D0EF0000}"/>
    <cellStyle name="Total 2 2 2 2 11 5" xfId="61376" xr:uid="{00000000-0005-0000-0000-0000D1EF0000}"/>
    <cellStyle name="Total 2 2 2 2 11 6" xfId="61377" xr:uid="{00000000-0005-0000-0000-0000D2EF0000}"/>
    <cellStyle name="Total 2 2 2 2 11 7" xfId="61378" xr:uid="{00000000-0005-0000-0000-0000D3EF0000}"/>
    <cellStyle name="Total 2 2 2 2 11 8" xfId="61379" xr:uid="{00000000-0005-0000-0000-0000D4EF0000}"/>
    <cellStyle name="Total 2 2 2 2 12" xfId="61380" xr:uid="{00000000-0005-0000-0000-0000D5EF0000}"/>
    <cellStyle name="Total 2 2 2 2 12 2" xfId="61381" xr:uid="{00000000-0005-0000-0000-0000D6EF0000}"/>
    <cellStyle name="Total 2 2 2 2 12 2 2" xfId="61382" xr:uid="{00000000-0005-0000-0000-0000D7EF0000}"/>
    <cellStyle name="Total 2 2 2 2 12 2 2 2" xfId="61383" xr:uid="{00000000-0005-0000-0000-0000D8EF0000}"/>
    <cellStyle name="Total 2 2 2 2 12 2 2 3" xfId="61384" xr:uid="{00000000-0005-0000-0000-0000D9EF0000}"/>
    <cellStyle name="Total 2 2 2 2 12 2 2 4" xfId="61385" xr:uid="{00000000-0005-0000-0000-0000DAEF0000}"/>
    <cellStyle name="Total 2 2 2 2 12 2 2 5" xfId="61386" xr:uid="{00000000-0005-0000-0000-0000DBEF0000}"/>
    <cellStyle name="Total 2 2 2 2 12 2 3" xfId="61387" xr:uid="{00000000-0005-0000-0000-0000DCEF0000}"/>
    <cellStyle name="Total 2 2 2 2 12 2 3 2" xfId="61388" xr:uid="{00000000-0005-0000-0000-0000DDEF0000}"/>
    <cellStyle name="Total 2 2 2 2 12 2 3 3" xfId="61389" xr:uid="{00000000-0005-0000-0000-0000DEEF0000}"/>
    <cellStyle name="Total 2 2 2 2 12 2 3 4" xfId="61390" xr:uid="{00000000-0005-0000-0000-0000DFEF0000}"/>
    <cellStyle name="Total 2 2 2 2 12 2 3 5" xfId="61391" xr:uid="{00000000-0005-0000-0000-0000E0EF0000}"/>
    <cellStyle name="Total 2 2 2 2 12 2 4" xfId="61392" xr:uid="{00000000-0005-0000-0000-0000E1EF0000}"/>
    <cellStyle name="Total 2 2 2 2 12 2 5" xfId="61393" xr:uid="{00000000-0005-0000-0000-0000E2EF0000}"/>
    <cellStyle name="Total 2 2 2 2 12 2 6" xfId="61394" xr:uid="{00000000-0005-0000-0000-0000E3EF0000}"/>
    <cellStyle name="Total 2 2 2 2 12 2 7" xfId="61395" xr:uid="{00000000-0005-0000-0000-0000E4EF0000}"/>
    <cellStyle name="Total 2 2 2 2 12 3" xfId="61396" xr:uid="{00000000-0005-0000-0000-0000E5EF0000}"/>
    <cellStyle name="Total 2 2 2 2 12 3 2" xfId="61397" xr:uid="{00000000-0005-0000-0000-0000E6EF0000}"/>
    <cellStyle name="Total 2 2 2 2 12 3 3" xfId="61398" xr:uid="{00000000-0005-0000-0000-0000E7EF0000}"/>
    <cellStyle name="Total 2 2 2 2 12 3 4" xfId="61399" xr:uid="{00000000-0005-0000-0000-0000E8EF0000}"/>
    <cellStyle name="Total 2 2 2 2 12 3 5" xfId="61400" xr:uid="{00000000-0005-0000-0000-0000E9EF0000}"/>
    <cellStyle name="Total 2 2 2 2 12 4" xfId="61401" xr:uid="{00000000-0005-0000-0000-0000EAEF0000}"/>
    <cellStyle name="Total 2 2 2 2 12 4 2" xfId="61402" xr:uid="{00000000-0005-0000-0000-0000EBEF0000}"/>
    <cellStyle name="Total 2 2 2 2 12 4 3" xfId="61403" xr:uid="{00000000-0005-0000-0000-0000ECEF0000}"/>
    <cellStyle name="Total 2 2 2 2 12 4 4" xfId="61404" xr:uid="{00000000-0005-0000-0000-0000EDEF0000}"/>
    <cellStyle name="Total 2 2 2 2 12 4 5" xfId="61405" xr:uid="{00000000-0005-0000-0000-0000EEEF0000}"/>
    <cellStyle name="Total 2 2 2 2 12 5" xfId="61406" xr:uid="{00000000-0005-0000-0000-0000EFEF0000}"/>
    <cellStyle name="Total 2 2 2 2 12 6" xfId="61407" xr:uid="{00000000-0005-0000-0000-0000F0EF0000}"/>
    <cellStyle name="Total 2 2 2 2 12 7" xfId="61408" xr:uid="{00000000-0005-0000-0000-0000F1EF0000}"/>
    <cellStyle name="Total 2 2 2 2 12 8" xfId="61409" xr:uid="{00000000-0005-0000-0000-0000F2EF0000}"/>
    <cellStyle name="Total 2 2 2 2 13" xfId="61410" xr:uid="{00000000-0005-0000-0000-0000F3EF0000}"/>
    <cellStyle name="Total 2 2 2 2 13 2" xfId="61411" xr:uid="{00000000-0005-0000-0000-0000F4EF0000}"/>
    <cellStyle name="Total 2 2 2 2 13 2 2" xfId="61412" xr:uid="{00000000-0005-0000-0000-0000F5EF0000}"/>
    <cellStyle name="Total 2 2 2 2 13 2 2 2" xfId="61413" xr:uid="{00000000-0005-0000-0000-0000F6EF0000}"/>
    <cellStyle name="Total 2 2 2 2 13 2 2 3" xfId="61414" xr:uid="{00000000-0005-0000-0000-0000F7EF0000}"/>
    <cellStyle name="Total 2 2 2 2 13 2 2 4" xfId="61415" xr:uid="{00000000-0005-0000-0000-0000F8EF0000}"/>
    <cellStyle name="Total 2 2 2 2 13 2 2 5" xfId="61416" xr:uid="{00000000-0005-0000-0000-0000F9EF0000}"/>
    <cellStyle name="Total 2 2 2 2 13 2 3" xfId="61417" xr:uid="{00000000-0005-0000-0000-0000FAEF0000}"/>
    <cellStyle name="Total 2 2 2 2 13 2 3 2" xfId="61418" xr:uid="{00000000-0005-0000-0000-0000FBEF0000}"/>
    <cellStyle name="Total 2 2 2 2 13 2 3 3" xfId="61419" xr:uid="{00000000-0005-0000-0000-0000FCEF0000}"/>
    <cellStyle name="Total 2 2 2 2 13 2 3 4" xfId="61420" xr:uid="{00000000-0005-0000-0000-0000FDEF0000}"/>
    <cellStyle name="Total 2 2 2 2 13 2 3 5" xfId="61421" xr:uid="{00000000-0005-0000-0000-0000FEEF0000}"/>
    <cellStyle name="Total 2 2 2 2 13 2 4" xfId="61422" xr:uid="{00000000-0005-0000-0000-0000FFEF0000}"/>
    <cellStyle name="Total 2 2 2 2 13 2 5" xfId="61423" xr:uid="{00000000-0005-0000-0000-000000F00000}"/>
    <cellStyle name="Total 2 2 2 2 13 2 6" xfId="61424" xr:uid="{00000000-0005-0000-0000-000001F00000}"/>
    <cellStyle name="Total 2 2 2 2 13 2 7" xfId="61425" xr:uid="{00000000-0005-0000-0000-000002F00000}"/>
    <cellStyle name="Total 2 2 2 2 13 3" xfId="61426" xr:uid="{00000000-0005-0000-0000-000003F00000}"/>
    <cellStyle name="Total 2 2 2 2 13 3 2" xfId="61427" xr:uid="{00000000-0005-0000-0000-000004F00000}"/>
    <cellStyle name="Total 2 2 2 2 13 3 3" xfId="61428" xr:uid="{00000000-0005-0000-0000-000005F00000}"/>
    <cellStyle name="Total 2 2 2 2 13 3 4" xfId="61429" xr:uid="{00000000-0005-0000-0000-000006F00000}"/>
    <cellStyle name="Total 2 2 2 2 13 3 5" xfId="61430" xr:uid="{00000000-0005-0000-0000-000007F00000}"/>
    <cellStyle name="Total 2 2 2 2 13 4" xfId="61431" xr:uid="{00000000-0005-0000-0000-000008F00000}"/>
    <cellStyle name="Total 2 2 2 2 13 4 2" xfId="61432" xr:uid="{00000000-0005-0000-0000-000009F00000}"/>
    <cellStyle name="Total 2 2 2 2 13 4 3" xfId="61433" xr:uid="{00000000-0005-0000-0000-00000AF00000}"/>
    <cellStyle name="Total 2 2 2 2 13 4 4" xfId="61434" xr:uid="{00000000-0005-0000-0000-00000BF00000}"/>
    <cellStyle name="Total 2 2 2 2 13 4 5" xfId="61435" xr:uid="{00000000-0005-0000-0000-00000CF00000}"/>
    <cellStyle name="Total 2 2 2 2 13 5" xfId="61436" xr:uid="{00000000-0005-0000-0000-00000DF00000}"/>
    <cellStyle name="Total 2 2 2 2 13 6" xfId="61437" xr:uid="{00000000-0005-0000-0000-00000EF00000}"/>
    <cellStyle name="Total 2 2 2 2 13 7" xfId="61438" xr:uid="{00000000-0005-0000-0000-00000FF00000}"/>
    <cellStyle name="Total 2 2 2 2 13 8" xfId="61439" xr:uid="{00000000-0005-0000-0000-000010F00000}"/>
    <cellStyle name="Total 2 2 2 2 14" xfId="61440" xr:uid="{00000000-0005-0000-0000-000011F00000}"/>
    <cellStyle name="Total 2 2 2 2 14 2" xfId="61441" xr:uid="{00000000-0005-0000-0000-000012F00000}"/>
    <cellStyle name="Total 2 2 2 2 14 2 2" xfId="61442" xr:uid="{00000000-0005-0000-0000-000013F00000}"/>
    <cellStyle name="Total 2 2 2 2 14 2 2 2" xfId="61443" xr:uid="{00000000-0005-0000-0000-000014F00000}"/>
    <cellStyle name="Total 2 2 2 2 14 2 2 3" xfId="61444" xr:uid="{00000000-0005-0000-0000-000015F00000}"/>
    <cellStyle name="Total 2 2 2 2 14 2 2 4" xfId="61445" xr:uid="{00000000-0005-0000-0000-000016F00000}"/>
    <cellStyle name="Total 2 2 2 2 14 2 2 5" xfId="61446" xr:uid="{00000000-0005-0000-0000-000017F00000}"/>
    <cellStyle name="Total 2 2 2 2 14 2 3" xfId="61447" xr:uid="{00000000-0005-0000-0000-000018F00000}"/>
    <cellStyle name="Total 2 2 2 2 14 2 3 2" xfId="61448" xr:uid="{00000000-0005-0000-0000-000019F00000}"/>
    <cellStyle name="Total 2 2 2 2 14 2 3 3" xfId="61449" xr:uid="{00000000-0005-0000-0000-00001AF00000}"/>
    <cellStyle name="Total 2 2 2 2 14 2 3 4" xfId="61450" xr:uid="{00000000-0005-0000-0000-00001BF00000}"/>
    <cellStyle name="Total 2 2 2 2 14 2 3 5" xfId="61451" xr:uid="{00000000-0005-0000-0000-00001CF00000}"/>
    <cellStyle name="Total 2 2 2 2 14 2 4" xfId="61452" xr:uid="{00000000-0005-0000-0000-00001DF00000}"/>
    <cellStyle name="Total 2 2 2 2 14 2 5" xfId="61453" xr:uid="{00000000-0005-0000-0000-00001EF00000}"/>
    <cellStyle name="Total 2 2 2 2 14 2 6" xfId="61454" xr:uid="{00000000-0005-0000-0000-00001FF00000}"/>
    <cellStyle name="Total 2 2 2 2 14 2 7" xfId="61455" xr:uid="{00000000-0005-0000-0000-000020F00000}"/>
    <cellStyle name="Total 2 2 2 2 14 3" xfId="61456" xr:uid="{00000000-0005-0000-0000-000021F00000}"/>
    <cellStyle name="Total 2 2 2 2 14 3 2" xfId="61457" xr:uid="{00000000-0005-0000-0000-000022F00000}"/>
    <cellStyle name="Total 2 2 2 2 14 3 3" xfId="61458" xr:uid="{00000000-0005-0000-0000-000023F00000}"/>
    <cellStyle name="Total 2 2 2 2 14 3 4" xfId="61459" xr:uid="{00000000-0005-0000-0000-000024F00000}"/>
    <cellStyle name="Total 2 2 2 2 14 3 5" xfId="61460" xr:uid="{00000000-0005-0000-0000-000025F00000}"/>
    <cellStyle name="Total 2 2 2 2 14 4" xfId="61461" xr:uid="{00000000-0005-0000-0000-000026F00000}"/>
    <cellStyle name="Total 2 2 2 2 14 4 2" xfId="61462" xr:uid="{00000000-0005-0000-0000-000027F00000}"/>
    <cellStyle name="Total 2 2 2 2 14 4 3" xfId="61463" xr:uid="{00000000-0005-0000-0000-000028F00000}"/>
    <cellStyle name="Total 2 2 2 2 14 4 4" xfId="61464" xr:uid="{00000000-0005-0000-0000-000029F00000}"/>
    <cellStyle name="Total 2 2 2 2 14 4 5" xfId="61465" xr:uid="{00000000-0005-0000-0000-00002AF00000}"/>
    <cellStyle name="Total 2 2 2 2 14 5" xfId="61466" xr:uid="{00000000-0005-0000-0000-00002BF00000}"/>
    <cellStyle name="Total 2 2 2 2 14 6" xfId="61467" xr:uid="{00000000-0005-0000-0000-00002CF00000}"/>
    <cellStyle name="Total 2 2 2 2 14 7" xfId="61468" xr:uid="{00000000-0005-0000-0000-00002DF00000}"/>
    <cellStyle name="Total 2 2 2 2 14 8" xfId="61469" xr:uid="{00000000-0005-0000-0000-00002EF00000}"/>
    <cellStyle name="Total 2 2 2 2 15" xfId="61470" xr:uid="{00000000-0005-0000-0000-00002FF00000}"/>
    <cellStyle name="Total 2 2 2 2 15 2" xfId="61471" xr:uid="{00000000-0005-0000-0000-000030F00000}"/>
    <cellStyle name="Total 2 2 2 2 15 2 2" xfId="61472" xr:uid="{00000000-0005-0000-0000-000031F00000}"/>
    <cellStyle name="Total 2 2 2 2 15 2 3" xfId="61473" xr:uid="{00000000-0005-0000-0000-000032F00000}"/>
    <cellStyle name="Total 2 2 2 2 15 2 4" xfId="61474" xr:uid="{00000000-0005-0000-0000-000033F00000}"/>
    <cellStyle name="Total 2 2 2 2 15 2 5" xfId="61475" xr:uid="{00000000-0005-0000-0000-000034F00000}"/>
    <cellStyle name="Total 2 2 2 2 15 3" xfId="61476" xr:uid="{00000000-0005-0000-0000-000035F00000}"/>
    <cellStyle name="Total 2 2 2 2 15 3 2" xfId="61477" xr:uid="{00000000-0005-0000-0000-000036F00000}"/>
    <cellStyle name="Total 2 2 2 2 15 3 3" xfId="61478" xr:uid="{00000000-0005-0000-0000-000037F00000}"/>
    <cellStyle name="Total 2 2 2 2 15 3 4" xfId="61479" xr:uid="{00000000-0005-0000-0000-000038F00000}"/>
    <cellStyle name="Total 2 2 2 2 15 3 5" xfId="61480" xr:uid="{00000000-0005-0000-0000-000039F00000}"/>
    <cellStyle name="Total 2 2 2 2 15 4" xfId="61481" xr:uid="{00000000-0005-0000-0000-00003AF00000}"/>
    <cellStyle name="Total 2 2 2 2 15 5" xfId="61482" xr:uid="{00000000-0005-0000-0000-00003BF00000}"/>
    <cellStyle name="Total 2 2 2 2 15 6" xfId="61483" xr:uid="{00000000-0005-0000-0000-00003CF00000}"/>
    <cellStyle name="Total 2 2 2 2 15 7" xfId="61484" xr:uid="{00000000-0005-0000-0000-00003DF00000}"/>
    <cellStyle name="Total 2 2 2 2 16" xfId="61485" xr:uid="{00000000-0005-0000-0000-00003EF00000}"/>
    <cellStyle name="Total 2 2 2 2 16 2" xfId="61486" xr:uid="{00000000-0005-0000-0000-00003FF00000}"/>
    <cellStyle name="Total 2 2 2 2 16 3" xfId="61487" xr:uid="{00000000-0005-0000-0000-000040F00000}"/>
    <cellStyle name="Total 2 2 2 2 16 4" xfId="61488" xr:uid="{00000000-0005-0000-0000-000041F00000}"/>
    <cellStyle name="Total 2 2 2 2 16 5" xfId="61489" xr:uid="{00000000-0005-0000-0000-000042F00000}"/>
    <cellStyle name="Total 2 2 2 2 17" xfId="61490" xr:uid="{00000000-0005-0000-0000-000043F00000}"/>
    <cellStyle name="Total 2 2 2 2 17 2" xfId="61491" xr:uid="{00000000-0005-0000-0000-000044F00000}"/>
    <cellStyle name="Total 2 2 2 2 17 3" xfId="61492" xr:uid="{00000000-0005-0000-0000-000045F00000}"/>
    <cellStyle name="Total 2 2 2 2 17 4" xfId="61493" xr:uid="{00000000-0005-0000-0000-000046F00000}"/>
    <cellStyle name="Total 2 2 2 2 17 5" xfId="61494" xr:uid="{00000000-0005-0000-0000-000047F00000}"/>
    <cellStyle name="Total 2 2 2 2 18" xfId="61495" xr:uid="{00000000-0005-0000-0000-000048F00000}"/>
    <cellStyle name="Total 2 2 2 2 19" xfId="61496" xr:uid="{00000000-0005-0000-0000-000049F00000}"/>
    <cellStyle name="Total 2 2 2 2 2" xfId="61497" xr:uid="{00000000-0005-0000-0000-00004AF00000}"/>
    <cellStyle name="Total 2 2 2 2 2 2" xfId="61498" xr:uid="{00000000-0005-0000-0000-00004BF00000}"/>
    <cellStyle name="Total 2 2 2 2 2 2 2" xfId="61499" xr:uid="{00000000-0005-0000-0000-00004CF00000}"/>
    <cellStyle name="Total 2 2 2 2 2 2 2 2" xfId="61500" xr:uid="{00000000-0005-0000-0000-00004DF00000}"/>
    <cellStyle name="Total 2 2 2 2 2 2 2 3" xfId="61501" xr:uid="{00000000-0005-0000-0000-00004EF00000}"/>
    <cellStyle name="Total 2 2 2 2 2 2 2 4" xfId="61502" xr:uid="{00000000-0005-0000-0000-00004FF00000}"/>
    <cellStyle name="Total 2 2 2 2 2 2 2 5" xfId="61503" xr:uid="{00000000-0005-0000-0000-000050F00000}"/>
    <cellStyle name="Total 2 2 2 2 2 2 3" xfId="61504" xr:uid="{00000000-0005-0000-0000-000051F00000}"/>
    <cellStyle name="Total 2 2 2 2 2 2 3 2" xfId="61505" xr:uid="{00000000-0005-0000-0000-000052F00000}"/>
    <cellStyle name="Total 2 2 2 2 2 2 3 3" xfId="61506" xr:uid="{00000000-0005-0000-0000-000053F00000}"/>
    <cellStyle name="Total 2 2 2 2 2 2 3 4" xfId="61507" xr:uid="{00000000-0005-0000-0000-000054F00000}"/>
    <cellStyle name="Total 2 2 2 2 2 2 3 5" xfId="61508" xr:uid="{00000000-0005-0000-0000-000055F00000}"/>
    <cellStyle name="Total 2 2 2 2 2 2 4" xfId="61509" xr:uid="{00000000-0005-0000-0000-000056F00000}"/>
    <cellStyle name="Total 2 2 2 2 2 2 5" xfId="61510" xr:uid="{00000000-0005-0000-0000-000057F00000}"/>
    <cellStyle name="Total 2 2 2 2 2 2 6" xfId="61511" xr:uid="{00000000-0005-0000-0000-000058F00000}"/>
    <cellStyle name="Total 2 2 2 2 2 2 7" xfId="61512" xr:uid="{00000000-0005-0000-0000-000059F00000}"/>
    <cellStyle name="Total 2 2 2 2 2 3" xfId="61513" xr:uid="{00000000-0005-0000-0000-00005AF00000}"/>
    <cellStyle name="Total 2 2 2 2 2 3 2" xfId="61514" xr:uid="{00000000-0005-0000-0000-00005BF00000}"/>
    <cellStyle name="Total 2 2 2 2 2 3 3" xfId="61515" xr:uid="{00000000-0005-0000-0000-00005CF00000}"/>
    <cellStyle name="Total 2 2 2 2 2 3 4" xfId="61516" xr:uid="{00000000-0005-0000-0000-00005DF00000}"/>
    <cellStyle name="Total 2 2 2 2 2 3 5" xfId="61517" xr:uid="{00000000-0005-0000-0000-00005EF00000}"/>
    <cellStyle name="Total 2 2 2 2 2 4" xfId="61518" xr:uid="{00000000-0005-0000-0000-00005FF00000}"/>
    <cellStyle name="Total 2 2 2 2 2 4 2" xfId="61519" xr:uid="{00000000-0005-0000-0000-000060F00000}"/>
    <cellStyle name="Total 2 2 2 2 2 4 3" xfId="61520" xr:uid="{00000000-0005-0000-0000-000061F00000}"/>
    <cellStyle name="Total 2 2 2 2 2 4 4" xfId="61521" xr:uid="{00000000-0005-0000-0000-000062F00000}"/>
    <cellStyle name="Total 2 2 2 2 2 4 5" xfId="61522" xr:uid="{00000000-0005-0000-0000-000063F00000}"/>
    <cellStyle name="Total 2 2 2 2 2 5" xfId="61523" xr:uid="{00000000-0005-0000-0000-000064F00000}"/>
    <cellStyle name="Total 2 2 2 2 2 6" xfId="61524" xr:uid="{00000000-0005-0000-0000-000065F00000}"/>
    <cellStyle name="Total 2 2 2 2 2 7" xfId="61525" xr:uid="{00000000-0005-0000-0000-000066F00000}"/>
    <cellStyle name="Total 2 2 2 2 2 8" xfId="61526" xr:uid="{00000000-0005-0000-0000-000067F00000}"/>
    <cellStyle name="Total 2 2 2 2 20" xfId="61527" xr:uid="{00000000-0005-0000-0000-000068F00000}"/>
    <cellStyle name="Total 2 2 2 2 21" xfId="61528" xr:uid="{00000000-0005-0000-0000-000069F00000}"/>
    <cellStyle name="Total 2 2 2 2 3" xfId="61529" xr:uid="{00000000-0005-0000-0000-00006AF00000}"/>
    <cellStyle name="Total 2 2 2 2 3 2" xfId="61530" xr:uid="{00000000-0005-0000-0000-00006BF00000}"/>
    <cellStyle name="Total 2 2 2 2 3 2 2" xfId="61531" xr:uid="{00000000-0005-0000-0000-00006CF00000}"/>
    <cellStyle name="Total 2 2 2 2 3 2 2 2" xfId="61532" xr:uid="{00000000-0005-0000-0000-00006DF00000}"/>
    <cellStyle name="Total 2 2 2 2 3 2 2 3" xfId="61533" xr:uid="{00000000-0005-0000-0000-00006EF00000}"/>
    <cellStyle name="Total 2 2 2 2 3 2 2 4" xfId="61534" xr:uid="{00000000-0005-0000-0000-00006FF00000}"/>
    <cellStyle name="Total 2 2 2 2 3 2 2 5" xfId="61535" xr:uid="{00000000-0005-0000-0000-000070F00000}"/>
    <cellStyle name="Total 2 2 2 2 3 2 3" xfId="61536" xr:uid="{00000000-0005-0000-0000-000071F00000}"/>
    <cellStyle name="Total 2 2 2 2 3 2 3 2" xfId="61537" xr:uid="{00000000-0005-0000-0000-000072F00000}"/>
    <cellStyle name="Total 2 2 2 2 3 2 3 3" xfId="61538" xr:uid="{00000000-0005-0000-0000-000073F00000}"/>
    <cellStyle name="Total 2 2 2 2 3 2 3 4" xfId="61539" xr:uid="{00000000-0005-0000-0000-000074F00000}"/>
    <cellStyle name="Total 2 2 2 2 3 2 3 5" xfId="61540" xr:uid="{00000000-0005-0000-0000-000075F00000}"/>
    <cellStyle name="Total 2 2 2 2 3 2 4" xfId="61541" xr:uid="{00000000-0005-0000-0000-000076F00000}"/>
    <cellStyle name="Total 2 2 2 2 3 2 5" xfId="61542" xr:uid="{00000000-0005-0000-0000-000077F00000}"/>
    <cellStyle name="Total 2 2 2 2 3 2 6" xfId="61543" xr:uid="{00000000-0005-0000-0000-000078F00000}"/>
    <cellStyle name="Total 2 2 2 2 3 2 7" xfId="61544" xr:uid="{00000000-0005-0000-0000-000079F00000}"/>
    <cellStyle name="Total 2 2 2 2 3 3" xfId="61545" xr:uid="{00000000-0005-0000-0000-00007AF00000}"/>
    <cellStyle name="Total 2 2 2 2 3 3 2" xfId="61546" xr:uid="{00000000-0005-0000-0000-00007BF00000}"/>
    <cellStyle name="Total 2 2 2 2 3 3 3" xfId="61547" xr:uid="{00000000-0005-0000-0000-00007CF00000}"/>
    <cellStyle name="Total 2 2 2 2 3 3 4" xfId="61548" xr:uid="{00000000-0005-0000-0000-00007DF00000}"/>
    <cellStyle name="Total 2 2 2 2 3 3 5" xfId="61549" xr:uid="{00000000-0005-0000-0000-00007EF00000}"/>
    <cellStyle name="Total 2 2 2 2 3 4" xfId="61550" xr:uid="{00000000-0005-0000-0000-00007FF00000}"/>
    <cellStyle name="Total 2 2 2 2 3 4 2" xfId="61551" xr:uid="{00000000-0005-0000-0000-000080F00000}"/>
    <cellStyle name="Total 2 2 2 2 3 4 3" xfId="61552" xr:uid="{00000000-0005-0000-0000-000081F00000}"/>
    <cellStyle name="Total 2 2 2 2 3 4 4" xfId="61553" xr:uid="{00000000-0005-0000-0000-000082F00000}"/>
    <cellStyle name="Total 2 2 2 2 3 4 5" xfId="61554" xr:uid="{00000000-0005-0000-0000-000083F00000}"/>
    <cellStyle name="Total 2 2 2 2 3 5" xfId="61555" xr:uid="{00000000-0005-0000-0000-000084F00000}"/>
    <cellStyle name="Total 2 2 2 2 3 6" xfId="61556" xr:uid="{00000000-0005-0000-0000-000085F00000}"/>
    <cellStyle name="Total 2 2 2 2 3 7" xfId="61557" xr:uid="{00000000-0005-0000-0000-000086F00000}"/>
    <cellStyle name="Total 2 2 2 2 3 8" xfId="61558" xr:uid="{00000000-0005-0000-0000-000087F00000}"/>
    <cellStyle name="Total 2 2 2 2 4" xfId="61559" xr:uid="{00000000-0005-0000-0000-000088F00000}"/>
    <cellStyle name="Total 2 2 2 2 4 2" xfId="61560" xr:uid="{00000000-0005-0000-0000-000089F00000}"/>
    <cellStyle name="Total 2 2 2 2 4 2 2" xfId="61561" xr:uid="{00000000-0005-0000-0000-00008AF00000}"/>
    <cellStyle name="Total 2 2 2 2 4 2 2 2" xfId="61562" xr:uid="{00000000-0005-0000-0000-00008BF00000}"/>
    <cellStyle name="Total 2 2 2 2 4 2 2 3" xfId="61563" xr:uid="{00000000-0005-0000-0000-00008CF00000}"/>
    <cellStyle name="Total 2 2 2 2 4 2 2 4" xfId="61564" xr:uid="{00000000-0005-0000-0000-00008DF00000}"/>
    <cellStyle name="Total 2 2 2 2 4 2 2 5" xfId="61565" xr:uid="{00000000-0005-0000-0000-00008EF00000}"/>
    <cellStyle name="Total 2 2 2 2 4 2 3" xfId="61566" xr:uid="{00000000-0005-0000-0000-00008FF00000}"/>
    <cellStyle name="Total 2 2 2 2 4 2 3 2" xfId="61567" xr:uid="{00000000-0005-0000-0000-000090F00000}"/>
    <cellStyle name="Total 2 2 2 2 4 2 3 3" xfId="61568" xr:uid="{00000000-0005-0000-0000-000091F00000}"/>
    <cellStyle name="Total 2 2 2 2 4 2 3 4" xfId="61569" xr:uid="{00000000-0005-0000-0000-000092F00000}"/>
    <cellStyle name="Total 2 2 2 2 4 2 3 5" xfId="61570" xr:uid="{00000000-0005-0000-0000-000093F00000}"/>
    <cellStyle name="Total 2 2 2 2 4 2 4" xfId="61571" xr:uid="{00000000-0005-0000-0000-000094F00000}"/>
    <cellStyle name="Total 2 2 2 2 4 2 5" xfId="61572" xr:uid="{00000000-0005-0000-0000-000095F00000}"/>
    <cellStyle name="Total 2 2 2 2 4 2 6" xfId="61573" xr:uid="{00000000-0005-0000-0000-000096F00000}"/>
    <cellStyle name="Total 2 2 2 2 4 2 7" xfId="61574" xr:uid="{00000000-0005-0000-0000-000097F00000}"/>
    <cellStyle name="Total 2 2 2 2 4 3" xfId="61575" xr:uid="{00000000-0005-0000-0000-000098F00000}"/>
    <cellStyle name="Total 2 2 2 2 4 3 2" xfId="61576" xr:uid="{00000000-0005-0000-0000-000099F00000}"/>
    <cellStyle name="Total 2 2 2 2 4 3 3" xfId="61577" xr:uid="{00000000-0005-0000-0000-00009AF00000}"/>
    <cellStyle name="Total 2 2 2 2 4 3 4" xfId="61578" xr:uid="{00000000-0005-0000-0000-00009BF00000}"/>
    <cellStyle name="Total 2 2 2 2 4 3 5" xfId="61579" xr:uid="{00000000-0005-0000-0000-00009CF00000}"/>
    <cellStyle name="Total 2 2 2 2 4 4" xfId="61580" xr:uid="{00000000-0005-0000-0000-00009DF00000}"/>
    <cellStyle name="Total 2 2 2 2 4 4 2" xfId="61581" xr:uid="{00000000-0005-0000-0000-00009EF00000}"/>
    <cellStyle name="Total 2 2 2 2 4 4 3" xfId="61582" xr:uid="{00000000-0005-0000-0000-00009FF00000}"/>
    <cellStyle name="Total 2 2 2 2 4 4 4" xfId="61583" xr:uid="{00000000-0005-0000-0000-0000A0F00000}"/>
    <cellStyle name="Total 2 2 2 2 4 4 5" xfId="61584" xr:uid="{00000000-0005-0000-0000-0000A1F00000}"/>
    <cellStyle name="Total 2 2 2 2 4 5" xfId="61585" xr:uid="{00000000-0005-0000-0000-0000A2F00000}"/>
    <cellStyle name="Total 2 2 2 2 4 6" xfId="61586" xr:uid="{00000000-0005-0000-0000-0000A3F00000}"/>
    <cellStyle name="Total 2 2 2 2 4 7" xfId="61587" xr:uid="{00000000-0005-0000-0000-0000A4F00000}"/>
    <cellStyle name="Total 2 2 2 2 4 8" xfId="61588" xr:uid="{00000000-0005-0000-0000-0000A5F00000}"/>
    <cellStyle name="Total 2 2 2 2 5" xfId="61589" xr:uid="{00000000-0005-0000-0000-0000A6F00000}"/>
    <cellStyle name="Total 2 2 2 2 5 2" xfId="61590" xr:uid="{00000000-0005-0000-0000-0000A7F00000}"/>
    <cellStyle name="Total 2 2 2 2 5 2 2" xfId="61591" xr:uid="{00000000-0005-0000-0000-0000A8F00000}"/>
    <cellStyle name="Total 2 2 2 2 5 2 2 2" xfId="61592" xr:uid="{00000000-0005-0000-0000-0000A9F00000}"/>
    <cellStyle name="Total 2 2 2 2 5 2 2 3" xfId="61593" xr:uid="{00000000-0005-0000-0000-0000AAF00000}"/>
    <cellStyle name="Total 2 2 2 2 5 2 2 4" xfId="61594" xr:uid="{00000000-0005-0000-0000-0000ABF00000}"/>
    <cellStyle name="Total 2 2 2 2 5 2 2 5" xfId="61595" xr:uid="{00000000-0005-0000-0000-0000ACF00000}"/>
    <cellStyle name="Total 2 2 2 2 5 2 3" xfId="61596" xr:uid="{00000000-0005-0000-0000-0000ADF00000}"/>
    <cellStyle name="Total 2 2 2 2 5 2 3 2" xfId="61597" xr:uid="{00000000-0005-0000-0000-0000AEF00000}"/>
    <cellStyle name="Total 2 2 2 2 5 2 3 3" xfId="61598" xr:uid="{00000000-0005-0000-0000-0000AFF00000}"/>
    <cellStyle name="Total 2 2 2 2 5 2 3 4" xfId="61599" xr:uid="{00000000-0005-0000-0000-0000B0F00000}"/>
    <cellStyle name="Total 2 2 2 2 5 2 3 5" xfId="61600" xr:uid="{00000000-0005-0000-0000-0000B1F00000}"/>
    <cellStyle name="Total 2 2 2 2 5 2 4" xfId="61601" xr:uid="{00000000-0005-0000-0000-0000B2F00000}"/>
    <cellStyle name="Total 2 2 2 2 5 2 5" xfId="61602" xr:uid="{00000000-0005-0000-0000-0000B3F00000}"/>
    <cellStyle name="Total 2 2 2 2 5 2 6" xfId="61603" xr:uid="{00000000-0005-0000-0000-0000B4F00000}"/>
    <cellStyle name="Total 2 2 2 2 5 2 7" xfId="61604" xr:uid="{00000000-0005-0000-0000-0000B5F00000}"/>
    <cellStyle name="Total 2 2 2 2 5 3" xfId="61605" xr:uid="{00000000-0005-0000-0000-0000B6F00000}"/>
    <cellStyle name="Total 2 2 2 2 5 3 2" xfId="61606" xr:uid="{00000000-0005-0000-0000-0000B7F00000}"/>
    <cellStyle name="Total 2 2 2 2 5 3 3" xfId="61607" xr:uid="{00000000-0005-0000-0000-0000B8F00000}"/>
    <cellStyle name="Total 2 2 2 2 5 3 4" xfId="61608" xr:uid="{00000000-0005-0000-0000-0000B9F00000}"/>
    <cellStyle name="Total 2 2 2 2 5 3 5" xfId="61609" xr:uid="{00000000-0005-0000-0000-0000BAF00000}"/>
    <cellStyle name="Total 2 2 2 2 5 4" xfId="61610" xr:uid="{00000000-0005-0000-0000-0000BBF00000}"/>
    <cellStyle name="Total 2 2 2 2 5 4 2" xfId="61611" xr:uid="{00000000-0005-0000-0000-0000BCF00000}"/>
    <cellStyle name="Total 2 2 2 2 5 4 3" xfId="61612" xr:uid="{00000000-0005-0000-0000-0000BDF00000}"/>
    <cellStyle name="Total 2 2 2 2 5 4 4" xfId="61613" xr:uid="{00000000-0005-0000-0000-0000BEF00000}"/>
    <cellStyle name="Total 2 2 2 2 5 4 5" xfId="61614" xr:uid="{00000000-0005-0000-0000-0000BFF00000}"/>
    <cellStyle name="Total 2 2 2 2 5 5" xfId="61615" xr:uid="{00000000-0005-0000-0000-0000C0F00000}"/>
    <cellStyle name="Total 2 2 2 2 5 6" xfId="61616" xr:uid="{00000000-0005-0000-0000-0000C1F00000}"/>
    <cellStyle name="Total 2 2 2 2 5 7" xfId="61617" xr:uid="{00000000-0005-0000-0000-0000C2F00000}"/>
    <cellStyle name="Total 2 2 2 2 5 8" xfId="61618" xr:uid="{00000000-0005-0000-0000-0000C3F00000}"/>
    <cellStyle name="Total 2 2 2 2 6" xfId="61619" xr:uid="{00000000-0005-0000-0000-0000C4F00000}"/>
    <cellStyle name="Total 2 2 2 2 6 2" xfId="61620" xr:uid="{00000000-0005-0000-0000-0000C5F00000}"/>
    <cellStyle name="Total 2 2 2 2 6 2 2" xfId="61621" xr:uid="{00000000-0005-0000-0000-0000C6F00000}"/>
    <cellStyle name="Total 2 2 2 2 6 2 2 2" xfId="61622" xr:uid="{00000000-0005-0000-0000-0000C7F00000}"/>
    <cellStyle name="Total 2 2 2 2 6 2 2 3" xfId="61623" xr:uid="{00000000-0005-0000-0000-0000C8F00000}"/>
    <cellStyle name="Total 2 2 2 2 6 2 2 4" xfId="61624" xr:uid="{00000000-0005-0000-0000-0000C9F00000}"/>
    <cellStyle name="Total 2 2 2 2 6 2 2 5" xfId="61625" xr:uid="{00000000-0005-0000-0000-0000CAF00000}"/>
    <cellStyle name="Total 2 2 2 2 6 2 3" xfId="61626" xr:uid="{00000000-0005-0000-0000-0000CBF00000}"/>
    <cellStyle name="Total 2 2 2 2 6 2 3 2" xfId="61627" xr:uid="{00000000-0005-0000-0000-0000CCF00000}"/>
    <cellStyle name="Total 2 2 2 2 6 2 3 3" xfId="61628" xr:uid="{00000000-0005-0000-0000-0000CDF00000}"/>
    <cellStyle name="Total 2 2 2 2 6 2 3 4" xfId="61629" xr:uid="{00000000-0005-0000-0000-0000CEF00000}"/>
    <cellStyle name="Total 2 2 2 2 6 2 3 5" xfId="61630" xr:uid="{00000000-0005-0000-0000-0000CFF00000}"/>
    <cellStyle name="Total 2 2 2 2 6 2 4" xfId="61631" xr:uid="{00000000-0005-0000-0000-0000D0F00000}"/>
    <cellStyle name="Total 2 2 2 2 6 2 5" xfId="61632" xr:uid="{00000000-0005-0000-0000-0000D1F00000}"/>
    <cellStyle name="Total 2 2 2 2 6 2 6" xfId="61633" xr:uid="{00000000-0005-0000-0000-0000D2F00000}"/>
    <cellStyle name="Total 2 2 2 2 6 2 7" xfId="61634" xr:uid="{00000000-0005-0000-0000-0000D3F00000}"/>
    <cellStyle name="Total 2 2 2 2 6 3" xfId="61635" xr:uid="{00000000-0005-0000-0000-0000D4F00000}"/>
    <cellStyle name="Total 2 2 2 2 6 3 2" xfId="61636" xr:uid="{00000000-0005-0000-0000-0000D5F00000}"/>
    <cellStyle name="Total 2 2 2 2 6 3 3" xfId="61637" xr:uid="{00000000-0005-0000-0000-0000D6F00000}"/>
    <cellStyle name="Total 2 2 2 2 6 3 4" xfId="61638" xr:uid="{00000000-0005-0000-0000-0000D7F00000}"/>
    <cellStyle name="Total 2 2 2 2 6 3 5" xfId="61639" xr:uid="{00000000-0005-0000-0000-0000D8F00000}"/>
    <cellStyle name="Total 2 2 2 2 6 4" xfId="61640" xr:uid="{00000000-0005-0000-0000-0000D9F00000}"/>
    <cellStyle name="Total 2 2 2 2 6 4 2" xfId="61641" xr:uid="{00000000-0005-0000-0000-0000DAF00000}"/>
    <cellStyle name="Total 2 2 2 2 6 4 3" xfId="61642" xr:uid="{00000000-0005-0000-0000-0000DBF00000}"/>
    <cellStyle name="Total 2 2 2 2 6 4 4" xfId="61643" xr:uid="{00000000-0005-0000-0000-0000DCF00000}"/>
    <cellStyle name="Total 2 2 2 2 6 4 5" xfId="61644" xr:uid="{00000000-0005-0000-0000-0000DDF00000}"/>
    <cellStyle name="Total 2 2 2 2 6 5" xfId="61645" xr:uid="{00000000-0005-0000-0000-0000DEF00000}"/>
    <cellStyle name="Total 2 2 2 2 6 6" xfId="61646" xr:uid="{00000000-0005-0000-0000-0000DFF00000}"/>
    <cellStyle name="Total 2 2 2 2 6 7" xfId="61647" xr:uid="{00000000-0005-0000-0000-0000E0F00000}"/>
    <cellStyle name="Total 2 2 2 2 6 8" xfId="61648" xr:uid="{00000000-0005-0000-0000-0000E1F00000}"/>
    <cellStyle name="Total 2 2 2 2 7" xfId="61649" xr:uid="{00000000-0005-0000-0000-0000E2F00000}"/>
    <cellStyle name="Total 2 2 2 2 7 2" xfId="61650" xr:uid="{00000000-0005-0000-0000-0000E3F00000}"/>
    <cellStyle name="Total 2 2 2 2 7 2 2" xfId="61651" xr:uid="{00000000-0005-0000-0000-0000E4F00000}"/>
    <cellStyle name="Total 2 2 2 2 7 2 2 2" xfId="61652" xr:uid="{00000000-0005-0000-0000-0000E5F00000}"/>
    <cellStyle name="Total 2 2 2 2 7 2 2 3" xfId="61653" xr:uid="{00000000-0005-0000-0000-0000E6F00000}"/>
    <cellStyle name="Total 2 2 2 2 7 2 2 4" xfId="61654" xr:uid="{00000000-0005-0000-0000-0000E7F00000}"/>
    <cellStyle name="Total 2 2 2 2 7 2 2 5" xfId="61655" xr:uid="{00000000-0005-0000-0000-0000E8F00000}"/>
    <cellStyle name="Total 2 2 2 2 7 2 3" xfId="61656" xr:uid="{00000000-0005-0000-0000-0000E9F00000}"/>
    <cellStyle name="Total 2 2 2 2 7 2 3 2" xfId="61657" xr:uid="{00000000-0005-0000-0000-0000EAF00000}"/>
    <cellStyle name="Total 2 2 2 2 7 2 3 3" xfId="61658" xr:uid="{00000000-0005-0000-0000-0000EBF00000}"/>
    <cellStyle name="Total 2 2 2 2 7 2 3 4" xfId="61659" xr:uid="{00000000-0005-0000-0000-0000ECF00000}"/>
    <cellStyle name="Total 2 2 2 2 7 2 3 5" xfId="61660" xr:uid="{00000000-0005-0000-0000-0000EDF00000}"/>
    <cellStyle name="Total 2 2 2 2 7 2 4" xfId="61661" xr:uid="{00000000-0005-0000-0000-0000EEF00000}"/>
    <cellStyle name="Total 2 2 2 2 7 2 5" xfId="61662" xr:uid="{00000000-0005-0000-0000-0000EFF00000}"/>
    <cellStyle name="Total 2 2 2 2 7 2 6" xfId="61663" xr:uid="{00000000-0005-0000-0000-0000F0F00000}"/>
    <cellStyle name="Total 2 2 2 2 7 2 7" xfId="61664" xr:uid="{00000000-0005-0000-0000-0000F1F00000}"/>
    <cellStyle name="Total 2 2 2 2 7 3" xfId="61665" xr:uid="{00000000-0005-0000-0000-0000F2F00000}"/>
    <cellStyle name="Total 2 2 2 2 7 3 2" xfId="61666" xr:uid="{00000000-0005-0000-0000-0000F3F00000}"/>
    <cellStyle name="Total 2 2 2 2 7 3 3" xfId="61667" xr:uid="{00000000-0005-0000-0000-0000F4F00000}"/>
    <cellStyle name="Total 2 2 2 2 7 3 4" xfId="61668" xr:uid="{00000000-0005-0000-0000-0000F5F00000}"/>
    <cellStyle name="Total 2 2 2 2 7 3 5" xfId="61669" xr:uid="{00000000-0005-0000-0000-0000F6F00000}"/>
    <cellStyle name="Total 2 2 2 2 7 4" xfId="61670" xr:uid="{00000000-0005-0000-0000-0000F7F00000}"/>
    <cellStyle name="Total 2 2 2 2 7 4 2" xfId="61671" xr:uid="{00000000-0005-0000-0000-0000F8F00000}"/>
    <cellStyle name="Total 2 2 2 2 7 4 3" xfId="61672" xr:uid="{00000000-0005-0000-0000-0000F9F00000}"/>
    <cellStyle name="Total 2 2 2 2 7 4 4" xfId="61673" xr:uid="{00000000-0005-0000-0000-0000FAF00000}"/>
    <cellStyle name="Total 2 2 2 2 7 4 5" xfId="61674" xr:uid="{00000000-0005-0000-0000-0000FBF00000}"/>
    <cellStyle name="Total 2 2 2 2 7 5" xfId="61675" xr:uid="{00000000-0005-0000-0000-0000FCF00000}"/>
    <cellStyle name="Total 2 2 2 2 7 6" xfId="61676" xr:uid="{00000000-0005-0000-0000-0000FDF00000}"/>
    <cellStyle name="Total 2 2 2 2 7 7" xfId="61677" xr:uid="{00000000-0005-0000-0000-0000FEF00000}"/>
    <cellStyle name="Total 2 2 2 2 7 8" xfId="61678" xr:uid="{00000000-0005-0000-0000-0000FFF00000}"/>
    <cellStyle name="Total 2 2 2 2 8" xfId="61679" xr:uid="{00000000-0005-0000-0000-000000F10000}"/>
    <cellStyle name="Total 2 2 2 2 8 2" xfId="61680" xr:uid="{00000000-0005-0000-0000-000001F10000}"/>
    <cellStyle name="Total 2 2 2 2 8 2 2" xfId="61681" xr:uid="{00000000-0005-0000-0000-000002F10000}"/>
    <cellStyle name="Total 2 2 2 2 8 2 2 2" xfId="61682" xr:uid="{00000000-0005-0000-0000-000003F10000}"/>
    <cellStyle name="Total 2 2 2 2 8 2 2 3" xfId="61683" xr:uid="{00000000-0005-0000-0000-000004F10000}"/>
    <cellStyle name="Total 2 2 2 2 8 2 2 4" xfId="61684" xr:uid="{00000000-0005-0000-0000-000005F10000}"/>
    <cellStyle name="Total 2 2 2 2 8 2 2 5" xfId="61685" xr:uid="{00000000-0005-0000-0000-000006F10000}"/>
    <cellStyle name="Total 2 2 2 2 8 2 3" xfId="61686" xr:uid="{00000000-0005-0000-0000-000007F10000}"/>
    <cellStyle name="Total 2 2 2 2 8 2 3 2" xfId="61687" xr:uid="{00000000-0005-0000-0000-000008F10000}"/>
    <cellStyle name="Total 2 2 2 2 8 2 3 3" xfId="61688" xr:uid="{00000000-0005-0000-0000-000009F10000}"/>
    <cellStyle name="Total 2 2 2 2 8 2 3 4" xfId="61689" xr:uid="{00000000-0005-0000-0000-00000AF10000}"/>
    <cellStyle name="Total 2 2 2 2 8 2 3 5" xfId="61690" xr:uid="{00000000-0005-0000-0000-00000BF10000}"/>
    <cellStyle name="Total 2 2 2 2 8 2 4" xfId="61691" xr:uid="{00000000-0005-0000-0000-00000CF10000}"/>
    <cellStyle name="Total 2 2 2 2 8 2 5" xfId="61692" xr:uid="{00000000-0005-0000-0000-00000DF10000}"/>
    <cellStyle name="Total 2 2 2 2 8 2 6" xfId="61693" xr:uid="{00000000-0005-0000-0000-00000EF10000}"/>
    <cellStyle name="Total 2 2 2 2 8 2 7" xfId="61694" xr:uid="{00000000-0005-0000-0000-00000FF10000}"/>
    <cellStyle name="Total 2 2 2 2 8 3" xfId="61695" xr:uid="{00000000-0005-0000-0000-000010F10000}"/>
    <cellStyle name="Total 2 2 2 2 8 3 2" xfId="61696" xr:uid="{00000000-0005-0000-0000-000011F10000}"/>
    <cellStyle name="Total 2 2 2 2 8 3 3" xfId="61697" xr:uid="{00000000-0005-0000-0000-000012F10000}"/>
    <cellStyle name="Total 2 2 2 2 8 3 4" xfId="61698" xr:uid="{00000000-0005-0000-0000-000013F10000}"/>
    <cellStyle name="Total 2 2 2 2 8 3 5" xfId="61699" xr:uid="{00000000-0005-0000-0000-000014F10000}"/>
    <cellStyle name="Total 2 2 2 2 8 4" xfId="61700" xr:uid="{00000000-0005-0000-0000-000015F10000}"/>
    <cellStyle name="Total 2 2 2 2 8 4 2" xfId="61701" xr:uid="{00000000-0005-0000-0000-000016F10000}"/>
    <cellStyle name="Total 2 2 2 2 8 4 3" xfId="61702" xr:uid="{00000000-0005-0000-0000-000017F10000}"/>
    <cellStyle name="Total 2 2 2 2 8 4 4" xfId="61703" xr:uid="{00000000-0005-0000-0000-000018F10000}"/>
    <cellStyle name="Total 2 2 2 2 8 4 5" xfId="61704" xr:uid="{00000000-0005-0000-0000-000019F10000}"/>
    <cellStyle name="Total 2 2 2 2 8 5" xfId="61705" xr:uid="{00000000-0005-0000-0000-00001AF10000}"/>
    <cellStyle name="Total 2 2 2 2 8 6" xfId="61706" xr:uid="{00000000-0005-0000-0000-00001BF10000}"/>
    <cellStyle name="Total 2 2 2 2 8 7" xfId="61707" xr:uid="{00000000-0005-0000-0000-00001CF10000}"/>
    <cellStyle name="Total 2 2 2 2 8 8" xfId="61708" xr:uid="{00000000-0005-0000-0000-00001DF10000}"/>
    <cellStyle name="Total 2 2 2 2 9" xfId="61709" xr:uid="{00000000-0005-0000-0000-00001EF10000}"/>
    <cellStyle name="Total 2 2 2 2 9 2" xfId="61710" xr:uid="{00000000-0005-0000-0000-00001FF10000}"/>
    <cellStyle name="Total 2 2 2 2 9 2 2" xfId="61711" xr:uid="{00000000-0005-0000-0000-000020F10000}"/>
    <cellStyle name="Total 2 2 2 2 9 2 2 2" xfId="61712" xr:uid="{00000000-0005-0000-0000-000021F10000}"/>
    <cellStyle name="Total 2 2 2 2 9 2 2 3" xfId="61713" xr:uid="{00000000-0005-0000-0000-000022F10000}"/>
    <cellStyle name="Total 2 2 2 2 9 2 2 4" xfId="61714" xr:uid="{00000000-0005-0000-0000-000023F10000}"/>
    <cellStyle name="Total 2 2 2 2 9 2 2 5" xfId="61715" xr:uid="{00000000-0005-0000-0000-000024F10000}"/>
    <cellStyle name="Total 2 2 2 2 9 2 3" xfId="61716" xr:uid="{00000000-0005-0000-0000-000025F10000}"/>
    <cellStyle name="Total 2 2 2 2 9 2 3 2" xfId="61717" xr:uid="{00000000-0005-0000-0000-000026F10000}"/>
    <cellStyle name="Total 2 2 2 2 9 2 3 3" xfId="61718" xr:uid="{00000000-0005-0000-0000-000027F10000}"/>
    <cellStyle name="Total 2 2 2 2 9 2 3 4" xfId="61719" xr:uid="{00000000-0005-0000-0000-000028F10000}"/>
    <cellStyle name="Total 2 2 2 2 9 2 3 5" xfId="61720" xr:uid="{00000000-0005-0000-0000-000029F10000}"/>
    <cellStyle name="Total 2 2 2 2 9 2 4" xfId="61721" xr:uid="{00000000-0005-0000-0000-00002AF10000}"/>
    <cellStyle name="Total 2 2 2 2 9 2 5" xfId="61722" xr:uid="{00000000-0005-0000-0000-00002BF10000}"/>
    <cellStyle name="Total 2 2 2 2 9 2 6" xfId="61723" xr:uid="{00000000-0005-0000-0000-00002CF10000}"/>
    <cellStyle name="Total 2 2 2 2 9 2 7" xfId="61724" xr:uid="{00000000-0005-0000-0000-00002DF10000}"/>
    <cellStyle name="Total 2 2 2 2 9 3" xfId="61725" xr:uid="{00000000-0005-0000-0000-00002EF10000}"/>
    <cellStyle name="Total 2 2 2 2 9 3 2" xfId="61726" xr:uid="{00000000-0005-0000-0000-00002FF10000}"/>
    <cellStyle name="Total 2 2 2 2 9 3 3" xfId="61727" xr:uid="{00000000-0005-0000-0000-000030F10000}"/>
    <cellStyle name="Total 2 2 2 2 9 3 4" xfId="61728" xr:uid="{00000000-0005-0000-0000-000031F10000}"/>
    <cellStyle name="Total 2 2 2 2 9 3 5" xfId="61729" xr:uid="{00000000-0005-0000-0000-000032F10000}"/>
    <cellStyle name="Total 2 2 2 2 9 4" xfId="61730" xr:uid="{00000000-0005-0000-0000-000033F10000}"/>
    <cellStyle name="Total 2 2 2 2 9 4 2" xfId="61731" xr:uid="{00000000-0005-0000-0000-000034F10000}"/>
    <cellStyle name="Total 2 2 2 2 9 4 3" xfId="61732" xr:uid="{00000000-0005-0000-0000-000035F10000}"/>
    <cellStyle name="Total 2 2 2 2 9 4 4" xfId="61733" xr:uid="{00000000-0005-0000-0000-000036F10000}"/>
    <cellStyle name="Total 2 2 2 2 9 4 5" xfId="61734" xr:uid="{00000000-0005-0000-0000-000037F10000}"/>
    <cellStyle name="Total 2 2 2 2 9 5" xfId="61735" xr:uid="{00000000-0005-0000-0000-000038F10000}"/>
    <cellStyle name="Total 2 2 2 2 9 6" xfId="61736" xr:uid="{00000000-0005-0000-0000-000039F10000}"/>
    <cellStyle name="Total 2 2 2 2 9 7" xfId="61737" xr:uid="{00000000-0005-0000-0000-00003AF10000}"/>
    <cellStyle name="Total 2 2 2 2 9 8" xfId="61738" xr:uid="{00000000-0005-0000-0000-00003BF10000}"/>
    <cellStyle name="Total 2 2 2 3" xfId="61739" xr:uid="{00000000-0005-0000-0000-00003CF10000}"/>
    <cellStyle name="Total 2 2 2 3 2" xfId="61740" xr:uid="{00000000-0005-0000-0000-00003DF10000}"/>
    <cellStyle name="Total 2 2 2 3 2 2" xfId="61741" xr:uid="{00000000-0005-0000-0000-00003EF10000}"/>
    <cellStyle name="Total 2 2 2 3 3" xfId="61742" xr:uid="{00000000-0005-0000-0000-00003FF10000}"/>
    <cellStyle name="Total 2 2 2 3 4" xfId="61743" xr:uid="{00000000-0005-0000-0000-000040F10000}"/>
    <cellStyle name="Total 2 2 2 3 5" xfId="61744" xr:uid="{00000000-0005-0000-0000-000041F10000}"/>
    <cellStyle name="Total 2 2 2 4" xfId="61745" xr:uid="{00000000-0005-0000-0000-000042F10000}"/>
    <cellStyle name="Total 2 2 2 4 2" xfId="61746" xr:uid="{00000000-0005-0000-0000-000043F10000}"/>
    <cellStyle name="Total 2 2 2 4 2 2" xfId="61747" xr:uid="{00000000-0005-0000-0000-000044F10000}"/>
    <cellStyle name="Total 2 2 2 4 3" xfId="61748" xr:uid="{00000000-0005-0000-0000-000045F10000}"/>
    <cellStyle name="Total 2 2 2 4 4" xfId="61749" xr:uid="{00000000-0005-0000-0000-000046F10000}"/>
    <cellStyle name="Total 2 2 2 4 5" xfId="61750" xr:uid="{00000000-0005-0000-0000-000047F10000}"/>
    <cellStyle name="Total 2 2 2 5" xfId="61751" xr:uid="{00000000-0005-0000-0000-000048F10000}"/>
    <cellStyle name="Total 2 2 2 5 2" xfId="61752" xr:uid="{00000000-0005-0000-0000-000049F10000}"/>
    <cellStyle name="Total 2 2 2 6" xfId="61753" xr:uid="{00000000-0005-0000-0000-00004AF10000}"/>
    <cellStyle name="Total 2 2 2 7" xfId="61754" xr:uid="{00000000-0005-0000-0000-00004BF10000}"/>
    <cellStyle name="Total 2 2 2_T-straight with PEDs adjustor" xfId="61755" xr:uid="{00000000-0005-0000-0000-00004CF10000}"/>
    <cellStyle name="Total 2 2 3" xfId="61756" xr:uid="{00000000-0005-0000-0000-00004DF10000}"/>
    <cellStyle name="Total 2 2 3 10" xfId="61757" xr:uid="{00000000-0005-0000-0000-00004EF10000}"/>
    <cellStyle name="Total 2 2 3 10 2" xfId="61758" xr:uid="{00000000-0005-0000-0000-00004FF10000}"/>
    <cellStyle name="Total 2 2 3 10 2 2" xfId="61759" xr:uid="{00000000-0005-0000-0000-000050F10000}"/>
    <cellStyle name="Total 2 2 3 10 2 2 2" xfId="61760" xr:uid="{00000000-0005-0000-0000-000051F10000}"/>
    <cellStyle name="Total 2 2 3 10 2 2 3" xfId="61761" xr:uid="{00000000-0005-0000-0000-000052F10000}"/>
    <cellStyle name="Total 2 2 3 10 2 2 4" xfId="61762" xr:uid="{00000000-0005-0000-0000-000053F10000}"/>
    <cellStyle name="Total 2 2 3 10 2 2 5" xfId="61763" xr:uid="{00000000-0005-0000-0000-000054F10000}"/>
    <cellStyle name="Total 2 2 3 10 2 3" xfId="61764" xr:uid="{00000000-0005-0000-0000-000055F10000}"/>
    <cellStyle name="Total 2 2 3 10 2 3 2" xfId="61765" xr:uid="{00000000-0005-0000-0000-000056F10000}"/>
    <cellStyle name="Total 2 2 3 10 2 3 3" xfId="61766" xr:uid="{00000000-0005-0000-0000-000057F10000}"/>
    <cellStyle name="Total 2 2 3 10 2 3 4" xfId="61767" xr:uid="{00000000-0005-0000-0000-000058F10000}"/>
    <cellStyle name="Total 2 2 3 10 2 3 5" xfId="61768" xr:uid="{00000000-0005-0000-0000-000059F10000}"/>
    <cellStyle name="Total 2 2 3 10 2 4" xfId="61769" xr:uid="{00000000-0005-0000-0000-00005AF10000}"/>
    <cellStyle name="Total 2 2 3 10 2 5" xfId="61770" xr:uid="{00000000-0005-0000-0000-00005BF10000}"/>
    <cellStyle name="Total 2 2 3 10 2 6" xfId="61771" xr:uid="{00000000-0005-0000-0000-00005CF10000}"/>
    <cellStyle name="Total 2 2 3 10 2 7" xfId="61772" xr:uid="{00000000-0005-0000-0000-00005DF10000}"/>
    <cellStyle name="Total 2 2 3 10 3" xfId="61773" xr:uid="{00000000-0005-0000-0000-00005EF10000}"/>
    <cellStyle name="Total 2 2 3 10 3 2" xfId="61774" xr:uid="{00000000-0005-0000-0000-00005FF10000}"/>
    <cellStyle name="Total 2 2 3 10 3 3" xfId="61775" xr:uid="{00000000-0005-0000-0000-000060F10000}"/>
    <cellStyle name="Total 2 2 3 10 3 4" xfId="61776" xr:uid="{00000000-0005-0000-0000-000061F10000}"/>
    <cellStyle name="Total 2 2 3 10 3 5" xfId="61777" xr:uid="{00000000-0005-0000-0000-000062F10000}"/>
    <cellStyle name="Total 2 2 3 10 4" xfId="61778" xr:uid="{00000000-0005-0000-0000-000063F10000}"/>
    <cellStyle name="Total 2 2 3 10 4 2" xfId="61779" xr:uid="{00000000-0005-0000-0000-000064F10000}"/>
    <cellStyle name="Total 2 2 3 10 4 3" xfId="61780" xr:uid="{00000000-0005-0000-0000-000065F10000}"/>
    <cellStyle name="Total 2 2 3 10 4 4" xfId="61781" xr:uid="{00000000-0005-0000-0000-000066F10000}"/>
    <cellStyle name="Total 2 2 3 10 4 5" xfId="61782" xr:uid="{00000000-0005-0000-0000-000067F10000}"/>
    <cellStyle name="Total 2 2 3 10 5" xfId="61783" xr:uid="{00000000-0005-0000-0000-000068F10000}"/>
    <cellStyle name="Total 2 2 3 10 6" xfId="61784" xr:uid="{00000000-0005-0000-0000-000069F10000}"/>
    <cellStyle name="Total 2 2 3 10 7" xfId="61785" xr:uid="{00000000-0005-0000-0000-00006AF10000}"/>
    <cellStyle name="Total 2 2 3 10 8" xfId="61786" xr:uid="{00000000-0005-0000-0000-00006BF10000}"/>
    <cellStyle name="Total 2 2 3 11" xfId="61787" xr:uid="{00000000-0005-0000-0000-00006CF10000}"/>
    <cellStyle name="Total 2 2 3 11 2" xfId="61788" xr:uid="{00000000-0005-0000-0000-00006DF10000}"/>
    <cellStyle name="Total 2 2 3 11 2 2" xfId="61789" xr:uid="{00000000-0005-0000-0000-00006EF10000}"/>
    <cellStyle name="Total 2 2 3 11 2 2 2" xfId="61790" xr:uid="{00000000-0005-0000-0000-00006FF10000}"/>
    <cellStyle name="Total 2 2 3 11 2 2 3" xfId="61791" xr:uid="{00000000-0005-0000-0000-000070F10000}"/>
    <cellStyle name="Total 2 2 3 11 2 2 4" xfId="61792" xr:uid="{00000000-0005-0000-0000-000071F10000}"/>
    <cellStyle name="Total 2 2 3 11 2 2 5" xfId="61793" xr:uid="{00000000-0005-0000-0000-000072F10000}"/>
    <cellStyle name="Total 2 2 3 11 2 3" xfId="61794" xr:uid="{00000000-0005-0000-0000-000073F10000}"/>
    <cellStyle name="Total 2 2 3 11 2 3 2" xfId="61795" xr:uid="{00000000-0005-0000-0000-000074F10000}"/>
    <cellStyle name="Total 2 2 3 11 2 3 3" xfId="61796" xr:uid="{00000000-0005-0000-0000-000075F10000}"/>
    <cellStyle name="Total 2 2 3 11 2 3 4" xfId="61797" xr:uid="{00000000-0005-0000-0000-000076F10000}"/>
    <cellStyle name="Total 2 2 3 11 2 3 5" xfId="61798" xr:uid="{00000000-0005-0000-0000-000077F10000}"/>
    <cellStyle name="Total 2 2 3 11 2 4" xfId="61799" xr:uid="{00000000-0005-0000-0000-000078F10000}"/>
    <cellStyle name="Total 2 2 3 11 2 5" xfId="61800" xr:uid="{00000000-0005-0000-0000-000079F10000}"/>
    <cellStyle name="Total 2 2 3 11 2 6" xfId="61801" xr:uid="{00000000-0005-0000-0000-00007AF10000}"/>
    <cellStyle name="Total 2 2 3 11 2 7" xfId="61802" xr:uid="{00000000-0005-0000-0000-00007BF10000}"/>
    <cellStyle name="Total 2 2 3 11 3" xfId="61803" xr:uid="{00000000-0005-0000-0000-00007CF10000}"/>
    <cellStyle name="Total 2 2 3 11 3 2" xfId="61804" xr:uid="{00000000-0005-0000-0000-00007DF10000}"/>
    <cellStyle name="Total 2 2 3 11 3 3" xfId="61805" xr:uid="{00000000-0005-0000-0000-00007EF10000}"/>
    <cellStyle name="Total 2 2 3 11 3 4" xfId="61806" xr:uid="{00000000-0005-0000-0000-00007FF10000}"/>
    <cellStyle name="Total 2 2 3 11 3 5" xfId="61807" xr:uid="{00000000-0005-0000-0000-000080F10000}"/>
    <cellStyle name="Total 2 2 3 11 4" xfId="61808" xr:uid="{00000000-0005-0000-0000-000081F10000}"/>
    <cellStyle name="Total 2 2 3 11 4 2" xfId="61809" xr:uid="{00000000-0005-0000-0000-000082F10000}"/>
    <cellStyle name="Total 2 2 3 11 4 3" xfId="61810" xr:uid="{00000000-0005-0000-0000-000083F10000}"/>
    <cellStyle name="Total 2 2 3 11 4 4" xfId="61811" xr:uid="{00000000-0005-0000-0000-000084F10000}"/>
    <cellStyle name="Total 2 2 3 11 4 5" xfId="61812" xr:uid="{00000000-0005-0000-0000-000085F10000}"/>
    <cellStyle name="Total 2 2 3 11 5" xfId="61813" xr:uid="{00000000-0005-0000-0000-000086F10000}"/>
    <cellStyle name="Total 2 2 3 11 6" xfId="61814" xr:uid="{00000000-0005-0000-0000-000087F10000}"/>
    <cellStyle name="Total 2 2 3 11 7" xfId="61815" xr:uid="{00000000-0005-0000-0000-000088F10000}"/>
    <cellStyle name="Total 2 2 3 11 8" xfId="61816" xr:uid="{00000000-0005-0000-0000-000089F10000}"/>
    <cellStyle name="Total 2 2 3 12" xfId="61817" xr:uid="{00000000-0005-0000-0000-00008AF10000}"/>
    <cellStyle name="Total 2 2 3 12 2" xfId="61818" xr:uid="{00000000-0005-0000-0000-00008BF10000}"/>
    <cellStyle name="Total 2 2 3 12 2 2" xfId="61819" xr:uid="{00000000-0005-0000-0000-00008CF10000}"/>
    <cellStyle name="Total 2 2 3 12 2 2 2" xfId="61820" xr:uid="{00000000-0005-0000-0000-00008DF10000}"/>
    <cellStyle name="Total 2 2 3 12 2 2 3" xfId="61821" xr:uid="{00000000-0005-0000-0000-00008EF10000}"/>
    <cellStyle name="Total 2 2 3 12 2 2 4" xfId="61822" xr:uid="{00000000-0005-0000-0000-00008FF10000}"/>
    <cellStyle name="Total 2 2 3 12 2 2 5" xfId="61823" xr:uid="{00000000-0005-0000-0000-000090F10000}"/>
    <cellStyle name="Total 2 2 3 12 2 3" xfId="61824" xr:uid="{00000000-0005-0000-0000-000091F10000}"/>
    <cellStyle name="Total 2 2 3 12 2 3 2" xfId="61825" xr:uid="{00000000-0005-0000-0000-000092F10000}"/>
    <cellStyle name="Total 2 2 3 12 2 3 3" xfId="61826" xr:uid="{00000000-0005-0000-0000-000093F10000}"/>
    <cellStyle name="Total 2 2 3 12 2 3 4" xfId="61827" xr:uid="{00000000-0005-0000-0000-000094F10000}"/>
    <cellStyle name="Total 2 2 3 12 2 3 5" xfId="61828" xr:uid="{00000000-0005-0000-0000-000095F10000}"/>
    <cellStyle name="Total 2 2 3 12 2 4" xfId="61829" xr:uid="{00000000-0005-0000-0000-000096F10000}"/>
    <cellStyle name="Total 2 2 3 12 2 5" xfId="61830" xr:uid="{00000000-0005-0000-0000-000097F10000}"/>
    <cellStyle name="Total 2 2 3 12 2 6" xfId="61831" xr:uid="{00000000-0005-0000-0000-000098F10000}"/>
    <cellStyle name="Total 2 2 3 12 2 7" xfId="61832" xr:uid="{00000000-0005-0000-0000-000099F10000}"/>
    <cellStyle name="Total 2 2 3 12 3" xfId="61833" xr:uid="{00000000-0005-0000-0000-00009AF10000}"/>
    <cellStyle name="Total 2 2 3 12 3 2" xfId="61834" xr:uid="{00000000-0005-0000-0000-00009BF10000}"/>
    <cellStyle name="Total 2 2 3 12 3 3" xfId="61835" xr:uid="{00000000-0005-0000-0000-00009CF10000}"/>
    <cellStyle name="Total 2 2 3 12 3 4" xfId="61836" xr:uid="{00000000-0005-0000-0000-00009DF10000}"/>
    <cellStyle name="Total 2 2 3 12 3 5" xfId="61837" xr:uid="{00000000-0005-0000-0000-00009EF10000}"/>
    <cellStyle name="Total 2 2 3 12 4" xfId="61838" xr:uid="{00000000-0005-0000-0000-00009FF10000}"/>
    <cellStyle name="Total 2 2 3 12 4 2" xfId="61839" xr:uid="{00000000-0005-0000-0000-0000A0F10000}"/>
    <cellStyle name="Total 2 2 3 12 4 3" xfId="61840" xr:uid="{00000000-0005-0000-0000-0000A1F10000}"/>
    <cellStyle name="Total 2 2 3 12 4 4" xfId="61841" xr:uid="{00000000-0005-0000-0000-0000A2F10000}"/>
    <cellStyle name="Total 2 2 3 12 4 5" xfId="61842" xr:uid="{00000000-0005-0000-0000-0000A3F10000}"/>
    <cellStyle name="Total 2 2 3 12 5" xfId="61843" xr:uid="{00000000-0005-0000-0000-0000A4F10000}"/>
    <cellStyle name="Total 2 2 3 12 6" xfId="61844" xr:uid="{00000000-0005-0000-0000-0000A5F10000}"/>
    <cellStyle name="Total 2 2 3 12 7" xfId="61845" xr:uid="{00000000-0005-0000-0000-0000A6F10000}"/>
    <cellStyle name="Total 2 2 3 12 8" xfId="61846" xr:uid="{00000000-0005-0000-0000-0000A7F10000}"/>
    <cellStyle name="Total 2 2 3 13" xfId="61847" xr:uid="{00000000-0005-0000-0000-0000A8F10000}"/>
    <cellStyle name="Total 2 2 3 13 2" xfId="61848" xr:uid="{00000000-0005-0000-0000-0000A9F10000}"/>
    <cellStyle name="Total 2 2 3 13 2 2" xfId="61849" xr:uid="{00000000-0005-0000-0000-0000AAF10000}"/>
    <cellStyle name="Total 2 2 3 13 2 2 2" xfId="61850" xr:uid="{00000000-0005-0000-0000-0000ABF10000}"/>
    <cellStyle name="Total 2 2 3 13 2 2 3" xfId="61851" xr:uid="{00000000-0005-0000-0000-0000ACF10000}"/>
    <cellStyle name="Total 2 2 3 13 2 2 4" xfId="61852" xr:uid="{00000000-0005-0000-0000-0000ADF10000}"/>
    <cellStyle name="Total 2 2 3 13 2 2 5" xfId="61853" xr:uid="{00000000-0005-0000-0000-0000AEF10000}"/>
    <cellStyle name="Total 2 2 3 13 2 3" xfId="61854" xr:uid="{00000000-0005-0000-0000-0000AFF10000}"/>
    <cellStyle name="Total 2 2 3 13 2 3 2" xfId="61855" xr:uid="{00000000-0005-0000-0000-0000B0F10000}"/>
    <cellStyle name="Total 2 2 3 13 2 3 3" xfId="61856" xr:uid="{00000000-0005-0000-0000-0000B1F10000}"/>
    <cellStyle name="Total 2 2 3 13 2 3 4" xfId="61857" xr:uid="{00000000-0005-0000-0000-0000B2F10000}"/>
    <cellStyle name="Total 2 2 3 13 2 3 5" xfId="61858" xr:uid="{00000000-0005-0000-0000-0000B3F10000}"/>
    <cellStyle name="Total 2 2 3 13 2 4" xfId="61859" xr:uid="{00000000-0005-0000-0000-0000B4F10000}"/>
    <cellStyle name="Total 2 2 3 13 2 5" xfId="61860" xr:uid="{00000000-0005-0000-0000-0000B5F10000}"/>
    <cellStyle name="Total 2 2 3 13 2 6" xfId="61861" xr:uid="{00000000-0005-0000-0000-0000B6F10000}"/>
    <cellStyle name="Total 2 2 3 13 2 7" xfId="61862" xr:uid="{00000000-0005-0000-0000-0000B7F10000}"/>
    <cellStyle name="Total 2 2 3 13 3" xfId="61863" xr:uid="{00000000-0005-0000-0000-0000B8F10000}"/>
    <cellStyle name="Total 2 2 3 13 3 2" xfId="61864" xr:uid="{00000000-0005-0000-0000-0000B9F10000}"/>
    <cellStyle name="Total 2 2 3 13 3 3" xfId="61865" xr:uid="{00000000-0005-0000-0000-0000BAF10000}"/>
    <cellStyle name="Total 2 2 3 13 3 4" xfId="61866" xr:uid="{00000000-0005-0000-0000-0000BBF10000}"/>
    <cellStyle name="Total 2 2 3 13 3 5" xfId="61867" xr:uid="{00000000-0005-0000-0000-0000BCF10000}"/>
    <cellStyle name="Total 2 2 3 13 4" xfId="61868" xr:uid="{00000000-0005-0000-0000-0000BDF10000}"/>
    <cellStyle name="Total 2 2 3 13 4 2" xfId="61869" xr:uid="{00000000-0005-0000-0000-0000BEF10000}"/>
    <cellStyle name="Total 2 2 3 13 4 3" xfId="61870" xr:uid="{00000000-0005-0000-0000-0000BFF10000}"/>
    <cellStyle name="Total 2 2 3 13 4 4" xfId="61871" xr:uid="{00000000-0005-0000-0000-0000C0F10000}"/>
    <cellStyle name="Total 2 2 3 13 4 5" xfId="61872" xr:uid="{00000000-0005-0000-0000-0000C1F10000}"/>
    <cellStyle name="Total 2 2 3 13 5" xfId="61873" xr:uid="{00000000-0005-0000-0000-0000C2F10000}"/>
    <cellStyle name="Total 2 2 3 13 6" xfId="61874" xr:uid="{00000000-0005-0000-0000-0000C3F10000}"/>
    <cellStyle name="Total 2 2 3 13 7" xfId="61875" xr:uid="{00000000-0005-0000-0000-0000C4F10000}"/>
    <cellStyle name="Total 2 2 3 13 8" xfId="61876" xr:uid="{00000000-0005-0000-0000-0000C5F10000}"/>
    <cellStyle name="Total 2 2 3 14" xfId="61877" xr:uid="{00000000-0005-0000-0000-0000C6F10000}"/>
    <cellStyle name="Total 2 2 3 14 2" xfId="61878" xr:uid="{00000000-0005-0000-0000-0000C7F10000}"/>
    <cellStyle name="Total 2 2 3 14 2 2" xfId="61879" xr:uid="{00000000-0005-0000-0000-0000C8F10000}"/>
    <cellStyle name="Total 2 2 3 14 2 2 2" xfId="61880" xr:uid="{00000000-0005-0000-0000-0000C9F10000}"/>
    <cellStyle name="Total 2 2 3 14 2 2 3" xfId="61881" xr:uid="{00000000-0005-0000-0000-0000CAF10000}"/>
    <cellStyle name="Total 2 2 3 14 2 2 4" xfId="61882" xr:uid="{00000000-0005-0000-0000-0000CBF10000}"/>
    <cellStyle name="Total 2 2 3 14 2 2 5" xfId="61883" xr:uid="{00000000-0005-0000-0000-0000CCF10000}"/>
    <cellStyle name="Total 2 2 3 14 2 3" xfId="61884" xr:uid="{00000000-0005-0000-0000-0000CDF10000}"/>
    <cellStyle name="Total 2 2 3 14 2 3 2" xfId="61885" xr:uid="{00000000-0005-0000-0000-0000CEF10000}"/>
    <cellStyle name="Total 2 2 3 14 2 3 3" xfId="61886" xr:uid="{00000000-0005-0000-0000-0000CFF10000}"/>
    <cellStyle name="Total 2 2 3 14 2 3 4" xfId="61887" xr:uid="{00000000-0005-0000-0000-0000D0F10000}"/>
    <cellStyle name="Total 2 2 3 14 2 3 5" xfId="61888" xr:uid="{00000000-0005-0000-0000-0000D1F10000}"/>
    <cellStyle name="Total 2 2 3 14 2 4" xfId="61889" xr:uid="{00000000-0005-0000-0000-0000D2F10000}"/>
    <cellStyle name="Total 2 2 3 14 2 5" xfId="61890" xr:uid="{00000000-0005-0000-0000-0000D3F10000}"/>
    <cellStyle name="Total 2 2 3 14 2 6" xfId="61891" xr:uid="{00000000-0005-0000-0000-0000D4F10000}"/>
    <cellStyle name="Total 2 2 3 14 2 7" xfId="61892" xr:uid="{00000000-0005-0000-0000-0000D5F10000}"/>
    <cellStyle name="Total 2 2 3 14 3" xfId="61893" xr:uid="{00000000-0005-0000-0000-0000D6F10000}"/>
    <cellStyle name="Total 2 2 3 14 3 2" xfId="61894" xr:uid="{00000000-0005-0000-0000-0000D7F10000}"/>
    <cellStyle name="Total 2 2 3 14 3 3" xfId="61895" xr:uid="{00000000-0005-0000-0000-0000D8F10000}"/>
    <cellStyle name="Total 2 2 3 14 3 4" xfId="61896" xr:uid="{00000000-0005-0000-0000-0000D9F10000}"/>
    <cellStyle name="Total 2 2 3 14 3 5" xfId="61897" xr:uid="{00000000-0005-0000-0000-0000DAF10000}"/>
    <cellStyle name="Total 2 2 3 14 4" xfId="61898" xr:uid="{00000000-0005-0000-0000-0000DBF10000}"/>
    <cellStyle name="Total 2 2 3 14 4 2" xfId="61899" xr:uid="{00000000-0005-0000-0000-0000DCF10000}"/>
    <cellStyle name="Total 2 2 3 14 4 3" xfId="61900" xr:uid="{00000000-0005-0000-0000-0000DDF10000}"/>
    <cellStyle name="Total 2 2 3 14 4 4" xfId="61901" xr:uid="{00000000-0005-0000-0000-0000DEF10000}"/>
    <cellStyle name="Total 2 2 3 14 4 5" xfId="61902" xr:uid="{00000000-0005-0000-0000-0000DFF10000}"/>
    <cellStyle name="Total 2 2 3 14 5" xfId="61903" xr:uid="{00000000-0005-0000-0000-0000E0F10000}"/>
    <cellStyle name="Total 2 2 3 14 6" xfId="61904" xr:uid="{00000000-0005-0000-0000-0000E1F10000}"/>
    <cellStyle name="Total 2 2 3 14 7" xfId="61905" xr:uid="{00000000-0005-0000-0000-0000E2F10000}"/>
    <cellStyle name="Total 2 2 3 14 8" xfId="61906" xr:uid="{00000000-0005-0000-0000-0000E3F10000}"/>
    <cellStyle name="Total 2 2 3 15" xfId="61907" xr:uid="{00000000-0005-0000-0000-0000E4F10000}"/>
    <cellStyle name="Total 2 2 3 15 2" xfId="61908" xr:uid="{00000000-0005-0000-0000-0000E5F10000}"/>
    <cellStyle name="Total 2 2 3 15 2 2" xfId="61909" xr:uid="{00000000-0005-0000-0000-0000E6F10000}"/>
    <cellStyle name="Total 2 2 3 15 2 3" xfId="61910" xr:uid="{00000000-0005-0000-0000-0000E7F10000}"/>
    <cellStyle name="Total 2 2 3 15 2 4" xfId="61911" xr:uid="{00000000-0005-0000-0000-0000E8F10000}"/>
    <cellStyle name="Total 2 2 3 15 2 5" xfId="61912" xr:uid="{00000000-0005-0000-0000-0000E9F10000}"/>
    <cellStyle name="Total 2 2 3 15 3" xfId="61913" xr:uid="{00000000-0005-0000-0000-0000EAF10000}"/>
    <cellStyle name="Total 2 2 3 15 3 2" xfId="61914" xr:uid="{00000000-0005-0000-0000-0000EBF10000}"/>
    <cellStyle name="Total 2 2 3 15 3 3" xfId="61915" xr:uid="{00000000-0005-0000-0000-0000ECF10000}"/>
    <cellStyle name="Total 2 2 3 15 3 4" xfId="61916" xr:uid="{00000000-0005-0000-0000-0000EDF10000}"/>
    <cellStyle name="Total 2 2 3 15 3 5" xfId="61917" xr:uid="{00000000-0005-0000-0000-0000EEF10000}"/>
    <cellStyle name="Total 2 2 3 15 4" xfId="61918" xr:uid="{00000000-0005-0000-0000-0000EFF10000}"/>
    <cellStyle name="Total 2 2 3 15 5" xfId="61919" xr:uid="{00000000-0005-0000-0000-0000F0F10000}"/>
    <cellStyle name="Total 2 2 3 15 6" xfId="61920" xr:uid="{00000000-0005-0000-0000-0000F1F10000}"/>
    <cellStyle name="Total 2 2 3 15 7" xfId="61921" xr:uid="{00000000-0005-0000-0000-0000F2F10000}"/>
    <cellStyle name="Total 2 2 3 16" xfId="61922" xr:uid="{00000000-0005-0000-0000-0000F3F10000}"/>
    <cellStyle name="Total 2 2 3 16 2" xfId="61923" xr:uid="{00000000-0005-0000-0000-0000F4F10000}"/>
    <cellStyle name="Total 2 2 3 16 3" xfId="61924" xr:uid="{00000000-0005-0000-0000-0000F5F10000}"/>
    <cellStyle name="Total 2 2 3 16 4" xfId="61925" xr:uid="{00000000-0005-0000-0000-0000F6F10000}"/>
    <cellStyle name="Total 2 2 3 16 5" xfId="61926" xr:uid="{00000000-0005-0000-0000-0000F7F10000}"/>
    <cellStyle name="Total 2 2 3 17" xfId="61927" xr:uid="{00000000-0005-0000-0000-0000F8F10000}"/>
    <cellStyle name="Total 2 2 3 17 2" xfId="61928" xr:uid="{00000000-0005-0000-0000-0000F9F10000}"/>
    <cellStyle name="Total 2 2 3 17 3" xfId="61929" xr:uid="{00000000-0005-0000-0000-0000FAF10000}"/>
    <cellStyle name="Total 2 2 3 17 4" xfId="61930" xr:uid="{00000000-0005-0000-0000-0000FBF10000}"/>
    <cellStyle name="Total 2 2 3 17 5" xfId="61931" xr:uid="{00000000-0005-0000-0000-0000FCF10000}"/>
    <cellStyle name="Total 2 2 3 18" xfId="61932" xr:uid="{00000000-0005-0000-0000-0000FDF10000}"/>
    <cellStyle name="Total 2 2 3 19" xfId="61933" xr:uid="{00000000-0005-0000-0000-0000FEF10000}"/>
    <cellStyle name="Total 2 2 3 2" xfId="61934" xr:uid="{00000000-0005-0000-0000-0000FFF10000}"/>
    <cellStyle name="Total 2 2 3 2 2" xfId="61935" xr:uid="{00000000-0005-0000-0000-000000F20000}"/>
    <cellStyle name="Total 2 2 3 2 2 2" xfId="61936" xr:uid="{00000000-0005-0000-0000-000001F20000}"/>
    <cellStyle name="Total 2 2 3 2 2 2 2" xfId="61937" xr:uid="{00000000-0005-0000-0000-000002F20000}"/>
    <cellStyle name="Total 2 2 3 2 2 2 3" xfId="61938" xr:uid="{00000000-0005-0000-0000-000003F20000}"/>
    <cellStyle name="Total 2 2 3 2 2 2 4" xfId="61939" xr:uid="{00000000-0005-0000-0000-000004F20000}"/>
    <cellStyle name="Total 2 2 3 2 2 2 5" xfId="61940" xr:uid="{00000000-0005-0000-0000-000005F20000}"/>
    <cellStyle name="Total 2 2 3 2 2 3" xfId="61941" xr:uid="{00000000-0005-0000-0000-000006F20000}"/>
    <cellStyle name="Total 2 2 3 2 2 3 2" xfId="61942" xr:uid="{00000000-0005-0000-0000-000007F20000}"/>
    <cellStyle name="Total 2 2 3 2 2 3 3" xfId="61943" xr:uid="{00000000-0005-0000-0000-000008F20000}"/>
    <cellStyle name="Total 2 2 3 2 2 3 4" xfId="61944" xr:uid="{00000000-0005-0000-0000-000009F20000}"/>
    <cellStyle name="Total 2 2 3 2 2 3 5" xfId="61945" xr:uid="{00000000-0005-0000-0000-00000AF20000}"/>
    <cellStyle name="Total 2 2 3 2 2 4" xfId="61946" xr:uid="{00000000-0005-0000-0000-00000BF20000}"/>
    <cellStyle name="Total 2 2 3 2 2 5" xfId="61947" xr:uid="{00000000-0005-0000-0000-00000CF20000}"/>
    <cellStyle name="Total 2 2 3 2 2 6" xfId="61948" xr:uid="{00000000-0005-0000-0000-00000DF20000}"/>
    <cellStyle name="Total 2 2 3 2 2 7" xfId="61949" xr:uid="{00000000-0005-0000-0000-00000EF20000}"/>
    <cellStyle name="Total 2 2 3 2 3" xfId="61950" xr:uid="{00000000-0005-0000-0000-00000FF20000}"/>
    <cellStyle name="Total 2 2 3 2 3 2" xfId="61951" xr:uid="{00000000-0005-0000-0000-000010F20000}"/>
    <cellStyle name="Total 2 2 3 2 3 3" xfId="61952" xr:uid="{00000000-0005-0000-0000-000011F20000}"/>
    <cellStyle name="Total 2 2 3 2 3 4" xfId="61953" xr:uid="{00000000-0005-0000-0000-000012F20000}"/>
    <cellStyle name="Total 2 2 3 2 3 5" xfId="61954" xr:uid="{00000000-0005-0000-0000-000013F20000}"/>
    <cellStyle name="Total 2 2 3 2 4" xfId="61955" xr:uid="{00000000-0005-0000-0000-000014F20000}"/>
    <cellStyle name="Total 2 2 3 2 4 2" xfId="61956" xr:uid="{00000000-0005-0000-0000-000015F20000}"/>
    <cellStyle name="Total 2 2 3 2 4 3" xfId="61957" xr:uid="{00000000-0005-0000-0000-000016F20000}"/>
    <cellStyle name="Total 2 2 3 2 4 4" xfId="61958" xr:uid="{00000000-0005-0000-0000-000017F20000}"/>
    <cellStyle name="Total 2 2 3 2 4 5" xfId="61959" xr:uid="{00000000-0005-0000-0000-000018F20000}"/>
    <cellStyle name="Total 2 2 3 2 5" xfId="61960" xr:uid="{00000000-0005-0000-0000-000019F20000}"/>
    <cellStyle name="Total 2 2 3 2 6" xfId="61961" xr:uid="{00000000-0005-0000-0000-00001AF20000}"/>
    <cellStyle name="Total 2 2 3 2 7" xfId="61962" xr:uid="{00000000-0005-0000-0000-00001BF20000}"/>
    <cellStyle name="Total 2 2 3 2 8" xfId="61963" xr:uid="{00000000-0005-0000-0000-00001CF20000}"/>
    <cellStyle name="Total 2 2 3 20" xfId="61964" xr:uid="{00000000-0005-0000-0000-00001DF20000}"/>
    <cellStyle name="Total 2 2 3 21" xfId="61965" xr:uid="{00000000-0005-0000-0000-00001EF20000}"/>
    <cellStyle name="Total 2 2 3 3" xfId="61966" xr:uid="{00000000-0005-0000-0000-00001FF20000}"/>
    <cellStyle name="Total 2 2 3 3 2" xfId="61967" xr:uid="{00000000-0005-0000-0000-000020F20000}"/>
    <cellStyle name="Total 2 2 3 3 2 2" xfId="61968" xr:uid="{00000000-0005-0000-0000-000021F20000}"/>
    <cellStyle name="Total 2 2 3 3 2 2 2" xfId="61969" xr:uid="{00000000-0005-0000-0000-000022F20000}"/>
    <cellStyle name="Total 2 2 3 3 2 2 3" xfId="61970" xr:uid="{00000000-0005-0000-0000-000023F20000}"/>
    <cellStyle name="Total 2 2 3 3 2 2 4" xfId="61971" xr:uid="{00000000-0005-0000-0000-000024F20000}"/>
    <cellStyle name="Total 2 2 3 3 2 2 5" xfId="61972" xr:uid="{00000000-0005-0000-0000-000025F20000}"/>
    <cellStyle name="Total 2 2 3 3 2 3" xfId="61973" xr:uid="{00000000-0005-0000-0000-000026F20000}"/>
    <cellStyle name="Total 2 2 3 3 2 3 2" xfId="61974" xr:uid="{00000000-0005-0000-0000-000027F20000}"/>
    <cellStyle name="Total 2 2 3 3 2 3 3" xfId="61975" xr:uid="{00000000-0005-0000-0000-000028F20000}"/>
    <cellStyle name="Total 2 2 3 3 2 3 4" xfId="61976" xr:uid="{00000000-0005-0000-0000-000029F20000}"/>
    <cellStyle name="Total 2 2 3 3 2 3 5" xfId="61977" xr:uid="{00000000-0005-0000-0000-00002AF20000}"/>
    <cellStyle name="Total 2 2 3 3 2 4" xfId="61978" xr:uid="{00000000-0005-0000-0000-00002BF20000}"/>
    <cellStyle name="Total 2 2 3 3 2 5" xfId="61979" xr:uid="{00000000-0005-0000-0000-00002CF20000}"/>
    <cellStyle name="Total 2 2 3 3 2 6" xfId="61980" xr:uid="{00000000-0005-0000-0000-00002DF20000}"/>
    <cellStyle name="Total 2 2 3 3 2 7" xfId="61981" xr:uid="{00000000-0005-0000-0000-00002EF20000}"/>
    <cellStyle name="Total 2 2 3 3 3" xfId="61982" xr:uid="{00000000-0005-0000-0000-00002FF20000}"/>
    <cellStyle name="Total 2 2 3 3 3 2" xfId="61983" xr:uid="{00000000-0005-0000-0000-000030F20000}"/>
    <cellStyle name="Total 2 2 3 3 3 3" xfId="61984" xr:uid="{00000000-0005-0000-0000-000031F20000}"/>
    <cellStyle name="Total 2 2 3 3 3 4" xfId="61985" xr:uid="{00000000-0005-0000-0000-000032F20000}"/>
    <cellStyle name="Total 2 2 3 3 3 5" xfId="61986" xr:uid="{00000000-0005-0000-0000-000033F20000}"/>
    <cellStyle name="Total 2 2 3 3 4" xfId="61987" xr:uid="{00000000-0005-0000-0000-000034F20000}"/>
    <cellStyle name="Total 2 2 3 3 4 2" xfId="61988" xr:uid="{00000000-0005-0000-0000-000035F20000}"/>
    <cellStyle name="Total 2 2 3 3 4 3" xfId="61989" xr:uid="{00000000-0005-0000-0000-000036F20000}"/>
    <cellStyle name="Total 2 2 3 3 4 4" xfId="61990" xr:uid="{00000000-0005-0000-0000-000037F20000}"/>
    <cellStyle name="Total 2 2 3 3 4 5" xfId="61991" xr:uid="{00000000-0005-0000-0000-000038F20000}"/>
    <cellStyle name="Total 2 2 3 3 5" xfId="61992" xr:uid="{00000000-0005-0000-0000-000039F20000}"/>
    <cellStyle name="Total 2 2 3 3 6" xfId="61993" xr:uid="{00000000-0005-0000-0000-00003AF20000}"/>
    <cellStyle name="Total 2 2 3 3 7" xfId="61994" xr:uid="{00000000-0005-0000-0000-00003BF20000}"/>
    <cellStyle name="Total 2 2 3 3 8" xfId="61995" xr:uid="{00000000-0005-0000-0000-00003CF20000}"/>
    <cellStyle name="Total 2 2 3 4" xfId="61996" xr:uid="{00000000-0005-0000-0000-00003DF20000}"/>
    <cellStyle name="Total 2 2 3 4 2" xfId="61997" xr:uid="{00000000-0005-0000-0000-00003EF20000}"/>
    <cellStyle name="Total 2 2 3 4 2 2" xfId="61998" xr:uid="{00000000-0005-0000-0000-00003FF20000}"/>
    <cellStyle name="Total 2 2 3 4 2 2 2" xfId="61999" xr:uid="{00000000-0005-0000-0000-000040F20000}"/>
    <cellStyle name="Total 2 2 3 4 2 2 3" xfId="62000" xr:uid="{00000000-0005-0000-0000-000041F20000}"/>
    <cellStyle name="Total 2 2 3 4 2 2 4" xfId="62001" xr:uid="{00000000-0005-0000-0000-000042F20000}"/>
    <cellStyle name="Total 2 2 3 4 2 2 5" xfId="62002" xr:uid="{00000000-0005-0000-0000-000043F20000}"/>
    <cellStyle name="Total 2 2 3 4 2 3" xfId="62003" xr:uid="{00000000-0005-0000-0000-000044F20000}"/>
    <cellStyle name="Total 2 2 3 4 2 3 2" xfId="62004" xr:uid="{00000000-0005-0000-0000-000045F20000}"/>
    <cellStyle name="Total 2 2 3 4 2 3 3" xfId="62005" xr:uid="{00000000-0005-0000-0000-000046F20000}"/>
    <cellStyle name="Total 2 2 3 4 2 3 4" xfId="62006" xr:uid="{00000000-0005-0000-0000-000047F20000}"/>
    <cellStyle name="Total 2 2 3 4 2 3 5" xfId="62007" xr:uid="{00000000-0005-0000-0000-000048F20000}"/>
    <cellStyle name="Total 2 2 3 4 2 4" xfId="62008" xr:uid="{00000000-0005-0000-0000-000049F20000}"/>
    <cellStyle name="Total 2 2 3 4 2 5" xfId="62009" xr:uid="{00000000-0005-0000-0000-00004AF20000}"/>
    <cellStyle name="Total 2 2 3 4 2 6" xfId="62010" xr:uid="{00000000-0005-0000-0000-00004BF20000}"/>
    <cellStyle name="Total 2 2 3 4 2 7" xfId="62011" xr:uid="{00000000-0005-0000-0000-00004CF20000}"/>
    <cellStyle name="Total 2 2 3 4 3" xfId="62012" xr:uid="{00000000-0005-0000-0000-00004DF20000}"/>
    <cellStyle name="Total 2 2 3 4 3 2" xfId="62013" xr:uid="{00000000-0005-0000-0000-00004EF20000}"/>
    <cellStyle name="Total 2 2 3 4 3 3" xfId="62014" xr:uid="{00000000-0005-0000-0000-00004FF20000}"/>
    <cellStyle name="Total 2 2 3 4 3 4" xfId="62015" xr:uid="{00000000-0005-0000-0000-000050F20000}"/>
    <cellStyle name="Total 2 2 3 4 3 5" xfId="62016" xr:uid="{00000000-0005-0000-0000-000051F20000}"/>
    <cellStyle name="Total 2 2 3 4 4" xfId="62017" xr:uid="{00000000-0005-0000-0000-000052F20000}"/>
    <cellStyle name="Total 2 2 3 4 4 2" xfId="62018" xr:uid="{00000000-0005-0000-0000-000053F20000}"/>
    <cellStyle name="Total 2 2 3 4 4 3" xfId="62019" xr:uid="{00000000-0005-0000-0000-000054F20000}"/>
    <cellStyle name="Total 2 2 3 4 4 4" xfId="62020" xr:uid="{00000000-0005-0000-0000-000055F20000}"/>
    <cellStyle name="Total 2 2 3 4 4 5" xfId="62021" xr:uid="{00000000-0005-0000-0000-000056F20000}"/>
    <cellStyle name="Total 2 2 3 4 5" xfId="62022" xr:uid="{00000000-0005-0000-0000-000057F20000}"/>
    <cellStyle name="Total 2 2 3 4 6" xfId="62023" xr:uid="{00000000-0005-0000-0000-000058F20000}"/>
    <cellStyle name="Total 2 2 3 4 7" xfId="62024" xr:uid="{00000000-0005-0000-0000-000059F20000}"/>
    <cellStyle name="Total 2 2 3 4 8" xfId="62025" xr:uid="{00000000-0005-0000-0000-00005AF20000}"/>
    <cellStyle name="Total 2 2 3 5" xfId="62026" xr:uid="{00000000-0005-0000-0000-00005BF20000}"/>
    <cellStyle name="Total 2 2 3 5 2" xfId="62027" xr:uid="{00000000-0005-0000-0000-00005CF20000}"/>
    <cellStyle name="Total 2 2 3 5 2 2" xfId="62028" xr:uid="{00000000-0005-0000-0000-00005DF20000}"/>
    <cellStyle name="Total 2 2 3 5 2 2 2" xfId="62029" xr:uid="{00000000-0005-0000-0000-00005EF20000}"/>
    <cellStyle name="Total 2 2 3 5 2 2 3" xfId="62030" xr:uid="{00000000-0005-0000-0000-00005FF20000}"/>
    <cellStyle name="Total 2 2 3 5 2 2 4" xfId="62031" xr:uid="{00000000-0005-0000-0000-000060F20000}"/>
    <cellStyle name="Total 2 2 3 5 2 2 5" xfId="62032" xr:uid="{00000000-0005-0000-0000-000061F20000}"/>
    <cellStyle name="Total 2 2 3 5 2 3" xfId="62033" xr:uid="{00000000-0005-0000-0000-000062F20000}"/>
    <cellStyle name="Total 2 2 3 5 2 3 2" xfId="62034" xr:uid="{00000000-0005-0000-0000-000063F20000}"/>
    <cellStyle name="Total 2 2 3 5 2 3 3" xfId="62035" xr:uid="{00000000-0005-0000-0000-000064F20000}"/>
    <cellStyle name="Total 2 2 3 5 2 3 4" xfId="62036" xr:uid="{00000000-0005-0000-0000-000065F20000}"/>
    <cellStyle name="Total 2 2 3 5 2 3 5" xfId="62037" xr:uid="{00000000-0005-0000-0000-000066F20000}"/>
    <cellStyle name="Total 2 2 3 5 2 4" xfId="62038" xr:uid="{00000000-0005-0000-0000-000067F20000}"/>
    <cellStyle name="Total 2 2 3 5 2 5" xfId="62039" xr:uid="{00000000-0005-0000-0000-000068F20000}"/>
    <cellStyle name="Total 2 2 3 5 2 6" xfId="62040" xr:uid="{00000000-0005-0000-0000-000069F20000}"/>
    <cellStyle name="Total 2 2 3 5 2 7" xfId="62041" xr:uid="{00000000-0005-0000-0000-00006AF20000}"/>
    <cellStyle name="Total 2 2 3 5 3" xfId="62042" xr:uid="{00000000-0005-0000-0000-00006BF20000}"/>
    <cellStyle name="Total 2 2 3 5 3 2" xfId="62043" xr:uid="{00000000-0005-0000-0000-00006CF20000}"/>
    <cellStyle name="Total 2 2 3 5 3 3" xfId="62044" xr:uid="{00000000-0005-0000-0000-00006DF20000}"/>
    <cellStyle name="Total 2 2 3 5 3 4" xfId="62045" xr:uid="{00000000-0005-0000-0000-00006EF20000}"/>
    <cellStyle name="Total 2 2 3 5 3 5" xfId="62046" xr:uid="{00000000-0005-0000-0000-00006FF20000}"/>
    <cellStyle name="Total 2 2 3 5 4" xfId="62047" xr:uid="{00000000-0005-0000-0000-000070F20000}"/>
    <cellStyle name="Total 2 2 3 5 4 2" xfId="62048" xr:uid="{00000000-0005-0000-0000-000071F20000}"/>
    <cellStyle name="Total 2 2 3 5 4 3" xfId="62049" xr:uid="{00000000-0005-0000-0000-000072F20000}"/>
    <cellStyle name="Total 2 2 3 5 4 4" xfId="62050" xr:uid="{00000000-0005-0000-0000-000073F20000}"/>
    <cellStyle name="Total 2 2 3 5 4 5" xfId="62051" xr:uid="{00000000-0005-0000-0000-000074F20000}"/>
    <cellStyle name="Total 2 2 3 5 5" xfId="62052" xr:uid="{00000000-0005-0000-0000-000075F20000}"/>
    <cellStyle name="Total 2 2 3 5 6" xfId="62053" xr:uid="{00000000-0005-0000-0000-000076F20000}"/>
    <cellStyle name="Total 2 2 3 5 7" xfId="62054" xr:uid="{00000000-0005-0000-0000-000077F20000}"/>
    <cellStyle name="Total 2 2 3 5 8" xfId="62055" xr:uid="{00000000-0005-0000-0000-000078F20000}"/>
    <cellStyle name="Total 2 2 3 6" xfId="62056" xr:uid="{00000000-0005-0000-0000-000079F20000}"/>
    <cellStyle name="Total 2 2 3 6 2" xfId="62057" xr:uid="{00000000-0005-0000-0000-00007AF20000}"/>
    <cellStyle name="Total 2 2 3 6 2 2" xfId="62058" xr:uid="{00000000-0005-0000-0000-00007BF20000}"/>
    <cellStyle name="Total 2 2 3 6 2 2 2" xfId="62059" xr:uid="{00000000-0005-0000-0000-00007CF20000}"/>
    <cellStyle name="Total 2 2 3 6 2 2 3" xfId="62060" xr:uid="{00000000-0005-0000-0000-00007DF20000}"/>
    <cellStyle name="Total 2 2 3 6 2 2 4" xfId="62061" xr:uid="{00000000-0005-0000-0000-00007EF20000}"/>
    <cellStyle name="Total 2 2 3 6 2 2 5" xfId="62062" xr:uid="{00000000-0005-0000-0000-00007FF20000}"/>
    <cellStyle name="Total 2 2 3 6 2 3" xfId="62063" xr:uid="{00000000-0005-0000-0000-000080F20000}"/>
    <cellStyle name="Total 2 2 3 6 2 3 2" xfId="62064" xr:uid="{00000000-0005-0000-0000-000081F20000}"/>
    <cellStyle name="Total 2 2 3 6 2 3 3" xfId="62065" xr:uid="{00000000-0005-0000-0000-000082F20000}"/>
    <cellStyle name="Total 2 2 3 6 2 3 4" xfId="62066" xr:uid="{00000000-0005-0000-0000-000083F20000}"/>
    <cellStyle name="Total 2 2 3 6 2 3 5" xfId="62067" xr:uid="{00000000-0005-0000-0000-000084F20000}"/>
    <cellStyle name="Total 2 2 3 6 2 4" xfId="62068" xr:uid="{00000000-0005-0000-0000-000085F20000}"/>
    <cellStyle name="Total 2 2 3 6 2 5" xfId="62069" xr:uid="{00000000-0005-0000-0000-000086F20000}"/>
    <cellStyle name="Total 2 2 3 6 2 6" xfId="62070" xr:uid="{00000000-0005-0000-0000-000087F20000}"/>
    <cellStyle name="Total 2 2 3 6 2 7" xfId="62071" xr:uid="{00000000-0005-0000-0000-000088F20000}"/>
    <cellStyle name="Total 2 2 3 6 3" xfId="62072" xr:uid="{00000000-0005-0000-0000-000089F20000}"/>
    <cellStyle name="Total 2 2 3 6 3 2" xfId="62073" xr:uid="{00000000-0005-0000-0000-00008AF20000}"/>
    <cellStyle name="Total 2 2 3 6 3 3" xfId="62074" xr:uid="{00000000-0005-0000-0000-00008BF20000}"/>
    <cellStyle name="Total 2 2 3 6 3 4" xfId="62075" xr:uid="{00000000-0005-0000-0000-00008CF20000}"/>
    <cellStyle name="Total 2 2 3 6 3 5" xfId="62076" xr:uid="{00000000-0005-0000-0000-00008DF20000}"/>
    <cellStyle name="Total 2 2 3 6 4" xfId="62077" xr:uid="{00000000-0005-0000-0000-00008EF20000}"/>
    <cellStyle name="Total 2 2 3 6 4 2" xfId="62078" xr:uid="{00000000-0005-0000-0000-00008FF20000}"/>
    <cellStyle name="Total 2 2 3 6 4 3" xfId="62079" xr:uid="{00000000-0005-0000-0000-000090F20000}"/>
    <cellStyle name="Total 2 2 3 6 4 4" xfId="62080" xr:uid="{00000000-0005-0000-0000-000091F20000}"/>
    <cellStyle name="Total 2 2 3 6 4 5" xfId="62081" xr:uid="{00000000-0005-0000-0000-000092F20000}"/>
    <cellStyle name="Total 2 2 3 6 5" xfId="62082" xr:uid="{00000000-0005-0000-0000-000093F20000}"/>
    <cellStyle name="Total 2 2 3 6 6" xfId="62083" xr:uid="{00000000-0005-0000-0000-000094F20000}"/>
    <cellStyle name="Total 2 2 3 6 7" xfId="62084" xr:uid="{00000000-0005-0000-0000-000095F20000}"/>
    <cellStyle name="Total 2 2 3 6 8" xfId="62085" xr:uid="{00000000-0005-0000-0000-000096F20000}"/>
    <cellStyle name="Total 2 2 3 7" xfId="62086" xr:uid="{00000000-0005-0000-0000-000097F20000}"/>
    <cellStyle name="Total 2 2 3 7 2" xfId="62087" xr:uid="{00000000-0005-0000-0000-000098F20000}"/>
    <cellStyle name="Total 2 2 3 7 2 2" xfId="62088" xr:uid="{00000000-0005-0000-0000-000099F20000}"/>
    <cellStyle name="Total 2 2 3 7 2 2 2" xfId="62089" xr:uid="{00000000-0005-0000-0000-00009AF20000}"/>
    <cellStyle name="Total 2 2 3 7 2 2 3" xfId="62090" xr:uid="{00000000-0005-0000-0000-00009BF20000}"/>
    <cellStyle name="Total 2 2 3 7 2 2 4" xfId="62091" xr:uid="{00000000-0005-0000-0000-00009CF20000}"/>
    <cellStyle name="Total 2 2 3 7 2 2 5" xfId="62092" xr:uid="{00000000-0005-0000-0000-00009DF20000}"/>
    <cellStyle name="Total 2 2 3 7 2 3" xfId="62093" xr:uid="{00000000-0005-0000-0000-00009EF20000}"/>
    <cellStyle name="Total 2 2 3 7 2 3 2" xfId="62094" xr:uid="{00000000-0005-0000-0000-00009FF20000}"/>
    <cellStyle name="Total 2 2 3 7 2 3 3" xfId="62095" xr:uid="{00000000-0005-0000-0000-0000A0F20000}"/>
    <cellStyle name="Total 2 2 3 7 2 3 4" xfId="62096" xr:uid="{00000000-0005-0000-0000-0000A1F20000}"/>
    <cellStyle name="Total 2 2 3 7 2 3 5" xfId="62097" xr:uid="{00000000-0005-0000-0000-0000A2F20000}"/>
    <cellStyle name="Total 2 2 3 7 2 4" xfId="62098" xr:uid="{00000000-0005-0000-0000-0000A3F20000}"/>
    <cellStyle name="Total 2 2 3 7 2 5" xfId="62099" xr:uid="{00000000-0005-0000-0000-0000A4F20000}"/>
    <cellStyle name="Total 2 2 3 7 2 6" xfId="62100" xr:uid="{00000000-0005-0000-0000-0000A5F20000}"/>
    <cellStyle name="Total 2 2 3 7 2 7" xfId="62101" xr:uid="{00000000-0005-0000-0000-0000A6F20000}"/>
    <cellStyle name="Total 2 2 3 7 3" xfId="62102" xr:uid="{00000000-0005-0000-0000-0000A7F20000}"/>
    <cellStyle name="Total 2 2 3 7 3 2" xfId="62103" xr:uid="{00000000-0005-0000-0000-0000A8F20000}"/>
    <cellStyle name="Total 2 2 3 7 3 3" xfId="62104" xr:uid="{00000000-0005-0000-0000-0000A9F20000}"/>
    <cellStyle name="Total 2 2 3 7 3 4" xfId="62105" xr:uid="{00000000-0005-0000-0000-0000AAF20000}"/>
    <cellStyle name="Total 2 2 3 7 3 5" xfId="62106" xr:uid="{00000000-0005-0000-0000-0000ABF20000}"/>
    <cellStyle name="Total 2 2 3 7 4" xfId="62107" xr:uid="{00000000-0005-0000-0000-0000ACF20000}"/>
    <cellStyle name="Total 2 2 3 7 4 2" xfId="62108" xr:uid="{00000000-0005-0000-0000-0000ADF20000}"/>
    <cellStyle name="Total 2 2 3 7 4 3" xfId="62109" xr:uid="{00000000-0005-0000-0000-0000AEF20000}"/>
    <cellStyle name="Total 2 2 3 7 4 4" xfId="62110" xr:uid="{00000000-0005-0000-0000-0000AFF20000}"/>
    <cellStyle name="Total 2 2 3 7 4 5" xfId="62111" xr:uid="{00000000-0005-0000-0000-0000B0F20000}"/>
    <cellStyle name="Total 2 2 3 7 5" xfId="62112" xr:uid="{00000000-0005-0000-0000-0000B1F20000}"/>
    <cellStyle name="Total 2 2 3 7 6" xfId="62113" xr:uid="{00000000-0005-0000-0000-0000B2F20000}"/>
    <cellStyle name="Total 2 2 3 7 7" xfId="62114" xr:uid="{00000000-0005-0000-0000-0000B3F20000}"/>
    <cellStyle name="Total 2 2 3 7 8" xfId="62115" xr:uid="{00000000-0005-0000-0000-0000B4F20000}"/>
    <cellStyle name="Total 2 2 3 8" xfId="62116" xr:uid="{00000000-0005-0000-0000-0000B5F20000}"/>
    <cellStyle name="Total 2 2 3 8 2" xfId="62117" xr:uid="{00000000-0005-0000-0000-0000B6F20000}"/>
    <cellStyle name="Total 2 2 3 8 2 2" xfId="62118" xr:uid="{00000000-0005-0000-0000-0000B7F20000}"/>
    <cellStyle name="Total 2 2 3 8 2 2 2" xfId="62119" xr:uid="{00000000-0005-0000-0000-0000B8F20000}"/>
    <cellStyle name="Total 2 2 3 8 2 2 3" xfId="62120" xr:uid="{00000000-0005-0000-0000-0000B9F20000}"/>
    <cellStyle name="Total 2 2 3 8 2 2 4" xfId="62121" xr:uid="{00000000-0005-0000-0000-0000BAF20000}"/>
    <cellStyle name="Total 2 2 3 8 2 2 5" xfId="62122" xr:uid="{00000000-0005-0000-0000-0000BBF20000}"/>
    <cellStyle name="Total 2 2 3 8 2 3" xfId="62123" xr:uid="{00000000-0005-0000-0000-0000BCF20000}"/>
    <cellStyle name="Total 2 2 3 8 2 3 2" xfId="62124" xr:uid="{00000000-0005-0000-0000-0000BDF20000}"/>
    <cellStyle name="Total 2 2 3 8 2 3 3" xfId="62125" xr:uid="{00000000-0005-0000-0000-0000BEF20000}"/>
    <cellStyle name="Total 2 2 3 8 2 3 4" xfId="62126" xr:uid="{00000000-0005-0000-0000-0000BFF20000}"/>
    <cellStyle name="Total 2 2 3 8 2 3 5" xfId="62127" xr:uid="{00000000-0005-0000-0000-0000C0F20000}"/>
    <cellStyle name="Total 2 2 3 8 2 4" xfId="62128" xr:uid="{00000000-0005-0000-0000-0000C1F20000}"/>
    <cellStyle name="Total 2 2 3 8 2 5" xfId="62129" xr:uid="{00000000-0005-0000-0000-0000C2F20000}"/>
    <cellStyle name="Total 2 2 3 8 2 6" xfId="62130" xr:uid="{00000000-0005-0000-0000-0000C3F20000}"/>
    <cellStyle name="Total 2 2 3 8 2 7" xfId="62131" xr:uid="{00000000-0005-0000-0000-0000C4F20000}"/>
    <cellStyle name="Total 2 2 3 8 3" xfId="62132" xr:uid="{00000000-0005-0000-0000-0000C5F20000}"/>
    <cellStyle name="Total 2 2 3 8 3 2" xfId="62133" xr:uid="{00000000-0005-0000-0000-0000C6F20000}"/>
    <cellStyle name="Total 2 2 3 8 3 3" xfId="62134" xr:uid="{00000000-0005-0000-0000-0000C7F20000}"/>
    <cellStyle name="Total 2 2 3 8 3 4" xfId="62135" xr:uid="{00000000-0005-0000-0000-0000C8F20000}"/>
    <cellStyle name="Total 2 2 3 8 3 5" xfId="62136" xr:uid="{00000000-0005-0000-0000-0000C9F20000}"/>
    <cellStyle name="Total 2 2 3 8 4" xfId="62137" xr:uid="{00000000-0005-0000-0000-0000CAF20000}"/>
    <cellStyle name="Total 2 2 3 8 4 2" xfId="62138" xr:uid="{00000000-0005-0000-0000-0000CBF20000}"/>
    <cellStyle name="Total 2 2 3 8 4 3" xfId="62139" xr:uid="{00000000-0005-0000-0000-0000CCF20000}"/>
    <cellStyle name="Total 2 2 3 8 4 4" xfId="62140" xr:uid="{00000000-0005-0000-0000-0000CDF20000}"/>
    <cellStyle name="Total 2 2 3 8 4 5" xfId="62141" xr:uid="{00000000-0005-0000-0000-0000CEF20000}"/>
    <cellStyle name="Total 2 2 3 8 5" xfId="62142" xr:uid="{00000000-0005-0000-0000-0000CFF20000}"/>
    <cellStyle name="Total 2 2 3 8 6" xfId="62143" xr:uid="{00000000-0005-0000-0000-0000D0F20000}"/>
    <cellStyle name="Total 2 2 3 8 7" xfId="62144" xr:uid="{00000000-0005-0000-0000-0000D1F20000}"/>
    <cellStyle name="Total 2 2 3 8 8" xfId="62145" xr:uid="{00000000-0005-0000-0000-0000D2F20000}"/>
    <cellStyle name="Total 2 2 3 9" xfId="62146" xr:uid="{00000000-0005-0000-0000-0000D3F20000}"/>
    <cellStyle name="Total 2 2 3 9 2" xfId="62147" xr:uid="{00000000-0005-0000-0000-0000D4F20000}"/>
    <cellStyle name="Total 2 2 3 9 2 2" xfId="62148" xr:uid="{00000000-0005-0000-0000-0000D5F20000}"/>
    <cellStyle name="Total 2 2 3 9 2 2 2" xfId="62149" xr:uid="{00000000-0005-0000-0000-0000D6F20000}"/>
    <cellStyle name="Total 2 2 3 9 2 2 3" xfId="62150" xr:uid="{00000000-0005-0000-0000-0000D7F20000}"/>
    <cellStyle name="Total 2 2 3 9 2 2 4" xfId="62151" xr:uid="{00000000-0005-0000-0000-0000D8F20000}"/>
    <cellStyle name="Total 2 2 3 9 2 2 5" xfId="62152" xr:uid="{00000000-0005-0000-0000-0000D9F20000}"/>
    <cellStyle name="Total 2 2 3 9 2 3" xfId="62153" xr:uid="{00000000-0005-0000-0000-0000DAF20000}"/>
    <cellStyle name="Total 2 2 3 9 2 3 2" xfId="62154" xr:uid="{00000000-0005-0000-0000-0000DBF20000}"/>
    <cellStyle name="Total 2 2 3 9 2 3 3" xfId="62155" xr:uid="{00000000-0005-0000-0000-0000DCF20000}"/>
    <cellStyle name="Total 2 2 3 9 2 3 4" xfId="62156" xr:uid="{00000000-0005-0000-0000-0000DDF20000}"/>
    <cellStyle name="Total 2 2 3 9 2 3 5" xfId="62157" xr:uid="{00000000-0005-0000-0000-0000DEF20000}"/>
    <cellStyle name="Total 2 2 3 9 2 4" xfId="62158" xr:uid="{00000000-0005-0000-0000-0000DFF20000}"/>
    <cellStyle name="Total 2 2 3 9 2 5" xfId="62159" xr:uid="{00000000-0005-0000-0000-0000E0F20000}"/>
    <cellStyle name="Total 2 2 3 9 2 6" xfId="62160" xr:uid="{00000000-0005-0000-0000-0000E1F20000}"/>
    <cellStyle name="Total 2 2 3 9 2 7" xfId="62161" xr:uid="{00000000-0005-0000-0000-0000E2F20000}"/>
    <cellStyle name="Total 2 2 3 9 3" xfId="62162" xr:uid="{00000000-0005-0000-0000-0000E3F20000}"/>
    <cellStyle name="Total 2 2 3 9 3 2" xfId="62163" xr:uid="{00000000-0005-0000-0000-0000E4F20000}"/>
    <cellStyle name="Total 2 2 3 9 3 3" xfId="62164" xr:uid="{00000000-0005-0000-0000-0000E5F20000}"/>
    <cellStyle name="Total 2 2 3 9 3 4" xfId="62165" xr:uid="{00000000-0005-0000-0000-0000E6F20000}"/>
    <cellStyle name="Total 2 2 3 9 3 5" xfId="62166" xr:uid="{00000000-0005-0000-0000-0000E7F20000}"/>
    <cellStyle name="Total 2 2 3 9 4" xfId="62167" xr:uid="{00000000-0005-0000-0000-0000E8F20000}"/>
    <cellStyle name="Total 2 2 3 9 4 2" xfId="62168" xr:uid="{00000000-0005-0000-0000-0000E9F20000}"/>
    <cellStyle name="Total 2 2 3 9 4 3" xfId="62169" xr:uid="{00000000-0005-0000-0000-0000EAF20000}"/>
    <cellStyle name="Total 2 2 3 9 4 4" xfId="62170" xr:uid="{00000000-0005-0000-0000-0000EBF20000}"/>
    <cellStyle name="Total 2 2 3 9 4 5" xfId="62171" xr:uid="{00000000-0005-0000-0000-0000ECF20000}"/>
    <cellStyle name="Total 2 2 3 9 5" xfId="62172" xr:uid="{00000000-0005-0000-0000-0000EDF20000}"/>
    <cellStyle name="Total 2 2 3 9 6" xfId="62173" xr:uid="{00000000-0005-0000-0000-0000EEF20000}"/>
    <cellStyle name="Total 2 2 3 9 7" xfId="62174" xr:uid="{00000000-0005-0000-0000-0000EFF20000}"/>
    <cellStyle name="Total 2 2 3 9 8" xfId="62175" xr:uid="{00000000-0005-0000-0000-0000F0F20000}"/>
    <cellStyle name="Total 2 2 4" xfId="62176" xr:uid="{00000000-0005-0000-0000-0000F1F20000}"/>
    <cellStyle name="Total 2 2 4 2" xfId="62177" xr:uid="{00000000-0005-0000-0000-0000F2F20000}"/>
    <cellStyle name="Total 2 2 4 2 2" xfId="62178" xr:uid="{00000000-0005-0000-0000-0000F3F20000}"/>
    <cellStyle name="Total 2 2 4 3" xfId="62179" xr:uid="{00000000-0005-0000-0000-0000F4F20000}"/>
    <cellStyle name="Total 2 2 4 4" xfId="62180" xr:uid="{00000000-0005-0000-0000-0000F5F20000}"/>
    <cellStyle name="Total 2 2 4 5" xfId="62181" xr:uid="{00000000-0005-0000-0000-0000F6F20000}"/>
    <cellStyle name="Total 2 2 5" xfId="62182" xr:uid="{00000000-0005-0000-0000-0000F7F20000}"/>
    <cellStyle name="Total 2 2 5 2" xfId="62183" xr:uid="{00000000-0005-0000-0000-0000F8F20000}"/>
    <cellStyle name="Total 2 2 5 2 2" xfId="62184" xr:uid="{00000000-0005-0000-0000-0000F9F20000}"/>
    <cellStyle name="Total 2 2 5 3" xfId="62185" xr:uid="{00000000-0005-0000-0000-0000FAF20000}"/>
    <cellStyle name="Total 2 2 5 4" xfId="62186" xr:uid="{00000000-0005-0000-0000-0000FBF20000}"/>
    <cellStyle name="Total 2 2 5 5" xfId="62187" xr:uid="{00000000-0005-0000-0000-0000FCF20000}"/>
    <cellStyle name="Total 2 2 6" xfId="62188" xr:uid="{00000000-0005-0000-0000-0000FDF20000}"/>
    <cellStyle name="Total 2 2 6 2" xfId="62189" xr:uid="{00000000-0005-0000-0000-0000FEF20000}"/>
    <cellStyle name="Total 2 2 7" xfId="62190" xr:uid="{00000000-0005-0000-0000-0000FFF20000}"/>
    <cellStyle name="Total 2 2 8" xfId="62191" xr:uid="{00000000-0005-0000-0000-000000F30000}"/>
    <cellStyle name="Total 2 2_T-straight with PEDs adjustor" xfId="62192" xr:uid="{00000000-0005-0000-0000-000001F30000}"/>
    <cellStyle name="Total 2 3" xfId="62193" xr:uid="{00000000-0005-0000-0000-000002F30000}"/>
    <cellStyle name="Total 2 3 2" xfId="62194" xr:uid="{00000000-0005-0000-0000-000003F30000}"/>
    <cellStyle name="Total 2 3 2 10" xfId="62195" xr:uid="{00000000-0005-0000-0000-000004F30000}"/>
    <cellStyle name="Total 2 3 2 10 2" xfId="62196" xr:uid="{00000000-0005-0000-0000-000005F30000}"/>
    <cellStyle name="Total 2 3 2 10 2 2" xfId="62197" xr:uid="{00000000-0005-0000-0000-000006F30000}"/>
    <cellStyle name="Total 2 3 2 10 2 2 2" xfId="62198" xr:uid="{00000000-0005-0000-0000-000007F30000}"/>
    <cellStyle name="Total 2 3 2 10 2 2 3" xfId="62199" xr:uid="{00000000-0005-0000-0000-000008F30000}"/>
    <cellStyle name="Total 2 3 2 10 2 2 4" xfId="62200" xr:uid="{00000000-0005-0000-0000-000009F30000}"/>
    <cellStyle name="Total 2 3 2 10 2 2 5" xfId="62201" xr:uid="{00000000-0005-0000-0000-00000AF30000}"/>
    <cellStyle name="Total 2 3 2 10 2 3" xfId="62202" xr:uid="{00000000-0005-0000-0000-00000BF30000}"/>
    <cellStyle name="Total 2 3 2 10 2 3 2" xfId="62203" xr:uid="{00000000-0005-0000-0000-00000CF30000}"/>
    <cellStyle name="Total 2 3 2 10 2 3 3" xfId="62204" xr:uid="{00000000-0005-0000-0000-00000DF30000}"/>
    <cellStyle name="Total 2 3 2 10 2 3 4" xfId="62205" xr:uid="{00000000-0005-0000-0000-00000EF30000}"/>
    <cellStyle name="Total 2 3 2 10 2 3 5" xfId="62206" xr:uid="{00000000-0005-0000-0000-00000FF30000}"/>
    <cellStyle name="Total 2 3 2 10 2 4" xfId="62207" xr:uid="{00000000-0005-0000-0000-000010F30000}"/>
    <cellStyle name="Total 2 3 2 10 2 5" xfId="62208" xr:uid="{00000000-0005-0000-0000-000011F30000}"/>
    <cellStyle name="Total 2 3 2 10 2 6" xfId="62209" xr:uid="{00000000-0005-0000-0000-000012F30000}"/>
    <cellStyle name="Total 2 3 2 10 2 7" xfId="62210" xr:uid="{00000000-0005-0000-0000-000013F30000}"/>
    <cellStyle name="Total 2 3 2 10 3" xfId="62211" xr:uid="{00000000-0005-0000-0000-000014F30000}"/>
    <cellStyle name="Total 2 3 2 10 3 2" xfId="62212" xr:uid="{00000000-0005-0000-0000-000015F30000}"/>
    <cellStyle name="Total 2 3 2 10 3 3" xfId="62213" xr:uid="{00000000-0005-0000-0000-000016F30000}"/>
    <cellStyle name="Total 2 3 2 10 3 4" xfId="62214" xr:uid="{00000000-0005-0000-0000-000017F30000}"/>
    <cellStyle name="Total 2 3 2 10 3 5" xfId="62215" xr:uid="{00000000-0005-0000-0000-000018F30000}"/>
    <cellStyle name="Total 2 3 2 10 4" xfId="62216" xr:uid="{00000000-0005-0000-0000-000019F30000}"/>
    <cellStyle name="Total 2 3 2 10 4 2" xfId="62217" xr:uid="{00000000-0005-0000-0000-00001AF30000}"/>
    <cellStyle name="Total 2 3 2 10 4 3" xfId="62218" xr:uid="{00000000-0005-0000-0000-00001BF30000}"/>
    <cellStyle name="Total 2 3 2 10 4 4" xfId="62219" xr:uid="{00000000-0005-0000-0000-00001CF30000}"/>
    <cellStyle name="Total 2 3 2 10 4 5" xfId="62220" xr:uid="{00000000-0005-0000-0000-00001DF30000}"/>
    <cellStyle name="Total 2 3 2 10 5" xfId="62221" xr:uid="{00000000-0005-0000-0000-00001EF30000}"/>
    <cellStyle name="Total 2 3 2 10 6" xfId="62222" xr:uid="{00000000-0005-0000-0000-00001FF30000}"/>
    <cellStyle name="Total 2 3 2 10 7" xfId="62223" xr:uid="{00000000-0005-0000-0000-000020F30000}"/>
    <cellStyle name="Total 2 3 2 10 8" xfId="62224" xr:uid="{00000000-0005-0000-0000-000021F30000}"/>
    <cellStyle name="Total 2 3 2 11" xfId="62225" xr:uid="{00000000-0005-0000-0000-000022F30000}"/>
    <cellStyle name="Total 2 3 2 11 2" xfId="62226" xr:uid="{00000000-0005-0000-0000-000023F30000}"/>
    <cellStyle name="Total 2 3 2 11 2 2" xfId="62227" xr:uid="{00000000-0005-0000-0000-000024F30000}"/>
    <cellStyle name="Total 2 3 2 11 2 2 2" xfId="62228" xr:uid="{00000000-0005-0000-0000-000025F30000}"/>
    <cellStyle name="Total 2 3 2 11 2 2 3" xfId="62229" xr:uid="{00000000-0005-0000-0000-000026F30000}"/>
    <cellStyle name="Total 2 3 2 11 2 2 4" xfId="62230" xr:uid="{00000000-0005-0000-0000-000027F30000}"/>
    <cellStyle name="Total 2 3 2 11 2 2 5" xfId="62231" xr:uid="{00000000-0005-0000-0000-000028F30000}"/>
    <cellStyle name="Total 2 3 2 11 2 3" xfId="62232" xr:uid="{00000000-0005-0000-0000-000029F30000}"/>
    <cellStyle name="Total 2 3 2 11 2 3 2" xfId="62233" xr:uid="{00000000-0005-0000-0000-00002AF30000}"/>
    <cellStyle name="Total 2 3 2 11 2 3 3" xfId="62234" xr:uid="{00000000-0005-0000-0000-00002BF30000}"/>
    <cellStyle name="Total 2 3 2 11 2 3 4" xfId="62235" xr:uid="{00000000-0005-0000-0000-00002CF30000}"/>
    <cellStyle name="Total 2 3 2 11 2 3 5" xfId="62236" xr:uid="{00000000-0005-0000-0000-00002DF30000}"/>
    <cellStyle name="Total 2 3 2 11 2 4" xfId="62237" xr:uid="{00000000-0005-0000-0000-00002EF30000}"/>
    <cellStyle name="Total 2 3 2 11 2 5" xfId="62238" xr:uid="{00000000-0005-0000-0000-00002FF30000}"/>
    <cellStyle name="Total 2 3 2 11 2 6" xfId="62239" xr:uid="{00000000-0005-0000-0000-000030F30000}"/>
    <cellStyle name="Total 2 3 2 11 2 7" xfId="62240" xr:uid="{00000000-0005-0000-0000-000031F30000}"/>
    <cellStyle name="Total 2 3 2 11 3" xfId="62241" xr:uid="{00000000-0005-0000-0000-000032F30000}"/>
    <cellStyle name="Total 2 3 2 11 3 2" xfId="62242" xr:uid="{00000000-0005-0000-0000-000033F30000}"/>
    <cellStyle name="Total 2 3 2 11 3 3" xfId="62243" xr:uid="{00000000-0005-0000-0000-000034F30000}"/>
    <cellStyle name="Total 2 3 2 11 3 4" xfId="62244" xr:uid="{00000000-0005-0000-0000-000035F30000}"/>
    <cellStyle name="Total 2 3 2 11 3 5" xfId="62245" xr:uid="{00000000-0005-0000-0000-000036F30000}"/>
    <cellStyle name="Total 2 3 2 11 4" xfId="62246" xr:uid="{00000000-0005-0000-0000-000037F30000}"/>
    <cellStyle name="Total 2 3 2 11 4 2" xfId="62247" xr:uid="{00000000-0005-0000-0000-000038F30000}"/>
    <cellStyle name="Total 2 3 2 11 4 3" xfId="62248" xr:uid="{00000000-0005-0000-0000-000039F30000}"/>
    <cellStyle name="Total 2 3 2 11 4 4" xfId="62249" xr:uid="{00000000-0005-0000-0000-00003AF30000}"/>
    <cellStyle name="Total 2 3 2 11 4 5" xfId="62250" xr:uid="{00000000-0005-0000-0000-00003BF30000}"/>
    <cellStyle name="Total 2 3 2 11 5" xfId="62251" xr:uid="{00000000-0005-0000-0000-00003CF30000}"/>
    <cellStyle name="Total 2 3 2 11 6" xfId="62252" xr:uid="{00000000-0005-0000-0000-00003DF30000}"/>
    <cellStyle name="Total 2 3 2 11 7" xfId="62253" xr:uid="{00000000-0005-0000-0000-00003EF30000}"/>
    <cellStyle name="Total 2 3 2 11 8" xfId="62254" xr:uid="{00000000-0005-0000-0000-00003FF30000}"/>
    <cellStyle name="Total 2 3 2 12" xfId="62255" xr:uid="{00000000-0005-0000-0000-000040F30000}"/>
    <cellStyle name="Total 2 3 2 12 2" xfId="62256" xr:uid="{00000000-0005-0000-0000-000041F30000}"/>
    <cellStyle name="Total 2 3 2 12 2 2" xfId="62257" xr:uid="{00000000-0005-0000-0000-000042F30000}"/>
    <cellStyle name="Total 2 3 2 12 2 2 2" xfId="62258" xr:uid="{00000000-0005-0000-0000-000043F30000}"/>
    <cellStyle name="Total 2 3 2 12 2 2 3" xfId="62259" xr:uid="{00000000-0005-0000-0000-000044F30000}"/>
    <cellStyle name="Total 2 3 2 12 2 2 4" xfId="62260" xr:uid="{00000000-0005-0000-0000-000045F30000}"/>
    <cellStyle name="Total 2 3 2 12 2 2 5" xfId="62261" xr:uid="{00000000-0005-0000-0000-000046F30000}"/>
    <cellStyle name="Total 2 3 2 12 2 3" xfId="62262" xr:uid="{00000000-0005-0000-0000-000047F30000}"/>
    <cellStyle name="Total 2 3 2 12 2 3 2" xfId="62263" xr:uid="{00000000-0005-0000-0000-000048F30000}"/>
    <cellStyle name="Total 2 3 2 12 2 3 3" xfId="62264" xr:uid="{00000000-0005-0000-0000-000049F30000}"/>
    <cellStyle name="Total 2 3 2 12 2 3 4" xfId="62265" xr:uid="{00000000-0005-0000-0000-00004AF30000}"/>
    <cellStyle name="Total 2 3 2 12 2 3 5" xfId="62266" xr:uid="{00000000-0005-0000-0000-00004BF30000}"/>
    <cellStyle name="Total 2 3 2 12 2 4" xfId="62267" xr:uid="{00000000-0005-0000-0000-00004CF30000}"/>
    <cellStyle name="Total 2 3 2 12 2 5" xfId="62268" xr:uid="{00000000-0005-0000-0000-00004DF30000}"/>
    <cellStyle name="Total 2 3 2 12 2 6" xfId="62269" xr:uid="{00000000-0005-0000-0000-00004EF30000}"/>
    <cellStyle name="Total 2 3 2 12 2 7" xfId="62270" xr:uid="{00000000-0005-0000-0000-00004FF30000}"/>
    <cellStyle name="Total 2 3 2 12 3" xfId="62271" xr:uid="{00000000-0005-0000-0000-000050F30000}"/>
    <cellStyle name="Total 2 3 2 12 3 2" xfId="62272" xr:uid="{00000000-0005-0000-0000-000051F30000}"/>
    <cellStyle name="Total 2 3 2 12 3 3" xfId="62273" xr:uid="{00000000-0005-0000-0000-000052F30000}"/>
    <cellStyle name="Total 2 3 2 12 3 4" xfId="62274" xr:uid="{00000000-0005-0000-0000-000053F30000}"/>
    <cellStyle name="Total 2 3 2 12 3 5" xfId="62275" xr:uid="{00000000-0005-0000-0000-000054F30000}"/>
    <cellStyle name="Total 2 3 2 12 4" xfId="62276" xr:uid="{00000000-0005-0000-0000-000055F30000}"/>
    <cellStyle name="Total 2 3 2 12 4 2" xfId="62277" xr:uid="{00000000-0005-0000-0000-000056F30000}"/>
    <cellStyle name="Total 2 3 2 12 4 3" xfId="62278" xr:uid="{00000000-0005-0000-0000-000057F30000}"/>
    <cellStyle name="Total 2 3 2 12 4 4" xfId="62279" xr:uid="{00000000-0005-0000-0000-000058F30000}"/>
    <cellStyle name="Total 2 3 2 12 4 5" xfId="62280" xr:uid="{00000000-0005-0000-0000-000059F30000}"/>
    <cellStyle name="Total 2 3 2 12 5" xfId="62281" xr:uid="{00000000-0005-0000-0000-00005AF30000}"/>
    <cellStyle name="Total 2 3 2 12 6" xfId="62282" xr:uid="{00000000-0005-0000-0000-00005BF30000}"/>
    <cellStyle name="Total 2 3 2 12 7" xfId="62283" xr:uid="{00000000-0005-0000-0000-00005CF30000}"/>
    <cellStyle name="Total 2 3 2 12 8" xfId="62284" xr:uid="{00000000-0005-0000-0000-00005DF30000}"/>
    <cellStyle name="Total 2 3 2 13" xfId="62285" xr:uid="{00000000-0005-0000-0000-00005EF30000}"/>
    <cellStyle name="Total 2 3 2 13 2" xfId="62286" xr:uid="{00000000-0005-0000-0000-00005FF30000}"/>
    <cellStyle name="Total 2 3 2 13 2 2" xfId="62287" xr:uid="{00000000-0005-0000-0000-000060F30000}"/>
    <cellStyle name="Total 2 3 2 13 2 2 2" xfId="62288" xr:uid="{00000000-0005-0000-0000-000061F30000}"/>
    <cellStyle name="Total 2 3 2 13 2 2 3" xfId="62289" xr:uid="{00000000-0005-0000-0000-000062F30000}"/>
    <cellStyle name="Total 2 3 2 13 2 2 4" xfId="62290" xr:uid="{00000000-0005-0000-0000-000063F30000}"/>
    <cellStyle name="Total 2 3 2 13 2 2 5" xfId="62291" xr:uid="{00000000-0005-0000-0000-000064F30000}"/>
    <cellStyle name="Total 2 3 2 13 2 3" xfId="62292" xr:uid="{00000000-0005-0000-0000-000065F30000}"/>
    <cellStyle name="Total 2 3 2 13 2 3 2" xfId="62293" xr:uid="{00000000-0005-0000-0000-000066F30000}"/>
    <cellStyle name="Total 2 3 2 13 2 3 3" xfId="62294" xr:uid="{00000000-0005-0000-0000-000067F30000}"/>
    <cellStyle name="Total 2 3 2 13 2 3 4" xfId="62295" xr:uid="{00000000-0005-0000-0000-000068F30000}"/>
    <cellStyle name="Total 2 3 2 13 2 3 5" xfId="62296" xr:uid="{00000000-0005-0000-0000-000069F30000}"/>
    <cellStyle name="Total 2 3 2 13 2 4" xfId="62297" xr:uid="{00000000-0005-0000-0000-00006AF30000}"/>
    <cellStyle name="Total 2 3 2 13 2 5" xfId="62298" xr:uid="{00000000-0005-0000-0000-00006BF30000}"/>
    <cellStyle name="Total 2 3 2 13 2 6" xfId="62299" xr:uid="{00000000-0005-0000-0000-00006CF30000}"/>
    <cellStyle name="Total 2 3 2 13 2 7" xfId="62300" xr:uid="{00000000-0005-0000-0000-00006DF30000}"/>
    <cellStyle name="Total 2 3 2 13 3" xfId="62301" xr:uid="{00000000-0005-0000-0000-00006EF30000}"/>
    <cellStyle name="Total 2 3 2 13 3 2" xfId="62302" xr:uid="{00000000-0005-0000-0000-00006FF30000}"/>
    <cellStyle name="Total 2 3 2 13 3 3" xfId="62303" xr:uid="{00000000-0005-0000-0000-000070F30000}"/>
    <cellStyle name="Total 2 3 2 13 3 4" xfId="62304" xr:uid="{00000000-0005-0000-0000-000071F30000}"/>
    <cellStyle name="Total 2 3 2 13 3 5" xfId="62305" xr:uid="{00000000-0005-0000-0000-000072F30000}"/>
    <cellStyle name="Total 2 3 2 13 4" xfId="62306" xr:uid="{00000000-0005-0000-0000-000073F30000}"/>
    <cellStyle name="Total 2 3 2 13 4 2" xfId="62307" xr:uid="{00000000-0005-0000-0000-000074F30000}"/>
    <cellStyle name="Total 2 3 2 13 4 3" xfId="62308" xr:uid="{00000000-0005-0000-0000-000075F30000}"/>
    <cellStyle name="Total 2 3 2 13 4 4" xfId="62309" xr:uid="{00000000-0005-0000-0000-000076F30000}"/>
    <cellStyle name="Total 2 3 2 13 4 5" xfId="62310" xr:uid="{00000000-0005-0000-0000-000077F30000}"/>
    <cellStyle name="Total 2 3 2 13 5" xfId="62311" xr:uid="{00000000-0005-0000-0000-000078F30000}"/>
    <cellStyle name="Total 2 3 2 13 6" xfId="62312" xr:uid="{00000000-0005-0000-0000-000079F30000}"/>
    <cellStyle name="Total 2 3 2 13 7" xfId="62313" xr:uid="{00000000-0005-0000-0000-00007AF30000}"/>
    <cellStyle name="Total 2 3 2 13 8" xfId="62314" xr:uid="{00000000-0005-0000-0000-00007BF30000}"/>
    <cellStyle name="Total 2 3 2 14" xfId="62315" xr:uid="{00000000-0005-0000-0000-00007CF30000}"/>
    <cellStyle name="Total 2 3 2 14 2" xfId="62316" xr:uid="{00000000-0005-0000-0000-00007DF30000}"/>
    <cellStyle name="Total 2 3 2 14 2 2" xfId="62317" xr:uid="{00000000-0005-0000-0000-00007EF30000}"/>
    <cellStyle name="Total 2 3 2 14 2 2 2" xfId="62318" xr:uid="{00000000-0005-0000-0000-00007FF30000}"/>
    <cellStyle name="Total 2 3 2 14 2 2 3" xfId="62319" xr:uid="{00000000-0005-0000-0000-000080F30000}"/>
    <cellStyle name="Total 2 3 2 14 2 2 4" xfId="62320" xr:uid="{00000000-0005-0000-0000-000081F30000}"/>
    <cellStyle name="Total 2 3 2 14 2 2 5" xfId="62321" xr:uid="{00000000-0005-0000-0000-000082F30000}"/>
    <cellStyle name="Total 2 3 2 14 2 3" xfId="62322" xr:uid="{00000000-0005-0000-0000-000083F30000}"/>
    <cellStyle name="Total 2 3 2 14 2 3 2" xfId="62323" xr:uid="{00000000-0005-0000-0000-000084F30000}"/>
    <cellStyle name="Total 2 3 2 14 2 3 3" xfId="62324" xr:uid="{00000000-0005-0000-0000-000085F30000}"/>
    <cellStyle name="Total 2 3 2 14 2 3 4" xfId="62325" xr:uid="{00000000-0005-0000-0000-000086F30000}"/>
    <cellStyle name="Total 2 3 2 14 2 3 5" xfId="62326" xr:uid="{00000000-0005-0000-0000-000087F30000}"/>
    <cellStyle name="Total 2 3 2 14 2 4" xfId="62327" xr:uid="{00000000-0005-0000-0000-000088F30000}"/>
    <cellStyle name="Total 2 3 2 14 2 5" xfId="62328" xr:uid="{00000000-0005-0000-0000-000089F30000}"/>
    <cellStyle name="Total 2 3 2 14 2 6" xfId="62329" xr:uid="{00000000-0005-0000-0000-00008AF30000}"/>
    <cellStyle name="Total 2 3 2 14 2 7" xfId="62330" xr:uid="{00000000-0005-0000-0000-00008BF30000}"/>
    <cellStyle name="Total 2 3 2 14 3" xfId="62331" xr:uid="{00000000-0005-0000-0000-00008CF30000}"/>
    <cellStyle name="Total 2 3 2 14 3 2" xfId="62332" xr:uid="{00000000-0005-0000-0000-00008DF30000}"/>
    <cellStyle name="Total 2 3 2 14 3 3" xfId="62333" xr:uid="{00000000-0005-0000-0000-00008EF30000}"/>
    <cellStyle name="Total 2 3 2 14 3 4" xfId="62334" xr:uid="{00000000-0005-0000-0000-00008FF30000}"/>
    <cellStyle name="Total 2 3 2 14 3 5" xfId="62335" xr:uid="{00000000-0005-0000-0000-000090F30000}"/>
    <cellStyle name="Total 2 3 2 14 4" xfId="62336" xr:uid="{00000000-0005-0000-0000-000091F30000}"/>
    <cellStyle name="Total 2 3 2 14 4 2" xfId="62337" xr:uid="{00000000-0005-0000-0000-000092F30000}"/>
    <cellStyle name="Total 2 3 2 14 4 3" xfId="62338" xr:uid="{00000000-0005-0000-0000-000093F30000}"/>
    <cellStyle name="Total 2 3 2 14 4 4" xfId="62339" xr:uid="{00000000-0005-0000-0000-000094F30000}"/>
    <cellStyle name="Total 2 3 2 14 4 5" xfId="62340" xr:uid="{00000000-0005-0000-0000-000095F30000}"/>
    <cellStyle name="Total 2 3 2 14 5" xfId="62341" xr:uid="{00000000-0005-0000-0000-000096F30000}"/>
    <cellStyle name="Total 2 3 2 14 6" xfId="62342" xr:uid="{00000000-0005-0000-0000-000097F30000}"/>
    <cellStyle name="Total 2 3 2 14 7" xfId="62343" xr:uid="{00000000-0005-0000-0000-000098F30000}"/>
    <cellStyle name="Total 2 3 2 14 8" xfId="62344" xr:uid="{00000000-0005-0000-0000-000099F30000}"/>
    <cellStyle name="Total 2 3 2 15" xfId="62345" xr:uid="{00000000-0005-0000-0000-00009AF30000}"/>
    <cellStyle name="Total 2 3 2 15 2" xfId="62346" xr:uid="{00000000-0005-0000-0000-00009BF30000}"/>
    <cellStyle name="Total 2 3 2 15 2 2" xfId="62347" xr:uid="{00000000-0005-0000-0000-00009CF30000}"/>
    <cellStyle name="Total 2 3 2 15 2 3" xfId="62348" xr:uid="{00000000-0005-0000-0000-00009DF30000}"/>
    <cellStyle name="Total 2 3 2 15 2 4" xfId="62349" xr:uid="{00000000-0005-0000-0000-00009EF30000}"/>
    <cellStyle name="Total 2 3 2 15 2 5" xfId="62350" xr:uid="{00000000-0005-0000-0000-00009FF30000}"/>
    <cellStyle name="Total 2 3 2 15 3" xfId="62351" xr:uid="{00000000-0005-0000-0000-0000A0F30000}"/>
    <cellStyle name="Total 2 3 2 15 3 2" xfId="62352" xr:uid="{00000000-0005-0000-0000-0000A1F30000}"/>
    <cellStyle name="Total 2 3 2 15 3 3" xfId="62353" xr:uid="{00000000-0005-0000-0000-0000A2F30000}"/>
    <cellStyle name="Total 2 3 2 15 3 4" xfId="62354" xr:uid="{00000000-0005-0000-0000-0000A3F30000}"/>
    <cellStyle name="Total 2 3 2 15 3 5" xfId="62355" xr:uid="{00000000-0005-0000-0000-0000A4F30000}"/>
    <cellStyle name="Total 2 3 2 15 4" xfId="62356" xr:uid="{00000000-0005-0000-0000-0000A5F30000}"/>
    <cellStyle name="Total 2 3 2 15 5" xfId="62357" xr:uid="{00000000-0005-0000-0000-0000A6F30000}"/>
    <cellStyle name="Total 2 3 2 15 6" xfId="62358" xr:uid="{00000000-0005-0000-0000-0000A7F30000}"/>
    <cellStyle name="Total 2 3 2 15 7" xfId="62359" xr:uid="{00000000-0005-0000-0000-0000A8F30000}"/>
    <cellStyle name="Total 2 3 2 16" xfId="62360" xr:uid="{00000000-0005-0000-0000-0000A9F30000}"/>
    <cellStyle name="Total 2 3 2 16 2" xfId="62361" xr:uid="{00000000-0005-0000-0000-0000AAF30000}"/>
    <cellStyle name="Total 2 3 2 16 3" xfId="62362" xr:uid="{00000000-0005-0000-0000-0000ABF30000}"/>
    <cellStyle name="Total 2 3 2 16 4" xfId="62363" xr:uid="{00000000-0005-0000-0000-0000ACF30000}"/>
    <cellStyle name="Total 2 3 2 16 5" xfId="62364" xr:uid="{00000000-0005-0000-0000-0000ADF30000}"/>
    <cellStyle name="Total 2 3 2 17" xfId="62365" xr:uid="{00000000-0005-0000-0000-0000AEF30000}"/>
    <cellStyle name="Total 2 3 2 17 2" xfId="62366" xr:uid="{00000000-0005-0000-0000-0000AFF30000}"/>
    <cellStyle name="Total 2 3 2 17 3" xfId="62367" xr:uid="{00000000-0005-0000-0000-0000B0F30000}"/>
    <cellStyle name="Total 2 3 2 17 4" xfId="62368" xr:uid="{00000000-0005-0000-0000-0000B1F30000}"/>
    <cellStyle name="Total 2 3 2 17 5" xfId="62369" xr:uid="{00000000-0005-0000-0000-0000B2F30000}"/>
    <cellStyle name="Total 2 3 2 18" xfId="62370" xr:uid="{00000000-0005-0000-0000-0000B3F30000}"/>
    <cellStyle name="Total 2 3 2 19" xfId="62371" xr:uid="{00000000-0005-0000-0000-0000B4F30000}"/>
    <cellStyle name="Total 2 3 2 2" xfId="62372" xr:uid="{00000000-0005-0000-0000-0000B5F30000}"/>
    <cellStyle name="Total 2 3 2 2 2" xfId="62373" xr:uid="{00000000-0005-0000-0000-0000B6F30000}"/>
    <cellStyle name="Total 2 3 2 2 2 2" xfId="62374" xr:uid="{00000000-0005-0000-0000-0000B7F30000}"/>
    <cellStyle name="Total 2 3 2 2 2 2 2" xfId="62375" xr:uid="{00000000-0005-0000-0000-0000B8F30000}"/>
    <cellStyle name="Total 2 3 2 2 2 2 3" xfId="62376" xr:uid="{00000000-0005-0000-0000-0000B9F30000}"/>
    <cellStyle name="Total 2 3 2 2 2 2 4" xfId="62377" xr:uid="{00000000-0005-0000-0000-0000BAF30000}"/>
    <cellStyle name="Total 2 3 2 2 2 2 5" xfId="62378" xr:uid="{00000000-0005-0000-0000-0000BBF30000}"/>
    <cellStyle name="Total 2 3 2 2 2 3" xfId="62379" xr:uid="{00000000-0005-0000-0000-0000BCF30000}"/>
    <cellStyle name="Total 2 3 2 2 2 3 2" xfId="62380" xr:uid="{00000000-0005-0000-0000-0000BDF30000}"/>
    <cellStyle name="Total 2 3 2 2 2 3 3" xfId="62381" xr:uid="{00000000-0005-0000-0000-0000BEF30000}"/>
    <cellStyle name="Total 2 3 2 2 2 3 4" xfId="62382" xr:uid="{00000000-0005-0000-0000-0000BFF30000}"/>
    <cellStyle name="Total 2 3 2 2 2 3 5" xfId="62383" xr:uid="{00000000-0005-0000-0000-0000C0F30000}"/>
    <cellStyle name="Total 2 3 2 2 2 4" xfId="62384" xr:uid="{00000000-0005-0000-0000-0000C1F30000}"/>
    <cellStyle name="Total 2 3 2 2 2 5" xfId="62385" xr:uid="{00000000-0005-0000-0000-0000C2F30000}"/>
    <cellStyle name="Total 2 3 2 2 2 6" xfId="62386" xr:uid="{00000000-0005-0000-0000-0000C3F30000}"/>
    <cellStyle name="Total 2 3 2 2 2 7" xfId="62387" xr:uid="{00000000-0005-0000-0000-0000C4F30000}"/>
    <cellStyle name="Total 2 3 2 2 3" xfId="62388" xr:uid="{00000000-0005-0000-0000-0000C5F30000}"/>
    <cellStyle name="Total 2 3 2 2 3 2" xfId="62389" xr:uid="{00000000-0005-0000-0000-0000C6F30000}"/>
    <cellStyle name="Total 2 3 2 2 3 3" xfId="62390" xr:uid="{00000000-0005-0000-0000-0000C7F30000}"/>
    <cellStyle name="Total 2 3 2 2 3 4" xfId="62391" xr:uid="{00000000-0005-0000-0000-0000C8F30000}"/>
    <cellStyle name="Total 2 3 2 2 3 5" xfId="62392" xr:uid="{00000000-0005-0000-0000-0000C9F30000}"/>
    <cellStyle name="Total 2 3 2 2 4" xfId="62393" xr:uid="{00000000-0005-0000-0000-0000CAF30000}"/>
    <cellStyle name="Total 2 3 2 2 4 2" xfId="62394" xr:uid="{00000000-0005-0000-0000-0000CBF30000}"/>
    <cellStyle name="Total 2 3 2 2 4 3" xfId="62395" xr:uid="{00000000-0005-0000-0000-0000CCF30000}"/>
    <cellStyle name="Total 2 3 2 2 4 4" xfId="62396" xr:uid="{00000000-0005-0000-0000-0000CDF30000}"/>
    <cellStyle name="Total 2 3 2 2 4 5" xfId="62397" xr:uid="{00000000-0005-0000-0000-0000CEF30000}"/>
    <cellStyle name="Total 2 3 2 2 5" xfId="62398" xr:uid="{00000000-0005-0000-0000-0000CFF30000}"/>
    <cellStyle name="Total 2 3 2 2 6" xfId="62399" xr:uid="{00000000-0005-0000-0000-0000D0F30000}"/>
    <cellStyle name="Total 2 3 2 2 7" xfId="62400" xr:uid="{00000000-0005-0000-0000-0000D1F30000}"/>
    <cellStyle name="Total 2 3 2 2 8" xfId="62401" xr:uid="{00000000-0005-0000-0000-0000D2F30000}"/>
    <cellStyle name="Total 2 3 2 20" xfId="62402" xr:uid="{00000000-0005-0000-0000-0000D3F30000}"/>
    <cellStyle name="Total 2 3 2 21" xfId="62403" xr:uid="{00000000-0005-0000-0000-0000D4F30000}"/>
    <cellStyle name="Total 2 3 2 3" xfId="62404" xr:uid="{00000000-0005-0000-0000-0000D5F30000}"/>
    <cellStyle name="Total 2 3 2 3 2" xfId="62405" xr:uid="{00000000-0005-0000-0000-0000D6F30000}"/>
    <cellStyle name="Total 2 3 2 3 2 2" xfId="62406" xr:uid="{00000000-0005-0000-0000-0000D7F30000}"/>
    <cellStyle name="Total 2 3 2 3 2 2 2" xfId="62407" xr:uid="{00000000-0005-0000-0000-0000D8F30000}"/>
    <cellStyle name="Total 2 3 2 3 2 2 3" xfId="62408" xr:uid="{00000000-0005-0000-0000-0000D9F30000}"/>
    <cellStyle name="Total 2 3 2 3 2 2 4" xfId="62409" xr:uid="{00000000-0005-0000-0000-0000DAF30000}"/>
    <cellStyle name="Total 2 3 2 3 2 2 5" xfId="62410" xr:uid="{00000000-0005-0000-0000-0000DBF30000}"/>
    <cellStyle name="Total 2 3 2 3 2 3" xfId="62411" xr:uid="{00000000-0005-0000-0000-0000DCF30000}"/>
    <cellStyle name="Total 2 3 2 3 2 3 2" xfId="62412" xr:uid="{00000000-0005-0000-0000-0000DDF30000}"/>
    <cellStyle name="Total 2 3 2 3 2 3 3" xfId="62413" xr:uid="{00000000-0005-0000-0000-0000DEF30000}"/>
    <cellStyle name="Total 2 3 2 3 2 3 4" xfId="62414" xr:uid="{00000000-0005-0000-0000-0000DFF30000}"/>
    <cellStyle name="Total 2 3 2 3 2 3 5" xfId="62415" xr:uid="{00000000-0005-0000-0000-0000E0F30000}"/>
    <cellStyle name="Total 2 3 2 3 2 4" xfId="62416" xr:uid="{00000000-0005-0000-0000-0000E1F30000}"/>
    <cellStyle name="Total 2 3 2 3 2 5" xfId="62417" xr:uid="{00000000-0005-0000-0000-0000E2F30000}"/>
    <cellStyle name="Total 2 3 2 3 2 6" xfId="62418" xr:uid="{00000000-0005-0000-0000-0000E3F30000}"/>
    <cellStyle name="Total 2 3 2 3 2 7" xfId="62419" xr:uid="{00000000-0005-0000-0000-0000E4F30000}"/>
    <cellStyle name="Total 2 3 2 3 3" xfId="62420" xr:uid="{00000000-0005-0000-0000-0000E5F30000}"/>
    <cellStyle name="Total 2 3 2 3 3 2" xfId="62421" xr:uid="{00000000-0005-0000-0000-0000E6F30000}"/>
    <cellStyle name="Total 2 3 2 3 3 3" xfId="62422" xr:uid="{00000000-0005-0000-0000-0000E7F30000}"/>
    <cellStyle name="Total 2 3 2 3 3 4" xfId="62423" xr:uid="{00000000-0005-0000-0000-0000E8F30000}"/>
    <cellStyle name="Total 2 3 2 3 3 5" xfId="62424" xr:uid="{00000000-0005-0000-0000-0000E9F30000}"/>
    <cellStyle name="Total 2 3 2 3 4" xfId="62425" xr:uid="{00000000-0005-0000-0000-0000EAF30000}"/>
    <cellStyle name="Total 2 3 2 3 4 2" xfId="62426" xr:uid="{00000000-0005-0000-0000-0000EBF30000}"/>
    <cellStyle name="Total 2 3 2 3 4 3" xfId="62427" xr:uid="{00000000-0005-0000-0000-0000ECF30000}"/>
    <cellStyle name="Total 2 3 2 3 4 4" xfId="62428" xr:uid="{00000000-0005-0000-0000-0000EDF30000}"/>
    <cellStyle name="Total 2 3 2 3 4 5" xfId="62429" xr:uid="{00000000-0005-0000-0000-0000EEF30000}"/>
    <cellStyle name="Total 2 3 2 3 5" xfId="62430" xr:uid="{00000000-0005-0000-0000-0000EFF30000}"/>
    <cellStyle name="Total 2 3 2 3 6" xfId="62431" xr:uid="{00000000-0005-0000-0000-0000F0F30000}"/>
    <cellStyle name="Total 2 3 2 3 7" xfId="62432" xr:uid="{00000000-0005-0000-0000-0000F1F30000}"/>
    <cellStyle name="Total 2 3 2 3 8" xfId="62433" xr:uid="{00000000-0005-0000-0000-0000F2F30000}"/>
    <cellStyle name="Total 2 3 2 4" xfId="62434" xr:uid="{00000000-0005-0000-0000-0000F3F30000}"/>
    <cellStyle name="Total 2 3 2 4 2" xfId="62435" xr:uid="{00000000-0005-0000-0000-0000F4F30000}"/>
    <cellStyle name="Total 2 3 2 4 2 2" xfId="62436" xr:uid="{00000000-0005-0000-0000-0000F5F30000}"/>
    <cellStyle name="Total 2 3 2 4 2 2 2" xfId="62437" xr:uid="{00000000-0005-0000-0000-0000F6F30000}"/>
    <cellStyle name="Total 2 3 2 4 2 2 3" xfId="62438" xr:uid="{00000000-0005-0000-0000-0000F7F30000}"/>
    <cellStyle name="Total 2 3 2 4 2 2 4" xfId="62439" xr:uid="{00000000-0005-0000-0000-0000F8F30000}"/>
    <cellStyle name="Total 2 3 2 4 2 2 5" xfId="62440" xr:uid="{00000000-0005-0000-0000-0000F9F30000}"/>
    <cellStyle name="Total 2 3 2 4 2 3" xfId="62441" xr:uid="{00000000-0005-0000-0000-0000FAF30000}"/>
    <cellStyle name="Total 2 3 2 4 2 3 2" xfId="62442" xr:uid="{00000000-0005-0000-0000-0000FBF30000}"/>
    <cellStyle name="Total 2 3 2 4 2 3 3" xfId="62443" xr:uid="{00000000-0005-0000-0000-0000FCF30000}"/>
    <cellStyle name="Total 2 3 2 4 2 3 4" xfId="62444" xr:uid="{00000000-0005-0000-0000-0000FDF30000}"/>
    <cellStyle name="Total 2 3 2 4 2 3 5" xfId="62445" xr:uid="{00000000-0005-0000-0000-0000FEF30000}"/>
    <cellStyle name="Total 2 3 2 4 2 4" xfId="62446" xr:uid="{00000000-0005-0000-0000-0000FFF30000}"/>
    <cellStyle name="Total 2 3 2 4 2 5" xfId="62447" xr:uid="{00000000-0005-0000-0000-000000F40000}"/>
    <cellStyle name="Total 2 3 2 4 2 6" xfId="62448" xr:uid="{00000000-0005-0000-0000-000001F40000}"/>
    <cellStyle name="Total 2 3 2 4 2 7" xfId="62449" xr:uid="{00000000-0005-0000-0000-000002F40000}"/>
    <cellStyle name="Total 2 3 2 4 3" xfId="62450" xr:uid="{00000000-0005-0000-0000-000003F40000}"/>
    <cellStyle name="Total 2 3 2 4 3 2" xfId="62451" xr:uid="{00000000-0005-0000-0000-000004F40000}"/>
    <cellStyle name="Total 2 3 2 4 3 3" xfId="62452" xr:uid="{00000000-0005-0000-0000-000005F40000}"/>
    <cellStyle name="Total 2 3 2 4 3 4" xfId="62453" xr:uid="{00000000-0005-0000-0000-000006F40000}"/>
    <cellStyle name="Total 2 3 2 4 3 5" xfId="62454" xr:uid="{00000000-0005-0000-0000-000007F40000}"/>
    <cellStyle name="Total 2 3 2 4 4" xfId="62455" xr:uid="{00000000-0005-0000-0000-000008F40000}"/>
    <cellStyle name="Total 2 3 2 4 4 2" xfId="62456" xr:uid="{00000000-0005-0000-0000-000009F40000}"/>
    <cellStyle name="Total 2 3 2 4 4 3" xfId="62457" xr:uid="{00000000-0005-0000-0000-00000AF40000}"/>
    <cellStyle name="Total 2 3 2 4 4 4" xfId="62458" xr:uid="{00000000-0005-0000-0000-00000BF40000}"/>
    <cellStyle name="Total 2 3 2 4 4 5" xfId="62459" xr:uid="{00000000-0005-0000-0000-00000CF40000}"/>
    <cellStyle name="Total 2 3 2 4 5" xfId="62460" xr:uid="{00000000-0005-0000-0000-00000DF40000}"/>
    <cellStyle name="Total 2 3 2 4 6" xfId="62461" xr:uid="{00000000-0005-0000-0000-00000EF40000}"/>
    <cellStyle name="Total 2 3 2 4 7" xfId="62462" xr:uid="{00000000-0005-0000-0000-00000FF40000}"/>
    <cellStyle name="Total 2 3 2 4 8" xfId="62463" xr:uid="{00000000-0005-0000-0000-000010F40000}"/>
    <cellStyle name="Total 2 3 2 5" xfId="62464" xr:uid="{00000000-0005-0000-0000-000011F40000}"/>
    <cellStyle name="Total 2 3 2 5 2" xfId="62465" xr:uid="{00000000-0005-0000-0000-000012F40000}"/>
    <cellStyle name="Total 2 3 2 5 2 2" xfId="62466" xr:uid="{00000000-0005-0000-0000-000013F40000}"/>
    <cellStyle name="Total 2 3 2 5 2 2 2" xfId="62467" xr:uid="{00000000-0005-0000-0000-000014F40000}"/>
    <cellStyle name="Total 2 3 2 5 2 2 3" xfId="62468" xr:uid="{00000000-0005-0000-0000-000015F40000}"/>
    <cellStyle name="Total 2 3 2 5 2 2 4" xfId="62469" xr:uid="{00000000-0005-0000-0000-000016F40000}"/>
    <cellStyle name="Total 2 3 2 5 2 2 5" xfId="62470" xr:uid="{00000000-0005-0000-0000-000017F40000}"/>
    <cellStyle name="Total 2 3 2 5 2 3" xfId="62471" xr:uid="{00000000-0005-0000-0000-000018F40000}"/>
    <cellStyle name="Total 2 3 2 5 2 3 2" xfId="62472" xr:uid="{00000000-0005-0000-0000-000019F40000}"/>
    <cellStyle name="Total 2 3 2 5 2 3 3" xfId="62473" xr:uid="{00000000-0005-0000-0000-00001AF40000}"/>
    <cellStyle name="Total 2 3 2 5 2 3 4" xfId="62474" xr:uid="{00000000-0005-0000-0000-00001BF40000}"/>
    <cellStyle name="Total 2 3 2 5 2 3 5" xfId="62475" xr:uid="{00000000-0005-0000-0000-00001CF40000}"/>
    <cellStyle name="Total 2 3 2 5 2 4" xfId="62476" xr:uid="{00000000-0005-0000-0000-00001DF40000}"/>
    <cellStyle name="Total 2 3 2 5 2 5" xfId="62477" xr:uid="{00000000-0005-0000-0000-00001EF40000}"/>
    <cellStyle name="Total 2 3 2 5 2 6" xfId="62478" xr:uid="{00000000-0005-0000-0000-00001FF40000}"/>
    <cellStyle name="Total 2 3 2 5 2 7" xfId="62479" xr:uid="{00000000-0005-0000-0000-000020F40000}"/>
    <cellStyle name="Total 2 3 2 5 3" xfId="62480" xr:uid="{00000000-0005-0000-0000-000021F40000}"/>
    <cellStyle name="Total 2 3 2 5 3 2" xfId="62481" xr:uid="{00000000-0005-0000-0000-000022F40000}"/>
    <cellStyle name="Total 2 3 2 5 3 3" xfId="62482" xr:uid="{00000000-0005-0000-0000-000023F40000}"/>
    <cellStyle name="Total 2 3 2 5 3 4" xfId="62483" xr:uid="{00000000-0005-0000-0000-000024F40000}"/>
    <cellStyle name="Total 2 3 2 5 3 5" xfId="62484" xr:uid="{00000000-0005-0000-0000-000025F40000}"/>
    <cellStyle name="Total 2 3 2 5 4" xfId="62485" xr:uid="{00000000-0005-0000-0000-000026F40000}"/>
    <cellStyle name="Total 2 3 2 5 4 2" xfId="62486" xr:uid="{00000000-0005-0000-0000-000027F40000}"/>
    <cellStyle name="Total 2 3 2 5 4 3" xfId="62487" xr:uid="{00000000-0005-0000-0000-000028F40000}"/>
    <cellStyle name="Total 2 3 2 5 4 4" xfId="62488" xr:uid="{00000000-0005-0000-0000-000029F40000}"/>
    <cellStyle name="Total 2 3 2 5 4 5" xfId="62489" xr:uid="{00000000-0005-0000-0000-00002AF40000}"/>
    <cellStyle name="Total 2 3 2 5 5" xfId="62490" xr:uid="{00000000-0005-0000-0000-00002BF40000}"/>
    <cellStyle name="Total 2 3 2 5 6" xfId="62491" xr:uid="{00000000-0005-0000-0000-00002CF40000}"/>
    <cellStyle name="Total 2 3 2 5 7" xfId="62492" xr:uid="{00000000-0005-0000-0000-00002DF40000}"/>
    <cellStyle name="Total 2 3 2 5 8" xfId="62493" xr:uid="{00000000-0005-0000-0000-00002EF40000}"/>
    <cellStyle name="Total 2 3 2 6" xfId="62494" xr:uid="{00000000-0005-0000-0000-00002FF40000}"/>
    <cellStyle name="Total 2 3 2 6 2" xfId="62495" xr:uid="{00000000-0005-0000-0000-000030F40000}"/>
    <cellStyle name="Total 2 3 2 6 2 2" xfId="62496" xr:uid="{00000000-0005-0000-0000-000031F40000}"/>
    <cellStyle name="Total 2 3 2 6 2 2 2" xfId="62497" xr:uid="{00000000-0005-0000-0000-000032F40000}"/>
    <cellStyle name="Total 2 3 2 6 2 2 3" xfId="62498" xr:uid="{00000000-0005-0000-0000-000033F40000}"/>
    <cellStyle name="Total 2 3 2 6 2 2 4" xfId="62499" xr:uid="{00000000-0005-0000-0000-000034F40000}"/>
    <cellStyle name="Total 2 3 2 6 2 2 5" xfId="62500" xr:uid="{00000000-0005-0000-0000-000035F40000}"/>
    <cellStyle name="Total 2 3 2 6 2 3" xfId="62501" xr:uid="{00000000-0005-0000-0000-000036F40000}"/>
    <cellStyle name="Total 2 3 2 6 2 3 2" xfId="62502" xr:uid="{00000000-0005-0000-0000-000037F40000}"/>
    <cellStyle name="Total 2 3 2 6 2 3 3" xfId="62503" xr:uid="{00000000-0005-0000-0000-000038F40000}"/>
    <cellStyle name="Total 2 3 2 6 2 3 4" xfId="62504" xr:uid="{00000000-0005-0000-0000-000039F40000}"/>
    <cellStyle name="Total 2 3 2 6 2 3 5" xfId="62505" xr:uid="{00000000-0005-0000-0000-00003AF40000}"/>
    <cellStyle name="Total 2 3 2 6 2 4" xfId="62506" xr:uid="{00000000-0005-0000-0000-00003BF40000}"/>
    <cellStyle name="Total 2 3 2 6 2 5" xfId="62507" xr:uid="{00000000-0005-0000-0000-00003CF40000}"/>
    <cellStyle name="Total 2 3 2 6 2 6" xfId="62508" xr:uid="{00000000-0005-0000-0000-00003DF40000}"/>
    <cellStyle name="Total 2 3 2 6 2 7" xfId="62509" xr:uid="{00000000-0005-0000-0000-00003EF40000}"/>
    <cellStyle name="Total 2 3 2 6 3" xfId="62510" xr:uid="{00000000-0005-0000-0000-00003FF40000}"/>
    <cellStyle name="Total 2 3 2 6 3 2" xfId="62511" xr:uid="{00000000-0005-0000-0000-000040F40000}"/>
    <cellStyle name="Total 2 3 2 6 3 3" xfId="62512" xr:uid="{00000000-0005-0000-0000-000041F40000}"/>
    <cellStyle name="Total 2 3 2 6 3 4" xfId="62513" xr:uid="{00000000-0005-0000-0000-000042F40000}"/>
    <cellStyle name="Total 2 3 2 6 3 5" xfId="62514" xr:uid="{00000000-0005-0000-0000-000043F40000}"/>
    <cellStyle name="Total 2 3 2 6 4" xfId="62515" xr:uid="{00000000-0005-0000-0000-000044F40000}"/>
    <cellStyle name="Total 2 3 2 6 4 2" xfId="62516" xr:uid="{00000000-0005-0000-0000-000045F40000}"/>
    <cellStyle name="Total 2 3 2 6 4 3" xfId="62517" xr:uid="{00000000-0005-0000-0000-000046F40000}"/>
    <cellStyle name="Total 2 3 2 6 4 4" xfId="62518" xr:uid="{00000000-0005-0000-0000-000047F40000}"/>
    <cellStyle name="Total 2 3 2 6 4 5" xfId="62519" xr:uid="{00000000-0005-0000-0000-000048F40000}"/>
    <cellStyle name="Total 2 3 2 6 5" xfId="62520" xr:uid="{00000000-0005-0000-0000-000049F40000}"/>
    <cellStyle name="Total 2 3 2 6 6" xfId="62521" xr:uid="{00000000-0005-0000-0000-00004AF40000}"/>
    <cellStyle name="Total 2 3 2 6 7" xfId="62522" xr:uid="{00000000-0005-0000-0000-00004BF40000}"/>
    <cellStyle name="Total 2 3 2 6 8" xfId="62523" xr:uid="{00000000-0005-0000-0000-00004CF40000}"/>
    <cellStyle name="Total 2 3 2 7" xfId="62524" xr:uid="{00000000-0005-0000-0000-00004DF40000}"/>
    <cellStyle name="Total 2 3 2 7 2" xfId="62525" xr:uid="{00000000-0005-0000-0000-00004EF40000}"/>
    <cellStyle name="Total 2 3 2 7 2 2" xfId="62526" xr:uid="{00000000-0005-0000-0000-00004FF40000}"/>
    <cellStyle name="Total 2 3 2 7 2 2 2" xfId="62527" xr:uid="{00000000-0005-0000-0000-000050F40000}"/>
    <cellStyle name="Total 2 3 2 7 2 2 3" xfId="62528" xr:uid="{00000000-0005-0000-0000-000051F40000}"/>
    <cellStyle name="Total 2 3 2 7 2 2 4" xfId="62529" xr:uid="{00000000-0005-0000-0000-000052F40000}"/>
    <cellStyle name="Total 2 3 2 7 2 2 5" xfId="62530" xr:uid="{00000000-0005-0000-0000-000053F40000}"/>
    <cellStyle name="Total 2 3 2 7 2 3" xfId="62531" xr:uid="{00000000-0005-0000-0000-000054F40000}"/>
    <cellStyle name="Total 2 3 2 7 2 3 2" xfId="62532" xr:uid="{00000000-0005-0000-0000-000055F40000}"/>
    <cellStyle name="Total 2 3 2 7 2 3 3" xfId="62533" xr:uid="{00000000-0005-0000-0000-000056F40000}"/>
    <cellStyle name="Total 2 3 2 7 2 3 4" xfId="62534" xr:uid="{00000000-0005-0000-0000-000057F40000}"/>
    <cellStyle name="Total 2 3 2 7 2 3 5" xfId="62535" xr:uid="{00000000-0005-0000-0000-000058F40000}"/>
    <cellStyle name="Total 2 3 2 7 2 4" xfId="62536" xr:uid="{00000000-0005-0000-0000-000059F40000}"/>
    <cellStyle name="Total 2 3 2 7 2 5" xfId="62537" xr:uid="{00000000-0005-0000-0000-00005AF40000}"/>
    <cellStyle name="Total 2 3 2 7 2 6" xfId="62538" xr:uid="{00000000-0005-0000-0000-00005BF40000}"/>
    <cellStyle name="Total 2 3 2 7 2 7" xfId="62539" xr:uid="{00000000-0005-0000-0000-00005CF40000}"/>
    <cellStyle name="Total 2 3 2 7 3" xfId="62540" xr:uid="{00000000-0005-0000-0000-00005DF40000}"/>
    <cellStyle name="Total 2 3 2 7 3 2" xfId="62541" xr:uid="{00000000-0005-0000-0000-00005EF40000}"/>
    <cellStyle name="Total 2 3 2 7 3 3" xfId="62542" xr:uid="{00000000-0005-0000-0000-00005FF40000}"/>
    <cellStyle name="Total 2 3 2 7 3 4" xfId="62543" xr:uid="{00000000-0005-0000-0000-000060F40000}"/>
    <cellStyle name="Total 2 3 2 7 3 5" xfId="62544" xr:uid="{00000000-0005-0000-0000-000061F40000}"/>
    <cellStyle name="Total 2 3 2 7 4" xfId="62545" xr:uid="{00000000-0005-0000-0000-000062F40000}"/>
    <cellStyle name="Total 2 3 2 7 4 2" xfId="62546" xr:uid="{00000000-0005-0000-0000-000063F40000}"/>
    <cellStyle name="Total 2 3 2 7 4 3" xfId="62547" xr:uid="{00000000-0005-0000-0000-000064F40000}"/>
    <cellStyle name="Total 2 3 2 7 4 4" xfId="62548" xr:uid="{00000000-0005-0000-0000-000065F40000}"/>
    <cellStyle name="Total 2 3 2 7 4 5" xfId="62549" xr:uid="{00000000-0005-0000-0000-000066F40000}"/>
    <cellStyle name="Total 2 3 2 7 5" xfId="62550" xr:uid="{00000000-0005-0000-0000-000067F40000}"/>
    <cellStyle name="Total 2 3 2 7 6" xfId="62551" xr:uid="{00000000-0005-0000-0000-000068F40000}"/>
    <cellStyle name="Total 2 3 2 7 7" xfId="62552" xr:uid="{00000000-0005-0000-0000-000069F40000}"/>
    <cellStyle name="Total 2 3 2 7 8" xfId="62553" xr:uid="{00000000-0005-0000-0000-00006AF40000}"/>
    <cellStyle name="Total 2 3 2 8" xfId="62554" xr:uid="{00000000-0005-0000-0000-00006BF40000}"/>
    <cellStyle name="Total 2 3 2 8 2" xfId="62555" xr:uid="{00000000-0005-0000-0000-00006CF40000}"/>
    <cellStyle name="Total 2 3 2 8 2 2" xfId="62556" xr:uid="{00000000-0005-0000-0000-00006DF40000}"/>
    <cellStyle name="Total 2 3 2 8 2 2 2" xfId="62557" xr:uid="{00000000-0005-0000-0000-00006EF40000}"/>
    <cellStyle name="Total 2 3 2 8 2 2 3" xfId="62558" xr:uid="{00000000-0005-0000-0000-00006FF40000}"/>
    <cellStyle name="Total 2 3 2 8 2 2 4" xfId="62559" xr:uid="{00000000-0005-0000-0000-000070F40000}"/>
    <cellStyle name="Total 2 3 2 8 2 2 5" xfId="62560" xr:uid="{00000000-0005-0000-0000-000071F40000}"/>
    <cellStyle name="Total 2 3 2 8 2 3" xfId="62561" xr:uid="{00000000-0005-0000-0000-000072F40000}"/>
    <cellStyle name="Total 2 3 2 8 2 3 2" xfId="62562" xr:uid="{00000000-0005-0000-0000-000073F40000}"/>
    <cellStyle name="Total 2 3 2 8 2 3 3" xfId="62563" xr:uid="{00000000-0005-0000-0000-000074F40000}"/>
    <cellStyle name="Total 2 3 2 8 2 3 4" xfId="62564" xr:uid="{00000000-0005-0000-0000-000075F40000}"/>
    <cellStyle name="Total 2 3 2 8 2 3 5" xfId="62565" xr:uid="{00000000-0005-0000-0000-000076F40000}"/>
    <cellStyle name="Total 2 3 2 8 2 4" xfId="62566" xr:uid="{00000000-0005-0000-0000-000077F40000}"/>
    <cellStyle name="Total 2 3 2 8 2 5" xfId="62567" xr:uid="{00000000-0005-0000-0000-000078F40000}"/>
    <cellStyle name="Total 2 3 2 8 2 6" xfId="62568" xr:uid="{00000000-0005-0000-0000-000079F40000}"/>
    <cellStyle name="Total 2 3 2 8 2 7" xfId="62569" xr:uid="{00000000-0005-0000-0000-00007AF40000}"/>
    <cellStyle name="Total 2 3 2 8 3" xfId="62570" xr:uid="{00000000-0005-0000-0000-00007BF40000}"/>
    <cellStyle name="Total 2 3 2 8 3 2" xfId="62571" xr:uid="{00000000-0005-0000-0000-00007CF40000}"/>
    <cellStyle name="Total 2 3 2 8 3 3" xfId="62572" xr:uid="{00000000-0005-0000-0000-00007DF40000}"/>
    <cellStyle name="Total 2 3 2 8 3 4" xfId="62573" xr:uid="{00000000-0005-0000-0000-00007EF40000}"/>
    <cellStyle name="Total 2 3 2 8 3 5" xfId="62574" xr:uid="{00000000-0005-0000-0000-00007FF40000}"/>
    <cellStyle name="Total 2 3 2 8 4" xfId="62575" xr:uid="{00000000-0005-0000-0000-000080F40000}"/>
    <cellStyle name="Total 2 3 2 8 4 2" xfId="62576" xr:uid="{00000000-0005-0000-0000-000081F40000}"/>
    <cellStyle name="Total 2 3 2 8 4 3" xfId="62577" xr:uid="{00000000-0005-0000-0000-000082F40000}"/>
    <cellStyle name="Total 2 3 2 8 4 4" xfId="62578" xr:uid="{00000000-0005-0000-0000-000083F40000}"/>
    <cellStyle name="Total 2 3 2 8 4 5" xfId="62579" xr:uid="{00000000-0005-0000-0000-000084F40000}"/>
    <cellStyle name="Total 2 3 2 8 5" xfId="62580" xr:uid="{00000000-0005-0000-0000-000085F40000}"/>
    <cellStyle name="Total 2 3 2 8 6" xfId="62581" xr:uid="{00000000-0005-0000-0000-000086F40000}"/>
    <cellStyle name="Total 2 3 2 8 7" xfId="62582" xr:uid="{00000000-0005-0000-0000-000087F40000}"/>
    <cellStyle name="Total 2 3 2 8 8" xfId="62583" xr:uid="{00000000-0005-0000-0000-000088F40000}"/>
    <cellStyle name="Total 2 3 2 9" xfId="62584" xr:uid="{00000000-0005-0000-0000-000089F40000}"/>
    <cellStyle name="Total 2 3 2 9 2" xfId="62585" xr:uid="{00000000-0005-0000-0000-00008AF40000}"/>
    <cellStyle name="Total 2 3 2 9 2 2" xfId="62586" xr:uid="{00000000-0005-0000-0000-00008BF40000}"/>
    <cellStyle name="Total 2 3 2 9 2 2 2" xfId="62587" xr:uid="{00000000-0005-0000-0000-00008CF40000}"/>
    <cellStyle name="Total 2 3 2 9 2 2 3" xfId="62588" xr:uid="{00000000-0005-0000-0000-00008DF40000}"/>
    <cellStyle name="Total 2 3 2 9 2 2 4" xfId="62589" xr:uid="{00000000-0005-0000-0000-00008EF40000}"/>
    <cellStyle name="Total 2 3 2 9 2 2 5" xfId="62590" xr:uid="{00000000-0005-0000-0000-00008FF40000}"/>
    <cellStyle name="Total 2 3 2 9 2 3" xfId="62591" xr:uid="{00000000-0005-0000-0000-000090F40000}"/>
    <cellStyle name="Total 2 3 2 9 2 3 2" xfId="62592" xr:uid="{00000000-0005-0000-0000-000091F40000}"/>
    <cellStyle name="Total 2 3 2 9 2 3 3" xfId="62593" xr:uid="{00000000-0005-0000-0000-000092F40000}"/>
    <cellStyle name="Total 2 3 2 9 2 3 4" xfId="62594" xr:uid="{00000000-0005-0000-0000-000093F40000}"/>
    <cellStyle name="Total 2 3 2 9 2 3 5" xfId="62595" xr:uid="{00000000-0005-0000-0000-000094F40000}"/>
    <cellStyle name="Total 2 3 2 9 2 4" xfId="62596" xr:uid="{00000000-0005-0000-0000-000095F40000}"/>
    <cellStyle name="Total 2 3 2 9 2 5" xfId="62597" xr:uid="{00000000-0005-0000-0000-000096F40000}"/>
    <cellStyle name="Total 2 3 2 9 2 6" xfId="62598" xr:uid="{00000000-0005-0000-0000-000097F40000}"/>
    <cellStyle name="Total 2 3 2 9 2 7" xfId="62599" xr:uid="{00000000-0005-0000-0000-000098F40000}"/>
    <cellStyle name="Total 2 3 2 9 3" xfId="62600" xr:uid="{00000000-0005-0000-0000-000099F40000}"/>
    <cellStyle name="Total 2 3 2 9 3 2" xfId="62601" xr:uid="{00000000-0005-0000-0000-00009AF40000}"/>
    <cellStyle name="Total 2 3 2 9 3 3" xfId="62602" xr:uid="{00000000-0005-0000-0000-00009BF40000}"/>
    <cellStyle name="Total 2 3 2 9 3 4" xfId="62603" xr:uid="{00000000-0005-0000-0000-00009CF40000}"/>
    <cellStyle name="Total 2 3 2 9 3 5" xfId="62604" xr:uid="{00000000-0005-0000-0000-00009DF40000}"/>
    <cellStyle name="Total 2 3 2 9 4" xfId="62605" xr:uid="{00000000-0005-0000-0000-00009EF40000}"/>
    <cellStyle name="Total 2 3 2 9 4 2" xfId="62606" xr:uid="{00000000-0005-0000-0000-00009FF40000}"/>
    <cellStyle name="Total 2 3 2 9 4 3" xfId="62607" xr:uid="{00000000-0005-0000-0000-0000A0F40000}"/>
    <cellStyle name="Total 2 3 2 9 4 4" xfId="62608" xr:uid="{00000000-0005-0000-0000-0000A1F40000}"/>
    <cellStyle name="Total 2 3 2 9 4 5" xfId="62609" xr:uid="{00000000-0005-0000-0000-0000A2F40000}"/>
    <cellStyle name="Total 2 3 2 9 5" xfId="62610" xr:uid="{00000000-0005-0000-0000-0000A3F40000}"/>
    <cellStyle name="Total 2 3 2 9 6" xfId="62611" xr:uid="{00000000-0005-0000-0000-0000A4F40000}"/>
    <cellStyle name="Total 2 3 2 9 7" xfId="62612" xr:uid="{00000000-0005-0000-0000-0000A5F40000}"/>
    <cellStyle name="Total 2 3 2 9 8" xfId="62613" xr:uid="{00000000-0005-0000-0000-0000A6F40000}"/>
    <cellStyle name="Total 2 3 3" xfId="62614" xr:uid="{00000000-0005-0000-0000-0000A7F40000}"/>
    <cellStyle name="Total 2 3 3 2" xfId="62615" xr:uid="{00000000-0005-0000-0000-0000A8F40000}"/>
    <cellStyle name="Total 2 3 3 2 2" xfId="62616" xr:uid="{00000000-0005-0000-0000-0000A9F40000}"/>
    <cellStyle name="Total 2 3 3 3" xfId="62617" xr:uid="{00000000-0005-0000-0000-0000AAF40000}"/>
    <cellStyle name="Total 2 3 3 4" xfId="62618" xr:uid="{00000000-0005-0000-0000-0000ABF40000}"/>
    <cellStyle name="Total 2 3 3 5" xfId="62619" xr:uid="{00000000-0005-0000-0000-0000ACF40000}"/>
    <cellStyle name="Total 2 3 4" xfId="62620" xr:uid="{00000000-0005-0000-0000-0000ADF40000}"/>
    <cellStyle name="Total 2 3 4 2" xfId="62621" xr:uid="{00000000-0005-0000-0000-0000AEF40000}"/>
    <cellStyle name="Total 2 3 4 2 2" xfId="62622" xr:uid="{00000000-0005-0000-0000-0000AFF40000}"/>
    <cellStyle name="Total 2 3 4 3" xfId="62623" xr:uid="{00000000-0005-0000-0000-0000B0F40000}"/>
    <cellStyle name="Total 2 3 4 4" xfId="62624" xr:uid="{00000000-0005-0000-0000-0000B1F40000}"/>
    <cellStyle name="Total 2 3 4 5" xfId="62625" xr:uid="{00000000-0005-0000-0000-0000B2F40000}"/>
    <cellStyle name="Total 2 3 5" xfId="62626" xr:uid="{00000000-0005-0000-0000-0000B3F40000}"/>
    <cellStyle name="Total 2 3 5 2" xfId="62627" xr:uid="{00000000-0005-0000-0000-0000B4F40000}"/>
    <cellStyle name="Total 2 3 6" xfId="62628" xr:uid="{00000000-0005-0000-0000-0000B5F40000}"/>
    <cellStyle name="Total 2 3 7" xfId="62629" xr:uid="{00000000-0005-0000-0000-0000B6F40000}"/>
    <cellStyle name="Total 2 3_T-straight with PEDs adjustor" xfId="62630" xr:uid="{00000000-0005-0000-0000-0000B7F40000}"/>
    <cellStyle name="Total 2 4" xfId="62631" xr:uid="{00000000-0005-0000-0000-0000B8F40000}"/>
    <cellStyle name="Total 2 4 2" xfId="62632" xr:uid="{00000000-0005-0000-0000-0000B9F40000}"/>
    <cellStyle name="Total 2 4 3" xfId="62633" xr:uid="{00000000-0005-0000-0000-0000BAF40000}"/>
    <cellStyle name="Total 2 4_T-straight with PEDs adjustor" xfId="62634" xr:uid="{00000000-0005-0000-0000-0000BBF40000}"/>
    <cellStyle name="Total 2 5" xfId="62635" xr:uid="{00000000-0005-0000-0000-0000BCF40000}"/>
    <cellStyle name="Total 2 5 10" xfId="62636" xr:uid="{00000000-0005-0000-0000-0000BDF40000}"/>
    <cellStyle name="Total 2 5 10 2" xfId="62637" xr:uid="{00000000-0005-0000-0000-0000BEF40000}"/>
    <cellStyle name="Total 2 5 10 2 2" xfId="62638" xr:uid="{00000000-0005-0000-0000-0000BFF40000}"/>
    <cellStyle name="Total 2 5 10 2 2 2" xfId="62639" xr:uid="{00000000-0005-0000-0000-0000C0F40000}"/>
    <cellStyle name="Total 2 5 10 2 2 3" xfId="62640" xr:uid="{00000000-0005-0000-0000-0000C1F40000}"/>
    <cellStyle name="Total 2 5 10 2 2 4" xfId="62641" xr:uid="{00000000-0005-0000-0000-0000C2F40000}"/>
    <cellStyle name="Total 2 5 10 2 2 5" xfId="62642" xr:uid="{00000000-0005-0000-0000-0000C3F40000}"/>
    <cellStyle name="Total 2 5 10 2 3" xfId="62643" xr:uid="{00000000-0005-0000-0000-0000C4F40000}"/>
    <cellStyle name="Total 2 5 10 2 3 2" xfId="62644" xr:uid="{00000000-0005-0000-0000-0000C5F40000}"/>
    <cellStyle name="Total 2 5 10 2 3 3" xfId="62645" xr:uid="{00000000-0005-0000-0000-0000C6F40000}"/>
    <cellStyle name="Total 2 5 10 2 3 4" xfId="62646" xr:uid="{00000000-0005-0000-0000-0000C7F40000}"/>
    <cellStyle name="Total 2 5 10 2 3 5" xfId="62647" xr:uid="{00000000-0005-0000-0000-0000C8F40000}"/>
    <cellStyle name="Total 2 5 10 2 4" xfId="62648" xr:uid="{00000000-0005-0000-0000-0000C9F40000}"/>
    <cellStyle name="Total 2 5 10 2 5" xfId="62649" xr:uid="{00000000-0005-0000-0000-0000CAF40000}"/>
    <cellStyle name="Total 2 5 10 2 6" xfId="62650" xr:uid="{00000000-0005-0000-0000-0000CBF40000}"/>
    <cellStyle name="Total 2 5 10 2 7" xfId="62651" xr:uid="{00000000-0005-0000-0000-0000CCF40000}"/>
    <cellStyle name="Total 2 5 10 3" xfId="62652" xr:uid="{00000000-0005-0000-0000-0000CDF40000}"/>
    <cellStyle name="Total 2 5 10 3 2" xfId="62653" xr:uid="{00000000-0005-0000-0000-0000CEF40000}"/>
    <cellStyle name="Total 2 5 10 3 3" xfId="62654" xr:uid="{00000000-0005-0000-0000-0000CFF40000}"/>
    <cellStyle name="Total 2 5 10 3 4" xfId="62655" xr:uid="{00000000-0005-0000-0000-0000D0F40000}"/>
    <cellStyle name="Total 2 5 10 3 5" xfId="62656" xr:uid="{00000000-0005-0000-0000-0000D1F40000}"/>
    <cellStyle name="Total 2 5 10 4" xfId="62657" xr:uid="{00000000-0005-0000-0000-0000D2F40000}"/>
    <cellStyle name="Total 2 5 10 4 2" xfId="62658" xr:uid="{00000000-0005-0000-0000-0000D3F40000}"/>
    <cellStyle name="Total 2 5 10 4 3" xfId="62659" xr:uid="{00000000-0005-0000-0000-0000D4F40000}"/>
    <cellStyle name="Total 2 5 10 4 4" xfId="62660" xr:uid="{00000000-0005-0000-0000-0000D5F40000}"/>
    <cellStyle name="Total 2 5 10 4 5" xfId="62661" xr:uid="{00000000-0005-0000-0000-0000D6F40000}"/>
    <cellStyle name="Total 2 5 10 5" xfId="62662" xr:uid="{00000000-0005-0000-0000-0000D7F40000}"/>
    <cellStyle name="Total 2 5 10 6" xfId="62663" xr:uid="{00000000-0005-0000-0000-0000D8F40000}"/>
    <cellStyle name="Total 2 5 10 7" xfId="62664" xr:uid="{00000000-0005-0000-0000-0000D9F40000}"/>
    <cellStyle name="Total 2 5 10 8" xfId="62665" xr:uid="{00000000-0005-0000-0000-0000DAF40000}"/>
    <cellStyle name="Total 2 5 11" xfId="62666" xr:uid="{00000000-0005-0000-0000-0000DBF40000}"/>
    <cellStyle name="Total 2 5 11 2" xfId="62667" xr:uid="{00000000-0005-0000-0000-0000DCF40000}"/>
    <cellStyle name="Total 2 5 11 2 2" xfId="62668" xr:uid="{00000000-0005-0000-0000-0000DDF40000}"/>
    <cellStyle name="Total 2 5 11 2 2 2" xfId="62669" xr:uid="{00000000-0005-0000-0000-0000DEF40000}"/>
    <cellStyle name="Total 2 5 11 2 2 3" xfId="62670" xr:uid="{00000000-0005-0000-0000-0000DFF40000}"/>
    <cellStyle name="Total 2 5 11 2 2 4" xfId="62671" xr:uid="{00000000-0005-0000-0000-0000E0F40000}"/>
    <cellStyle name="Total 2 5 11 2 2 5" xfId="62672" xr:uid="{00000000-0005-0000-0000-0000E1F40000}"/>
    <cellStyle name="Total 2 5 11 2 3" xfId="62673" xr:uid="{00000000-0005-0000-0000-0000E2F40000}"/>
    <cellStyle name="Total 2 5 11 2 3 2" xfId="62674" xr:uid="{00000000-0005-0000-0000-0000E3F40000}"/>
    <cellStyle name="Total 2 5 11 2 3 3" xfId="62675" xr:uid="{00000000-0005-0000-0000-0000E4F40000}"/>
    <cellStyle name="Total 2 5 11 2 3 4" xfId="62676" xr:uid="{00000000-0005-0000-0000-0000E5F40000}"/>
    <cellStyle name="Total 2 5 11 2 3 5" xfId="62677" xr:uid="{00000000-0005-0000-0000-0000E6F40000}"/>
    <cellStyle name="Total 2 5 11 2 4" xfId="62678" xr:uid="{00000000-0005-0000-0000-0000E7F40000}"/>
    <cellStyle name="Total 2 5 11 2 5" xfId="62679" xr:uid="{00000000-0005-0000-0000-0000E8F40000}"/>
    <cellStyle name="Total 2 5 11 2 6" xfId="62680" xr:uid="{00000000-0005-0000-0000-0000E9F40000}"/>
    <cellStyle name="Total 2 5 11 2 7" xfId="62681" xr:uid="{00000000-0005-0000-0000-0000EAF40000}"/>
    <cellStyle name="Total 2 5 11 3" xfId="62682" xr:uid="{00000000-0005-0000-0000-0000EBF40000}"/>
    <cellStyle name="Total 2 5 11 3 2" xfId="62683" xr:uid="{00000000-0005-0000-0000-0000ECF40000}"/>
    <cellStyle name="Total 2 5 11 3 3" xfId="62684" xr:uid="{00000000-0005-0000-0000-0000EDF40000}"/>
    <cellStyle name="Total 2 5 11 3 4" xfId="62685" xr:uid="{00000000-0005-0000-0000-0000EEF40000}"/>
    <cellStyle name="Total 2 5 11 3 5" xfId="62686" xr:uid="{00000000-0005-0000-0000-0000EFF40000}"/>
    <cellStyle name="Total 2 5 11 4" xfId="62687" xr:uid="{00000000-0005-0000-0000-0000F0F40000}"/>
    <cellStyle name="Total 2 5 11 4 2" xfId="62688" xr:uid="{00000000-0005-0000-0000-0000F1F40000}"/>
    <cellStyle name="Total 2 5 11 4 3" xfId="62689" xr:uid="{00000000-0005-0000-0000-0000F2F40000}"/>
    <cellStyle name="Total 2 5 11 4 4" xfId="62690" xr:uid="{00000000-0005-0000-0000-0000F3F40000}"/>
    <cellStyle name="Total 2 5 11 4 5" xfId="62691" xr:uid="{00000000-0005-0000-0000-0000F4F40000}"/>
    <cellStyle name="Total 2 5 11 5" xfId="62692" xr:uid="{00000000-0005-0000-0000-0000F5F40000}"/>
    <cellStyle name="Total 2 5 11 6" xfId="62693" xr:uid="{00000000-0005-0000-0000-0000F6F40000}"/>
    <cellStyle name="Total 2 5 11 7" xfId="62694" xr:uid="{00000000-0005-0000-0000-0000F7F40000}"/>
    <cellStyle name="Total 2 5 11 8" xfId="62695" xr:uid="{00000000-0005-0000-0000-0000F8F40000}"/>
    <cellStyle name="Total 2 5 12" xfId="62696" xr:uid="{00000000-0005-0000-0000-0000F9F40000}"/>
    <cellStyle name="Total 2 5 12 2" xfId="62697" xr:uid="{00000000-0005-0000-0000-0000FAF40000}"/>
    <cellStyle name="Total 2 5 12 2 2" xfId="62698" xr:uid="{00000000-0005-0000-0000-0000FBF40000}"/>
    <cellStyle name="Total 2 5 12 2 2 2" xfId="62699" xr:uid="{00000000-0005-0000-0000-0000FCF40000}"/>
    <cellStyle name="Total 2 5 12 2 2 3" xfId="62700" xr:uid="{00000000-0005-0000-0000-0000FDF40000}"/>
    <cellStyle name="Total 2 5 12 2 2 4" xfId="62701" xr:uid="{00000000-0005-0000-0000-0000FEF40000}"/>
    <cellStyle name="Total 2 5 12 2 2 5" xfId="62702" xr:uid="{00000000-0005-0000-0000-0000FFF40000}"/>
    <cellStyle name="Total 2 5 12 2 3" xfId="62703" xr:uid="{00000000-0005-0000-0000-000000F50000}"/>
    <cellStyle name="Total 2 5 12 2 3 2" xfId="62704" xr:uid="{00000000-0005-0000-0000-000001F50000}"/>
    <cellStyle name="Total 2 5 12 2 3 3" xfId="62705" xr:uid="{00000000-0005-0000-0000-000002F50000}"/>
    <cellStyle name="Total 2 5 12 2 3 4" xfId="62706" xr:uid="{00000000-0005-0000-0000-000003F50000}"/>
    <cellStyle name="Total 2 5 12 2 3 5" xfId="62707" xr:uid="{00000000-0005-0000-0000-000004F50000}"/>
    <cellStyle name="Total 2 5 12 2 4" xfId="62708" xr:uid="{00000000-0005-0000-0000-000005F50000}"/>
    <cellStyle name="Total 2 5 12 2 5" xfId="62709" xr:uid="{00000000-0005-0000-0000-000006F50000}"/>
    <cellStyle name="Total 2 5 12 2 6" xfId="62710" xr:uid="{00000000-0005-0000-0000-000007F50000}"/>
    <cellStyle name="Total 2 5 12 2 7" xfId="62711" xr:uid="{00000000-0005-0000-0000-000008F50000}"/>
    <cellStyle name="Total 2 5 12 3" xfId="62712" xr:uid="{00000000-0005-0000-0000-000009F50000}"/>
    <cellStyle name="Total 2 5 12 3 2" xfId="62713" xr:uid="{00000000-0005-0000-0000-00000AF50000}"/>
    <cellStyle name="Total 2 5 12 3 3" xfId="62714" xr:uid="{00000000-0005-0000-0000-00000BF50000}"/>
    <cellStyle name="Total 2 5 12 3 4" xfId="62715" xr:uid="{00000000-0005-0000-0000-00000CF50000}"/>
    <cellStyle name="Total 2 5 12 3 5" xfId="62716" xr:uid="{00000000-0005-0000-0000-00000DF50000}"/>
    <cellStyle name="Total 2 5 12 4" xfId="62717" xr:uid="{00000000-0005-0000-0000-00000EF50000}"/>
    <cellStyle name="Total 2 5 12 4 2" xfId="62718" xr:uid="{00000000-0005-0000-0000-00000FF50000}"/>
    <cellStyle name="Total 2 5 12 4 3" xfId="62719" xr:uid="{00000000-0005-0000-0000-000010F50000}"/>
    <cellStyle name="Total 2 5 12 4 4" xfId="62720" xr:uid="{00000000-0005-0000-0000-000011F50000}"/>
    <cellStyle name="Total 2 5 12 4 5" xfId="62721" xr:uid="{00000000-0005-0000-0000-000012F50000}"/>
    <cellStyle name="Total 2 5 12 5" xfId="62722" xr:uid="{00000000-0005-0000-0000-000013F50000}"/>
    <cellStyle name="Total 2 5 12 6" xfId="62723" xr:uid="{00000000-0005-0000-0000-000014F50000}"/>
    <cellStyle name="Total 2 5 12 7" xfId="62724" xr:uid="{00000000-0005-0000-0000-000015F50000}"/>
    <cellStyle name="Total 2 5 12 8" xfId="62725" xr:uid="{00000000-0005-0000-0000-000016F50000}"/>
    <cellStyle name="Total 2 5 13" xfId="62726" xr:uid="{00000000-0005-0000-0000-000017F50000}"/>
    <cellStyle name="Total 2 5 13 2" xfId="62727" xr:uid="{00000000-0005-0000-0000-000018F50000}"/>
    <cellStyle name="Total 2 5 13 2 2" xfId="62728" xr:uid="{00000000-0005-0000-0000-000019F50000}"/>
    <cellStyle name="Total 2 5 13 2 2 2" xfId="62729" xr:uid="{00000000-0005-0000-0000-00001AF50000}"/>
    <cellStyle name="Total 2 5 13 2 2 3" xfId="62730" xr:uid="{00000000-0005-0000-0000-00001BF50000}"/>
    <cellStyle name="Total 2 5 13 2 2 4" xfId="62731" xr:uid="{00000000-0005-0000-0000-00001CF50000}"/>
    <cellStyle name="Total 2 5 13 2 2 5" xfId="62732" xr:uid="{00000000-0005-0000-0000-00001DF50000}"/>
    <cellStyle name="Total 2 5 13 2 3" xfId="62733" xr:uid="{00000000-0005-0000-0000-00001EF50000}"/>
    <cellStyle name="Total 2 5 13 2 3 2" xfId="62734" xr:uid="{00000000-0005-0000-0000-00001FF50000}"/>
    <cellStyle name="Total 2 5 13 2 3 3" xfId="62735" xr:uid="{00000000-0005-0000-0000-000020F50000}"/>
    <cellStyle name="Total 2 5 13 2 3 4" xfId="62736" xr:uid="{00000000-0005-0000-0000-000021F50000}"/>
    <cellStyle name="Total 2 5 13 2 3 5" xfId="62737" xr:uid="{00000000-0005-0000-0000-000022F50000}"/>
    <cellStyle name="Total 2 5 13 2 4" xfId="62738" xr:uid="{00000000-0005-0000-0000-000023F50000}"/>
    <cellStyle name="Total 2 5 13 2 5" xfId="62739" xr:uid="{00000000-0005-0000-0000-000024F50000}"/>
    <cellStyle name="Total 2 5 13 2 6" xfId="62740" xr:uid="{00000000-0005-0000-0000-000025F50000}"/>
    <cellStyle name="Total 2 5 13 2 7" xfId="62741" xr:uid="{00000000-0005-0000-0000-000026F50000}"/>
    <cellStyle name="Total 2 5 13 3" xfId="62742" xr:uid="{00000000-0005-0000-0000-000027F50000}"/>
    <cellStyle name="Total 2 5 13 3 2" xfId="62743" xr:uid="{00000000-0005-0000-0000-000028F50000}"/>
    <cellStyle name="Total 2 5 13 3 3" xfId="62744" xr:uid="{00000000-0005-0000-0000-000029F50000}"/>
    <cellStyle name="Total 2 5 13 3 4" xfId="62745" xr:uid="{00000000-0005-0000-0000-00002AF50000}"/>
    <cellStyle name="Total 2 5 13 3 5" xfId="62746" xr:uid="{00000000-0005-0000-0000-00002BF50000}"/>
    <cellStyle name="Total 2 5 13 4" xfId="62747" xr:uid="{00000000-0005-0000-0000-00002CF50000}"/>
    <cellStyle name="Total 2 5 13 4 2" xfId="62748" xr:uid="{00000000-0005-0000-0000-00002DF50000}"/>
    <cellStyle name="Total 2 5 13 4 3" xfId="62749" xr:uid="{00000000-0005-0000-0000-00002EF50000}"/>
    <cellStyle name="Total 2 5 13 4 4" xfId="62750" xr:uid="{00000000-0005-0000-0000-00002FF50000}"/>
    <cellStyle name="Total 2 5 13 4 5" xfId="62751" xr:uid="{00000000-0005-0000-0000-000030F50000}"/>
    <cellStyle name="Total 2 5 13 5" xfId="62752" xr:uid="{00000000-0005-0000-0000-000031F50000}"/>
    <cellStyle name="Total 2 5 13 6" xfId="62753" xr:uid="{00000000-0005-0000-0000-000032F50000}"/>
    <cellStyle name="Total 2 5 13 7" xfId="62754" xr:uid="{00000000-0005-0000-0000-000033F50000}"/>
    <cellStyle name="Total 2 5 13 8" xfId="62755" xr:uid="{00000000-0005-0000-0000-000034F50000}"/>
    <cellStyle name="Total 2 5 14" xfId="62756" xr:uid="{00000000-0005-0000-0000-000035F50000}"/>
    <cellStyle name="Total 2 5 14 2" xfId="62757" xr:uid="{00000000-0005-0000-0000-000036F50000}"/>
    <cellStyle name="Total 2 5 14 2 2" xfId="62758" xr:uid="{00000000-0005-0000-0000-000037F50000}"/>
    <cellStyle name="Total 2 5 14 2 2 2" xfId="62759" xr:uid="{00000000-0005-0000-0000-000038F50000}"/>
    <cellStyle name="Total 2 5 14 2 2 3" xfId="62760" xr:uid="{00000000-0005-0000-0000-000039F50000}"/>
    <cellStyle name="Total 2 5 14 2 2 4" xfId="62761" xr:uid="{00000000-0005-0000-0000-00003AF50000}"/>
    <cellStyle name="Total 2 5 14 2 2 5" xfId="62762" xr:uid="{00000000-0005-0000-0000-00003BF50000}"/>
    <cellStyle name="Total 2 5 14 2 3" xfId="62763" xr:uid="{00000000-0005-0000-0000-00003CF50000}"/>
    <cellStyle name="Total 2 5 14 2 3 2" xfId="62764" xr:uid="{00000000-0005-0000-0000-00003DF50000}"/>
    <cellStyle name="Total 2 5 14 2 3 3" xfId="62765" xr:uid="{00000000-0005-0000-0000-00003EF50000}"/>
    <cellStyle name="Total 2 5 14 2 3 4" xfId="62766" xr:uid="{00000000-0005-0000-0000-00003FF50000}"/>
    <cellStyle name="Total 2 5 14 2 3 5" xfId="62767" xr:uid="{00000000-0005-0000-0000-000040F50000}"/>
    <cellStyle name="Total 2 5 14 2 4" xfId="62768" xr:uid="{00000000-0005-0000-0000-000041F50000}"/>
    <cellStyle name="Total 2 5 14 2 5" xfId="62769" xr:uid="{00000000-0005-0000-0000-000042F50000}"/>
    <cellStyle name="Total 2 5 14 2 6" xfId="62770" xr:uid="{00000000-0005-0000-0000-000043F50000}"/>
    <cellStyle name="Total 2 5 14 2 7" xfId="62771" xr:uid="{00000000-0005-0000-0000-000044F50000}"/>
    <cellStyle name="Total 2 5 14 3" xfId="62772" xr:uid="{00000000-0005-0000-0000-000045F50000}"/>
    <cellStyle name="Total 2 5 14 3 2" xfId="62773" xr:uid="{00000000-0005-0000-0000-000046F50000}"/>
    <cellStyle name="Total 2 5 14 3 3" xfId="62774" xr:uid="{00000000-0005-0000-0000-000047F50000}"/>
    <cellStyle name="Total 2 5 14 3 4" xfId="62775" xr:uid="{00000000-0005-0000-0000-000048F50000}"/>
    <cellStyle name="Total 2 5 14 3 5" xfId="62776" xr:uid="{00000000-0005-0000-0000-000049F50000}"/>
    <cellStyle name="Total 2 5 14 4" xfId="62777" xr:uid="{00000000-0005-0000-0000-00004AF50000}"/>
    <cellStyle name="Total 2 5 14 4 2" xfId="62778" xr:uid="{00000000-0005-0000-0000-00004BF50000}"/>
    <cellStyle name="Total 2 5 14 4 3" xfId="62779" xr:uid="{00000000-0005-0000-0000-00004CF50000}"/>
    <cellStyle name="Total 2 5 14 4 4" xfId="62780" xr:uid="{00000000-0005-0000-0000-00004DF50000}"/>
    <cellStyle name="Total 2 5 14 4 5" xfId="62781" xr:uid="{00000000-0005-0000-0000-00004EF50000}"/>
    <cellStyle name="Total 2 5 14 5" xfId="62782" xr:uid="{00000000-0005-0000-0000-00004FF50000}"/>
    <cellStyle name="Total 2 5 14 6" xfId="62783" xr:uid="{00000000-0005-0000-0000-000050F50000}"/>
    <cellStyle name="Total 2 5 14 7" xfId="62784" xr:uid="{00000000-0005-0000-0000-000051F50000}"/>
    <cellStyle name="Total 2 5 14 8" xfId="62785" xr:uid="{00000000-0005-0000-0000-000052F50000}"/>
    <cellStyle name="Total 2 5 15" xfId="62786" xr:uid="{00000000-0005-0000-0000-000053F50000}"/>
    <cellStyle name="Total 2 5 15 2" xfId="62787" xr:uid="{00000000-0005-0000-0000-000054F50000}"/>
    <cellStyle name="Total 2 5 15 2 2" xfId="62788" xr:uid="{00000000-0005-0000-0000-000055F50000}"/>
    <cellStyle name="Total 2 5 15 2 3" xfId="62789" xr:uid="{00000000-0005-0000-0000-000056F50000}"/>
    <cellStyle name="Total 2 5 15 2 4" xfId="62790" xr:uid="{00000000-0005-0000-0000-000057F50000}"/>
    <cellStyle name="Total 2 5 15 2 5" xfId="62791" xr:uid="{00000000-0005-0000-0000-000058F50000}"/>
    <cellStyle name="Total 2 5 15 3" xfId="62792" xr:uid="{00000000-0005-0000-0000-000059F50000}"/>
    <cellStyle name="Total 2 5 15 3 2" xfId="62793" xr:uid="{00000000-0005-0000-0000-00005AF50000}"/>
    <cellStyle name="Total 2 5 15 3 3" xfId="62794" xr:uid="{00000000-0005-0000-0000-00005BF50000}"/>
    <cellStyle name="Total 2 5 15 3 4" xfId="62795" xr:uid="{00000000-0005-0000-0000-00005CF50000}"/>
    <cellStyle name="Total 2 5 15 3 5" xfId="62796" xr:uid="{00000000-0005-0000-0000-00005DF50000}"/>
    <cellStyle name="Total 2 5 15 4" xfId="62797" xr:uid="{00000000-0005-0000-0000-00005EF50000}"/>
    <cellStyle name="Total 2 5 15 5" xfId="62798" xr:uid="{00000000-0005-0000-0000-00005FF50000}"/>
    <cellStyle name="Total 2 5 15 6" xfId="62799" xr:uid="{00000000-0005-0000-0000-000060F50000}"/>
    <cellStyle name="Total 2 5 15 7" xfId="62800" xr:uid="{00000000-0005-0000-0000-000061F50000}"/>
    <cellStyle name="Total 2 5 16" xfId="62801" xr:uid="{00000000-0005-0000-0000-000062F50000}"/>
    <cellStyle name="Total 2 5 16 2" xfId="62802" xr:uid="{00000000-0005-0000-0000-000063F50000}"/>
    <cellStyle name="Total 2 5 16 3" xfId="62803" xr:uid="{00000000-0005-0000-0000-000064F50000}"/>
    <cellStyle name="Total 2 5 16 4" xfId="62804" xr:uid="{00000000-0005-0000-0000-000065F50000}"/>
    <cellStyle name="Total 2 5 16 5" xfId="62805" xr:uid="{00000000-0005-0000-0000-000066F50000}"/>
    <cellStyle name="Total 2 5 17" xfId="62806" xr:uid="{00000000-0005-0000-0000-000067F50000}"/>
    <cellStyle name="Total 2 5 17 2" xfId="62807" xr:uid="{00000000-0005-0000-0000-000068F50000}"/>
    <cellStyle name="Total 2 5 17 3" xfId="62808" xr:uid="{00000000-0005-0000-0000-000069F50000}"/>
    <cellStyle name="Total 2 5 17 4" xfId="62809" xr:uid="{00000000-0005-0000-0000-00006AF50000}"/>
    <cellStyle name="Total 2 5 17 5" xfId="62810" xr:uid="{00000000-0005-0000-0000-00006BF50000}"/>
    <cellStyle name="Total 2 5 18" xfId="62811" xr:uid="{00000000-0005-0000-0000-00006CF50000}"/>
    <cellStyle name="Total 2 5 19" xfId="62812" xr:uid="{00000000-0005-0000-0000-00006DF50000}"/>
    <cellStyle name="Total 2 5 2" xfId="62813" xr:uid="{00000000-0005-0000-0000-00006EF50000}"/>
    <cellStyle name="Total 2 5 2 2" xfId="62814" xr:uid="{00000000-0005-0000-0000-00006FF50000}"/>
    <cellStyle name="Total 2 5 2 2 2" xfId="62815" xr:uid="{00000000-0005-0000-0000-000070F50000}"/>
    <cellStyle name="Total 2 5 2 2 2 2" xfId="62816" xr:uid="{00000000-0005-0000-0000-000071F50000}"/>
    <cellStyle name="Total 2 5 2 2 2 3" xfId="62817" xr:uid="{00000000-0005-0000-0000-000072F50000}"/>
    <cellStyle name="Total 2 5 2 2 2 4" xfId="62818" xr:uid="{00000000-0005-0000-0000-000073F50000}"/>
    <cellStyle name="Total 2 5 2 2 2 5" xfId="62819" xr:uid="{00000000-0005-0000-0000-000074F50000}"/>
    <cellStyle name="Total 2 5 2 2 3" xfId="62820" xr:uid="{00000000-0005-0000-0000-000075F50000}"/>
    <cellStyle name="Total 2 5 2 2 3 2" xfId="62821" xr:uid="{00000000-0005-0000-0000-000076F50000}"/>
    <cellStyle name="Total 2 5 2 2 3 3" xfId="62822" xr:uid="{00000000-0005-0000-0000-000077F50000}"/>
    <cellStyle name="Total 2 5 2 2 3 4" xfId="62823" xr:uid="{00000000-0005-0000-0000-000078F50000}"/>
    <cellStyle name="Total 2 5 2 2 3 5" xfId="62824" xr:uid="{00000000-0005-0000-0000-000079F50000}"/>
    <cellStyle name="Total 2 5 2 2 4" xfId="62825" xr:uid="{00000000-0005-0000-0000-00007AF50000}"/>
    <cellStyle name="Total 2 5 2 2 5" xfId="62826" xr:uid="{00000000-0005-0000-0000-00007BF50000}"/>
    <cellStyle name="Total 2 5 2 2 6" xfId="62827" xr:uid="{00000000-0005-0000-0000-00007CF50000}"/>
    <cellStyle name="Total 2 5 2 2 7" xfId="62828" xr:uid="{00000000-0005-0000-0000-00007DF50000}"/>
    <cellStyle name="Total 2 5 2 3" xfId="62829" xr:uid="{00000000-0005-0000-0000-00007EF50000}"/>
    <cellStyle name="Total 2 5 2 3 2" xfId="62830" xr:uid="{00000000-0005-0000-0000-00007FF50000}"/>
    <cellStyle name="Total 2 5 2 3 3" xfId="62831" xr:uid="{00000000-0005-0000-0000-000080F50000}"/>
    <cellStyle name="Total 2 5 2 3 4" xfId="62832" xr:uid="{00000000-0005-0000-0000-000081F50000}"/>
    <cellStyle name="Total 2 5 2 3 5" xfId="62833" xr:uid="{00000000-0005-0000-0000-000082F50000}"/>
    <cellStyle name="Total 2 5 2 4" xfId="62834" xr:uid="{00000000-0005-0000-0000-000083F50000}"/>
    <cellStyle name="Total 2 5 2 4 2" xfId="62835" xr:uid="{00000000-0005-0000-0000-000084F50000}"/>
    <cellStyle name="Total 2 5 2 4 3" xfId="62836" xr:uid="{00000000-0005-0000-0000-000085F50000}"/>
    <cellStyle name="Total 2 5 2 4 4" xfId="62837" xr:uid="{00000000-0005-0000-0000-000086F50000}"/>
    <cellStyle name="Total 2 5 2 4 5" xfId="62838" xr:uid="{00000000-0005-0000-0000-000087F50000}"/>
    <cellStyle name="Total 2 5 2 5" xfId="62839" xr:uid="{00000000-0005-0000-0000-000088F50000}"/>
    <cellStyle name="Total 2 5 2 6" xfId="62840" xr:uid="{00000000-0005-0000-0000-000089F50000}"/>
    <cellStyle name="Total 2 5 2 7" xfId="62841" xr:uid="{00000000-0005-0000-0000-00008AF50000}"/>
    <cellStyle name="Total 2 5 2 8" xfId="62842" xr:uid="{00000000-0005-0000-0000-00008BF50000}"/>
    <cellStyle name="Total 2 5 20" xfId="62843" xr:uid="{00000000-0005-0000-0000-00008CF50000}"/>
    <cellStyle name="Total 2 5 21" xfId="62844" xr:uid="{00000000-0005-0000-0000-00008DF50000}"/>
    <cellStyle name="Total 2 5 3" xfId="62845" xr:uid="{00000000-0005-0000-0000-00008EF50000}"/>
    <cellStyle name="Total 2 5 3 2" xfId="62846" xr:uid="{00000000-0005-0000-0000-00008FF50000}"/>
    <cellStyle name="Total 2 5 3 2 2" xfId="62847" xr:uid="{00000000-0005-0000-0000-000090F50000}"/>
    <cellStyle name="Total 2 5 3 2 2 2" xfId="62848" xr:uid="{00000000-0005-0000-0000-000091F50000}"/>
    <cellStyle name="Total 2 5 3 2 2 3" xfId="62849" xr:uid="{00000000-0005-0000-0000-000092F50000}"/>
    <cellStyle name="Total 2 5 3 2 2 4" xfId="62850" xr:uid="{00000000-0005-0000-0000-000093F50000}"/>
    <cellStyle name="Total 2 5 3 2 2 5" xfId="62851" xr:uid="{00000000-0005-0000-0000-000094F50000}"/>
    <cellStyle name="Total 2 5 3 2 3" xfId="62852" xr:uid="{00000000-0005-0000-0000-000095F50000}"/>
    <cellStyle name="Total 2 5 3 2 3 2" xfId="62853" xr:uid="{00000000-0005-0000-0000-000096F50000}"/>
    <cellStyle name="Total 2 5 3 2 3 3" xfId="62854" xr:uid="{00000000-0005-0000-0000-000097F50000}"/>
    <cellStyle name="Total 2 5 3 2 3 4" xfId="62855" xr:uid="{00000000-0005-0000-0000-000098F50000}"/>
    <cellStyle name="Total 2 5 3 2 3 5" xfId="62856" xr:uid="{00000000-0005-0000-0000-000099F50000}"/>
    <cellStyle name="Total 2 5 3 2 4" xfId="62857" xr:uid="{00000000-0005-0000-0000-00009AF50000}"/>
    <cellStyle name="Total 2 5 3 2 5" xfId="62858" xr:uid="{00000000-0005-0000-0000-00009BF50000}"/>
    <cellStyle name="Total 2 5 3 2 6" xfId="62859" xr:uid="{00000000-0005-0000-0000-00009CF50000}"/>
    <cellStyle name="Total 2 5 3 2 7" xfId="62860" xr:uid="{00000000-0005-0000-0000-00009DF50000}"/>
    <cellStyle name="Total 2 5 3 3" xfId="62861" xr:uid="{00000000-0005-0000-0000-00009EF50000}"/>
    <cellStyle name="Total 2 5 3 3 2" xfId="62862" xr:uid="{00000000-0005-0000-0000-00009FF50000}"/>
    <cellStyle name="Total 2 5 3 3 3" xfId="62863" xr:uid="{00000000-0005-0000-0000-0000A0F50000}"/>
    <cellStyle name="Total 2 5 3 3 4" xfId="62864" xr:uid="{00000000-0005-0000-0000-0000A1F50000}"/>
    <cellStyle name="Total 2 5 3 3 5" xfId="62865" xr:uid="{00000000-0005-0000-0000-0000A2F50000}"/>
    <cellStyle name="Total 2 5 3 4" xfId="62866" xr:uid="{00000000-0005-0000-0000-0000A3F50000}"/>
    <cellStyle name="Total 2 5 3 4 2" xfId="62867" xr:uid="{00000000-0005-0000-0000-0000A4F50000}"/>
    <cellStyle name="Total 2 5 3 4 3" xfId="62868" xr:uid="{00000000-0005-0000-0000-0000A5F50000}"/>
    <cellStyle name="Total 2 5 3 4 4" xfId="62869" xr:uid="{00000000-0005-0000-0000-0000A6F50000}"/>
    <cellStyle name="Total 2 5 3 4 5" xfId="62870" xr:uid="{00000000-0005-0000-0000-0000A7F50000}"/>
    <cellStyle name="Total 2 5 3 5" xfId="62871" xr:uid="{00000000-0005-0000-0000-0000A8F50000}"/>
    <cellStyle name="Total 2 5 3 6" xfId="62872" xr:uid="{00000000-0005-0000-0000-0000A9F50000}"/>
    <cellStyle name="Total 2 5 3 7" xfId="62873" xr:uid="{00000000-0005-0000-0000-0000AAF50000}"/>
    <cellStyle name="Total 2 5 3 8" xfId="62874" xr:uid="{00000000-0005-0000-0000-0000ABF50000}"/>
    <cellStyle name="Total 2 5 4" xfId="62875" xr:uid="{00000000-0005-0000-0000-0000ACF50000}"/>
    <cellStyle name="Total 2 5 4 2" xfId="62876" xr:uid="{00000000-0005-0000-0000-0000ADF50000}"/>
    <cellStyle name="Total 2 5 4 2 2" xfId="62877" xr:uid="{00000000-0005-0000-0000-0000AEF50000}"/>
    <cellStyle name="Total 2 5 4 2 2 2" xfId="62878" xr:uid="{00000000-0005-0000-0000-0000AFF50000}"/>
    <cellStyle name="Total 2 5 4 2 2 3" xfId="62879" xr:uid="{00000000-0005-0000-0000-0000B0F50000}"/>
    <cellStyle name="Total 2 5 4 2 2 4" xfId="62880" xr:uid="{00000000-0005-0000-0000-0000B1F50000}"/>
    <cellStyle name="Total 2 5 4 2 2 5" xfId="62881" xr:uid="{00000000-0005-0000-0000-0000B2F50000}"/>
    <cellStyle name="Total 2 5 4 2 3" xfId="62882" xr:uid="{00000000-0005-0000-0000-0000B3F50000}"/>
    <cellStyle name="Total 2 5 4 2 3 2" xfId="62883" xr:uid="{00000000-0005-0000-0000-0000B4F50000}"/>
    <cellStyle name="Total 2 5 4 2 3 3" xfId="62884" xr:uid="{00000000-0005-0000-0000-0000B5F50000}"/>
    <cellStyle name="Total 2 5 4 2 3 4" xfId="62885" xr:uid="{00000000-0005-0000-0000-0000B6F50000}"/>
    <cellStyle name="Total 2 5 4 2 3 5" xfId="62886" xr:uid="{00000000-0005-0000-0000-0000B7F50000}"/>
    <cellStyle name="Total 2 5 4 2 4" xfId="62887" xr:uid="{00000000-0005-0000-0000-0000B8F50000}"/>
    <cellStyle name="Total 2 5 4 2 5" xfId="62888" xr:uid="{00000000-0005-0000-0000-0000B9F50000}"/>
    <cellStyle name="Total 2 5 4 2 6" xfId="62889" xr:uid="{00000000-0005-0000-0000-0000BAF50000}"/>
    <cellStyle name="Total 2 5 4 2 7" xfId="62890" xr:uid="{00000000-0005-0000-0000-0000BBF50000}"/>
    <cellStyle name="Total 2 5 4 3" xfId="62891" xr:uid="{00000000-0005-0000-0000-0000BCF50000}"/>
    <cellStyle name="Total 2 5 4 3 2" xfId="62892" xr:uid="{00000000-0005-0000-0000-0000BDF50000}"/>
    <cellStyle name="Total 2 5 4 3 3" xfId="62893" xr:uid="{00000000-0005-0000-0000-0000BEF50000}"/>
    <cellStyle name="Total 2 5 4 3 4" xfId="62894" xr:uid="{00000000-0005-0000-0000-0000BFF50000}"/>
    <cellStyle name="Total 2 5 4 3 5" xfId="62895" xr:uid="{00000000-0005-0000-0000-0000C0F50000}"/>
    <cellStyle name="Total 2 5 4 4" xfId="62896" xr:uid="{00000000-0005-0000-0000-0000C1F50000}"/>
    <cellStyle name="Total 2 5 4 4 2" xfId="62897" xr:uid="{00000000-0005-0000-0000-0000C2F50000}"/>
    <cellStyle name="Total 2 5 4 4 3" xfId="62898" xr:uid="{00000000-0005-0000-0000-0000C3F50000}"/>
    <cellStyle name="Total 2 5 4 4 4" xfId="62899" xr:uid="{00000000-0005-0000-0000-0000C4F50000}"/>
    <cellStyle name="Total 2 5 4 4 5" xfId="62900" xr:uid="{00000000-0005-0000-0000-0000C5F50000}"/>
    <cellStyle name="Total 2 5 4 5" xfId="62901" xr:uid="{00000000-0005-0000-0000-0000C6F50000}"/>
    <cellStyle name="Total 2 5 4 6" xfId="62902" xr:uid="{00000000-0005-0000-0000-0000C7F50000}"/>
    <cellStyle name="Total 2 5 4 7" xfId="62903" xr:uid="{00000000-0005-0000-0000-0000C8F50000}"/>
    <cellStyle name="Total 2 5 4 8" xfId="62904" xr:uid="{00000000-0005-0000-0000-0000C9F50000}"/>
    <cellStyle name="Total 2 5 5" xfId="62905" xr:uid="{00000000-0005-0000-0000-0000CAF50000}"/>
    <cellStyle name="Total 2 5 5 2" xfId="62906" xr:uid="{00000000-0005-0000-0000-0000CBF50000}"/>
    <cellStyle name="Total 2 5 5 2 2" xfId="62907" xr:uid="{00000000-0005-0000-0000-0000CCF50000}"/>
    <cellStyle name="Total 2 5 5 2 2 2" xfId="62908" xr:uid="{00000000-0005-0000-0000-0000CDF50000}"/>
    <cellStyle name="Total 2 5 5 2 2 3" xfId="62909" xr:uid="{00000000-0005-0000-0000-0000CEF50000}"/>
    <cellStyle name="Total 2 5 5 2 2 4" xfId="62910" xr:uid="{00000000-0005-0000-0000-0000CFF50000}"/>
    <cellStyle name="Total 2 5 5 2 2 5" xfId="62911" xr:uid="{00000000-0005-0000-0000-0000D0F50000}"/>
    <cellStyle name="Total 2 5 5 2 3" xfId="62912" xr:uid="{00000000-0005-0000-0000-0000D1F50000}"/>
    <cellStyle name="Total 2 5 5 2 3 2" xfId="62913" xr:uid="{00000000-0005-0000-0000-0000D2F50000}"/>
    <cellStyle name="Total 2 5 5 2 3 3" xfId="62914" xr:uid="{00000000-0005-0000-0000-0000D3F50000}"/>
    <cellStyle name="Total 2 5 5 2 3 4" xfId="62915" xr:uid="{00000000-0005-0000-0000-0000D4F50000}"/>
    <cellStyle name="Total 2 5 5 2 3 5" xfId="62916" xr:uid="{00000000-0005-0000-0000-0000D5F50000}"/>
    <cellStyle name="Total 2 5 5 2 4" xfId="62917" xr:uid="{00000000-0005-0000-0000-0000D6F50000}"/>
    <cellStyle name="Total 2 5 5 2 5" xfId="62918" xr:uid="{00000000-0005-0000-0000-0000D7F50000}"/>
    <cellStyle name="Total 2 5 5 2 6" xfId="62919" xr:uid="{00000000-0005-0000-0000-0000D8F50000}"/>
    <cellStyle name="Total 2 5 5 2 7" xfId="62920" xr:uid="{00000000-0005-0000-0000-0000D9F50000}"/>
    <cellStyle name="Total 2 5 5 3" xfId="62921" xr:uid="{00000000-0005-0000-0000-0000DAF50000}"/>
    <cellStyle name="Total 2 5 5 3 2" xfId="62922" xr:uid="{00000000-0005-0000-0000-0000DBF50000}"/>
    <cellStyle name="Total 2 5 5 3 3" xfId="62923" xr:uid="{00000000-0005-0000-0000-0000DCF50000}"/>
    <cellStyle name="Total 2 5 5 3 4" xfId="62924" xr:uid="{00000000-0005-0000-0000-0000DDF50000}"/>
    <cellStyle name="Total 2 5 5 3 5" xfId="62925" xr:uid="{00000000-0005-0000-0000-0000DEF50000}"/>
    <cellStyle name="Total 2 5 5 4" xfId="62926" xr:uid="{00000000-0005-0000-0000-0000DFF50000}"/>
    <cellStyle name="Total 2 5 5 4 2" xfId="62927" xr:uid="{00000000-0005-0000-0000-0000E0F50000}"/>
    <cellStyle name="Total 2 5 5 4 3" xfId="62928" xr:uid="{00000000-0005-0000-0000-0000E1F50000}"/>
    <cellStyle name="Total 2 5 5 4 4" xfId="62929" xr:uid="{00000000-0005-0000-0000-0000E2F50000}"/>
    <cellStyle name="Total 2 5 5 4 5" xfId="62930" xr:uid="{00000000-0005-0000-0000-0000E3F50000}"/>
    <cellStyle name="Total 2 5 5 5" xfId="62931" xr:uid="{00000000-0005-0000-0000-0000E4F50000}"/>
    <cellStyle name="Total 2 5 5 6" xfId="62932" xr:uid="{00000000-0005-0000-0000-0000E5F50000}"/>
    <cellStyle name="Total 2 5 5 7" xfId="62933" xr:uid="{00000000-0005-0000-0000-0000E6F50000}"/>
    <cellStyle name="Total 2 5 5 8" xfId="62934" xr:uid="{00000000-0005-0000-0000-0000E7F50000}"/>
    <cellStyle name="Total 2 5 6" xfId="62935" xr:uid="{00000000-0005-0000-0000-0000E8F50000}"/>
    <cellStyle name="Total 2 5 6 2" xfId="62936" xr:uid="{00000000-0005-0000-0000-0000E9F50000}"/>
    <cellStyle name="Total 2 5 6 2 2" xfId="62937" xr:uid="{00000000-0005-0000-0000-0000EAF50000}"/>
    <cellStyle name="Total 2 5 6 2 2 2" xfId="62938" xr:uid="{00000000-0005-0000-0000-0000EBF50000}"/>
    <cellStyle name="Total 2 5 6 2 2 3" xfId="62939" xr:uid="{00000000-0005-0000-0000-0000ECF50000}"/>
    <cellStyle name="Total 2 5 6 2 2 4" xfId="62940" xr:uid="{00000000-0005-0000-0000-0000EDF50000}"/>
    <cellStyle name="Total 2 5 6 2 2 5" xfId="62941" xr:uid="{00000000-0005-0000-0000-0000EEF50000}"/>
    <cellStyle name="Total 2 5 6 2 3" xfId="62942" xr:uid="{00000000-0005-0000-0000-0000EFF50000}"/>
    <cellStyle name="Total 2 5 6 2 3 2" xfId="62943" xr:uid="{00000000-0005-0000-0000-0000F0F50000}"/>
    <cellStyle name="Total 2 5 6 2 3 3" xfId="62944" xr:uid="{00000000-0005-0000-0000-0000F1F50000}"/>
    <cellStyle name="Total 2 5 6 2 3 4" xfId="62945" xr:uid="{00000000-0005-0000-0000-0000F2F50000}"/>
    <cellStyle name="Total 2 5 6 2 3 5" xfId="62946" xr:uid="{00000000-0005-0000-0000-0000F3F50000}"/>
    <cellStyle name="Total 2 5 6 2 4" xfId="62947" xr:uid="{00000000-0005-0000-0000-0000F4F50000}"/>
    <cellStyle name="Total 2 5 6 2 5" xfId="62948" xr:uid="{00000000-0005-0000-0000-0000F5F50000}"/>
    <cellStyle name="Total 2 5 6 2 6" xfId="62949" xr:uid="{00000000-0005-0000-0000-0000F6F50000}"/>
    <cellStyle name="Total 2 5 6 2 7" xfId="62950" xr:uid="{00000000-0005-0000-0000-0000F7F50000}"/>
    <cellStyle name="Total 2 5 6 3" xfId="62951" xr:uid="{00000000-0005-0000-0000-0000F8F50000}"/>
    <cellStyle name="Total 2 5 6 3 2" xfId="62952" xr:uid="{00000000-0005-0000-0000-0000F9F50000}"/>
    <cellStyle name="Total 2 5 6 3 3" xfId="62953" xr:uid="{00000000-0005-0000-0000-0000FAF50000}"/>
    <cellStyle name="Total 2 5 6 3 4" xfId="62954" xr:uid="{00000000-0005-0000-0000-0000FBF50000}"/>
    <cellStyle name="Total 2 5 6 3 5" xfId="62955" xr:uid="{00000000-0005-0000-0000-0000FCF50000}"/>
    <cellStyle name="Total 2 5 6 4" xfId="62956" xr:uid="{00000000-0005-0000-0000-0000FDF50000}"/>
    <cellStyle name="Total 2 5 6 4 2" xfId="62957" xr:uid="{00000000-0005-0000-0000-0000FEF50000}"/>
    <cellStyle name="Total 2 5 6 4 3" xfId="62958" xr:uid="{00000000-0005-0000-0000-0000FFF50000}"/>
    <cellStyle name="Total 2 5 6 4 4" xfId="62959" xr:uid="{00000000-0005-0000-0000-000000F60000}"/>
    <cellStyle name="Total 2 5 6 4 5" xfId="62960" xr:uid="{00000000-0005-0000-0000-000001F60000}"/>
    <cellStyle name="Total 2 5 6 5" xfId="62961" xr:uid="{00000000-0005-0000-0000-000002F60000}"/>
    <cellStyle name="Total 2 5 6 6" xfId="62962" xr:uid="{00000000-0005-0000-0000-000003F60000}"/>
    <cellStyle name="Total 2 5 6 7" xfId="62963" xr:uid="{00000000-0005-0000-0000-000004F60000}"/>
    <cellStyle name="Total 2 5 6 8" xfId="62964" xr:uid="{00000000-0005-0000-0000-000005F60000}"/>
    <cellStyle name="Total 2 5 7" xfId="62965" xr:uid="{00000000-0005-0000-0000-000006F60000}"/>
    <cellStyle name="Total 2 5 7 2" xfId="62966" xr:uid="{00000000-0005-0000-0000-000007F60000}"/>
    <cellStyle name="Total 2 5 7 2 2" xfId="62967" xr:uid="{00000000-0005-0000-0000-000008F60000}"/>
    <cellStyle name="Total 2 5 7 2 2 2" xfId="62968" xr:uid="{00000000-0005-0000-0000-000009F60000}"/>
    <cellStyle name="Total 2 5 7 2 2 3" xfId="62969" xr:uid="{00000000-0005-0000-0000-00000AF60000}"/>
    <cellStyle name="Total 2 5 7 2 2 4" xfId="62970" xr:uid="{00000000-0005-0000-0000-00000BF60000}"/>
    <cellStyle name="Total 2 5 7 2 2 5" xfId="62971" xr:uid="{00000000-0005-0000-0000-00000CF60000}"/>
    <cellStyle name="Total 2 5 7 2 3" xfId="62972" xr:uid="{00000000-0005-0000-0000-00000DF60000}"/>
    <cellStyle name="Total 2 5 7 2 3 2" xfId="62973" xr:uid="{00000000-0005-0000-0000-00000EF60000}"/>
    <cellStyle name="Total 2 5 7 2 3 3" xfId="62974" xr:uid="{00000000-0005-0000-0000-00000FF60000}"/>
    <cellStyle name="Total 2 5 7 2 3 4" xfId="62975" xr:uid="{00000000-0005-0000-0000-000010F60000}"/>
    <cellStyle name="Total 2 5 7 2 3 5" xfId="62976" xr:uid="{00000000-0005-0000-0000-000011F60000}"/>
    <cellStyle name="Total 2 5 7 2 4" xfId="62977" xr:uid="{00000000-0005-0000-0000-000012F60000}"/>
    <cellStyle name="Total 2 5 7 2 5" xfId="62978" xr:uid="{00000000-0005-0000-0000-000013F60000}"/>
    <cellStyle name="Total 2 5 7 2 6" xfId="62979" xr:uid="{00000000-0005-0000-0000-000014F60000}"/>
    <cellStyle name="Total 2 5 7 2 7" xfId="62980" xr:uid="{00000000-0005-0000-0000-000015F60000}"/>
    <cellStyle name="Total 2 5 7 3" xfId="62981" xr:uid="{00000000-0005-0000-0000-000016F60000}"/>
    <cellStyle name="Total 2 5 7 3 2" xfId="62982" xr:uid="{00000000-0005-0000-0000-000017F60000}"/>
    <cellStyle name="Total 2 5 7 3 3" xfId="62983" xr:uid="{00000000-0005-0000-0000-000018F60000}"/>
    <cellStyle name="Total 2 5 7 3 4" xfId="62984" xr:uid="{00000000-0005-0000-0000-000019F60000}"/>
    <cellStyle name="Total 2 5 7 3 5" xfId="62985" xr:uid="{00000000-0005-0000-0000-00001AF60000}"/>
    <cellStyle name="Total 2 5 7 4" xfId="62986" xr:uid="{00000000-0005-0000-0000-00001BF60000}"/>
    <cellStyle name="Total 2 5 7 4 2" xfId="62987" xr:uid="{00000000-0005-0000-0000-00001CF60000}"/>
    <cellStyle name="Total 2 5 7 4 3" xfId="62988" xr:uid="{00000000-0005-0000-0000-00001DF60000}"/>
    <cellStyle name="Total 2 5 7 4 4" xfId="62989" xr:uid="{00000000-0005-0000-0000-00001EF60000}"/>
    <cellStyle name="Total 2 5 7 4 5" xfId="62990" xr:uid="{00000000-0005-0000-0000-00001FF60000}"/>
    <cellStyle name="Total 2 5 7 5" xfId="62991" xr:uid="{00000000-0005-0000-0000-000020F60000}"/>
    <cellStyle name="Total 2 5 7 6" xfId="62992" xr:uid="{00000000-0005-0000-0000-000021F60000}"/>
    <cellStyle name="Total 2 5 7 7" xfId="62993" xr:uid="{00000000-0005-0000-0000-000022F60000}"/>
    <cellStyle name="Total 2 5 7 8" xfId="62994" xr:uid="{00000000-0005-0000-0000-000023F60000}"/>
    <cellStyle name="Total 2 5 8" xfId="62995" xr:uid="{00000000-0005-0000-0000-000024F60000}"/>
    <cellStyle name="Total 2 5 8 2" xfId="62996" xr:uid="{00000000-0005-0000-0000-000025F60000}"/>
    <cellStyle name="Total 2 5 8 2 2" xfId="62997" xr:uid="{00000000-0005-0000-0000-000026F60000}"/>
    <cellStyle name="Total 2 5 8 2 2 2" xfId="62998" xr:uid="{00000000-0005-0000-0000-000027F60000}"/>
    <cellStyle name="Total 2 5 8 2 2 3" xfId="62999" xr:uid="{00000000-0005-0000-0000-000028F60000}"/>
    <cellStyle name="Total 2 5 8 2 2 4" xfId="63000" xr:uid="{00000000-0005-0000-0000-000029F60000}"/>
    <cellStyle name="Total 2 5 8 2 2 5" xfId="63001" xr:uid="{00000000-0005-0000-0000-00002AF60000}"/>
    <cellStyle name="Total 2 5 8 2 3" xfId="63002" xr:uid="{00000000-0005-0000-0000-00002BF60000}"/>
    <cellStyle name="Total 2 5 8 2 3 2" xfId="63003" xr:uid="{00000000-0005-0000-0000-00002CF60000}"/>
    <cellStyle name="Total 2 5 8 2 3 3" xfId="63004" xr:uid="{00000000-0005-0000-0000-00002DF60000}"/>
    <cellStyle name="Total 2 5 8 2 3 4" xfId="63005" xr:uid="{00000000-0005-0000-0000-00002EF60000}"/>
    <cellStyle name="Total 2 5 8 2 3 5" xfId="63006" xr:uid="{00000000-0005-0000-0000-00002FF60000}"/>
    <cellStyle name="Total 2 5 8 2 4" xfId="63007" xr:uid="{00000000-0005-0000-0000-000030F60000}"/>
    <cellStyle name="Total 2 5 8 2 5" xfId="63008" xr:uid="{00000000-0005-0000-0000-000031F60000}"/>
    <cellStyle name="Total 2 5 8 2 6" xfId="63009" xr:uid="{00000000-0005-0000-0000-000032F60000}"/>
    <cellStyle name="Total 2 5 8 2 7" xfId="63010" xr:uid="{00000000-0005-0000-0000-000033F60000}"/>
    <cellStyle name="Total 2 5 8 3" xfId="63011" xr:uid="{00000000-0005-0000-0000-000034F60000}"/>
    <cellStyle name="Total 2 5 8 3 2" xfId="63012" xr:uid="{00000000-0005-0000-0000-000035F60000}"/>
    <cellStyle name="Total 2 5 8 3 3" xfId="63013" xr:uid="{00000000-0005-0000-0000-000036F60000}"/>
    <cellStyle name="Total 2 5 8 3 4" xfId="63014" xr:uid="{00000000-0005-0000-0000-000037F60000}"/>
    <cellStyle name="Total 2 5 8 3 5" xfId="63015" xr:uid="{00000000-0005-0000-0000-000038F60000}"/>
    <cellStyle name="Total 2 5 8 4" xfId="63016" xr:uid="{00000000-0005-0000-0000-000039F60000}"/>
    <cellStyle name="Total 2 5 8 4 2" xfId="63017" xr:uid="{00000000-0005-0000-0000-00003AF60000}"/>
    <cellStyle name="Total 2 5 8 4 3" xfId="63018" xr:uid="{00000000-0005-0000-0000-00003BF60000}"/>
    <cellStyle name="Total 2 5 8 4 4" xfId="63019" xr:uid="{00000000-0005-0000-0000-00003CF60000}"/>
    <cellStyle name="Total 2 5 8 4 5" xfId="63020" xr:uid="{00000000-0005-0000-0000-00003DF60000}"/>
    <cellStyle name="Total 2 5 8 5" xfId="63021" xr:uid="{00000000-0005-0000-0000-00003EF60000}"/>
    <cellStyle name="Total 2 5 8 6" xfId="63022" xr:uid="{00000000-0005-0000-0000-00003FF60000}"/>
    <cellStyle name="Total 2 5 8 7" xfId="63023" xr:uid="{00000000-0005-0000-0000-000040F60000}"/>
    <cellStyle name="Total 2 5 8 8" xfId="63024" xr:uid="{00000000-0005-0000-0000-000041F60000}"/>
    <cellStyle name="Total 2 5 9" xfId="63025" xr:uid="{00000000-0005-0000-0000-000042F60000}"/>
    <cellStyle name="Total 2 5 9 2" xfId="63026" xr:uid="{00000000-0005-0000-0000-000043F60000}"/>
    <cellStyle name="Total 2 5 9 2 2" xfId="63027" xr:uid="{00000000-0005-0000-0000-000044F60000}"/>
    <cellStyle name="Total 2 5 9 2 2 2" xfId="63028" xr:uid="{00000000-0005-0000-0000-000045F60000}"/>
    <cellStyle name="Total 2 5 9 2 2 3" xfId="63029" xr:uid="{00000000-0005-0000-0000-000046F60000}"/>
    <cellStyle name="Total 2 5 9 2 2 4" xfId="63030" xr:uid="{00000000-0005-0000-0000-000047F60000}"/>
    <cellStyle name="Total 2 5 9 2 2 5" xfId="63031" xr:uid="{00000000-0005-0000-0000-000048F60000}"/>
    <cellStyle name="Total 2 5 9 2 3" xfId="63032" xr:uid="{00000000-0005-0000-0000-000049F60000}"/>
    <cellStyle name="Total 2 5 9 2 3 2" xfId="63033" xr:uid="{00000000-0005-0000-0000-00004AF60000}"/>
    <cellStyle name="Total 2 5 9 2 3 3" xfId="63034" xr:uid="{00000000-0005-0000-0000-00004BF60000}"/>
    <cellStyle name="Total 2 5 9 2 3 4" xfId="63035" xr:uid="{00000000-0005-0000-0000-00004CF60000}"/>
    <cellStyle name="Total 2 5 9 2 3 5" xfId="63036" xr:uid="{00000000-0005-0000-0000-00004DF60000}"/>
    <cellStyle name="Total 2 5 9 2 4" xfId="63037" xr:uid="{00000000-0005-0000-0000-00004EF60000}"/>
    <cellStyle name="Total 2 5 9 2 5" xfId="63038" xr:uid="{00000000-0005-0000-0000-00004FF60000}"/>
    <cellStyle name="Total 2 5 9 2 6" xfId="63039" xr:uid="{00000000-0005-0000-0000-000050F60000}"/>
    <cellStyle name="Total 2 5 9 2 7" xfId="63040" xr:uid="{00000000-0005-0000-0000-000051F60000}"/>
    <cellStyle name="Total 2 5 9 3" xfId="63041" xr:uid="{00000000-0005-0000-0000-000052F60000}"/>
    <cellStyle name="Total 2 5 9 3 2" xfId="63042" xr:uid="{00000000-0005-0000-0000-000053F60000}"/>
    <cellStyle name="Total 2 5 9 3 3" xfId="63043" xr:uid="{00000000-0005-0000-0000-000054F60000}"/>
    <cellStyle name="Total 2 5 9 3 4" xfId="63044" xr:uid="{00000000-0005-0000-0000-000055F60000}"/>
    <cellStyle name="Total 2 5 9 3 5" xfId="63045" xr:uid="{00000000-0005-0000-0000-000056F60000}"/>
    <cellStyle name="Total 2 5 9 4" xfId="63046" xr:uid="{00000000-0005-0000-0000-000057F60000}"/>
    <cellStyle name="Total 2 5 9 4 2" xfId="63047" xr:uid="{00000000-0005-0000-0000-000058F60000}"/>
    <cellStyle name="Total 2 5 9 4 3" xfId="63048" xr:uid="{00000000-0005-0000-0000-000059F60000}"/>
    <cellStyle name="Total 2 5 9 4 4" xfId="63049" xr:uid="{00000000-0005-0000-0000-00005AF60000}"/>
    <cellStyle name="Total 2 5 9 4 5" xfId="63050" xr:uid="{00000000-0005-0000-0000-00005BF60000}"/>
    <cellStyle name="Total 2 5 9 5" xfId="63051" xr:uid="{00000000-0005-0000-0000-00005CF60000}"/>
    <cellStyle name="Total 2 5 9 6" xfId="63052" xr:uid="{00000000-0005-0000-0000-00005DF60000}"/>
    <cellStyle name="Total 2 5 9 7" xfId="63053" xr:uid="{00000000-0005-0000-0000-00005EF60000}"/>
    <cellStyle name="Total 2 5 9 8" xfId="63054" xr:uid="{00000000-0005-0000-0000-00005FF60000}"/>
    <cellStyle name="Total 2 6" xfId="63055" xr:uid="{00000000-0005-0000-0000-000060F60000}"/>
    <cellStyle name="Total 2 6 2" xfId="63056" xr:uid="{00000000-0005-0000-0000-000061F60000}"/>
    <cellStyle name="Total 2 6 2 2" xfId="63057" xr:uid="{00000000-0005-0000-0000-000062F60000}"/>
    <cellStyle name="Total 2 6 3" xfId="63058" xr:uid="{00000000-0005-0000-0000-000063F60000}"/>
    <cellStyle name="Total 2 6 4" xfId="63059" xr:uid="{00000000-0005-0000-0000-000064F60000}"/>
    <cellStyle name="Total 2 6 5" xfId="63060" xr:uid="{00000000-0005-0000-0000-000065F60000}"/>
    <cellStyle name="Total 2 7" xfId="63061" xr:uid="{00000000-0005-0000-0000-000066F60000}"/>
    <cellStyle name="Total 2 7 2" xfId="63062" xr:uid="{00000000-0005-0000-0000-000067F60000}"/>
    <cellStyle name="Total 2 7 2 2" xfId="63063" xr:uid="{00000000-0005-0000-0000-000068F60000}"/>
    <cellStyle name="Total 2 7 3" xfId="63064" xr:uid="{00000000-0005-0000-0000-000069F60000}"/>
    <cellStyle name="Total 2 7 4" xfId="63065" xr:uid="{00000000-0005-0000-0000-00006AF60000}"/>
    <cellStyle name="Total 2 7 5" xfId="63066" xr:uid="{00000000-0005-0000-0000-00006BF60000}"/>
    <cellStyle name="Total 2 8" xfId="63067" xr:uid="{00000000-0005-0000-0000-00006CF60000}"/>
    <cellStyle name="Total 2 8 2" xfId="63068" xr:uid="{00000000-0005-0000-0000-00006DF60000}"/>
    <cellStyle name="Total 2 9" xfId="63069" xr:uid="{00000000-0005-0000-0000-00006EF60000}"/>
    <cellStyle name="Total 2 9 2" xfId="63070" xr:uid="{00000000-0005-0000-0000-00006FF60000}"/>
    <cellStyle name="Total 2_T-straight with PEDs adjustor" xfId="63071" xr:uid="{00000000-0005-0000-0000-000070F60000}"/>
    <cellStyle name="Total 3" xfId="63072" xr:uid="{00000000-0005-0000-0000-000071F60000}"/>
    <cellStyle name="Total 3 2" xfId="63073" xr:uid="{00000000-0005-0000-0000-000072F60000}"/>
    <cellStyle name="Total 3 2 2" xfId="63074" xr:uid="{00000000-0005-0000-0000-000073F60000}"/>
    <cellStyle name="Total 3 2 2 10" xfId="63075" xr:uid="{00000000-0005-0000-0000-000074F60000}"/>
    <cellStyle name="Total 3 2 2 10 2" xfId="63076" xr:uid="{00000000-0005-0000-0000-000075F60000}"/>
    <cellStyle name="Total 3 2 2 10 2 2" xfId="63077" xr:uid="{00000000-0005-0000-0000-000076F60000}"/>
    <cellStyle name="Total 3 2 2 10 2 2 2" xfId="63078" xr:uid="{00000000-0005-0000-0000-000077F60000}"/>
    <cellStyle name="Total 3 2 2 10 2 2 3" xfId="63079" xr:uid="{00000000-0005-0000-0000-000078F60000}"/>
    <cellStyle name="Total 3 2 2 10 2 2 4" xfId="63080" xr:uid="{00000000-0005-0000-0000-000079F60000}"/>
    <cellStyle name="Total 3 2 2 10 2 2 5" xfId="63081" xr:uid="{00000000-0005-0000-0000-00007AF60000}"/>
    <cellStyle name="Total 3 2 2 10 2 3" xfId="63082" xr:uid="{00000000-0005-0000-0000-00007BF60000}"/>
    <cellStyle name="Total 3 2 2 10 2 3 2" xfId="63083" xr:uid="{00000000-0005-0000-0000-00007CF60000}"/>
    <cellStyle name="Total 3 2 2 10 2 3 3" xfId="63084" xr:uid="{00000000-0005-0000-0000-00007DF60000}"/>
    <cellStyle name="Total 3 2 2 10 2 3 4" xfId="63085" xr:uid="{00000000-0005-0000-0000-00007EF60000}"/>
    <cellStyle name="Total 3 2 2 10 2 3 5" xfId="63086" xr:uid="{00000000-0005-0000-0000-00007FF60000}"/>
    <cellStyle name="Total 3 2 2 10 2 4" xfId="63087" xr:uid="{00000000-0005-0000-0000-000080F60000}"/>
    <cellStyle name="Total 3 2 2 10 2 5" xfId="63088" xr:uid="{00000000-0005-0000-0000-000081F60000}"/>
    <cellStyle name="Total 3 2 2 10 2 6" xfId="63089" xr:uid="{00000000-0005-0000-0000-000082F60000}"/>
    <cellStyle name="Total 3 2 2 10 2 7" xfId="63090" xr:uid="{00000000-0005-0000-0000-000083F60000}"/>
    <cellStyle name="Total 3 2 2 10 3" xfId="63091" xr:uid="{00000000-0005-0000-0000-000084F60000}"/>
    <cellStyle name="Total 3 2 2 10 3 2" xfId="63092" xr:uid="{00000000-0005-0000-0000-000085F60000}"/>
    <cellStyle name="Total 3 2 2 10 3 3" xfId="63093" xr:uid="{00000000-0005-0000-0000-000086F60000}"/>
    <cellStyle name="Total 3 2 2 10 3 4" xfId="63094" xr:uid="{00000000-0005-0000-0000-000087F60000}"/>
    <cellStyle name="Total 3 2 2 10 3 5" xfId="63095" xr:uid="{00000000-0005-0000-0000-000088F60000}"/>
    <cellStyle name="Total 3 2 2 10 4" xfId="63096" xr:uid="{00000000-0005-0000-0000-000089F60000}"/>
    <cellStyle name="Total 3 2 2 10 4 2" xfId="63097" xr:uid="{00000000-0005-0000-0000-00008AF60000}"/>
    <cellStyle name="Total 3 2 2 10 4 3" xfId="63098" xr:uid="{00000000-0005-0000-0000-00008BF60000}"/>
    <cellStyle name="Total 3 2 2 10 4 4" xfId="63099" xr:uid="{00000000-0005-0000-0000-00008CF60000}"/>
    <cellStyle name="Total 3 2 2 10 4 5" xfId="63100" xr:uid="{00000000-0005-0000-0000-00008DF60000}"/>
    <cellStyle name="Total 3 2 2 10 5" xfId="63101" xr:uid="{00000000-0005-0000-0000-00008EF60000}"/>
    <cellStyle name="Total 3 2 2 10 6" xfId="63102" xr:uid="{00000000-0005-0000-0000-00008FF60000}"/>
    <cellStyle name="Total 3 2 2 10 7" xfId="63103" xr:uid="{00000000-0005-0000-0000-000090F60000}"/>
    <cellStyle name="Total 3 2 2 10 8" xfId="63104" xr:uid="{00000000-0005-0000-0000-000091F60000}"/>
    <cellStyle name="Total 3 2 2 11" xfId="63105" xr:uid="{00000000-0005-0000-0000-000092F60000}"/>
    <cellStyle name="Total 3 2 2 11 2" xfId="63106" xr:uid="{00000000-0005-0000-0000-000093F60000}"/>
    <cellStyle name="Total 3 2 2 11 2 2" xfId="63107" xr:uid="{00000000-0005-0000-0000-000094F60000}"/>
    <cellStyle name="Total 3 2 2 11 2 2 2" xfId="63108" xr:uid="{00000000-0005-0000-0000-000095F60000}"/>
    <cellStyle name="Total 3 2 2 11 2 2 3" xfId="63109" xr:uid="{00000000-0005-0000-0000-000096F60000}"/>
    <cellStyle name="Total 3 2 2 11 2 2 4" xfId="63110" xr:uid="{00000000-0005-0000-0000-000097F60000}"/>
    <cellStyle name="Total 3 2 2 11 2 2 5" xfId="63111" xr:uid="{00000000-0005-0000-0000-000098F60000}"/>
    <cellStyle name="Total 3 2 2 11 2 3" xfId="63112" xr:uid="{00000000-0005-0000-0000-000099F60000}"/>
    <cellStyle name="Total 3 2 2 11 2 3 2" xfId="63113" xr:uid="{00000000-0005-0000-0000-00009AF60000}"/>
    <cellStyle name="Total 3 2 2 11 2 3 3" xfId="63114" xr:uid="{00000000-0005-0000-0000-00009BF60000}"/>
    <cellStyle name="Total 3 2 2 11 2 3 4" xfId="63115" xr:uid="{00000000-0005-0000-0000-00009CF60000}"/>
    <cellStyle name="Total 3 2 2 11 2 3 5" xfId="63116" xr:uid="{00000000-0005-0000-0000-00009DF60000}"/>
    <cellStyle name="Total 3 2 2 11 2 4" xfId="63117" xr:uid="{00000000-0005-0000-0000-00009EF60000}"/>
    <cellStyle name="Total 3 2 2 11 2 5" xfId="63118" xr:uid="{00000000-0005-0000-0000-00009FF60000}"/>
    <cellStyle name="Total 3 2 2 11 2 6" xfId="63119" xr:uid="{00000000-0005-0000-0000-0000A0F60000}"/>
    <cellStyle name="Total 3 2 2 11 2 7" xfId="63120" xr:uid="{00000000-0005-0000-0000-0000A1F60000}"/>
    <cellStyle name="Total 3 2 2 11 3" xfId="63121" xr:uid="{00000000-0005-0000-0000-0000A2F60000}"/>
    <cellStyle name="Total 3 2 2 11 3 2" xfId="63122" xr:uid="{00000000-0005-0000-0000-0000A3F60000}"/>
    <cellStyle name="Total 3 2 2 11 3 3" xfId="63123" xr:uid="{00000000-0005-0000-0000-0000A4F60000}"/>
    <cellStyle name="Total 3 2 2 11 3 4" xfId="63124" xr:uid="{00000000-0005-0000-0000-0000A5F60000}"/>
    <cellStyle name="Total 3 2 2 11 3 5" xfId="63125" xr:uid="{00000000-0005-0000-0000-0000A6F60000}"/>
    <cellStyle name="Total 3 2 2 11 4" xfId="63126" xr:uid="{00000000-0005-0000-0000-0000A7F60000}"/>
    <cellStyle name="Total 3 2 2 11 4 2" xfId="63127" xr:uid="{00000000-0005-0000-0000-0000A8F60000}"/>
    <cellStyle name="Total 3 2 2 11 4 3" xfId="63128" xr:uid="{00000000-0005-0000-0000-0000A9F60000}"/>
    <cellStyle name="Total 3 2 2 11 4 4" xfId="63129" xr:uid="{00000000-0005-0000-0000-0000AAF60000}"/>
    <cellStyle name="Total 3 2 2 11 4 5" xfId="63130" xr:uid="{00000000-0005-0000-0000-0000ABF60000}"/>
    <cellStyle name="Total 3 2 2 11 5" xfId="63131" xr:uid="{00000000-0005-0000-0000-0000ACF60000}"/>
    <cellStyle name="Total 3 2 2 11 6" xfId="63132" xr:uid="{00000000-0005-0000-0000-0000ADF60000}"/>
    <cellStyle name="Total 3 2 2 11 7" xfId="63133" xr:uid="{00000000-0005-0000-0000-0000AEF60000}"/>
    <cellStyle name="Total 3 2 2 11 8" xfId="63134" xr:uid="{00000000-0005-0000-0000-0000AFF60000}"/>
    <cellStyle name="Total 3 2 2 12" xfId="63135" xr:uid="{00000000-0005-0000-0000-0000B0F60000}"/>
    <cellStyle name="Total 3 2 2 12 2" xfId="63136" xr:uid="{00000000-0005-0000-0000-0000B1F60000}"/>
    <cellStyle name="Total 3 2 2 12 2 2" xfId="63137" xr:uid="{00000000-0005-0000-0000-0000B2F60000}"/>
    <cellStyle name="Total 3 2 2 12 2 2 2" xfId="63138" xr:uid="{00000000-0005-0000-0000-0000B3F60000}"/>
    <cellStyle name="Total 3 2 2 12 2 2 3" xfId="63139" xr:uid="{00000000-0005-0000-0000-0000B4F60000}"/>
    <cellStyle name="Total 3 2 2 12 2 2 4" xfId="63140" xr:uid="{00000000-0005-0000-0000-0000B5F60000}"/>
    <cellStyle name="Total 3 2 2 12 2 2 5" xfId="63141" xr:uid="{00000000-0005-0000-0000-0000B6F60000}"/>
    <cellStyle name="Total 3 2 2 12 2 3" xfId="63142" xr:uid="{00000000-0005-0000-0000-0000B7F60000}"/>
    <cellStyle name="Total 3 2 2 12 2 3 2" xfId="63143" xr:uid="{00000000-0005-0000-0000-0000B8F60000}"/>
    <cellStyle name="Total 3 2 2 12 2 3 3" xfId="63144" xr:uid="{00000000-0005-0000-0000-0000B9F60000}"/>
    <cellStyle name="Total 3 2 2 12 2 3 4" xfId="63145" xr:uid="{00000000-0005-0000-0000-0000BAF60000}"/>
    <cellStyle name="Total 3 2 2 12 2 3 5" xfId="63146" xr:uid="{00000000-0005-0000-0000-0000BBF60000}"/>
    <cellStyle name="Total 3 2 2 12 2 4" xfId="63147" xr:uid="{00000000-0005-0000-0000-0000BCF60000}"/>
    <cellStyle name="Total 3 2 2 12 2 5" xfId="63148" xr:uid="{00000000-0005-0000-0000-0000BDF60000}"/>
    <cellStyle name="Total 3 2 2 12 2 6" xfId="63149" xr:uid="{00000000-0005-0000-0000-0000BEF60000}"/>
    <cellStyle name="Total 3 2 2 12 2 7" xfId="63150" xr:uid="{00000000-0005-0000-0000-0000BFF60000}"/>
    <cellStyle name="Total 3 2 2 12 3" xfId="63151" xr:uid="{00000000-0005-0000-0000-0000C0F60000}"/>
    <cellStyle name="Total 3 2 2 12 3 2" xfId="63152" xr:uid="{00000000-0005-0000-0000-0000C1F60000}"/>
    <cellStyle name="Total 3 2 2 12 3 3" xfId="63153" xr:uid="{00000000-0005-0000-0000-0000C2F60000}"/>
    <cellStyle name="Total 3 2 2 12 3 4" xfId="63154" xr:uid="{00000000-0005-0000-0000-0000C3F60000}"/>
    <cellStyle name="Total 3 2 2 12 3 5" xfId="63155" xr:uid="{00000000-0005-0000-0000-0000C4F60000}"/>
    <cellStyle name="Total 3 2 2 12 4" xfId="63156" xr:uid="{00000000-0005-0000-0000-0000C5F60000}"/>
    <cellStyle name="Total 3 2 2 12 4 2" xfId="63157" xr:uid="{00000000-0005-0000-0000-0000C6F60000}"/>
    <cellStyle name="Total 3 2 2 12 4 3" xfId="63158" xr:uid="{00000000-0005-0000-0000-0000C7F60000}"/>
    <cellStyle name="Total 3 2 2 12 4 4" xfId="63159" xr:uid="{00000000-0005-0000-0000-0000C8F60000}"/>
    <cellStyle name="Total 3 2 2 12 4 5" xfId="63160" xr:uid="{00000000-0005-0000-0000-0000C9F60000}"/>
    <cellStyle name="Total 3 2 2 12 5" xfId="63161" xr:uid="{00000000-0005-0000-0000-0000CAF60000}"/>
    <cellStyle name="Total 3 2 2 12 6" xfId="63162" xr:uid="{00000000-0005-0000-0000-0000CBF60000}"/>
    <cellStyle name="Total 3 2 2 12 7" xfId="63163" xr:uid="{00000000-0005-0000-0000-0000CCF60000}"/>
    <cellStyle name="Total 3 2 2 12 8" xfId="63164" xr:uid="{00000000-0005-0000-0000-0000CDF60000}"/>
    <cellStyle name="Total 3 2 2 13" xfId="63165" xr:uid="{00000000-0005-0000-0000-0000CEF60000}"/>
    <cellStyle name="Total 3 2 2 13 2" xfId="63166" xr:uid="{00000000-0005-0000-0000-0000CFF60000}"/>
    <cellStyle name="Total 3 2 2 13 2 2" xfId="63167" xr:uid="{00000000-0005-0000-0000-0000D0F60000}"/>
    <cellStyle name="Total 3 2 2 13 2 2 2" xfId="63168" xr:uid="{00000000-0005-0000-0000-0000D1F60000}"/>
    <cellStyle name="Total 3 2 2 13 2 2 3" xfId="63169" xr:uid="{00000000-0005-0000-0000-0000D2F60000}"/>
    <cellStyle name="Total 3 2 2 13 2 2 4" xfId="63170" xr:uid="{00000000-0005-0000-0000-0000D3F60000}"/>
    <cellStyle name="Total 3 2 2 13 2 2 5" xfId="63171" xr:uid="{00000000-0005-0000-0000-0000D4F60000}"/>
    <cellStyle name="Total 3 2 2 13 2 3" xfId="63172" xr:uid="{00000000-0005-0000-0000-0000D5F60000}"/>
    <cellStyle name="Total 3 2 2 13 2 3 2" xfId="63173" xr:uid="{00000000-0005-0000-0000-0000D6F60000}"/>
    <cellStyle name="Total 3 2 2 13 2 3 3" xfId="63174" xr:uid="{00000000-0005-0000-0000-0000D7F60000}"/>
    <cellStyle name="Total 3 2 2 13 2 3 4" xfId="63175" xr:uid="{00000000-0005-0000-0000-0000D8F60000}"/>
    <cellStyle name="Total 3 2 2 13 2 3 5" xfId="63176" xr:uid="{00000000-0005-0000-0000-0000D9F60000}"/>
    <cellStyle name="Total 3 2 2 13 2 4" xfId="63177" xr:uid="{00000000-0005-0000-0000-0000DAF60000}"/>
    <cellStyle name="Total 3 2 2 13 2 5" xfId="63178" xr:uid="{00000000-0005-0000-0000-0000DBF60000}"/>
    <cellStyle name="Total 3 2 2 13 2 6" xfId="63179" xr:uid="{00000000-0005-0000-0000-0000DCF60000}"/>
    <cellStyle name="Total 3 2 2 13 2 7" xfId="63180" xr:uid="{00000000-0005-0000-0000-0000DDF60000}"/>
    <cellStyle name="Total 3 2 2 13 3" xfId="63181" xr:uid="{00000000-0005-0000-0000-0000DEF60000}"/>
    <cellStyle name="Total 3 2 2 13 3 2" xfId="63182" xr:uid="{00000000-0005-0000-0000-0000DFF60000}"/>
    <cellStyle name="Total 3 2 2 13 3 3" xfId="63183" xr:uid="{00000000-0005-0000-0000-0000E0F60000}"/>
    <cellStyle name="Total 3 2 2 13 3 4" xfId="63184" xr:uid="{00000000-0005-0000-0000-0000E1F60000}"/>
    <cellStyle name="Total 3 2 2 13 3 5" xfId="63185" xr:uid="{00000000-0005-0000-0000-0000E2F60000}"/>
    <cellStyle name="Total 3 2 2 13 4" xfId="63186" xr:uid="{00000000-0005-0000-0000-0000E3F60000}"/>
    <cellStyle name="Total 3 2 2 13 4 2" xfId="63187" xr:uid="{00000000-0005-0000-0000-0000E4F60000}"/>
    <cellStyle name="Total 3 2 2 13 4 3" xfId="63188" xr:uid="{00000000-0005-0000-0000-0000E5F60000}"/>
    <cellStyle name="Total 3 2 2 13 4 4" xfId="63189" xr:uid="{00000000-0005-0000-0000-0000E6F60000}"/>
    <cellStyle name="Total 3 2 2 13 4 5" xfId="63190" xr:uid="{00000000-0005-0000-0000-0000E7F60000}"/>
    <cellStyle name="Total 3 2 2 13 5" xfId="63191" xr:uid="{00000000-0005-0000-0000-0000E8F60000}"/>
    <cellStyle name="Total 3 2 2 13 6" xfId="63192" xr:uid="{00000000-0005-0000-0000-0000E9F60000}"/>
    <cellStyle name="Total 3 2 2 13 7" xfId="63193" xr:uid="{00000000-0005-0000-0000-0000EAF60000}"/>
    <cellStyle name="Total 3 2 2 13 8" xfId="63194" xr:uid="{00000000-0005-0000-0000-0000EBF60000}"/>
    <cellStyle name="Total 3 2 2 14" xfId="63195" xr:uid="{00000000-0005-0000-0000-0000ECF60000}"/>
    <cellStyle name="Total 3 2 2 14 2" xfId="63196" xr:uid="{00000000-0005-0000-0000-0000EDF60000}"/>
    <cellStyle name="Total 3 2 2 14 2 2" xfId="63197" xr:uid="{00000000-0005-0000-0000-0000EEF60000}"/>
    <cellStyle name="Total 3 2 2 14 2 2 2" xfId="63198" xr:uid="{00000000-0005-0000-0000-0000EFF60000}"/>
    <cellStyle name="Total 3 2 2 14 2 2 3" xfId="63199" xr:uid="{00000000-0005-0000-0000-0000F0F60000}"/>
    <cellStyle name="Total 3 2 2 14 2 2 4" xfId="63200" xr:uid="{00000000-0005-0000-0000-0000F1F60000}"/>
    <cellStyle name="Total 3 2 2 14 2 2 5" xfId="63201" xr:uid="{00000000-0005-0000-0000-0000F2F60000}"/>
    <cellStyle name="Total 3 2 2 14 2 3" xfId="63202" xr:uid="{00000000-0005-0000-0000-0000F3F60000}"/>
    <cellStyle name="Total 3 2 2 14 2 3 2" xfId="63203" xr:uid="{00000000-0005-0000-0000-0000F4F60000}"/>
    <cellStyle name="Total 3 2 2 14 2 3 3" xfId="63204" xr:uid="{00000000-0005-0000-0000-0000F5F60000}"/>
    <cellStyle name="Total 3 2 2 14 2 3 4" xfId="63205" xr:uid="{00000000-0005-0000-0000-0000F6F60000}"/>
    <cellStyle name="Total 3 2 2 14 2 3 5" xfId="63206" xr:uid="{00000000-0005-0000-0000-0000F7F60000}"/>
    <cellStyle name="Total 3 2 2 14 2 4" xfId="63207" xr:uid="{00000000-0005-0000-0000-0000F8F60000}"/>
    <cellStyle name="Total 3 2 2 14 2 5" xfId="63208" xr:uid="{00000000-0005-0000-0000-0000F9F60000}"/>
    <cellStyle name="Total 3 2 2 14 2 6" xfId="63209" xr:uid="{00000000-0005-0000-0000-0000FAF60000}"/>
    <cellStyle name="Total 3 2 2 14 2 7" xfId="63210" xr:uid="{00000000-0005-0000-0000-0000FBF60000}"/>
    <cellStyle name="Total 3 2 2 14 3" xfId="63211" xr:uid="{00000000-0005-0000-0000-0000FCF60000}"/>
    <cellStyle name="Total 3 2 2 14 3 2" xfId="63212" xr:uid="{00000000-0005-0000-0000-0000FDF60000}"/>
    <cellStyle name="Total 3 2 2 14 3 3" xfId="63213" xr:uid="{00000000-0005-0000-0000-0000FEF60000}"/>
    <cellStyle name="Total 3 2 2 14 3 4" xfId="63214" xr:uid="{00000000-0005-0000-0000-0000FFF60000}"/>
    <cellStyle name="Total 3 2 2 14 3 5" xfId="63215" xr:uid="{00000000-0005-0000-0000-000000F70000}"/>
    <cellStyle name="Total 3 2 2 14 4" xfId="63216" xr:uid="{00000000-0005-0000-0000-000001F70000}"/>
    <cellStyle name="Total 3 2 2 14 4 2" xfId="63217" xr:uid="{00000000-0005-0000-0000-000002F70000}"/>
    <cellStyle name="Total 3 2 2 14 4 3" xfId="63218" xr:uid="{00000000-0005-0000-0000-000003F70000}"/>
    <cellStyle name="Total 3 2 2 14 4 4" xfId="63219" xr:uid="{00000000-0005-0000-0000-000004F70000}"/>
    <cellStyle name="Total 3 2 2 14 4 5" xfId="63220" xr:uid="{00000000-0005-0000-0000-000005F70000}"/>
    <cellStyle name="Total 3 2 2 14 5" xfId="63221" xr:uid="{00000000-0005-0000-0000-000006F70000}"/>
    <cellStyle name="Total 3 2 2 14 6" xfId="63222" xr:uid="{00000000-0005-0000-0000-000007F70000}"/>
    <cellStyle name="Total 3 2 2 14 7" xfId="63223" xr:uid="{00000000-0005-0000-0000-000008F70000}"/>
    <cellStyle name="Total 3 2 2 14 8" xfId="63224" xr:uid="{00000000-0005-0000-0000-000009F70000}"/>
    <cellStyle name="Total 3 2 2 15" xfId="63225" xr:uid="{00000000-0005-0000-0000-00000AF70000}"/>
    <cellStyle name="Total 3 2 2 15 2" xfId="63226" xr:uid="{00000000-0005-0000-0000-00000BF70000}"/>
    <cellStyle name="Total 3 2 2 15 2 2" xfId="63227" xr:uid="{00000000-0005-0000-0000-00000CF70000}"/>
    <cellStyle name="Total 3 2 2 15 2 3" xfId="63228" xr:uid="{00000000-0005-0000-0000-00000DF70000}"/>
    <cellStyle name="Total 3 2 2 15 2 4" xfId="63229" xr:uid="{00000000-0005-0000-0000-00000EF70000}"/>
    <cellStyle name="Total 3 2 2 15 2 5" xfId="63230" xr:uid="{00000000-0005-0000-0000-00000FF70000}"/>
    <cellStyle name="Total 3 2 2 15 3" xfId="63231" xr:uid="{00000000-0005-0000-0000-000010F70000}"/>
    <cellStyle name="Total 3 2 2 15 3 2" xfId="63232" xr:uid="{00000000-0005-0000-0000-000011F70000}"/>
    <cellStyle name="Total 3 2 2 15 3 3" xfId="63233" xr:uid="{00000000-0005-0000-0000-000012F70000}"/>
    <cellStyle name="Total 3 2 2 15 3 4" xfId="63234" xr:uid="{00000000-0005-0000-0000-000013F70000}"/>
    <cellStyle name="Total 3 2 2 15 3 5" xfId="63235" xr:uid="{00000000-0005-0000-0000-000014F70000}"/>
    <cellStyle name="Total 3 2 2 15 4" xfId="63236" xr:uid="{00000000-0005-0000-0000-000015F70000}"/>
    <cellStyle name="Total 3 2 2 15 5" xfId="63237" xr:uid="{00000000-0005-0000-0000-000016F70000}"/>
    <cellStyle name="Total 3 2 2 15 6" xfId="63238" xr:uid="{00000000-0005-0000-0000-000017F70000}"/>
    <cellStyle name="Total 3 2 2 15 7" xfId="63239" xr:uid="{00000000-0005-0000-0000-000018F70000}"/>
    <cellStyle name="Total 3 2 2 16" xfId="63240" xr:uid="{00000000-0005-0000-0000-000019F70000}"/>
    <cellStyle name="Total 3 2 2 16 2" xfId="63241" xr:uid="{00000000-0005-0000-0000-00001AF70000}"/>
    <cellStyle name="Total 3 2 2 16 3" xfId="63242" xr:uid="{00000000-0005-0000-0000-00001BF70000}"/>
    <cellStyle name="Total 3 2 2 16 4" xfId="63243" xr:uid="{00000000-0005-0000-0000-00001CF70000}"/>
    <cellStyle name="Total 3 2 2 16 5" xfId="63244" xr:uid="{00000000-0005-0000-0000-00001DF70000}"/>
    <cellStyle name="Total 3 2 2 17" xfId="63245" xr:uid="{00000000-0005-0000-0000-00001EF70000}"/>
    <cellStyle name="Total 3 2 2 17 2" xfId="63246" xr:uid="{00000000-0005-0000-0000-00001FF70000}"/>
    <cellStyle name="Total 3 2 2 17 3" xfId="63247" xr:uid="{00000000-0005-0000-0000-000020F70000}"/>
    <cellStyle name="Total 3 2 2 17 4" xfId="63248" xr:uid="{00000000-0005-0000-0000-000021F70000}"/>
    <cellStyle name="Total 3 2 2 17 5" xfId="63249" xr:uid="{00000000-0005-0000-0000-000022F70000}"/>
    <cellStyle name="Total 3 2 2 18" xfId="63250" xr:uid="{00000000-0005-0000-0000-000023F70000}"/>
    <cellStyle name="Total 3 2 2 18 2" xfId="63251" xr:uid="{00000000-0005-0000-0000-000024F70000}"/>
    <cellStyle name="Total 3 2 2 19" xfId="63252" xr:uid="{00000000-0005-0000-0000-000025F70000}"/>
    <cellStyle name="Total 3 2 2 2" xfId="63253" xr:uid="{00000000-0005-0000-0000-000026F70000}"/>
    <cellStyle name="Total 3 2 2 2 2" xfId="63254" xr:uid="{00000000-0005-0000-0000-000027F70000}"/>
    <cellStyle name="Total 3 2 2 2 2 2" xfId="63255" xr:uid="{00000000-0005-0000-0000-000028F70000}"/>
    <cellStyle name="Total 3 2 2 2 2 2 2" xfId="63256" xr:uid="{00000000-0005-0000-0000-000029F70000}"/>
    <cellStyle name="Total 3 2 2 2 2 2 3" xfId="63257" xr:uid="{00000000-0005-0000-0000-00002AF70000}"/>
    <cellStyle name="Total 3 2 2 2 2 2 4" xfId="63258" xr:uid="{00000000-0005-0000-0000-00002BF70000}"/>
    <cellStyle name="Total 3 2 2 2 2 2 5" xfId="63259" xr:uid="{00000000-0005-0000-0000-00002CF70000}"/>
    <cellStyle name="Total 3 2 2 2 2 3" xfId="63260" xr:uid="{00000000-0005-0000-0000-00002DF70000}"/>
    <cellStyle name="Total 3 2 2 2 2 3 2" xfId="63261" xr:uid="{00000000-0005-0000-0000-00002EF70000}"/>
    <cellStyle name="Total 3 2 2 2 2 3 3" xfId="63262" xr:uid="{00000000-0005-0000-0000-00002FF70000}"/>
    <cellStyle name="Total 3 2 2 2 2 3 4" xfId="63263" xr:uid="{00000000-0005-0000-0000-000030F70000}"/>
    <cellStyle name="Total 3 2 2 2 2 3 5" xfId="63264" xr:uid="{00000000-0005-0000-0000-000031F70000}"/>
    <cellStyle name="Total 3 2 2 2 2 4" xfId="63265" xr:uid="{00000000-0005-0000-0000-000032F70000}"/>
    <cellStyle name="Total 3 2 2 2 2 5" xfId="63266" xr:uid="{00000000-0005-0000-0000-000033F70000}"/>
    <cellStyle name="Total 3 2 2 2 2 6" xfId="63267" xr:uid="{00000000-0005-0000-0000-000034F70000}"/>
    <cellStyle name="Total 3 2 2 2 2 7" xfId="63268" xr:uid="{00000000-0005-0000-0000-000035F70000}"/>
    <cellStyle name="Total 3 2 2 2 3" xfId="63269" xr:uid="{00000000-0005-0000-0000-000036F70000}"/>
    <cellStyle name="Total 3 2 2 2 3 2" xfId="63270" xr:uid="{00000000-0005-0000-0000-000037F70000}"/>
    <cellStyle name="Total 3 2 2 2 3 3" xfId="63271" xr:uid="{00000000-0005-0000-0000-000038F70000}"/>
    <cellStyle name="Total 3 2 2 2 3 4" xfId="63272" xr:uid="{00000000-0005-0000-0000-000039F70000}"/>
    <cellStyle name="Total 3 2 2 2 3 5" xfId="63273" xr:uid="{00000000-0005-0000-0000-00003AF70000}"/>
    <cellStyle name="Total 3 2 2 2 4" xfId="63274" xr:uid="{00000000-0005-0000-0000-00003BF70000}"/>
    <cellStyle name="Total 3 2 2 2 4 2" xfId="63275" xr:uid="{00000000-0005-0000-0000-00003CF70000}"/>
    <cellStyle name="Total 3 2 2 2 4 3" xfId="63276" xr:uid="{00000000-0005-0000-0000-00003DF70000}"/>
    <cellStyle name="Total 3 2 2 2 4 4" xfId="63277" xr:uid="{00000000-0005-0000-0000-00003EF70000}"/>
    <cellStyle name="Total 3 2 2 2 4 5" xfId="63278" xr:uid="{00000000-0005-0000-0000-00003FF70000}"/>
    <cellStyle name="Total 3 2 2 2 5" xfId="63279" xr:uid="{00000000-0005-0000-0000-000040F70000}"/>
    <cellStyle name="Total 3 2 2 2 6" xfId="63280" xr:uid="{00000000-0005-0000-0000-000041F70000}"/>
    <cellStyle name="Total 3 2 2 2 7" xfId="63281" xr:uid="{00000000-0005-0000-0000-000042F70000}"/>
    <cellStyle name="Total 3 2 2 2 8" xfId="63282" xr:uid="{00000000-0005-0000-0000-000043F70000}"/>
    <cellStyle name="Total 3 2 2 20" xfId="63283" xr:uid="{00000000-0005-0000-0000-000044F70000}"/>
    <cellStyle name="Total 3 2 2 21" xfId="63284" xr:uid="{00000000-0005-0000-0000-000045F70000}"/>
    <cellStyle name="Total 3 2 2 3" xfId="63285" xr:uid="{00000000-0005-0000-0000-000046F70000}"/>
    <cellStyle name="Total 3 2 2 3 2" xfId="63286" xr:uid="{00000000-0005-0000-0000-000047F70000}"/>
    <cellStyle name="Total 3 2 2 3 2 2" xfId="63287" xr:uid="{00000000-0005-0000-0000-000048F70000}"/>
    <cellStyle name="Total 3 2 2 3 2 2 2" xfId="63288" xr:uid="{00000000-0005-0000-0000-000049F70000}"/>
    <cellStyle name="Total 3 2 2 3 2 2 3" xfId="63289" xr:uid="{00000000-0005-0000-0000-00004AF70000}"/>
    <cellStyle name="Total 3 2 2 3 2 2 4" xfId="63290" xr:uid="{00000000-0005-0000-0000-00004BF70000}"/>
    <cellStyle name="Total 3 2 2 3 2 2 5" xfId="63291" xr:uid="{00000000-0005-0000-0000-00004CF70000}"/>
    <cellStyle name="Total 3 2 2 3 2 3" xfId="63292" xr:uid="{00000000-0005-0000-0000-00004DF70000}"/>
    <cellStyle name="Total 3 2 2 3 2 3 2" xfId="63293" xr:uid="{00000000-0005-0000-0000-00004EF70000}"/>
    <cellStyle name="Total 3 2 2 3 2 3 3" xfId="63294" xr:uid="{00000000-0005-0000-0000-00004FF70000}"/>
    <cellStyle name="Total 3 2 2 3 2 3 4" xfId="63295" xr:uid="{00000000-0005-0000-0000-000050F70000}"/>
    <cellStyle name="Total 3 2 2 3 2 3 5" xfId="63296" xr:uid="{00000000-0005-0000-0000-000051F70000}"/>
    <cellStyle name="Total 3 2 2 3 2 4" xfId="63297" xr:uid="{00000000-0005-0000-0000-000052F70000}"/>
    <cellStyle name="Total 3 2 2 3 2 5" xfId="63298" xr:uid="{00000000-0005-0000-0000-000053F70000}"/>
    <cellStyle name="Total 3 2 2 3 2 6" xfId="63299" xr:uid="{00000000-0005-0000-0000-000054F70000}"/>
    <cellStyle name="Total 3 2 2 3 2 7" xfId="63300" xr:uid="{00000000-0005-0000-0000-000055F70000}"/>
    <cellStyle name="Total 3 2 2 3 3" xfId="63301" xr:uid="{00000000-0005-0000-0000-000056F70000}"/>
    <cellStyle name="Total 3 2 2 3 3 2" xfId="63302" xr:uid="{00000000-0005-0000-0000-000057F70000}"/>
    <cellStyle name="Total 3 2 2 3 3 3" xfId="63303" xr:uid="{00000000-0005-0000-0000-000058F70000}"/>
    <cellStyle name="Total 3 2 2 3 3 4" xfId="63304" xr:uid="{00000000-0005-0000-0000-000059F70000}"/>
    <cellStyle name="Total 3 2 2 3 3 5" xfId="63305" xr:uid="{00000000-0005-0000-0000-00005AF70000}"/>
    <cellStyle name="Total 3 2 2 3 4" xfId="63306" xr:uid="{00000000-0005-0000-0000-00005BF70000}"/>
    <cellStyle name="Total 3 2 2 3 4 2" xfId="63307" xr:uid="{00000000-0005-0000-0000-00005CF70000}"/>
    <cellStyle name="Total 3 2 2 3 4 3" xfId="63308" xr:uid="{00000000-0005-0000-0000-00005DF70000}"/>
    <cellStyle name="Total 3 2 2 3 4 4" xfId="63309" xr:uid="{00000000-0005-0000-0000-00005EF70000}"/>
    <cellStyle name="Total 3 2 2 3 4 5" xfId="63310" xr:uid="{00000000-0005-0000-0000-00005FF70000}"/>
    <cellStyle name="Total 3 2 2 3 5" xfId="63311" xr:uid="{00000000-0005-0000-0000-000060F70000}"/>
    <cellStyle name="Total 3 2 2 3 6" xfId="63312" xr:uid="{00000000-0005-0000-0000-000061F70000}"/>
    <cellStyle name="Total 3 2 2 3 7" xfId="63313" xr:uid="{00000000-0005-0000-0000-000062F70000}"/>
    <cellStyle name="Total 3 2 2 3 8" xfId="63314" xr:uid="{00000000-0005-0000-0000-000063F70000}"/>
    <cellStyle name="Total 3 2 2 4" xfId="63315" xr:uid="{00000000-0005-0000-0000-000064F70000}"/>
    <cellStyle name="Total 3 2 2 4 2" xfId="63316" xr:uid="{00000000-0005-0000-0000-000065F70000}"/>
    <cellStyle name="Total 3 2 2 4 2 2" xfId="63317" xr:uid="{00000000-0005-0000-0000-000066F70000}"/>
    <cellStyle name="Total 3 2 2 4 2 2 2" xfId="63318" xr:uid="{00000000-0005-0000-0000-000067F70000}"/>
    <cellStyle name="Total 3 2 2 4 2 2 3" xfId="63319" xr:uid="{00000000-0005-0000-0000-000068F70000}"/>
    <cellStyle name="Total 3 2 2 4 2 2 4" xfId="63320" xr:uid="{00000000-0005-0000-0000-000069F70000}"/>
    <cellStyle name="Total 3 2 2 4 2 2 5" xfId="63321" xr:uid="{00000000-0005-0000-0000-00006AF70000}"/>
    <cellStyle name="Total 3 2 2 4 2 3" xfId="63322" xr:uid="{00000000-0005-0000-0000-00006BF70000}"/>
    <cellStyle name="Total 3 2 2 4 2 3 2" xfId="63323" xr:uid="{00000000-0005-0000-0000-00006CF70000}"/>
    <cellStyle name="Total 3 2 2 4 2 3 3" xfId="63324" xr:uid="{00000000-0005-0000-0000-00006DF70000}"/>
    <cellStyle name="Total 3 2 2 4 2 3 4" xfId="63325" xr:uid="{00000000-0005-0000-0000-00006EF70000}"/>
    <cellStyle name="Total 3 2 2 4 2 3 5" xfId="63326" xr:uid="{00000000-0005-0000-0000-00006FF70000}"/>
    <cellStyle name="Total 3 2 2 4 2 4" xfId="63327" xr:uid="{00000000-0005-0000-0000-000070F70000}"/>
    <cellStyle name="Total 3 2 2 4 2 5" xfId="63328" xr:uid="{00000000-0005-0000-0000-000071F70000}"/>
    <cellStyle name="Total 3 2 2 4 2 6" xfId="63329" xr:uid="{00000000-0005-0000-0000-000072F70000}"/>
    <cellStyle name="Total 3 2 2 4 2 7" xfId="63330" xr:uid="{00000000-0005-0000-0000-000073F70000}"/>
    <cellStyle name="Total 3 2 2 4 3" xfId="63331" xr:uid="{00000000-0005-0000-0000-000074F70000}"/>
    <cellStyle name="Total 3 2 2 4 3 2" xfId="63332" xr:uid="{00000000-0005-0000-0000-000075F70000}"/>
    <cellStyle name="Total 3 2 2 4 3 3" xfId="63333" xr:uid="{00000000-0005-0000-0000-000076F70000}"/>
    <cellStyle name="Total 3 2 2 4 3 4" xfId="63334" xr:uid="{00000000-0005-0000-0000-000077F70000}"/>
    <cellStyle name="Total 3 2 2 4 3 5" xfId="63335" xr:uid="{00000000-0005-0000-0000-000078F70000}"/>
    <cellStyle name="Total 3 2 2 4 4" xfId="63336" xr:uid="{00000000-0005-0000-0000-000079F70000}"/>
    <cellStyle name="Total 3 2 2 4 4 2" xfId="63337" xr:uid="{00000000-0005-0000-0000-00007AF70000}"/>
    <cellStyle name="Total 3 2 2 4 4 3" xfId="63338" xr:uid="{00000000-0005-0000-0000-00007BF70000}"/>
    <cellStyle name="Total 3 2 2 4 4 4" xfId="63339" xr:uid="{00000000-0005-0000-0000-00007CF70000}"/>
    <cellStyle name="Total 3 2 2 4 4 5" xfId="63340" xr:uid="{00000000-0005-0000-0000-00007DF70000}"/>
    <cellStyle name="Total 3 2 2 4 5" xfId="63341" xr:uid="{00000000-0005-0000-0000-00007EF70000}"/>
    <cellStyle name="Total 3 2 2 4 6" xfId="63342" xr:uid="{00000000-0005-0000-0000-00007FF70000}"/>
    <cellStyle name="Total 3 2 2 4 7" xfId="63343" xr:uid="{00000000-0005-0000-0000-000080F70000}"/>
    <cellStyle name="Total 3 2 2 4 8" xfId="63344" xr:uid="{00000000-0005-0000-0000-000081F70000}"/>
    <cellStyle name="Total 3 2 2 5" xfId="63345" xr:uid="{00000000-0005-0000-0000-000082F70000}"/>
    <cellStyle name="Total 3 2 2 5 2" xfId="63346" xr:uid="{00000000-0005-0000-0000-000083F70000}"/>
    <cellStyle name="Total 3 2 2 5 2 2" xfId="63347" xr:uid="{00000000-0005-0000-0000-000084F70000}"/>
    <cellStyle name="Total 3 2 2 5 2 2 2" xfId="63348" xr:uid="{00000000-0005-0000-0000-000085F70000}"/>
    <cellStyle name="Total 3 2 2 5 2 2 3" xfId="63349" xr:uid="{00000000-0005-0000-0000-000086F70000}"/>
    <cellStyle name="Total 3 2 2 5 2 2 4" xfId="63350" xr:uid="{00000000-0005-0000-0000-000087F70000}"/>
    <cellStyle name="Total 3 2 2 5 2 2 5" xfId="63351" xr:uid="{00000000-0005-0000-0000-000088F70000}"/>
    <cellStyle name="Total 3 2 2 5 2 3" xfId="63352" xr:uid="{00000000-0005-0000-0000-000089F70000}"/>
    <cellStyle name="Total 3 2 2 5 2 3 2" xfId="63353" xr:uid="{00000000-0005-0000-0000-00008AF70000}"/>
    <cellStyle name="Total 3 2 2 5 2 3 3" xfId="63354" xr:uid="{00000000-0005-0000-0000-00008BF70000}"/>
    <cellStyle name="Total 3 2 2 5 2 3 4" xfId="63355" xr:uid="{00000000-0005-0000-0000-00008CF70000}"/>
    <cellStyle name="Total 3 2 2 5 2 3 5" xfId="63356" xr:uid="{00000000-0005-0000-0000-00008DF70000}"/>
    <cellStyle name="Total 3 2 2 5 2 4" xfId="63357" xr:uid="{00000000-0005-0000-0000-00008EF70000}"/>
    <cellStyle name="Total 3 2 2 5 2 5" xfId="63358" xr:uid="{00000000-0005-0000-0000-00008FF70000}"/>
    <cellStyle name="Total 3 2 2 5 2 6" xfId="63359" xr:uid="{00000000-0005-0000-0000-000090F70000}"/>
    <cellStyle name="Total 3 2 2 5 2 7" xfId="63360" xr:uid="{00000000-0005-0000-0000-000091F70000}"/>
    <cellStyle name="Total 3 2 2 5 3" xfId="63361" xr:uid="{00000000-0005-0000-0000-000092F70000}"/>
    <cellStyle name="Total 3 2 2 5 3 2" xfId="63362" xr:uid="{00000000-0005-0000-0000-000093F70000}"/>
    <cellStyle name="Total 3 2 2 5 3 3" xfId="63363" xr:uid="{00000000-0005-0000-0000-000094F70000}"/>
    <cellStyle name="Total 3 2 2 5 3 4" xfId="63364" xr:uid="{00000000-0005-0000-0000-000095F70000}"/>
    <cellStyle name="Total 3 2 2 5 3 5" xfId="63365" xr:uid="{00000000-0005-0000-0000-000096F70000}"/>
    <cellStyle name="Total 3 2 2 5 4" xfId="63366" xr:uid="{00000000-0005-0000-0000-000097F70000}"/>
    <cellStyle name="Total 3 2 2 5 4 2" xfId="63367" xr:uid="{00000000-0005-0000-0000-000098F70000}"/>
    <cellStyle name="Total 3 2 2 5 4 3" xfId="63368" xr:uid="{00000000-0005-0000-0000-000099F70000}"/>
    <cellStyle name="Total 3 2 2 5 4 4" xfId="63369" xr:uid="{00000000-0005-0000-0000-00009AF70000}"/>
    <cellStyle name="Total 3 2 2 5 4 5" xfId="63370" xr:uid="{00000000-0005-0000-0000-00009BF70000}"/>
    <cellStyle name="Total 3 2 2 5 5" xfId="63371" xr:uid="{00000000-0005-0000-0000-00009CF70000}"/>
    <cellStyle name="Total 3 2 2 5 6" xfId="63372" xr:uid="{00000000-0005-0000-0000-00009DF70000}"/>
    <cellStyle name="Total 3 2 2 5 7" xfId="63373" xr:uid="{00000000-0005-0000-0000-00009EF70000}"/>
    <cellStyle name="Total 3 2 2 5 8" xfId="63374" xr:uid="{00000000-0005-0000-0000-00009FF70000}"/>
    <cellStyle name="Total 3 2 2 6" xfId="63375" xr:uid="{00000000-0005-0000-0000-0000A0F70000}"/>
    <cellStyle name="Total 3 2 2 6 2" xfId="63376" xr:uid="{00000000-0005-0000-0000-0000A1F70000}"/>
    <cellStyle name="Total 3 2 2 6 2 2" xfId="63377" xr:uid="{00000000-0005-0000-0000-0000A2F70000}"/>
    <cellStyle name="Total 3 2 2 6 2 2 2" xfId="63378" xr:uid="{00000000-0005-0000-0000-0000A3F70000}"/>
    <cellStyle name="Total 3 2 2 6 2 2 3" xfId="63379" xr:uid="{00000000-0005-0000-0000-0000A4F70000}"/>
    <cellStyle name="Total 3 2 2 6 2 2 4" xfId="63380" xr:uid="{00000000-0005-0000-0000-0000A5F70000}"/>
    <cellStyle name="Total 3 2 2 6 2 2 5" xfId="63381" xr:uid="{00000000-0005-0000-0000-0000A6F70000}"/>
    <cellStyle name="Total 3 2 2 6 2 3" xfId="63382" xr:uid="{00000000-0005-0000-0000-0000A7F70000}"/>
    <cellStyle name="Total 3 2 2 6 2 3 2" xfId="63383" xr:uid="{00000000-0005-0000-0000-0000A8F70000}"/>
    <cellStyle name="Total 3 2 2 6 2 3 3" xfId="63384" xr:uid="{00000000-0005-0000-0000-0000A9F70000}"/>
    <cellStyle name="Total 3 2 2 6 2 3 4" xfId="63385" xr:uid="{00000000-0005-0000-0000-0000AAF70000}"/>
    <cellStyle name="Total 3 2 2 6 2 3 5" xfId="63386" xr:uid="{00000000-0005-0000-0000-0000ABF70000}"/>
    <cellStyle name="Total 3 2 2 6 2 4" xfId="63387" xr:uid="{00000000-0005-0000-0000-0000ACF70000}"/>
    <cellStyle name="Total 3 2 2 6 2 5" xfId="63388" xr:uid="{00000000-0005-0000-0000-0000ADF70000}"/>
    <cellStyle name="Total 3 2 2 6 2 6" xfId="63389" xr:uid="{00000000-0005-0000-0000-0000AEF70000}"/>
    <cellStyle name="Total 3 2 2 6 2 7" xfId="63390" xr:uid="{00000000-0005-0000-0000-0000AFF70000}"/>
    <cellStyle name="Total 3 2 2 6 3" xfId="63391" xr:uid="{00000000-0005-0000-0000-0000B0F70000}"/>
    <cellStyle name="Total 3 2 2 6 3 2" xfId="63392" xr:uid="{00000000-0005-0000-0000-0000B1F70000}"/>
    <cellStyle name="Total 3 2 2 6 3 3" xfId="63393" xr:uid="{00000000-0005-0000-0000-0000B2F70000}"/>
    <cellStyle name="Total 3 2 2 6 3 4" xfId="63394" xr:uid="{00000000-0005-0000-0000-0000B3F70000}"/>
    <cellStyle name="Total 3 2 2 6 3 5" xfId="63395" xr:uid="{00000000-0005-0000-0000-0000B4F70000}"/>
    <cellStyle name="Total 3 2 2 6 4" xfId="63396" xr:uid="{00000000-0005-0000-0000-0000B5F70000}"/>
    <cellStyle name="Total 3 2 2 6 4 2" xfId="63397" xr:uid="{00000000-0005-0000-0000-0000B6F70000}"/>
    <cellStyle name="Total 3 2 2 6 4 3" xfId="63398" xr:uid="{00000000-0005-0000-0000-0000B7F70000}"/>
    <cellStyle name="Total 3 2 2 6 4 4" xfId="63399" xr:uid="{00000000-0005-0000-0000-0000B8F70000}"/>
    <cellStyle name="Total 3 2 2 6 4 5" xfId="63400" xr:uid="{00000000-0005-0000-0000-0000B9F70000}"/>
    <cellStyle name="Total 3 2 2 6 5" xfId="63401" xr:uid="{00000000-0005-0000-0000-0000BAF70000}"/>
    <cellStyle name="Total 3 2 2 6 6" xfId="63402" xr:uid="{00000000-0005-0000-0000-0000BBF70000}"/>
    <cellStyle name="Total 3 2 2 6 7" xfId="63403" xr:uid="{00000000-0005-0000-0000-0000BCF70000}"/>
    <cellStyle name="Total 3 2 2 6 8" xfId="63404" xr:uid="{00000000-0005-0000-0000-0000BDF70000}"/>
    <cellStyle name="Total 3 2 2 7" xfId="63405" xr:uid="{00000000-0005-0000-0000-0000BEF70000}"/>
    <cellStyle name="Total 3 2 2 7 2" xfId="63406" xr:uid="{00000000-0005-0000-0000-0000BFF70000}"/>
    <cellStyle name="Total 3 2 2 7 2 2" xfId="63407" xr:uid="{00000000-0005-0000-0000-0000C0F70000}"/>
    <cellStyle name="Total 3 2 2 7 2 2 2" xfId="63408" xr:uid="{00000000-0005-0000-0000-0000C1F70000}"/>
    <cellStyle name="Total 3 2 2 7 2 2 3" xfId="63409" xr:uid="{00000000-0005-0000-0000-0000C2F70000}"/>
    <cellStyle name="Total 3 2 2 7 2 2 4" xfId="63410" xr:uid="{00000000-0005-0000-0000-0000C3F70000}"/>
    <cellStyle name="Total 3 2 2 7 2 2 5" xfId="63411" xr:uid="{00000000-0005-0000-0000-0000C4F70000}"/>
    <cellStyle name="Total 3 2 2 7 2 3" xfId="63412" xr:uid="{00000000-0005-0000-0000-0000C5F70000}"/>
    <cellStyle name="Total 3 2 2 7 2 3 2" xfId="63413" xr:uid="{00000000-0005-0000-0000-0000C6F70000}"/>
    <cellStyle name="Total 3 2 2 7 2 3 3" xfId="63414" xr:uid="{00000000-0005-0000-0000-0000C7F70000}"/>
    <cellStyle name="Total 3 2 2 7 2 3 4" xfId="63415" xr:uid="{00000000-0005-0000-0000-0000C8F70000}"/>
    <cellStyle name="Total 3 2 2 7 2 3 5" xfId="63416" xr:uid="{00000000-0005-0000-0000-0000C9F70000}"/>
    <cellStyle name="Total 3 2 2 7 2 4" xfId="63417" xr:uid="{00000000-0005-0000-0000-0000CAF70000}"/>
    <cellStyle name="Total 3 2 2 7 2 5" xfId="63418" xr:uid="{00000000-0005-0000-0000-0000CBF70000}"/>
    <cellStyle name="Total 3 2 2 7 2 6" xfId="63419" xr:uid="{00000000-0005-0000-0000-0000CCF70000}"/>
    <cellStyle name="Total 3 2 2 7 2 7" xfId="63420" xr:uid="{00000000-0005-0000-0000-0000CDF70000}"/>
    <cellStyle name="Total 3 2 2 7 3" xfId="63421" xr:uid="{00000000-0005-0000-0000-0000CEF70000}"/>
    <cellStyle name="Total 3 2 2 7 3 2" xfId="63422" xr:uid="{00000000-0005-0000-0000-0000CFF70000}"/>
    <cellStyle name="Total 3 2 2 7 3 3" xfId="63423" xr:uid="{00000000-0005-0000-0000-0000D0F70000}"/>
    <cellStyle name="Total 3 2 2 7 3 4" xfId="63424" xr:uid="{00000000-0005-0000-0000-0000D1F70000}"/>
    <cellStyle name="Total 3 2 2 7 3 5" xfId="63425" xr:uid="{00000000-0005-0000-0000-0000D2F70000}"/>
    <cellStyle name="Total 3 2 2 7 4" xfId="63426" xr:uid="{00000000-0005-0000-0000-0000D3F70000}"/>
    <cellStyle name="Total 3 2 2 7 4 2" xfId="63427" xr:uid="{00000000-0005-0000-0000-0000D4F70000}"/>
    <cellStyle name="Total 3 2 2 7 4 3" xfId="63428" xr:uid="{00000000-0005-0000-0000-0000D5F70000}"/>
    <cellStyle name="Total 3 2 2 7 4 4" xfId="63429" xr:uid="{00000000-0005-0000-0000-0000D6F70000}"/>
    <cellStyle name="Total 3 2 2 7 4 5" xfId="63430" xr:uid="{00000000-0005-0000-0000-0000D7F70000}"/>
    <cellStyle name="Total 3 2 2 7 5" xfId="63431" xr:uid="{00000000-0005-0000-0000-0000D8F70000}"/>
    <cellStyle name="Total 3 2 2 7 6" xfId="63432" xr:uid="{00000000-0005-0000-0000-0000D9F70000}"/>
    <cellStyle name="Total 3 2 2 7 7" xfId="63433" xr:uid="{00000000-0005-0000-0000-0000DAF70000}"/>
    <cellStyle name="Total 3 2 2 7 8" xfId="63434" xr:uid="{00000000-0005-0000-0000-0000DBF70000}"/>
    <cellStyle name="Total 3 2 2 8" xfId="63435" xr:uid="{00000000-0005-0000-0000-0000DCF70000}"/>
    <cellStyle name="Total 3 2 2 8 2" xfId="63436" xr:uid="{00000000-0005-0000-0000-0000DDF70000}"/>
    <cellStyle name="Total 3 2 2 8 2 2" xfId="63437" xr:uid="{00000000-0005-0000-0000-0000DEF70000}"/>
    <cellStyle name="Total 3 2 2 8 2 2 2" xfId="63438" xr:uid="{00000000-0005-0000-0000-0000DFF70000}"/>
    <cellStyle name="Total 3 2 2 8 2 2 3" xfId="63439" xr:uid="{00000000-0005-0000-0000-0000E0F70000}"/>
    <cellStyle name="Total 3 2 2 8 2 2 4" xfId="63440" xr:uid="{00000000-0005-0000-0000-0000E1F70000}"/>
    <cellStyle name="Total 3 2 2 8 2 2 5" xfId="63441" xr:uid="{00000000-0005-0000-0000-0000E2F70000}"/>
    <cellStyle name="Total 3 2 2 8 2 3" xfId="63442" xr:uid="{00000000-0005-0000-0000-0000E3F70000}"/>
    <cellStyle name="Total 3 2 2 8 2 3 2" xfId="63443" xr:uid="{00000000-0005-0000-0000-0000E4F70000}"/>
    <cellStyle name="Total 3 2 2 8 2 3 3" xfId="63444" xr:uid="{00000000-0005-0000-0000-0000E5F70000}"/>
    <cellStyle name="Total 3 2 2 8 2 3 4" xfId="63445" xr:uid="{00000000-0005-0000-0000-0000E6F70000}"/>
    <cellStyle name="Total 3 2 2 8 2 3 5" xfId="63446" xr:uid="{00000000-0005-0000-0000-0000E7F70000}"/>
    <cellStyle name="Total 3 2 2 8 2 4" xfId="63447" xr:uid="{00000000-0005-0000-0000-0000E8F70000}"/>
    <cellStyle name="Total 3 2 2 8 2 5" xfId="63448" xr:uid="{00000000-0005-0000-0000-0000E9F70000}"/>
    <cellStyle name="Total 3 2 2 8 2 6" xfId="63449" xr:uid="{00000000-0005-0000-0000-0000EAF70000}"/>
    <cellStyle name="Total 3 2 2 8 2 7" xfId="63450" xr:uid="{00000000-0005-0000-0000-0000EBF70000}"/>
    <cellStyle name="Total 3 2 2 8 3" xfId="63451" xr:uid="{00000000-0005-0000-0000-0000ECF70000}"/>
    <cellStyle name="Total 3 2 2 8 3 2" xfId="63452" xr:uid="{00000000-0005-0000-0000-0000EDF70000}"/>
    <cellStyle name="Total 3 2 2 8 3 3" xfId="63453" xr:uid="{00000000-0005-0000-0000-0000EEF70000}"/>
    <cellStyle name="Total 3 2 2 8 3 4" xfId="63454" xr:uid="{00000000-0005-0000-0000-0000EFF70000}"/>
    <cellStyle name="Total 3 2 2 8 3 5" xfId="63455" xr:uid="{00000000-0005-0000-0000-0000F0F70000}"/>
    <cellStyle name="Total 3 2 2 8 4" xfId="63456" xr:uid="{00000000-0005-0000-0000-0000F1F70000}"/>
    <cellStyle name="Total 3 2 2 8 4 2" xfId="63457" xr:uid="{00000000-0005-0000-0000-0000F2F70000}"/>
    <cellStyle name="Total 3 2 2 8 4 3" xfId="63458" xr:uid="{00000000-0005-0000-0000-0000F3F70000}"/>
    <cellStyle name="Total 3 2 2 8 4 4" xfId="63459" xr:uid="{00000000-0005-0000-0000-0000F4F70000}"/>
    <cellStyle name="Total 3 2 2 8 4 5" xfId="63460" xr:uid="{00000000-0005-0000-0000-0000F5F70000}"/>
    <cellStyle name="Total 3 2 2 8 5" xfId="63461" xr:uid="{00000000-0005-0000-0000-0000F6F70000}"/>
    <cellStyle name="Total 3 2 2 8 6" xfId="63462" xr:uid="{00000000-0005-0000-0000-0000F7F70000}"/>
    <cellStyle name="Total 3 2 2 8 7" xfId="63463" xr:uid="{00000000-0005-0000-0000-0000F8F70000}"/>
    <cellStyle name="Total 3 2 2 8 8" xfId="63464" xr:uid="{00000000-0005-0000-0000-0000F9F70000}"/>
    <cellStyle name="Total 3 2 2 9" xfId="63465" xr:uid="{00000000-0005-0000-0000-0000FAF70000}"/>
    <cellStyle name="Total 3 2 2 9 2" xfId="63466" xr:uid="{00000000-0005-0000-0000-0000FBF70000}"/>
    <cellStyle name="Total 3 2 2 9 2 2" xfId="63467" xr:uid="{00000000-0005-0000-0000-0000FCF70000}"/>
    <cellStyle name="Total 3 2 2 9 2 2 2" xfId="63468" xr:uid="{00000000-0005-0000-0000-0000FDF70000}"/>
    <cellStyle name="Total 3 2 2 9 2 2 3" xfId="63469" xr:uid="{00000000-0005-0000-0000-0000FEF70000}"/>
    <cellStyle name="Total 3 2 2 9 2 2 4" xfId="63470" xr:uid="{00000000-0005-0000-0000-0000FFF70000}"/>
    <cellStyle name="Total 3 2 2 9 2 2 5" xfId="63471" xr:uid="{00000000-0005-0000-0000-000000F80000}"/>
    <cellStyle name="Total 3 2 2 9 2 3" xfId="63472" xr:uid="{00000000-0005-0000-0000-000001F80000}"/>
    <cellStyle name="Total 3 2 2 9 2 3 2" xfId="63473" xr:uid="{00000000-0005-0000-0000-000002F80000}"/>
    <cellStyle name="Total 3 2 2 9 2 3 3" xfId="63474" xr:uid="{00000000-0005-0000-0000-000003F80000}"/>
    <cellStyle name="Total 3 2 2 9 2 3 4" xfId="63475" xr:uid="{00000000-0005-0000-0000-000004F80000}"/>
    <cellStyle name="Total 3 2 2 9 2 3 5" xfId="63476" xr:uid="{00000000-0005-0000-0000-000005F80000}"/>
    <cellStyle name="Total 3 2 2 9 2 4" xfId="63477" xr:uid="{00000000-0005-0000-0000-000006F80000}"/>
    <cellStyle name="Total 3 2 2 9 2 5" xfId="63478" xr:uid="{00000000-0005-0000-0000-000007F80000}"/>
    <cellStyle name="Total 3 2 2 9 2 6" xfId="63479" xr:uid="{00000000-0005-0000-0000-000008F80000}"/>
    <cellStyle name="Total 3 2 2 9 2 7" xfId="63480" xr:uid="{00000000-0005-0000-0000-000009F80000}"/>
    <cellStyle name="Total 3 2 2 9 3" xfId="63481" xr:uid="{00000000-0005-0000-0000-00000AF80000}"/>
    <cellStyle name="Total 3 2 2 9 3 2" xfId="63482" xr:uid="{00000000-0005-0000-0000-00000BF80000}"/>
    <cellStyle name="Total 3 2 2 9 3 3" xfId="63483" xr:uid="{00000000-0005-0000-0000-00000CF80000}"/>
    <cellStyle name="Total 3 2 2 9 3 4" xfId="63484" xr:uid="{00000000-0005-0000-0000-00000DF80000}"/>
    <cellStyle name="Total 3 2 2 9 3 5" xfId="63485" xr:uid="{00000000-0005-0000-0000-00000EF80000}"/>
    <cellStyle name="Total 3 2 2 9 4" xfId="63486" xr:uid="{00000000-0005-0000-0000-00000FF80000}"/>
    <cellStyle name="Total 3 2 2 9 4 2" xfId="63487" xr:uid="{00000000-0005-0000-0000-000010F80000}"/>
    <cellStyle name="Total 3 2 2 9 4 3" xfId="63488" xr:uid="{00000000-0005-0000-0000-000011F80000}"/>
    <cellStyle name="Total 3 2 2 9 4 4" xfId="63489" xr:uid="{00000000-0005-0000-0000-000012F80000}"/>
    <cellStyle name="Total 3 2 2 9 4 5" xfId="63490" xr:uid="{00000000-0005-0000-0000-000013F80000}"/>
    <cellStyle name="Total 3 2 2 9 5" xfId="63491" xr:uid="{00000000-0005-0000-0000-000014F80000}"/>
    <cellStyle name="Total 3 2 2 9 6" xfId="63492" xr:uid="{00000000-0005-0000-0000-000015F80000}"/>
    <cellStyle name="Total 3 2 2 9 7" xfId="63493" xr:uid="{00000000-0005-0000-0000-000016F80000}"/>
    <cellStyle name="Total 3 2 2 9 8" xfId="63494" xr:uid="{00000000-0005-0000-0000-000017F80000}"/>
    <cellStyle name="Total 3 2 3" xfId="63495" xr:uid="{00000000-0005-0000-0000-000018F80000}"/>
    <cellStyle name="Total 3 2 3 2" xfId="63496" xr:uid="{00000000-0005-0000-0000-000019F80000}"/>
    <cellStyle name="Total 3 2 3 2 2" xfId="63497" xr:uid="{00000000-0005-0000-0000-00001AF80000}"/>
    <cellStyle name="Total 3 2 3 3" xfId="63498" xr:uid="{00000000-0005-0000-0000-00001BF80000}"/>
    <cellStyle name="Total 3 2 3 4" xfId="63499" xr:uid="{00000000-0005-0000-0000-00001CF80000}"/>
    <cellStyle name="Total 3 2 3 5" xfId="63500" xr:uid="{00000000-0005-0000-0000-00001DF80000}"/>
    <cellStyle name="Total 3 2 4" xfId="63501" xr:uid="{00000000-0005-0000-0000-00001EF80000}"/>
    <cellStyle name="Total 3 2 4 2" xfId="63502" xr:uid="{00000000-0005-0000-0000-00001FF80000}"/>
    <cellStyle name="Total 3 2 4 2 2" xfId="63503" xr:uid="{00000000-0005-0000-0000-000020F80000}"/>
    <cellStyle name="Total 3 2 4 3" xfId="63504" xr:uid="{00000000-0005-0000-0000-000021F80000}"/>
    <cellStyle name="Total 3 2 4 4" xfId="63505" xr:uid="{00000000-0005-0000-0000-000022F80000}"/>
    <cellStyle name="Total 3 2 4 5" xfId="63506" xr:uid="{00000000-0005-0000-0000-000023F80000}"/>
    <cellStyle name="Total 3 2 5" xfId="63507" xr:uid="{00000000-0005-0000-0000-000024F80000}"/>
    <cellStyle name="Total 3 2 5 2" xfId="63508" xr:uid="{00000000-0005-0000-0000-000025F80000}"/>
    <cellStyle name="Total 3 2 6" xfId="63509" xr:uid="{00000000-0005-0000-0000-000026F80000}"/>
    <cellStyle name="Total 3 2 7" xfId="63510" xr:uid="{00000000-0005-0000-0000-000027F80000}"/>
    <cellStyle name="Total 3 2_T-straight with PEDs adjustor" xfId="63511" xr:uid="{00000000-0005-0000-0000-000028F80000}"/>
    <cellStyle name="Total 3 3" xfId="63512" xr:uid="{00000000-0005-0000-0000-000029F80000}"/>
    <cellStyle name="Total 3 3 10" xfId="63513" xr:uid="{00000000-0005-0000-0000-00002AF80000}"/>
    <cellStyle name="Total 3 3 10 2" xfId="63514" xr:uid="{00000000-0005-0000-0000-00002BF80000}"/>
    <cellStyle name="Total 3 3 10 2 2" xfId="63515" xr:uid="{00000000-0005-0000-0000-00002CF80000}"/>
    <cellStyle name="Total 3 3 10 2 2 2" xfId="63516" xr:uid="{00000000-0005-0000-0000-00002DF80000}"/>
    <cellStyle name="Total 3 3 10 2 2 3" xfId="63517" xr:uid="{00000000-0005-0000-0000-00002EF80000}"/>
    <cellStyle name="Total 3 3 10 2 2 4" xfId="63518" xr:uid="{00000000-0005-0000-0000-00002FF80000}"/>
    <cellStyle name="Total 3 3 10 2 2 5" xfId="63519" xr:uid="{00000000-0005-0000-0000-000030F80000}"/>
    <cellStyle name="Total 3 3 10 2 3" xfId="63520" xr:uid="{00000000-0005-0000-0000-000031F80000}"/>
    <cellStyle name="Total 3 3 10 2 3 2" xfId="63521" xr:uid="{00000000-0005-0000-0000-000032F80000}"/>
    <cellStyle name="Total 3 3 10 2 3 3" xfId="63522" xr:uid="{00000000-0005-0000-0000-000033F80000}"/>
    <cellStyle name="Total 3 3 10 2 3 4" xfId="63523" xr:uid="{00000000-0005-0000-0000-000034F80000}"/>
    <cellStyle name="Total 3 3 10 2 3 5" xfId="63524" xr:uid="{00000000-0005-0000-0000-000035F80000}"/>
    <cellStyle name="Total 3 3 10 2 4" xfId="63525" xr:uid="{00000000-0005-0000-0000-000036F80000}"/>
    <cellStyle name="Total 3 3 10 2 5" xfId="63526" xr:uid="{00000000-0005-0000-0000-000037F80000}"/>
    <cellStyle name="Total 3 3 10 2 6" xfId="63527" xr:uid="{00000000-0005-0000-0000-000038F80000}"/>
    <cellStyle name="Total 3 3 10 2 7" xfId="63528" xr:uid="{00000000-0005-0000-0000-000039F80000}"/>
    <cellStyle name="Total 3 3 10 3" xfId="63529" xr:uid="{00000000-0005-0000-0000-00003AF80000}"/>
    <cellStyle name="Total 3 3 10 3 2" xfId="63530" xr:uid="{00000000-0005-0000-0000-00003BF80000}"/>
    <cellStyle name="Total 3 3 10 3 3" xfId="63531" xr:uid="{00000000-0005-0000-0000-00003CF80000}"/>
    <cellStyle name="Total 3 3 10 3 4" xfId="63532" xr:uid="{00000000-0005-0000-0000-00003DF80000}"/>
    <cellStyle name="Total 3 3 10 3 5" xfId="63533" xr:uid="{00000000-0005-0000-0000-00003EF80000}"/>
    <cellStyle name="Total 3 3 10 4" xfId="63534" xr:uid="{00000000-0005-0000-0000-00003FF80000}"/>
    <cellStyle name="Total 3 3 10 4 2" xfId="63535" xr:uid="{00000000-0005-0000-0000-000040F80000}"/>
    <cellStyle name="Total 3 3 10 4 3" xfId="63536" xr:uid="{00000000-0005-0000-0000-000041F80000}"/>
    <cellStyle name="Total 3 3 10 4 4" xfId="63537" xr:uid="{00000000-0005-0000-0000-000042F80000}"/>
    <cellStyle name="Total 3 3 10 4 5" xfId="63538" xr:uid="{00000000-0005-0000-0000-000043F80000}"/>
    <cellStyle name="Total 3 3 10 5" xfId="63539" xr:uid="{00000000-0005-0000-0000-000044F80000}"/>
    <cellStyle name="Total 3 3 10 6" xfId="63540" xr:uid="{00000000-0005-0000-0000-000045F80000}"/>
    <cellStyle name="Total 3 3 10 7" xfId="63541" xr:uid="{00000000-0005-0000-0000-000046F80000}"/>
    <cellStyle name="Total 3 3 10 8" xfId="63542" xr:uid="{00000000-0005-0000-0000-000047F80000}"/>
    <cellStyle name="Total 3 3 11" xfId="63543" xr:uid="{00000000-0005-0000-0000-000048F80000}"/>
    <cellStyle name="Total 3 3 11 2" xfId="63544" xr:uid="{00000000-0005-0000-0000-000049F80000}"/>
    <cellStyle name="Total 3 3 11 2 2" xfId="63545" xr:uid="{00000000-0005-0000-0000-00004AF80000}"/>
    <cellStyle name="Total 3 3 11 2 2 2" xfId="63546" xr:uid="{00000000-0005-0000-0000-00004BF80000}"/>
    <cellStyle name="Total 3 3 11 2 2 3" xfId="63547" xr:uid="{00000000-0005-0000-0000-00004CF80000}"/>
    <cellStyle name="Total 3 3 11 2 2 4" xfId="63548" xr:uid="{00000000-0005-0000-0000-00004DF80000}"/>
    <cellStyle name="Total 3 3 11 2 2 5" xfId="63549" xr:uid="{00000000-0005-0000-0000-00004EF80000}"/>
    <cellStyle name="Total 3 3 11 2 3" xfId="63550" xr:uid="{00000000-0005-0000-0000-00004FF80000}"/>
    <cellStyle name="Total 3 3 11 2 3 2" xfId="63551" xr:uid="{00000000-0005-0000-0000-000050F80000}"/>
    <cellStyle name="Total 3 3 11 2 3 3" xfId="63552" xr:uid="{00000000-0005-0000-0000-000051F80000}"/>
    <cellStyle name="Total 3 3 11 2 3 4" xfId="63553" xr:uid="{00000000-0005-0000-0000-000052F80000}"/>
    <cellStyle name="Total 3 3 11 2 3 5" xfId="63554" xr:uid="{00000000-0005-0000-0000-000053F80000}"/>
    <cellStyle name="Total 3 3 11 2 4" xfId="63555" xr:uid="{00000000-0005-0000-0000-000054F80000}"/>
    <cellStyle name="Total 3 3 11 2 5" xfId="63556" xr:uid="{00000000-0005-0000-0000-000055F80000}"/>
    <cellStyle name="Total 3 3 11 2 6" xfId="63557" xr:uid="{00000000-0005-0000-0000-000056F80000}"/>
    <cellStyle name="Total 3 3 11 2 7" xfId="63558" xr:uid="{00000000-0005-0000-0000-000057F80000}"/>
    <cellStyle name="Total 3 3 11 3" xfId="63559" xr:uid="{00000000-0005-0000-0000-000058F80000}"/>
    <cellStyle name="Total 3 3 11 3 2" xfId="63560" xr:uid="{00000000-0005-0000-0000-000059F80000}"/>
    <cellStyle name="Total 3 3 11 3 3" xfId="63561" xr:uid="{00000000-0005-0000-0000-00005AF80000}"/>
    <cellStyle name="Total 3 3 11 3 4" xfId="63562" xr:uid="{00000000-0005-0000-0000-00005BF80000}"/>
    <cellStyle name="Total 3 3 11 3 5" xfId="63563" xr:uid="{00000000-0005-0000-0000-00005CF80000}"/>
    <cellStyle name="Total 3 3 11 4" xfId="63564" xr:uid="{00000000-0005-0000-0000-00005DF80000}"/>
    <cellStyle name="Total 3 3 11 4 2" xfId="63565" xr:uid="{00000000-0005-0000-0000-00005EF80000}"/>
    <cellStyle name="Total 3 3 11 4 3" xfId="63566" xr:uid="{00000000-0005-0000-0000-00005FF80000}"/>
    <cellStyle name="Total 3 3 11 4 4" xfId="63567" xr:uid="{00000000-0005-0000-0000-000060F80000}"/>
    <cellStyle name="Total 3 3 11 4 5" xfId="63568" xr:uid="{00000000-0005-0000-0000-000061F80000}"/>
    <cellStyle name="Total 3 3 11 5" xfId="63569" xr:uid="{00000000-0005-0000-0000-000062F80000}"/>
    <cellStyle name="Total 3 3 11 6" xfId="63570" xr:uid="{00000000-0005-0000-0000-000063F80000}"/>
    <cellStyle name="Total 3 3 11 7" xfId="63571" xr:uid="{00000000-0005-0000-0000-000064F80000}"/>
    <cellStyle name="Total 3 3 11 8" xfId="63572" xr:uid="{00000000-0005-0000-0000-000065F80000}"/>
    <cellStyle name="Total 3 3 12" xfId="63573" xr:uid="{00000000-0005-0000-0000-000066F80000}"/>
    <cellStyle name="Total 3 3 12 2" xfId="63574" xr:uid="{00000000-0005-0000-0000-000067F80000}"/>
    <cellStyle name="Total 3 3 12 2 2" xfId="63575" xr:uid="{00000000-0005-0000-0000-000068F80000}"/>
    <cellStyle name="Total 3 3 12 2 2 2" xfId="63576" xr:uid="{00000000-0005-0000-0000-000069F80000}"/>
    <cellStyle name="Total 3 3 12 2 2 3" xfId="63577" xr:uid="{00000000-0005-0000-0000-00006AF80000}"/>
    <cellStyle name="Total 3 3 12 2 2 4" xfId="63578" xr:uid="{00000000-0005-0000-0000-00006BF80000}"/>
    <cellStyle name="Total 3 3 12 2 2 5" xfId="63579" xr:uid="{00000000-0005-0000-0000-00006CF80000}"/>
    <cellStyle name="Total 3 3 12 2 3" xfId="63580" xr:uid="{00000000-0005-0000-0000-00006DF80000}"/>
    <cellStyle name="Total 3 3 12 2 3 2" xfId="63581" xr:uid="{00000000-0005-0000-0000-00006EF80000}"/>
    <cellStyle name="Total 3 3 12 2 3 3" xfId="63582" xr:uid="{00000000-0005-0000-0000-00006FF80000}"/>
    <cellStyle name="Total 3 3 12 2 3 4" xfId="63583" xr:uid="{00000000-0005-0000-0000-000070F80000}"/>
    <cellStyle name="Total 3 3 12 2 3 5" xfId="63584" xr:uid="{00000000-0005-0000-0000-000071F80000}"/>
    <cellStyle name="Total 3 3 12 2 4" xfId="63585" xr:uid="{00000000-0005-0000-0000-000072F80000}"/>
    <cellStyle name="Total 3 3 12 2 5" xfId="63586" xr:uid="{00000000-0005-0000-0000-000073F80000}"/>
    <cellStyle name="Total 3 3 12 2 6" xfId="63587" xr:uid="{00000000-0005-0000-0000-000074F80000}"/>
    <cellStyle name="Total 3 3 12 2 7" xfId="63588" xr:uid="{00000000-0005-0000-0000-000075F80000}"/>
    <cellStyle name="Total 3 3 12 3" xfId="63589" xr:uid="{00000000-0005-0000-0000-000076F80000}"/>
    <cellStyle name="Total 3 3 12 3 2" xfId="63590" xr:uid="{00000000-0005-0000-0000-000077F80000}"/>
    <cellStyle name="Total 3 3 12 3 3" xfId="63591" xr:uid="{00000000-0005-0000-0000-000078F80000}"/>
    <cellStyle name="Total 3 3 12 3 4" xfId="63592" xr:uid="{00000000-0005-0000-0000-000079F80000}"/>
    <cellStyle name="Total 3 3 12 3 5" xfId="63593" xr:uid="{00000000-0005-0000-0000-00007AF80000}"/>
    <cellStyle name="Total 3 3 12 4" xfId="63594" xr:uid="{00000000-0005-0000-0000-00007BF80000}"/>
    <cellStyle name="Total 3 3 12 4 2" xfId="63595" xr:uid="{00000000-0005-0000-0000-00007CF80000}"/>
    <cellStyle name="Total 3 3 12 4 3" xfId="63596" xr:uid="{00000000-0005-0000-0000-00007DF80000}"/>
    <cellStyle name="Total 3 3 12 4 4" xfId="63597" xr:uid="{00000000-0005-0000-0000-00007EF80000}"/>
    <cellStyle name="Total 3 3 12 4 5" xfId="63598" xr:uid="{00000000-0005-0000-0000-00007FF80000}"/>
    <cellStyle name="Total 3 3 12 5" xfId="63599" xr:uid="{00000000-0005-0000-0000-000080F80000}"/>
    <cellStyle name="Total 3 3 12 6" xfId="63600" xr:uid="{00000000-0005-0000-0000-000081F80000}"/>
    <cellStyle name="Total 3 3 12 7" xfId="63601" xr:uid="{00000000-0005-0000-0000-000082F80000}"/>
    <cellStyle name="Total 3 3 12 8" xfId="63602" xr:uid="{00000000-0005-0000-0000-000083F80000}"/>
    <cellStyle name="Total 3 3 13" xfId="63603" xr:uid="{00000000-0005-0000-0000-000084F80000}"/>
    <cellStyle name="Total 3 3 13 2" xfId="63604" xr:uid="{00000000-0005-0000-0000-000085F80000}"/>
    <cellStyle name="Total 3 3 13 2 2" xfId="63605" xr:uid="{00000000-0005-0000-0000-000086F80000}"/>
    <cellStyle name="Total 3 3 13 2 2 2" xfId="63606" xr:uid="{00000000-0005-0000-0000-000087F80000}"/>
    <cellStyle name="Total 3 3 13 2 2 3" xfId="63607" xr:uid="{00000000-0005-0000-0000-000088F80000}"/>
    <cellStyle name="Total 3 3 13 2 2 4" xfId="63608" xr:uid="{00000000-0005-0000-0000-000089F80000}"/>
    <cellStyle name="Total 3 3 13 2 2 5" xfId="63609" xr:uid="{00000000-0005-0000-0000-00008AF80000}"/>
    <cellStyle name="Total 3 3 13 2 3" xfId="63610" xr:uid="{00000000-0005-0000-0000-00008BF80000}"/>
    <cellStyle name="Total 3 3 13 2 3 2" xfId="63611" xr:uid="{00000000-0005-0000-0000-00008CF80000}"/>
    <cellStyle name="Total 3 3 13 2 3 3" xfId="63612" xr:uid="{00000000-0005-0000-0000-00008DF80000}"/>
    <cellStyle name="Total 3 3 13 2 3 4" xfId="63613" xr:uid="{00000000-0005-0000-0000-00008EF80000}"/>
    <cellStyle name="Total 3 3 13 2 3 5" xfId="63614" xr:uid="{00000000-0005-0000-0000-00008FF80000}"/>
    <cellStyle name="Total 3 3 13 2 4" xfId="63615" xr:uid="{00000000-0005-0000-0000-000090F80000}"/>
    <cellStyle name="Total 3 3 13 2 5" xfId="63616" xr:uid="{00000000-0005-0000-0000-000091F80000}"/>
    <cellStyle name="Total 3 3 13 2 6" xfId="63617" xr:uid="{00000000-0005-0000-0000-000092F80000}"/>
    <cellStyle name="Total 3 3 13 2 7" xfId="63618" xr:uid="{00000000-0005-0000-0000-000093F80000}"/>
    <cellStyle name="Total 3 3 13 3" xfId="63619" xr:uid="{00000000-0005-0000-0000-000094F80000}"/>
    <cellStyle name="Total 3 3 13 3 2" xfId="63620" xr:uid="{00000000-0005-0000-0000-000095F80000}"/>
    <cellStyle name="Total 3 3 13 3 3" xfId="63621" xr:uid="{00000000-0005-0000-0000-000096F80000}"/>
    <cellStyle name="Total 3 3 13 3 4" xfId="63622" xr:uid="{00000000-0005-0000-0000-000097F80000}"/>
    <cellStyle name="Total 3 3 13 3 5" xfId="63623" xr:uid="{00000000-0005-0000-0000-000098F80000}"/>
    <cellStyle name="Total 3 3 13 4" xfId="63624" xr:uid="{00000000-0005-0000-0000-000099F80000}"/>
    <cellStyle name="Total 3 3 13 4 2" xfId="63625" xr:uid="{00000000-0005-0000-0000-00009AF80000}"/>
    <cellStyle name="Total 3 3 13 4 3" xfId="63626" xr:uid="{00000000-0005-0000-0000-00009BF80000}"/>
    <cellStyle name="Total 3 3 13 4 4" xfId="63627" xr:uid="{00000000-0005-0000-0000-00009CF80000}"/>
    <cellStyle name="Total 3 3 13 4 5" xfId="63628" xr:uid="{00000000-0005-0000-0000-00009DF80000}"/>
    <cellStyle name="Total 3 3 13 5" xfId="63629" xr:uid="{00000000-0005-0000-0000-00009EF80000}"/>
    <cellStyle name="Total 3 3 13 6" xfId="63630" xr:uid="{00000000-0005-0000-0000-00009FF80000}"/>
    <cellStyle name="Total 3 3 13 7" xfId="63631" xr:uid="{00000000-0005-0000-0000-0000A0F80000}"/>
    <cellStyle name="Total 3 3 13 8" xfId="63632" xr:uid="{00000000-0005-0000-0000-0000A1F80000}"/>
    <cellStyle name="Total 3 3 14" xfId="63633" xr:uid="{00000000-0005-0000-0000-0000A2F80000}"/>
    <cellStyle name="Total 3 3 14 2" xfId="63634" xr:uid="{00000000-0005-0000-0000-0000A3F80000}"/>
    <cellStyle name="Total 3 3 14 2 2" xfId="63635" xr:uid="{00000000-0005-0000-0000-0000A4F80000}"/>
    <cellStyle name="Total 3 3 14 2 2 2" xfId="63636" xr:uid="{00000000-0005-0000-0000-0000A5F80000}"/>
    <cellStyle name="Total 3 3 14 2 2 3" xfId="63637" xr:uid="{00000000-0005-0000-0000-0000A6F80000}"/>
    <cellStyle name="Total 3 3 14 2 2 4" xfId="63638" xr:uid="{00000000-0005-0000-0000-0000A7F80000}"/>
    <cellStyle name="Total 3 3 14 2 2 5" xfId="63639" xr:uid="{00000000-0005-0000-0000-0000A8F80000}"/>
    <cellStyle name="Total 3 3 14 2 3" xfId="63640" xr:uid="{00000000-0005-0000-0000-0000A9F80000}"/>
    <cellStyle name="Total 3 3 14 2 3 2" xfId="63641" xr:uid="{00000000-0005-0000-0000-0000AAF80000}"/>
    <cellStyle name="Total 3 3 14 2 3 3" xfId="63642" xr:uid="{00000000-0005-0000-0000-0000ABF80000}"/>
    <cellStyle name="Total 3 3 14 2 3 4" xfId="63643" xr:uid="{00000000-0005-0000-0000-0000ACF80000}"/>
    <cellStyle name="Total 3 3 14 2 3 5" xfId="63644" xr:uid="{00000000-0005-0000-0000-0000ADF80000}"/>
    <cellStyle name="Total 3 3 14 2 4" xfId="63645" xr:uid="{00000000-0005-0000-0000-0000AEF80000}"/>
    <cellStyle name="Total 3 3 14 2 5" xfId="63646" xr:uid="{00000000-0005-0000-0000-0000AFF80000}"/>
    <cellStyle name="Total 3 3 14 2 6" xfId="63647" xr:uid="{00000000-0005-0000-0000-0000B0F80000}"/>
    <cellStyle name="Total 3 3 14 2 7" xfId="63648" xr:uid="{00000000-0005-0000-0000-0000B1F80000}"/>
    <cellStyle name="Total 3 3 14 3" xfId="63649" xr:uid="{00000000-0005-0000-0000-0000B2F80000}"/>
    <cellStyle name="Total 3 3 14 3 2" xfId="63650" xr:uid="{00000000-0005-0000-0000-0000B3F80000}"/>
    <cellStyle name="Total 3 3 14 3 3" xfId="63651" xr:uid="{00000000-0005-0000-0000-0000B4F80000}"/>
    <cellStyle name="Total 3 3 14 3 4" xfId="63652" xr:uid="{00000000-0005-0000-0000-0000B5F80000}"/>
    <cellStyle name="Total 3 3 14 3 5" xfId="63653" xr:uid="{00000000-0005-0000-0000-0000B6F80000}"/>
    <cellStyle name="Total 3 3 14 4" xfId="63654" xr:uid="{00000000-0005-0000-0000-0000B7F80000}"/>
    <cellStyle name="Total 3 3 14 4 2" xfId="63655" xr:uid="{00000000-0005-0000-0000-0000B8F80000}"/>
    <cellStyle name="Total 3 3 14 4 3" xfId="63656" xr:uid="{00000000-0005-0000-0000-0000B9F80000}"/>
    <cellStyle name="Total 3 3 14 4 4" xfId="63657" xr:uid="{00000000-0005-0000-0000-0000BAF80000}"/>
    <cellStyle name="Total 3 3 14 4 5" xfId="63658" xr:uid="{00000000-0005-0000-0000-0000BBF80000}"/>
    <cellStyle name="Total 3 3 14 5" xfId="63659" xr:uid="{00000000-0005-0000-0000-0000BCF80000}"/>
    <cellStyle name="Total 3 3 14 6" xfId="63660" xr:uid="{00000000-0005-0000-0000-0000BDF80000}"/>
    <cellStyle name="Total 3 3 14 7" xfId="63661" xr:uid="{00000000-0005-0000-0000-0000BEF80000}"/>
    <cellStyle name="Total 3 3 14 8" xfId="63662" xr:uid="{00000000-0005-0000-0000-0000BFF80000}"/>
    <cellStyle name="Total 3 3 15" xfId="63663" xr:uid="{00000000-0005-0000-0000-0000C0F80000}"/>
    <cellStyle name="Total 3 3 15 2" xfId="63664" xr:uid="{00000000-0005-0000-0000-0000C1F80000}"/>
    <cellStyle name="Total 3 3 15 2 2" xfId="63665" xr:uid="{00000000-0005-0000-0000-0000C2F80000}"/>
    <cellStyle name="Total 3 3 15 2 3" xfId="63666" xr:uid="{00000000-0005-0000-0000-0000C3F80000}"/>
    <cellStyle name="Total 3 3 15 2 4" xfId="63667" xr:uid="{00000000-0005-0000-0000-0000C4F80000}"/>
    <cellStyle name="Total 3 3 15 2 5" xfId="63668" xr:uid="{00000000-0005-0000-0000-0000C5F80000}"/>
    <cellStyle name="Total 3 3 15 3" xfId="63669" xr:uid="{00000000-0005-0000-0000-0000C6F80000}"/>
    <cellStyle name="Total 3 3 15 3 2" xfId="63670" xr:uid="{00000000-0005-0000-0000-0000C7F80000}"/>
    <cellStyle name="Total 3 3 15 3 3" xfId="63671" xr:uid="{00000000-0005-0000-0000-0000C8F80000}"/>
    <cellStyle name="Total 3 3 15 3 4" xfId="63672" xr:uid="{00000000-0005-0000-0000-0000C9F80000}"/>
    <cellStyle name="Total 3 3 15 3 5" xfId="63673" xr:uid="{00000000-0005-0000-0000-0000CAF80000}"/>
    <cellStyle name="Total 3 3 15 4" xfId="63674" xr:uid="{00000000-0005-0000-0000-0000CBF80000}"/>
    <cellStyle name="Total 3 3 15 5" xfId="63675" xr:uid="{00000000-0005-0000-0000-0000CCF80000}"/>
    <cellStyle name="Total 3 3 15 6" xfId="63676" xr:uid="{00000000-0005-0000-0000-0000CDF80000}"/>
    <cellStyle name="Total 3 3 15 7" xfId="63677" xr:uid="{00000000-0005-0000-0000-0000CEF80000}"/>
    <cellStyle name="Total 3 3 16" xfId="63678" xr:uid="{00000000-0005-0000-0000-0000CFF80000}"/>
    <cellStyle name="Total 3 3 16 2" xfId="63679" xr:uid="{00000000-0005-0000-0000-0000D0F80000}"/>
    <cellStyle name="Total 3 3 16 3" xfId="63680" xr:uid="{00000000-0005-0000-0000-0000D1F80000}"/>
    <cellStyle name="Total 3 3 16 4" xfId="63681" xr:uid="{00000000-0005-0000-0000-0000D2F80000}"/>
    <cellStyle name="Total 3 3 16 5" xfId="63682" xr:uid="{00000000-0005-0000-0000-0000D3F80000}"/>
    <cellStyle name="Total 3 3 17" xfId="63683" xr:uid="{00000000-0005-0000-0000-0000D4F80000}"/>
    <cellStyle name="Total 3 3 17 2" xfId="63684" xr:uid="{00000000-0005-0000-0000-0000D5F80000}"/>
    <cellStyle name="Total 3 3 17 3" xfId="63685" xr:uid="{00000000-0005-0000-0000-0000D6F80000}"/>
    <cellStyle name="Total 3 3 17 4" xfId="63686" xr:uid="{00000000-0005-0000-0000-0000D7F80000}"/>
    <cellStyle name="Total 3 3 17 5" xfId="63687" xr:uid="{00000000-0005-0000-0000-0000D8F80000}"/>
    <cellStyle name="Total 3 3 18" xfId="63688" xr:uid="{00000000-0005-0000-0000-0000D9F80000}"/>
    <cellStyle name="Total 3 3 18 2" xfId="63689" xr:uid="{00000000-0005-0000-0000-0000DAF80000}"/>
    <cellStyle name="Total 3 3 19" xfId="63690" xr:uid="{00000000-0005-0000-0000-0000DBF80000}"/>
    <cellStyle name="Total 3 3 2" xfId="63691" xr:uid="{00000000-0005-0000-0000-0000DCF80000}"/>
    <cellStyle name="Total 3 3 2 2" xfId="63692" xr:uid="{00000000-0005-0000-0000-0000DDF80000}"/>
    <cellStyle name="Total 3 3 2 2 2" xfId="63693" xr:uid="{00000000-0005-0000-0000-0000DEF80000}"/>
    <cellStyle name="Total 3 3 2 2 2 2" xfId="63694" xr:uid="{00000000-0005-0000-0000-0000DFF80000}"/>
    <cellStyle name="Total 3 3 2 2 2 3" xfId="63695" xr:uid="{00000000-0005-0000-0000-0000E0F80000}"/>
    <cellStyle name="Total 3 3 2 2 2 4" xfId="63696" xr:uid="{00000000-0005-0000-0000-0000E1F80000}"/>
    <cellStyle name="Total 3 3 2 2 2 5" xfId="63697" xr:uid="{00000000-0005-0000-0000-0000E2F80000}"/>
    <cellStyle name="Total 3 3 2 2 3" xfId="63698" xr:uid="{00000000-0005-0000-0000-0000E3F80000}"/>
    <cellStyle name="Total 3 3 2 2 3 2" xfId="63699" xr:uid="{00000000-0005-0000-0000-0000E4F80000}"/>
    <cellStyle name="Total 3 3 2 2 3 3" xfId="63700" xr:uid="{00000000-0005-0000-0000-0000E5F80000}"/>
    <cellStyle name="Total 3 3 2 2 3 4" xfId="63701" xr:uid="{00000000-0005-0000-0000-0000E6F80000}"/>
    <cellStyle name="Total 3 3 2 2 3 5" xfId="63702" xr:uid="{00000000-0005-0000-0000-0000E7F80000}"/>
    <cellStyle name="Total 3 3 2 2 4" xfId="63703" xr:uid="{00000000-0005-0000-0000-0000E8F80000}"/>
    <cellStyle name="Total 3 3 2 2 5" xfId="63704" xr:uid="{00000000-0005-0000-0000-0000E9F80000}"/>
    <cellStyle name="Total 3 3 2 2 6" xfId="63705" xr:uid="{00000000-0005-0000-0000-0000EAF80000}"/>
    <cellStyle name="Total 3 3 2 2 7" xfId="63706" xr:uid="{00000000-0005-0000-0000-0000EBF80000}"/>
    <cellStyle name="Total 3 3 2 3" xfId="63707" xr:uid="{00000000-0005-0000-0000-0000ECF80000}"/>
    <cellStyle name="Total 3 3 2 3 2" xfId="63708" xr:uid="{00000000-0005-0000-0000-0000EDF80000}"/>
    <cellStyle name="Total 3 3 2 3 3" xfId="63709" xr:uid="{00000000-0005-0000-0000-0000EEF80000}"/>
    <cellStyle name="Total 3 3 2 3 4" xfId="63710" xr:uid="{00000000-0005-0000-0000-0000EFF80000}"/>
    <cellStyle name="Total 3 3 2 3 5" xfId="63711" xr:uid="{00000000-0005-0000-0000-0000F0F80000}"/>
    <cellStyle name="Total 3 3 2 4" xfId="63712" xr:uid="{00000000-0005-0000-0000-0000F1F80000}"/>
    <cellStyle name="Total 3 3 2 4 2" xfId="63713" xr:uid="{00000000-0005-0000-0000-0000F2F80000}"/>
    <cellStyle name="Total 3 3 2 4 3" xfId="63714" xr:uid="{00000000-0005-0000-0000-0000F3F80000}"/>
    <cellStyle name="Total 3 3 2 4 4" xfId="63715" xr:uid="{00000000-0005-0000-0000-0000F4F80000}"/>
    <cellStyle name="Total 3 3 2 4 5" xfId="63716" xr:uid="{00000000-0005-0000-0000-0000F5F80000}"/>
    <cellStyle name="Total 3 3 2 5" xfId="63717" xr:uid="{00000000-0005-0000-0000-0000F6F80000}"/>
    <cellStyle name="Total 3 3 2 6" xfId="63718" xr:uid="{00000000-0005-0000-0000-0000F7F80000}"/>
    <cellStyle name="Total 3 3 2 7" xfId="63719" xr:uid="{00000000-0005-0000-0000-0000F8F80000}"/>
    <cellStyle name="Total 3 3 2 8" xfId="63720" xr:uid="{00000000-0005-0000-0000-0000F9F80000}"/>
    <cellStyle name="Total 3 3 20" xfId="63721" xr:uid="{00000000-0005-0000-0000-0000FAF80000}"/>
    <cellStyle name="Total 3 3 3" xfId="63722" xr:uid="{00000000-0005-0000-0000-0000FBF80000}"/>
    <cellStyle name="Total 3 3 3 2" xfId="63723" xr:uid="{00000000-0005-0000-0000-0000FCF80000}"/>
    <cellStyle name="Total 3 3 3 2 2" xfId="63724" xr:uid="{00000000-0005-0000-0000-0000FDF80000}"/>
    <cellStyle name="Total 3 3 3 2 2 2" xfId="63725" xr:uid="{00000000-0005-0000-0000-0000FEF80000}"/>
    <cellStyle name="Total 3 3 3 2 2 3" xfId="63726" xr:uid="{00000000-0005-0000-0000-0000FFF80000}"/>
    <cellStyle name="Total 3 3 3 2 2 4" xfId="63727" xr:uid="{00000000-0005-0000-0000-000000F90000}"/>
    <cellStyle name="Total 3 3 3 2 2 5" xfId="63728" xr:uid="{00000000-0005-0000-0000-000001F90000}"/>
    <cellStyle name="Total 3 3 3 2 3" xfId="63729" xr:uid="{00000000-0005-0000-0000-000002F90000}"/>
    <cellStyle name="Total 3 3 3 2 3 2" xfId="63730" xr:uid="{00000000-0005-0000-0000-000003F90000}"/>
    <cellStyle name="Total 3 3 3 2 3 3" xfId="63731" xr:uid="{00000000-0005-0000-0000-000004F90000}"/>
    <cellStyle name="Total 3 3 3 2 3 4" xfId="63732" xr:uid="{00000000-0005-0000-0000-000005F90000}"/>
    <cellStyle name="Total 3 3 3 2 3 5" xfId="63733" xr:uid="{00000000-0005-0000-0000-000006F90000}"/>
    <cellStyle name="Total 3 3 3 2 4" xfId="63734" xr:uid="{00000000-0005-0000-0000-000007F90000}"/>
    <cellStyle name="Total 3 3 3 2 5" xfId="63735" xr:uid="{00000000-0005-0000-0000-000008F90000}"/>
    <cellStyle name="Total 3 3 3 2 6" xfId="63736" xr:uid="{00000000-0005-0000-0000-000009F90000}"/>
    <cellStyle name="Total 3 3 3 2 7" xfId="63737" xr:uid="{00000000-0005-0000-0000-00000AF90000}"/>
    <cellStyle name="Total 3 3 3 3" xfId="63738" xr:uid="{00000000-0005-0000-0000-00000BF90000}"/>
    <cellStyle name="Total 3 3 3 3 2" xfId="63739" xr:uid="{00000000-0005-0000-0000-00000CF90000}"/>
    <cellStyle name="Total 3 3 3 3 3" xfId="63740" xr:uid="{00000000-0005-0000-0000-00000DF90000}"/>
    <cellStyle name="Total 3 3 3 3 4" xfId="63741" xr:uid="{00000000-0005-0000-0000-00000EF90000}"/>
    <cellStyle name="Total 3 3 3 3 5" xfId="63742" xr:uid="{00000000-0005-0000-0000-00000FF90000}"/>
    <cellStyle name="Total 3 3 3 4" xfId="63743" xr:uid="{00000000-0005-0000-0000-000010F90000}"/>
    <cellStyle name="Total 3 3 3 4 2" xfId="63744" xr:uid="{00000000-0005-0000-0000-000011F90000}"/>
    <cellStyle name="Total 3 3 3 4 3" xfId="63745" xr:uid="{00000000-0005-0000-0000-000012F90000}"/>
    <cellStyle name="Total 3 3 3 4 4" xfId="63746" xr:uid="{00000000-0005-0000-0000-000013F90000}"/>
    <cellStyle name="Total 3 3 3 4 5" xfId="63747" xr:uid="{00000000-0005-0000-0000-000014F90000}"/>
    <cellStyle name="Total 3 3 3 5" xfId="63748" xr:uid="{00000000-0005-0000-0000-000015F90000}"/>
    <cellStyle name="Total 3 3 3 6" xfId="63749" xr:uid="{00000000-0005-0000-0000-000016F90000}"/>
    <cellStyle name="Total 3 3 3 7" xfId="63750" xr:uid="{00000000-0005-0000-0000-000017F90000}"/>
    <cellStyle name="Total 3 3 3 8" xfId="63751" xr:uid="{00000000-0005-0000-0000-000018F90000}"/>
    <cellStyle name="Total 3 3 4" xfId="63752" xr:uid="{00000000-0005-0000-0000-000019F90000}"/>
    <cellStyle name="Total 3 3 4 2" xfId="63753" xr:uid="{00000000-0005-0000-0000-00001AF90000}"/>
    <cellStyle name="Total 3 3 4 2 2" xfId="63754" xr:uid="{00000000-0005-0000-0000-00001BF90000}"/>
    <cellStyle name="Total 3 3 4 2 2 2" xfId="63755" xr:uid="{00000000-0005-0000-0000-00001CF90000}"/>
    <cellStyle name="Total 3 3 4 2 2 3" xfId="63756" xr:uid="{00000000-0005-0000-0000-00001DF90000}"/>
    <cellStyle name="Total 3 3 4 2 2 4" xfId="63757" xr:uid="{00000000-0005-0000-0000-00001EF90000}"/>
    <cellStyle name="Total 3 3 4 2 2 5" xfId="63758" xr:uid="{00000000-0005-0000-0000-00001FF90000}"/>
    <cellStyle name="Total 3 3 4 2 3" xfId="63759" xr:uid="{00000000-0005-0000-0000-000020F90000}"/>
    <cellStyle name="Total 3 3 4 2 3 2" xfId="63760" xr:uid="{00000000-0005-0000-0000-000021F90000}"/>
    <cellStyle name="Total 3 3 4 2 3 3" xfId="63761" xr:uid="{00000000-0005-0000-0000-000022F90000}"/>
    <cellStyle name="Total 3 3 4 2 3 4" xfId="63762" xr:uid="{00000000-0005-0000-0000-000023F90000}"/>
    <cellStyle name="Total 3 3 4 2 3 5" xfId="63763" xr:uid="{00000000-0005-0000-0000-000024F90000}"/>
    <cellStyle name="Total 3 3 4 2 4" xfId="63764" xr:uid="{00000000-0005-0000-0000-000025F90000}"/>
    <cellStyle name="Total 3 3 4 2 5" xfId="63765" xr:uid="{00000000-0005-0000-0000-000026F90000}"/>
    <cellStyle name="Total 3 3 4 2 6" xfId="63766" xr:uid="{00000000-0005-0000-0000-000027F90000}"/>
    <cellStyle name="Total 3 3 4 2 7" xfId="63767" xr:uid="{00000000-0005-0000-0000-000028F90000}"/>
    <cellStyle name="Total 3 3 4 3" xfId="63768" xr:uid="{00000000-0005-0000-0000-000029F90000}"/>
    <cellStyle name="Total 3 3 4 3 2" xfId="63769" xr:uid="{00000000-0005-0000-0000-00002AF90000}"/>
    <cellStyle name="Total 3 3 4 3 3" xfId="63770" xr:uid="{00000000-0005-0000-0000-00002BF90000}"/>
    <cellStyle name="Total 3 3 4 3 4" xfId="63771" xr:uid="{00000000-0005-0000-0000-00002CF90000}"/>
    <cellStyle name="Total 3 3 4 3 5" xfId="63772" xr:uid="{00000000-0005-0000-0000-00002DF90000}"/>
    <cellStyle name="Total 3 3 4 4" xfId="63773" xr:uid="{00000000-0005-0000-0000-00002EF90000}"/>
    <cellStyle name="Total 3 3 4 4 2" xfId="63774" xr:uid="{00000000-0005-0000-0000-00002FF90000}"/>
    <cellStyle name="Total 3 3 4 4 3" xfId="63775" xr:uid="{00000000-0005-0000-0000-000030F90000}"/>
    <cellStyle name="Total 3 3 4 4 4" xfId="63776" xr:uid="{00000000-0005-0000-0000-000031F90000}"/>
    <cellStyle name="Total 3 3 4 4 5" xfId="63777" xr:uid="{00000000-0005-0000-0000-000032F90000}"/>
    <cellStyle name="Total 3 3 4 5" xfId="63778" xr:uid="{00000000-0005-0000-0000-000033F90000}"/>
    <cellStyle name="Total 3 3 4 6" xfId="63779" xr:uid="{00000000-0005-0000-0000-000034F90000}"/>
    <cellStyle name="Total 3 3 4 7" xfId="63780" xr:uid="{00000000-0005-0000-0000-000035F90000}"/>
    <cellStyle name="Total 3 3 4 8" xfId="63781" xr:uid="{00000000-0005-0000-0000-000036F90000}"/>
    <cellStyle name="Total 3 3 5" xfId="63782" xr:uid="{00000000-0005-0000-0000-000037F90000}"/>
    <cellStyle name="Total 3 3 5 2" xfId="63783" xr:uid="{00000000-0005-0000-0000-000038F90000}"/>
    <cellStyle name="Total 3 3 5 2 2" xfId="63784" xr:uid="{00000000-0005-0000-0000-000039F90000}"/>
    <cellStyle name="Total 3 3 5 2 2 2" xfId="63785" xr:uid="{00000000-0005-0000-0000-00003AF90000}"/>
    <cellStyle name="Total 3 3 5 2 2 3" xfId="63786" xr:uid="{00000000-0005-0000-0000-00003BF90000}"/>
    <cellStyle name="Total 3 3 5 2 2 4" xfId="63787" xr:uid="{00000000-0005-0000-0000-00003CF90000}"/>
    <cellStyle name="Total 3 3 5 2 2 5" xfId="63788" xr:uid="{00000000-0005-0000-0000-00003DF90000}"/>
    <cellStyle name="Total 3 3 5 2 3" xfId="63789" xr:uid="{00000000-0005-0000-0000-00003EF90000}"/>
    <cellStyle name="Total 3 3 5 2 3 2" xfId="63790" xr:uid="{00000000-0005-0000-0000-00003FF90000}"/>
    <cellStyle name="Total 3 3 5 2 3 3" xfId="63791" xr:uid="{00000000-0005-0000-0000-000040F90000}"/>
    <cellStyle name="Total 3 3 5 2 3 4" xfId="63792" xr:uid="{00000000-0005-0000-0000-000041F90000}"/>
    <cellStyle name="Total 3 3 5 2 3 5" xfId="63793" xr:uid="{00000000-0005-0000-0000-000042F90000}"/>
    <cellStyle name="Total 3 3 5 2 4" xfId="63794" xr:uid="{00000000-0005-0000-0000-000043F90000}"/>
    <cellStyle name="Total 3 3 5 2 5" xfId="63795" xr:uid="{00000000-0005-0000-0000-000044F90000}"/>
    <cellStyle name="Total 3 3 5 2 6" xfId="63796" xr:uid="{00000000-0005-0000-0000-000045F90000}"/>
    <cellStyle name="Total 3 3 5 2 7" xfId="63797" xr:uid="{00000000-0005-0000-0000-000046F90000}"/>
    <cellStyle name="Total 3 3 5 3" xfId="63798" xr:uid="{00000000-0005-0000-0000-000047F90000}"/>
    <cellStyle name="Total 3 3 5 3 2" xfId="63799" xr:uid="{00000000-0005-0000-0000-000048F90000}"/>
    <cellStyle name="Total 3 3 5 3 3" xfId="63800" xr:uid="{00000000-0005-0000-0000-000049F90000}"/>
    <cellStyle name="Total 3 3 5 3 4" xfId="63801" xr:uid="{00000000-0005-0000-0000-00004AF90000}"/>
    <cellStyle name="Total 3 3 5 3 5" xfId="63802" xr:uid="{00000000-0005-0000-0000-00004BF90000}"/>
    <cellStyle name="Total 3 3 5 4" xfId="63803" xr:uid="{00000000-0005-0000-0000-00004CF90000}"/>
    <cellStyle name="Total 3 3 5 4 2" xfId="63804" xr:uid="{00000000-0005-0000-0000-00004DF90000}"/>
    <cellStyle name="Total 3 3 5 4 3" xfId="63805" xr:uid="{00000000-0005-0000-0000-00004EF90000}"/>
    <cellStyle name="Total 3 3 5 4 4" xfId="63806" xr:uid="{00000000-0005-0000-0000-00004FF90000}"/>
    <cellStyle name="Total 3 3 5 4 5" xfId="63807" xr:uid="{00000000-0005-0000-0000-000050F90000}"/>
    <cellStyle name="Total 3 3 5 5" xfId="63808" xr:uid="{00000000-0005-0000-0000-000051F90000}"/>
    <cellStyle name="Total 3 3 5 6" xfId="63809" xr:uid="{00000000-0005-0000-0000-000052F90000}"/>
    <cellStyle name="Total 3 3 5 7" xfId="63810" xr:uid="{00000000-0005-0000-0000-000053F90000}"/>
    <cellStyle name="Total 3 3 5 8" xfId="63811" xr:uid="{00000000-0005-0000-0000-000054F90000}"/>
    <cellStyle name="Total 3 3 6" xfId="63812" xr:uid="{00000000-0005-0000-0000-000055F90000}"/>
    <cellStyle name="Total 3 3 6 2" xfId="63813" xr:uid="{00000000-0005-0000-0000-000056F90000}"/>
    <cellStyle name="Total 3 3 6 2 2" xfId="63814" xr:uid="{00000000-0005-0000-0000-000057F90000}"/>
    <cellStyle name="Total 3 3 6 2 2 2" xfId="63815" xr:uid="{00000000-0005-0000-0000-000058F90000}"/>
    <cellStyle name="Total 3 3 6 2 2 3" xfId="63816" xr:uid="{00000000-0005-0000-0000-000059F90000}"/>
    <cellStyle name="Total 3 3 6 2 2 4" xfId="63817" xr:uid="{00000000-0005-0000-0000-00005AF90000}"/>
    <cellStyle name="Total 3 3 6 2 2 5" xfId="63818" xr:uid="{00000000-0005-0000-0000-00005BF90000}"/>
    <cellStyle name="Total 3 3 6 2 3" xfId="63819" xr:uid="{00000000-0005-0000-0000-00005CF90000}"/>
    <cellStyle name="Total 3 3 6 2 3 2" xfId="63820" xr:uid="{00000000-0005-0000-0000-00005DF90000}"/>
    <cellStyle name="Total 3 3 6 2 3 3" xfId="63821" xr:uid="{00000000-0005-0000-0000-00005EF90000}"/>
    <cellStyle name="Total 3 3 6 2 3 4" xfId="63822" xr:uid="{00000000-0005-0000-0000-00005FF90000}"/>
    <cellStyle name="Total 3 3 6 2 3 5" xfId="63823" xr:uid="{00000000-0005-0000-0000-000060F90000}"/>
    <cellStyle name="Total 3 3 6 2 4" xfId="63824" xr:uid="{00000000-0005-0000-0000-000061F90000}"/>
    <cellStyle name="Total 3 3 6 2 5" xfId="63825" xr:uid="{00000000-0005-0000-0000-000062F90000}"/>
    <cellStyle name="Total 3 3 6 2 6" xfId="63826" xr:uid="{00000000-0005-0000-0000-000063F90000}"/>
    <cellStyle name="Total 3 3 6 2 7" xfId="63827" xr:uid="{00000000-0005-0000-0000-000064F90000}"/>
    <cellStyle name="Total 3 3 6 3" xfId="63828" xr:uid="{00000000-0005-0000-0000-000065F90000}"/>
    <cellStyle name="Total 3 3 6 3 2" xfId="63829" xr:uid="{00000000-0005-0000-0000-000066F90000}"/>
    <cellStyle name="Total 3 3 6 3 3" xfId="63830" xr:uid="{00000000-0005-0000-0000-000067F90000}"/>
    <cellStyle name="Total 3 3 6 3 4" xfId="63831" xr:uid="{00000000-0005-0000-0000-000068F90000}"/>
    <cellStyle name="Total 3 3 6 3 5" xfId="63832" xr:uid="{00000000-0005-0000-0000-000069F90000}"/>
    <cellStyle name="Total 3 3 6 4" xfId="63833" xr:uid="{00000000-0005-0000-0000-00006AF90000}"/>
    <cellStyle name="Total 3 3 6 4 2" xfId="63834" xr:uid="{00000000-0005-0000-0000-00006BF90000}"/>
    <cellStyle name="Total 3 3 6 4 3" xfId="63835" xr:uid="{00000000-0005-0000-0000-00006CF90000}"/>
    <cellStyle name="Total 3 3 6 4 4" xfId="63836" xr:uid="{00000000-0005-0000-0000-00006DF90000}"/>
    <cellStyle name="Total 3 3 6 4 5" xfId="63837" xr:uid="{00000000-0005-0000-0000-00006EF90000}"/>
    <cellStyle name="Total 3 3 6 5" xfId="63838" xr:uid="{00000000-0005-0000-0000-00006FF90000}"/>
    <cellStyle name="Total 3 3 6 6" xfId="63839" xr:uid="{00000000-0005-0000-0000-000070F90000}"/>
    <cellStyle name="Total 3 3 6 7" xfId="63840" xr:uid="{00000000-0005-0000-0000-000071F90000}"/>
    <cellStyle name="Total 3 3 6 8" xfId="63841" xr:uid="{00000000-0005-0000-0000-000072F90000}"/>
    <cellStyle name="Total 3 3 7" xfId="63842" xr:uid="{00000000-0005-0000-0000-000073F90000}"/>
    <cellStyle name="Total 3 3 7 2" xfId="63843" xr:uid="{00000000-0005-0000-0000-000074F90000}"/>
    <cellStyle name="Total 3 3 7 2 2" xfId="63844" xr:uid="{00000000-0005-0000-0000-000075F90000}"/>
    <cellStyle name="Total 3 3 7 2 2 2" xfId="63845" xr:uid="{00000000-0005-0000-0000-000076F90000}"/>
    <cellStyle name="Total 3 3 7 2 2 3" xfId="63846" xr:uid="{00000000-0005-0000-0000-000077F90000}"/>
    <cellStyle name="Total 3 3 7 2 2 4" xfId="63847" xr:uid="{00000000-0005-0000-0000-000078F90000}"/>
    <cellStyle name="Total 3 3 7 2 2 5" xfId="63848" xr:uid="{00000000-0005-0000-0000-000079F90000}"/>
    <cellStyle name="Total 3 3 7 2 3" xfId="63849" xr:uid="{00000000-0005-0000-0000-00007AF90000}"/>
    <cellStyle name="Total 3 3 7 2 3 2" xfId="63850" xr:uid="{00000000-0005-0000-0000-00007BF90000}"/>
    <cellStyle name="Total 3 3 7 2 3 3" xfId="63851" xr:uid="{00000000-0005-0000-0000-00007CF90000}"/>
    <cellStyle name="Total 3 3 7 2 3 4" xfId="63852" xr:uid="{00000000-0005-0000-0000-00007DF90000}"/>
    <cellStyle name="Total 3 3 7 2 3 5" xfId="63853" xr:uid="{00000000-0005-0000-0000-00007EF90000}"/>
    <cellStyle name="Total 3 3 7 2 4" xfId="63854" xr:uid="{00000000-0005-0000-0000-00007FF90000}"/>
    <cellStyle name="Total 3 3 7 2 5" xfId="63855" xr:uid="{00000000-0005-0000-0000-000080F90000}"/>
    <cellStyle name="Total 3 3 7 2 6" xfId="63856" xr:uid="{00000000-0005-0000-0000-000081F90000}"/>
    <cellStyle name="Total 3 3 7 2 7" xfId="63857" xr:uid="{00000000-0005-0000-0000-000082F90000}"/>
    <cellStyle name="Total 3 3 7 3" xfId="63858" xr:uid="{00000000-0005-0000-0000-000083F90000}"/>
    <cellStyle name="Total 3 3 7 3 2" xfId="63859" xr:uid="{00000000-0005-0000-0000-000084F90000}"/>
    <cellStyle name="Total 3 3 7 3 3" xfId="63860" xr:uid="{00000000-0005-0000-0000-000085F90000}"/>
    <cellStyle name="Total 3 3 7 3 4" xfId="63861" xr:uid="{00000000-0005-0000-0000-000086F90000}"/>
    <cellStyle name="Total 3 3 7 3 5" xfId="63862" xr:uid="{00000000-0005-0000-0000-000087F90000}"/>
    <cellStyle name="Total 3 3 7 4" xfId="63863" xr:uid="{00000000-0005-0000-0000-000088F90000}"/>
    <cellStyle name="Total 3 3 7 4 2" xfId="63864" xr:uid="{00000000-0005-0000-0000-000089F90000}"/>
    <cellStyle name="Total 3 3 7 4 3" xfId="63865" xr:uid="{00000000-0005-0000-0000-00008AF90000}"/>
    <cellStyle name="Total 3 3 7 4 4" xfId="63866" xr:uid="{00000000-0005-0000-0000-00008BF90000}"/>
    <cellStyle name="Total 3 3 7 4 5" xfId="63867" xr:uid="{00000000-0005-0000-0000-00008CF90000}"/>
    <cellStyle name="Total 3 3 7 5" xfId="63868" xr:uid="{00000000-0005-0000-0000-00008DF90000}"/>
    <cellStyle name="Total 3 3 7 6" xfId="63869" xr:uid="{00000000-0005-0000-0000-00008EF90000}"/>
    <cellStyle name="Total 3 3 7 7" xfId="63870" xr:uid="{00000000-0005-0000-0000-00008FF90000}"/>
    <cellStyle name="Total 3 3 7 8" xfId="63871" xr:uid="{00000000-0005-0000-0000-000090F90000}"/>
    <cellStyle name="Total 3 3 8" xfId="63872" xr:uid="{00000000-0005-0000-0000-000091F90000}"/>
    <cellStyle name="Total 3 3 8 2" xfId="63873" xr:uid="{00000000-0005-0000-0000-000092F90000}"/>
    <cellStyle name="Total 3 3 8 2 2" xfId="63874" xr:uid="{00000000-0005-0000-0000-000093F90000}"/>
    <cellStyle name="Total 3 3 8 2 2 2" xfId="63875" xr:uid="{00000000-0005-0000-0000-000094F90000}"/>
    <cellStyle name="Total 3 3 8 2 2 3" xfId="63876" xr:uid="{00000000-0005-0000-0000-000095F90000}"/>
    <cellStyle name="Total 3 3 8 2 2 4" xfId="63877" xr:uid="{00000000-0005-0000-0000-000096F90000}"/>
    <cellStyle name="Total 3 3 8 2 2 5" xfId="63878" xr:uid="{00000000-0005-0000-0000-000097F90000}"/>
    <cellStyle name="Total 3 3 8 2 3" xfId="63879" xr:uid="{00000000-0005-0000-0000-000098F90000}"/>
    <cellStyle name="Total 3 3 8 2 3 2" xfId="63880" xr:uid="{00000000-0005-0000-0000-000099F90000}"/>
    <cellStyle name="Total 3 3 8 2 3 3" xfId="63881" xr:uid="{00000000-0005-0000-0000-00009AF90000}"/>
    <cellStyle name="Total 3 3 8 2 3 4" xfId="63882" xr:uid="{00000000-0005-0000-0000-00009BF90000}"/>
    <cellStyle name="Total 3 3 8 2 3 5" xfId="63883" xr:uid="{00000000-0005-0000-0000-00009CF90000}"/>
    <cellStyle name="Total 3 3 8 2 4" xfId="63884" xr:uid="{00000000-0005-0000-0000-00009DF90000}"/>
    <cellStyle name="Total 3 3 8 2 5" xfId="63885" xr:uid="{00000000-0005-0000-0000-00009EF90000}"/>
    <cellStyle name="Total 3 3 8 2 6" xfId="63886" xr:uid="{00000000-0005-0000-0000-00009FF90000}"/>
    <cellStyle name="Total 3 3 8 2 7" xfId="63887" xr:uid="{00000000-0005-0000-0000-0000A0F90000}"/>
    <cellStyle name="Total 3 3 8 3" xfId="63888" xr:uid="{00000000-0005-0000-0000-0000A1F90000}"/>
    <cellStyle name="Total 3 3 8 3 2" xfId="63889" xr:uid="{00000000-0005-0000-0000-0000A2F90000}"/>
    <cellStyle name="Total 3 3 8 3 3" xfId="63890" xr:uid="{00000000-0005-0000-0000-0000A3F90000}"/>
    <cellStyle name="Total 3 3 8 3 4" xfId="63891" xr:uid="{00000000-0005-0000-0000-0000A4F90000}"/>
    <cellStyle name="Total 3 3 8 3 5" xfId="63892" xr:uid="{00000000-0005-0000-0000-0000A5F90000}"/>
    <cellStyle name="Total 3 3 8 4" xfId="63893" xr:uid="{00000000-0005-0000-0000-0000A6F90000}"/>
    <cellStyle name="Total 3 3 8 4 2" xfId="63894" xr:uid="{00000000-0005-0000-0000-0000A7F90000}"/>
    <cellStyle name="Total 3 3 8 4 3" xfId="63895" xr:uid="{00000000-0005-0000-0000-0000A8F90000}"/>
    <cellStyle name="Total 3 3 8 4 4" xfId="63896" xr:uid="{00000000-0005-0000-0000-0000A9F90000}"/>
    <cellStyle name="Total 3 3 8 4 5" xfId="63897" xr:uid="{00000000-0005-0000-0000-0000AAF90000}"/>
    <cellStyle name="Total 3 3 8 5" xfId="63898" xr:uid="{00000000-0005-0000-0000-0000ABF90000}"/>
    <cellStyle name="Total 3 3 8 6" xfId="63899" xr:uid="{00000000-0005-0000-0000-0000ACF90000}"/>
    <cellStyle name="Total 3 3 8 7" xfId="63900" xr:uid="{00000000-0005-0000-0000-0000ADF90000}"/>
    <cellStyle name="Total 3 3 8 8" xfId="63901" xr:uid="{00000000-0005-0000-0000-0000AEF90000}"/>
    <cellStyle name="Total 3 3 9" xfId="63902" xr:uid="{00000000-0005-0000-0000-0000AFF90000}"/>
    <cellStyle name="Total 3 3 9 2" xfId="63903" xr:uid="{00000000-0005-0000-0000-0000B0F90000}"/>
    <cellStyle name="Total 3 3 9 2 2" xfId="63904" xr:uid="{00000000-0005-0000-0000-0000B1F90000}"/>
    <cellStyle name="Total 3 3 9 2 2 2" xfId="63905" xr:uid="{00000000-0005-0000-0000-0000B2F90000}"/>
    <cellStyle name="Total 3 3 9 2 2 3" xfId="63906" xr:uid="{00000000-0005-0000-0000-0000B3F90000}"/>
    <cellStyle name="Total 3 3 9 2 2 4" xfId="63907" xr:uid="{00000000-0005-0000-0000-0000B4F90000}"/>
    <cellStyle name="Total 3 3 9 2 2 5" xfId="63908" xr:uid="{00000000-0005-0000-0000-0000B5F90000}"/>
    <cellStyle name="Total 3 3 9 2 3" xfId="63909" xr:uid="{00000000-0005-0000-0000-0000B6F90000}"/>
    <cellStyle name="Total 3 3 9 2 3 2" xfId="63910" xr:uid="{00000000-0005-0000-0000-0000B7F90000}"/>
    <cellStyle name="Total 3 3 9 2 3 3" xfId="63911" xr:uid="{00000000-0005-0000-0000-0000B8F90000}"/>
    <cellStyle name="Total 3 3 9 2 3 4" xfId="63912" xr:uid="{00000000-0005-0000-0000-0000B9F90000}"/>
    <cellStyle name="Total 3 3 9 2 3 5" xfId="63913" xr:uid="{00000000-0005-0000-0000-0000BAF90000}"/>
    <cellStyle name="Total 3 3 9 2 4" xfId="63914" xr:uid="{00000000-0005-0000-0000-0000BBF90000}"/>
    <cellStyle name="Total 3 3 9 2 5" xfId="63915" xr:uid="{00000000-0005-0000-0000-0000BCF90000}"/>
    <cellStyle name="Total 3 3 9 2 6" xfId="63916" xr:uid="{00000000-0005-0000-0000-0000BDF90000}"/>
    <cellStyle name="Total 3 3 9 2 7" xfId="63917" xr:uid="{00000000-0005-0000-0000-0000BEF90000}"/>
    <cellStyle name="Total 3 3 9 3" xfId="63918" xr:uid="{00000000-0005-0000-0000-0000BFF90000}"/>
    <cellStyle name="Total 3 3 9 3 2" xfId="63919" xr:uid="{00000000-0005-0000-0000-0000C0F90000}"/>
    <cellStyle name="Total 3 3 9 3 3" xfId="63920" xr:uid="{00000000-0005-0000-0000-0000C1F90000}"/>
    <cellStyle name="Total 3 3 9 3 4" xfId="63921" xr:uid="{00000000-0005-0000-0000-0000C2F90000}"/>
    <cellStyle name="Total 3 3 9 3 5" xfId="63922" xr:uid="{00000000-0005-0000-0000-0000C3F90000}"/>
    <cellStyle name="Total 3 3 9 4" xfId="63923" xr:uid="{00000000-0005-0000-0000-0000C4F90000}"/>
    <cellStyle name="Total 3 3 9 4 2" xfId="63924" xr:uid="{00000000-0005-0000-0000-0000C5F90000}"/>
    <cellStyle name="Total 3 3 9 4 3" xfId="63925" xr:uid="{00000000-0005-0000-0000-0000C6F90000}"/>
    <cellStyle name="Total 3 3 9 4 4" xfId="63926" xr:uid="{00000000-0005-0000-0000-0000C7F90000}"/>
    <cellStyle name="Total 3 3 9 4 5" xfId="63927" xr:uid="{00000000-0005-0000-0000-0000C8F90000}"/>
    <cellStyle name="Total 3 3 9 5" xfId="63928" xr:uid="{00000000-0005-0000-0000-0000C9F90000}"/>
    <cellStyle name="Total 3 3 9 6" xfId="63929" xr:uid="{00000000-0005-0000-0000-0000CAF90000}"/>
    <cellStyle name="Total 3 3 9 7" xfId="63930" xr:uid="{00000000-0005-0000-0000-0000CBF90000}"/>
    <cellStyle name="Total 3 3 9 8" xfId="63931" xr:uid="{00000000-0005-0000-0000-0000CCF90000}"/>
    <cellStyle name="Total 3 4" xfId="63932" xr:uid="{00000000-0005-0000-0000-0000CDF90000}"/>
    <cellStyle name="Total 3 4 2" xfId="63933" xr:uid="{00000000-0005-0000-0000-0000CEF90000}"/>
    <cellStyle name="Total 3 4 2 2" xfId="63934" xr:uid="{00000000-0005-0000-0000-0000CFF90000}"/>
    <cellStyle name="Total 3 4 3" xfId="63935" xr:uid="{00000000-0005-0000-0000-0000D0F90000}"/>
    <cellStyle name="Total 3 4 4" xfId="63936" xr:uid="{00000000-0005-0000-0000-0000D1F90000}"/>
    <cellStyle name="Total 3 4 5" xfId="63937" xr:uid="{00000000-0005-0000-0000-0000D2F90000}"/>
    <cellStyle name="Total 3 5" xfId="63938" xr:uid="{00000000-0005-0000-0000-0000D3F90000}"/>
    <cellStyle name="Total 3 5 2" xfId="63939" xr:uid="{00000000-0005-0000-0000-0000D4F90000}"/>
    <cellStyle name="Total 3 5 2 2" xfId="63940" xr:uid="{00000000-0005-0000-0000-0000D5F90000}"/>
    <cellStyle name="Total 3 5 3" xfId="63941" xr:uid="{00000000-0005-0000-0000-0000D6F90000}"/>
    <cellStyle name="Total 3 5 4" xfId="63942" xr:uid="{00000000-0005-0000-0000-0000D7F90000}"/>
    <cellStyle name="Total 3 5 5" xfId="63943" xr:uid="{00000000-0005-0000-0000-0000D8F90000}"/>
    <cellStyle name="Total 3 6" xfId="63944" xr:uid="{00000000-0005-0000-0000-0000D9F90000}"/>
    <cellStyle name="Total 3 6 2" xfId="63945" xr:uid="{00000000-0005-0000-0000-0000DAF90000}"/>
    <cellStyle name="Total 3 7" xfId="63946" xr:uid="{00000000-0005-0000-0000-0000DBF90000}"/>
    <cellStyle name="Total 3 8" xfId="63947" xr:uid="{00000000-0005-0000-0000-0000DCF90000}"/>
    <cellStyle name="Total 3_T-straight with PEDs adjustor" xfId="63948" xr:uid="{00000000-0005-0000-0000-0000DDF90000}"/>
    <cellStyle name="Total 4" xfId="63949" xr:uid="{00000000-0005-0000-0000-0000DEF90000}"/>
    <cellStyle name="Total 4 2" xfId="63950" xr:uid="{00000000-0005-0000-0000-0000DFF90000}"/>
    <cellStyle name="Total 4 2 10" xfId="63951" xr:uid="{00000000-0005-0000-0000-0000E0F90000}"/>
    <cellStyle name="Total 4 2 10 2" xfId="63952" xr:uid="{00000000-0005-0000-0000-0000E1F90000}"/>
    <cellStyle name="Total 4 2 10 2 2" xfId="63953" xr:uid="{00000000-0005-0000-0000-0000E2F90000}"/>
    <cellStyle name="Total 4 2 10 2 2 2" xfId="63954" xr:uid="{00000000-0005-0000-0000-0000E3F90000}"/>
    <cellStyle name="Total 4 2 10 2 2 3" xfId="63955" xr:uid="{00000000-0005-0000-0000-0000E4F90000}"/>
    <cellStyle name="Total 4 2 10 2 2 4" xfId="63956" xr:uid="{00000000-0005-0000-0000-0000E5F90000}"/>
    <cellStyle name="Total 4 2 10 2 2 5" xfId="63957" xr:uid="{00000000-0005-0000-0000-0000E6F90000}"/>
    <cellStyle name="Total 4 2 10 2 3" xfId="63958" xr:uid="{00000000-0005-0000-0000-0000E7F90000}"/>
    <cellStyle name="Total 4 2 10 2 3 2" xfId="63959" xr:uid="{00000000-0005-0000-0000-0000E8F90000}"/>
    <cellStyle name="Total 4 2 10 2 3 3" xfId="63960" xr:uid="{00000000-0005-0000-0000-0000E9F90000}"/>
    <cellStyle name="Total 4 2 10 2 3 4" xfId="63961" xr:uid="{00000000-0005-0000-0000-0000EAF90000}"/>
    <cellStyle name="Total 4 2 10 2 3 5" xfId="63962" xr:uid="{00000000-0005-0000-0000-0000EBF90000}"/>
    <cellStyle name="Total 4 2 10 2 4" xfId="63963" xr:uid="{00000000-0005-0000-0000-0000ECF90000}"/>
    <cellStyle name="Total 4 2 10 2 5" xfId="63964" xr:uid="{00000000-0005-0000-0000-0000EDF90000}"/>
    <cellStyle name="Total 4 2 10 2 6" xfId="63965" xr:uid="{00000000-0005-0000-0000-0000EEF90000}"/>
    <cellStyle name="Total 4 2 10 2 7" xfId="63966" xr:uid="{00000000-0005-0000-0000-0000EFF90000}"/>
    <cellStyle name="Total 4 2 10 3" xfId="63967" xr:uid="{00000000-0005-0000-0000-0000F0F90000}"/>
    <cellStyle name="Total 4 2 10 3 2" xfId="63968" xr:uid="{00000000-0005-0000-0000-0000F1F90000}"/>
    <cellStyle name="Total 4 2 10 3 3" xfId="63969" xr:uid="{00000000-0005-0000-0000-0000F2F90000}"/>
    <cellStyle name="Total 4 2 10 3 4" xfId="63970" xr:uid="{00000000-0005-0000-0000-0000F3F90000}"/>
    <cellStyle name="Total 4 2 10 3 5" xfId="63971" xr:uid="{00000000-0005-0000-0000-0000F4F90000}"/>
    <cellStyle name="Total 4 2 10 4" xfId="63972" xr:uid="{00000000-0005-0000-0000-0000F5F90000}"/>
    <cellStyle name="Total 4 2 10 4 2" xfId="63973" xr:uid="{00000000-0005-0000-0000-0000F6F90000}"/>
    <cellStyle name="Total 4 2 10 4 3" xfId="63974" xr:uid="{00000000-0005-0000-0000-0000F7F90000}"/>
    <cellStyle name="Total 4 2 10 4 4" xfId="63975" xr:uid="{00000000-0005-0000-0000-0000F8F90000}"/>
    <cellStyle name="Total 4 2 10 4 5" xfId="63976" xr:uid="{00000000-0005-0000-0000-0000F9F90000}"/>
    <cellStyle name="Total 4 2 10 5" xfId="63977" xr:uid="{00000000-0005-0000-0000-0000FAF90000}"/>
    <cellStyle name="Total 4 2 10 6" xfId="63978" xr:uid="{00000000-0005-0000-0000-0000FBF90000}"/>
    <cellStyle name="Total 4 2 10 7" xfId="63979" xr:uid="{00000000-0005-0000-0000-0000FCF90000}"/>
    <cellStyle name="Total 4 2 10 8" xfId="63980" xr:uid="{00000000-0005-0000-0000-0000FDF90000}"/>
    <cellStyle name="Total 4 2 11" xfId="63981" xr:uid="{00000000-0005-0000-0000-0000FEF90000}"/>
    <cellStyle name="Total 4 2 11 2" xfId="63982" xr:uid="{00000000-0005-0000-0000-0000FFF90000}"/>
    <cellStyle name="Total 4 2 11 2 2" xfId="63983" xr:uid="{00000000-0005-0000-0000-000000FA0000}"/>
    <cellStyle name="Total 4 2 11 2 2 2" xfId="63984" xr:uid="{00000000-0005-0000-0000-000001FA0000}"/>
    <cellStyle name="Total 4 2 11 2 2 3" xfId="63985" xr:uid="{00000000-0005-0000-0000-000002FA0000}"/>
    <cellStyle name="Total 4 2 11 2 2 4" xfId="63986" xr:uid="{00000000-0005-0000-0000-000003FA0000}"/>
    <cellStyle name="Total 4 2 11 2 2 5" xfId="63987" xr:uid="{00000000-0005-0000-0000-000004FA0000}"/>
    <cellStyle name="Total 4 2 11 2 3" xfId="63988" xr:uid="{00000000-0005-0000-0000-000005FA0000}"/>
    <cellStyle name="Total 4 2 11 2 3 2" xfId="63989" xr:uid="{00000000-0005-0000-0000-000006FA0000}"/>
    <cellStyle name="Total 4 2 11 2 3 3" xfId="63990" xr:uid="{00000000-0005-0000-0000-000007FA0000}"/>
    <cellStyle name="Total 4 2 11 2 3 4" xfId="63991" xr:uid="{00000000-0005-0000-0000-000008FA0000}"/>
    <cellStyle name="Total 4 2 11 2 3 5" xfId="63992" xr:uid="{00000000-0005-0000-0000-000009FA0000}"/>
    <cellStyle name="Total 4 2 11 2 4" xfId="63993" xr:uid="{00000000-0005-0000-0000-00000AFA0000}"/>
    <cellStyle name="Total 4 2 11 2 5" xfId="63994" xr:uid="{00000000-0005-0000-0000-00000BFA0000}"/>
    <cellStyle name="Total 4 2 11 2 6" xfId="63995" xr:uid="{00000000-0005-0000-0000-00000CFA0000}"/>
    <cellStyle name="Total 4 2 11 2 7" xfId="63996" xr:uid="{00000000-0005-0000-0000-00000DFA0000}"/>
    <cellStyle name="Total 4 2 11 3" xfId="63997" xr:uid="{00000000-0005-0000-0000-00000EFA0000}"/>
    <cellStyle name="Total 4 2 11 3 2" xfId="63998" xr:uid="{00000000-0005-0000-0000-00000FFA0000}"/>
    <cellStyle name="Total 4 2 11 3 3" xfId="63999" xr:uid="{00000000-0005-0000-0000-000010FA0000}"/>
    <cellStyle name="Total 4 2 11 3 4" xfId="64000" xr:uid="{00000000-0005-0000-0000-000011FA0000}"/>
    <cellStyle name="Total 4 2 11 3 5" xfId="64001" xr:uid="{00000000-0005-0000-0000-000012FA0000}"/>
    <cellStyle name="Total 4 2 11 4" xfId="64002" xr:uid="{00000000-0005-0000-0000-000013FA0000}"/>
    <cellStyle name="Total 4 2 11 4 2" xfId="64003" xr:uid="{00000000-0005-0000-0000-000014FA0000}"/>
    <cellStyle name="Total 4 2 11 4 3" xfId="64004" xr:uid="{00000000-0005-0000-0000-000015FA0000}"/>
    <cellStyle name="Total 4 2 11 4 4" xfId="64005" xr:uid="{00000000-0005-0000-0000-000016FA0000}"/>
    <cellStyle name="Total 4 2 11 4 5" xfId="64006" xr:uid="{00000000-0005-0000-0000-000017FA0000}"/>
    <cellStyle name="Total 4 2 11 5" xfId="64007" xr:uid="{00000000-0005-0000-0000-000018FA0000}"/>
    <cellStyle name="Total 4 2 11 6" xfId="64008" xr:uid="{00000000-0005-0000-0000-000019FA0000}"/>
    <cellStyle name="Total 4 2 11 7" xfId="64009" xr:uid="{00000000-0005-0000-0000-00001AFA0000}"/>
    <cellStyle name="Total 4 2 11 8" xfId="64010" xr:uid="{00000000-0005-0000-0000-00001BFA0000}"/>
    <cellStyle name="Total 4 2 12" xfId="64011" xr:uid="{00000000-0005-0000-0000-00001CFA0000}"/>
    <cellStyle name="Total 4 2 12 2" xfId="64012" xr:uid="{00000000-0005-0000-0000-00001DFA0000}"/>
    <cellStyle name="Total 4 2 12 2 2" xfId="64013" xr:uid="{00000000-0005-0000-0000-00001EFA0000}"/>
    <cellStyle name="Total 4 2 12 2 2 2" xfId="64014" xr:uid="{00000000-0005-0000-0000-00001FFA0000}"/>
    <cellStyle name="Total 4 2 12 2 2 3" xfId="64015" xr:uid="{00000000-0005-0000-0000-000020FA0000}"/>
    <cellStyle name="Total 4 2 12 2 2 4" xfId="64016" xr:uid="{00000000-0005-0000-0000-000021FA0000}"/>
    <cellStyle name="Total 4 2 12 2 2 5" xfId="64017" xr:uid="{00000000-0005-0000-0000-000022FA0000}"/>
    <cellStyle name="Total 4 2 12 2 3" xfId="64018" xr:uid="{00000000-0005-0000-0000-000023FA0000}"/>
    <cellStyle name="Total 4 2 12 2 3 2" xfId="64019" xr:uid="{00000000-0005-0000-0000-000024FA0000}"/>
    <cellStyle name="Total 4 2 12 2 3 3" xfId="64020" xr:uid="{00000000-0005-0000-0000-000025FA0000}"/>
    <cellStyle name="Total 4 2 12 2 3 4" xfId="64021" xr:uid="{00000000-0005-0000-0000-000026FA0000}"/>
    <cellStyle name="Total 4 2 12 2 3 5" xfId="64022" xr:uid="{00000000-0005-0000-0000-000027FA0000}"/>
    <cellStyle name="Total 4 2 12 2 4" xfId="64023" xr:uid="{00000000-0005-0000-0000-000028FA0000}"/>
    <cellStyle name="Total 4 2 12 2 5" xfId="64024" xr:uid="{00000000-0005-0000-0000-000029FA0000}"/>
    <cellStyle name="Total 4 2 12 2 6" xfId="64025" xr:uid="{00000000-0005-0000-0000-00002AFA0000}"/>
    <cellStyle name="Total 4 2 12 2 7" xfId="64026" xr:uid="{00000000-0005-0000-0000-00002BFA0000}"/>
    <cellStyle name="Total 4 2 12 3" xfId="64027" xr:uid="{00000000-0005-0000-0000-00002CFA0000}"/>
    <cellStyle name="Total 4 2 12 3 2" xfId="64028" xr:uid="{00000000-0005-0000-0000-00002DFA0000}"/>
    <cellStyle name="Total 4 2 12 3 3" xfId="64029" xr:uid="{00000000-0005-0000-0000-00002EFA0000}"/>
    <cellStyle name="Total 4 2 12 3 4" xfId="64030" xr:uid="{00000000-0005-0000-0000-00002FFA0000}"/>
    <cellStyle name="Total 4 2 12 3 5" xfId="64031" xr:uid="{00000000-0005-0000-0000-000030FA0000}"/>
    <cellStyle name="Total 4 2 12 4" xfId="64032" xr:uid="{00000000-0005-0000-0000-000031FA0000}"/>
    <cellStyle name="Total 4 2 12 4 2" xfId="64033" xr:uid="{00000000-0005-0000-0000-000032FA0000}"/>
    <cellStyle name="Total 4 2 12 4 3" xfId="64034" xr:uid="{00000000-0005-0000-0000-000033FA0000}"/>
    <cellStyle name="Total 4 2 12 4 4" xfId="64035" xr:uid="{00000000-0005-0000-0000-000034FA0000}"/>
    <cellStyle name="Total 4 2 12 4 5" xfId="64036" xr:uid="{00000000-0005-0000-0000-000035FA0000}"/>
    <cellStyle name="Total 4 2 12 5" xfId="64037" xr:uid="{00000000-0005-0000-0000-000036FA0000}"/>
    <cellStyle name="Total 4 2 12 6" xfId="64038" xr:uid="{00000000-0005-0000-0000-000037FA0000}"/>
    <cellStyle name="Total 4 2 12 7" xfId="64039" xr:uid="{00000000-0005-0000-0000-000038FA0000}"/>
    <cellStyle name="Total 4 2 12 8" xfId="64040" xr:uid="{00000000-0005-0000-0000-000039FA0000}"/>
    <cellStyle name="Total 4 2 13" xfId="64041" xr:uid="{00000000-0005-0000-0000-00003AFA0000}"/>
    <cellStyle name="Total 4 2 13 2" xfId="64042" xr:uid="{00000000-0005-0000-0000-00003BFA0000}"/>
    <cellStyle name="Total 4 2 13 2 2" xfId="64043" xr:uid="{00000000-0005-0000-0000-00003CFA0000}"/>
    <cellStyle name="Total 4 2 13 2 2 2" xfId="64044" xr:uid="{00000000-0005-0000-0000-00003DFA0000}"/>
    <cellStyle name="Total 4 2 13 2 2 3" xfId="64045" xr:uid="{00000000-0005-0000-0000-00003EFA0000}"/>
    <cellStyle name="Total 4 2 13 2 2 4" xfId="64046" xr:uid="{00000000-0005-0000-0000-00003FFA0000}"/>
    <cellStyle name="Total 4 2 13 2 2 5" xfId="64047" xr:uid="{00000000-0005-0000-0000-000040FA0000}"/>
    <cellStyle name="Total 4 2 13 2 3" xfId="64048" xr:uid="{00000000-0005-0000-0000-000041FA0000}"/>
    <cellStyle name="Total 4 2 13 2 3 2" xfId="64049" xr:uid="{00000000-0005-0000-0000-000042FA0000}"/>
    <cellStyle name="Total 4 2 13 2 3 3" xfId="64050" xr:uid="{00000000-0005-0000-0000-000043FA0000}"/>
    <cellStyle name="Total 4 2 13 2 3 4" xfId="64051" xr:uid="{00000000-0005-0000-0000-000044FA0000}"/>
    <cellStyle name="Total 4 2 13 2 3 5" xfId="64052" xr:uid="{00000000-0005-0000-0000-000045FA0000}"/>
    <cellStyle name="Total 4 2 13 2 4" xfId="64053" xr:uid="{00000000-0005-0000-0000-000046FA0000}"/>
    <cellStyle name="Total 4 2 13 2 5" xfId="64054" xr:uid="{00000000-0005-0000-0000-000047FA0000}"/>
    <cellStyle name="Total 4 2 13 2 6" xfId="64055" xr:uid="{00000000-0005-0000-0000-000048FA0000}"/>
    <cellStyle name="Total 4 2 13 2 7" xfId="64056" xr:uid="{00000000-0005-0000-0000-000049FA0000}"/>
    <cellStyle name="Total 4 2 13 3" xfId="64057" xr:uid="{00000000-0005-0000-0000-00004AFA0000}"/>
    <cellStyle name="Total 4 2 13 3 2" xfId="64058" xr:uid="{00000000-0005-0000-0000-00004BFA0000}"/>
    <cellStyle name="Total 4 2 13 3 3" xfId="64059" xr:uid="{00000000-0005-0000-0000-00004CFA0000}"/>
    <cellStyle name="Total 4 2 13 3 4" xfId="64060" xr:uid="{00000000-0005-0000-0000-00004DFA0000}"/>
    <cellStyle name="Total 4 2 13 3 5" xfId="64061" xr:uid="{00000000-0005-0000-0000-00004EFA0000}"/>
    <cellStyle name="Total 4 2 13 4" xfId="64062" xr:uid="{00000000-0005-0000-0000-00004FFA0000}"/>
    <cellStyle name="Total 4 2 13 4 2" xfId="64063" xr:uid="{00000000-0005-0000-0000-000050FA0000}"/>
    <cellStyle name="Total 4 2 13 4 3" xfId="64064" xr:uid="{00000000-0005-0000-0000-000051FA0000}"/>
    <cellStyle name="Total 4 2 13 4 4" xfId="64065" xr:uid="{00000000-0005-0000-0000-000052FA0000}"/>
    <cellStyle name="Total 4 2 13 4 5" xfId="64066" xr:uid="{00000000-0005-0000-0000-000053FA0000}"/>
    <cellStyle name="Total 4 2 13 5" xfId="64067" xr:uid="{00000000-0005-0000-0000-000054FA0000}"/>
    <cellStyle name="Total 4 2 13 6" xfId="64068" xr:uid="{00000000-0005-0000-0000-000055FA0000}"/>
    <cellStyle name="Total 4 2 13 7" xfId="64069" xr:uid="{00000000-0005-0000-0000-000056FA0000}"/>
    <cellStyle name="Total 4 2 13 8" xfId="64070" xr:uid="{00000000-0005-0000-0000-000057FA0000}"/>
    <cellStyle name="Total 4 2 14" xfId="64071" xr:uid="{00000000-0005-0000-0000-000058FA0000}"/>
    <cellStyle name="Total 4 2 14 2" xfId="64072" xr:uid="{00000000-0005-0000-0000-000059FA0000}"/>
    <cellStyle name="Total 4 2 14 2 2" xfId="64073" xr:uid="{00000000-0005-0000-0000-00005AFA0000}"/>
    <cellStyle name="Total 4 2 14 2 2 2" xfId="64074" xr:uid="{00000000-0005-0000-0000-00005BFA0000}"/>
    <cellStyle name="Total 4 2 14 2 2 3" xfId="64075" xr:uid="{00000000-0005-0000-0000-00005CFA0000}"/>
    <cellStyle name="Total 4 2 14 2 2 4" xfId="64076" xr:uid="{00000000-0005-0000-0000-00005DFA0000}"/>
    <cellStyle name="Total 4 2 14 2 2 5" xfId="64077" xr:uid="{00000000-0005-0000-0000-00005EFA0000}"/>
    <cellStyle name="Total 4 2 14 2 3" xfId="64078" xr:uid="{00000000-0005-0000-0000-00005FFA0000}"/>
    <cellStyle name="Total 4 2 14 2 3 2" xfId="64079" xr:uid="{00000000-0005-0000-0000-000060FA0000}"/>
    <cellStyle name="Total 4 2 14 2 3 3" xfId="64080" xr:uid="{00000000-0005-0000-0000-000061FA0000}"/>
    <cellStyle name="Total 4 2 14 2 3 4" xfId="64081" xr:uid="{00000000-0005-0000-0000-000062FA0000}"/>
    <cellStyle name="Total 4 2 14 2 3 5" xfId="64082" xr:uid="{00000000-0005-0000-0000-000063FA0000}"/>
    <cellStyle name="Total 4 2 14 2 4" xfId="64083" xr:uid="{00000000-0005-0000-0000-000064FA0000}"/>
    <cellStyle name="Total 4 2 14 2 5" xfId="64084" xr:uid="{00000000-0005-0000-0000-000065FA0000}"/>
    <cellStyle name="Total 4 2 14 2 6" xfId="64085" xr:uid="{00000000-0005-0000-0000-000066FA0000}"/>
    <cellStyle name="Total 4 2 14 2 7" xfId="64086" xr:uid="{00000000-0005-0000-0000-000067FA0000}"/>
    <cellStyle name="Total 4 2 14 3" xfId="64087" xr:uid="{00000000-0005-0000-0000-000068FA0000}"/>
    <cellStyle name="Total 4 2 14 3 2" xfId="64088" xr:uid="{00000000-0005-0000-0000-000069FA0000}"/>
    <cellStyle name="Total 4 2 14 3 3" xfId="64089" xr:uid="{00000000-0005-0000-0000-00006AFA0000}"/>
    <cellStyle name="Total 4 2 14 3 4" xfId="64090" xr:uid="{00000000-0005-0000-0000-00006BFA0000}"/>
    <cellStyle name="Total 4 2 14 3 5" xfId="64091" xr:uid="{00000000-0005-0000-0000-00006CFA0000}"/>
    <cellStyle name="Total 4 2 14 4" xfId="64092" xr:uid="{00000000-0005-0000-0000-00006DFA0000}"/>
    <cellStyle name="Total 4 2 14 4 2" xfId="64093" xr:uid="{00000000-0005-0000-0000-00006EFA0000}"/>
    <cellStyle name="Total 4 2 14 4 3" xfId="64094" xr:uid="{00000000-0005-0000-0000-00006FFA0000}"/>
    <cellStyle name="Total 4 2 14 4 4" xfId="64095" xr:uid="{00000000-0005-0000-0000-000070FA0000}"/>
    <cellStyle name="Total 4 2 14 4 5" xfId="64096" xr:uid="{00000000-0005-0000-0000-000071FA0000}"/>
    <cellStyle name="Total 4 2 14 5" xfId="64097" xr:uid="{00000000-0005-0000-0000-000072FA0000}"/>
    <cellStyle name="Total 4 2 14 6" xfId="64098" xr:uid="{00000000-0005-0000-0000-000073FA0000}"/>
    <cellStyle name="Total 4 2 14 7" xfId="64099" xr:uid="{00000000-0005-0000-0000-000074FA0000}"/>
    <cellStyle name="Total 4 2 14 8" xfId="64100" xr:uid="{00000000-0005-0000-0000-000075FA0000}"/>
    <cellStyle name="Total 4 2 15" xfId="64101" xr:uid="{00000000-0005-0000-0000-000076FA0000}"/>
    <cellStyle name="Total 4 2 15 2" xfId="64102" xr:uid="{00000000-0005-0000-0000-000077FA0000}"/>
    <cellStyle name="Total 4 2 15 2 2" xfId="64103" xr:uid="{00000000-0005-0000-0000-000078FA0000}"/>
    <cellStyle name="Total 4 2 15 2 3" xfId="64104" xr:uid="{00000000-0005-0000-0000-000079FA0000}"/>
    <cellStyle name="Total 4 2 15 2 4" xfId="64105" xr:uid="{00000000-0005-0000-0000-00007AFA0000}"/>
    <cellStyle name="Total 4 2 15 2 5" xfId="64106" xr:uid="{00000000-0005-0000-0000-00007BFA0000}"/>
    <cellStyle name="Total 4 2 15 3" xfId="64107" xr:uid="{00000000-0005-0000-0000-00007CFA0000}"/>
    <cellStyle name="Total 4 2 15 3 2" xfId="64108" xr:uid="{00000000-0005-0000-0000-00007DFA0000}"/>
    <cellStyle name="Total 4 2 15 3 3" xfId="64109" xr:uid="{00000000-0005-0000-0000-00007EFA0000}"/>
    <cellStyle name="Total 4 2 15 3 4" xfId="64110" xr:uid="{00000000-0005-0000-0000-00007FFA0000}"/>
    <cellStyle name="Total 4 2 15 3 5" xfId="64111" xr:uid="{00000000-0005-0000-0000-000080FA0000}"/>
    <cellStyle name="Total 4 2 15 4" xfId="64112" xr:uid="{00000000-0005-0000-0000-000081FA0000}"/>
    <cellStyle name="Total 4 2 15 5" xfId="64113" xr:uid="{00000000-0005-0000-0000-000082FA0000}"/>
    <cellStyle name="Total 4 2 15 6" xfId="64114" xr:uid="{00000000-0005-0000-0000-000083FA0000}"/>
    <cellStyle name="Total 4 2 15 7" xfId="64115" xr:uid="{00000000-0005-0000-0000-000084FA0000}"/>
    <cellStyle name="Total 4 2 16" xfId="64116" xr:uid="{00000000-0005-0000-0000-000085FA0000}"/>
    <cellStyle name="Total 4 2 16 2" xfId="64117" xr:uid="{00000000-0005-0000-0000-000086FA0000}"/>
    <cellStyle name="Total 4 2 16 3" xfId="64118" xr:uid="{00000000-0005-0000-0000-000087FA0000}"/>
    <cellStyle name="Total 4 2 16 4" xfId="64119" xr:uid="{00000000-0005-0000-0000-000088FA0000}"/>
    <cellStyle name="Total 4 2 16 5" xfId="64120" xr:uid="{00000000-0005-0000-0000-000089FA0000}"/>
    <cellStyle name="Total 4 2 17" xfId="64121" xr:uid="{00000000-0005-0000-0000-00008AFA0000}"/>
    <cellStyle name="Total 4 2 17 2" xfId="64122" xr:uid="{00000000-0005-0000-0000-00008BFA0000}"/>
    <cellStyle name="Total 4 2 17 3" xfId="64123" xr:uid="{00000000-0005-0000-0000-00008CFA0000}"/>
    <cellStyle name="Total 4 2 17 4" xfId="64124" xr:uid="{00000000-0005-0000-0000-00008DFA0000}"/>
    <cellStyle name="Total 4 2 17 5" xfId="64125" xr:uid="{00000000-0005-0000-0000-00008EFA0000}"/>
    <cellStyle name="Total 4 2 18" xfId="64126" xr:uid="{00000000-0005-0000-0000-00008FFA0000}"/>
    <cellStyle name="Total 4 2 18 2" xfId="64127" xr:uid="{00000000-0005-0000-0000-000090FA0000}"/>
    <cellStyle name="Total 4 2 19" xfId="64128" xr:uid="{00000000-0005-0000-0000-000091FA0000}"/>
    <cellStyle name="Total 4 2 2" xfId="64129" xr:uid="{00000000-0005-0000-0000-000092FA0000}"/>
    <cellStyle name="Total 4 2 2 2" xfId="64130" xr:uid="{00000000-0005-0000-0000-000093FA0000}"/>
    <cellStyle name="Total 4 2 2 2 2" xfId="64131" xr:uid="{00000000-0005-0000-0000-000094FA0000}"/>
    <cellStyle name="Total 4 2 2 2 2 2" xfId="64132" xr:uid="{00000000-0005-0000-0000-000095FA0000}"/>
    <cellStyle name="Total 4 2 2 2 2 3" xfId="64133" xr:uid="{00000000-0005-0000-0000-000096FA0000}"/>
    <cellStyle name="Total 4 2 2 2 2 4" xfId="64134" xr:uid="{00000000-0005-0000-0000-000097FA0000}"/>
    <cellStyle name="Total 4 2 2 2 2 5" xfId="64135" xr:uid="{00000000-0005-0000-0000-000098FA0000}"/>
    <cellStyle name="Total 4 2 2 2 3" xfId="64136" xr:uid="{00000000-0005-0000-0000-000099FA0000}"/>
    <cellStyle name="Total 4 2 2 2 3 2" xfId="64137" xr:uid="{00000000-0005-0000-0000-00009AFA0000}"/>
    <cellStyle name="Total 4 2 2 2 3 3" xfId="64138" xr:uid="{00000000-0005-0000-0000-00009BFA0000}"/>
    <cellStyle name="Total 4 2 2 2 3 4" xfId="64139" xr:uid="{00000000-0005-0000-0000-00009CFA0000}"/>
    <cellStyle name="Total 4 2 2 2 3 5" xfId="64140" xr:uid="{00000000-0005-0000-0000-00009DFA0000}"/>
    <cellStyle name="Total 4 2 2 2 4" xfId="64141" xr:uid="{00000000-0005-0000-0000-00009EFA0000}"/>
    <cellStyle name="Total 4 2 2 2 5" xfId="64142" xr:uid="{00000000-0005-0000-0000-00009FFA0000}"/>
    <cellStyle name="Total 4 2 2 2 6" xfId="64143" xr:uid="{00000000-0005-0000-0000-0000A0FA0000}"/>
    <cellStyle name="Total 4 2 2 2 7" xfId="64144" xr:uid="{00000000-0005-0000-0000-0000A1FA0000}"/>
    <cellStyle name="Total 4 2 2 3" xfId="64145" xr:uid="{00000000-0005-0000-0000-0000A2FA0000}"/>
    <cellStyle name="Total 4 2 2 3 2" xfId="64146" xr:uid="{00000000-0005-0000-0000-0000A3FA0000}"/>
    <cellStyle name="Total 4 2 2 3 3" xfId="64147" xr:uid="{00000000-0005-0000-0000-0000A4FA0000}"/>
    <cellStyle name="Total 4 2 2 3 4" xfId="64148" xr:uid="{00000000-0005-0000-0000-0000A5FA0000}"/>
    <cellStyle name="Total 4 2 2 3 5" xfId="64149" xr:uid="{00000000-0005-0000-0000-0000A6FA0000}"/>
    <cellStyle name="Total 4 2 2 4" xfId="64150" xr:uid="{00000000-0005-0000-0000-0000A7FA0000}"/>
    <cellStyle name="Total 4 2 2 4 2" xfId="64151" xr:uid="{00000000-0005-0000-0000-0000A8FA0000}"/>
    <cellStyle name="Total 4 2 2 4 3" xfId="64152" xr:uid="{00000000-0005-0000-0000-0000A9FA0000}"/>
    <cellStyle name="Total 4 2 2 4 4" xfId="64153" xr:uid="{00000000-0005-0000-0000-0000AAFA0000}"/>
    <cellStyle name="Total 4 2 2 4 5" xfId="64154" xr:uid="{00000000-0005-0000-0000-0000ABFA0000}"/>
    <cellStyle name="Total 4 2 2 5" xfId="64155" xr:uid="{00000000-0005-0000-0000-0000ACFA0000}"/>
    <cellStyle name="Total 4 2 2 5 2" xfId="64156" xr:uid="{00000000-0005-0000-0000-0000ADFA0000}"/>
    <cellStyle name="Total 4 2 2 6" xfId="64157" xr:uid="{00000000-0005-0000-0000-0000AEFA0000}"/>
    <cellStyle name="Total 4 2 2 7" xfId="64158" xr:uid="{00000000-0005-0000-0000-0000AFFA0000}"/>
    <cellStyle name="Total 4 2 2 8" xfId="64159" xr:uid="{00000000-0005-0000-0000-0000B0FA0000}"/>
    <cellStyle name="Total 4 2 20" xfId="64160" xr:uid="{00000000-0005-0000-0000-0000B1FA0000}"/>
    <cellStyle name="Total 4 2 21" xfId="64161" xr:uid="{00000000-0005-0000-0000-0000B2FA0000}"/>
    <cellStyle name="Total 4 2 3" xfId="64162" xr:uid="{00000000-0005-0000-0000-0000B3FA0000}"/>
    <cellStyle name="Total 4 2 3 2" xfId="64163" xr:uid="{00000000-0005-0000-0000-0000B4FA0000}"/>
    <cellStyle name="Total 4 2 3 2 2" xfId="64164" xr:uid="{00000000-0005-0000-0000-0000B5FA0000}"/>
    <cellStyle name="Total 4 2 3 2 2 2" xfId="64165" xr:uid="{00000000-0005-0000-0000-0000B6FA0000}"/>
    <cellStyle name="Total 4 2 3 2 2 3" xfId="64166" xr:uid="{00000000-0005-0000-0000-0000B7FA0000}"/>
    <cellStyle name="Total 4 2 3 2 2 4" xfId="64167" xr:uid="{00000000-0005-0000-0000-0000B8FA0000}"/>
    <cellStyle name="Total 4 2 3 2 2 5" xfId="64168" xr:uid="{00000000-0005-0000-0000-0000B9FA0000}"/>
    <cellStyle name="Total 4 2 3 2 3" xfId="64169" xr:uid="{00000000-0005-0000-0000-0000BAFA0000}"/>
    <cellStyle name="Total 4 2 3 2 3 2" xfId="64170" xr:uid="{00000000-0005-0000-0000-0000BBFA0000}"/>
    <cellStyle name="Total 4 2 3 2 3 3" xfId="64171" xr:uid="{00000000-0005-0000-0000-0000BCFA0000}"/>
    <cellStyle name="Total 4 2 3 2 3 4" xfId="64172" xr:uid="{00000000-0005-0000-0000-0000BDFA0000}"/>
    <cellStyle name="Total 4 2 3 2 3 5" xfId="64173" xr:uid="{00000000-0005-0000-0000-0000BEFA0000}"/>
    <cellStyle name="Total 4 2 3 2 4" xfId="64174" xr:uid="{00000000-0005-0000-0000-0000BFFA0000}"/>
    <cellStyle name="Total 4 2 3 2 5" xfId="64175" xr:uid="{00000000-0005-0000-0000-0000C0FA0000}"/>
    <cellStyle name="Total 4 2 3 2 6" xfId="64176" xr:uid="{00000000-0005-0000-0000-0000C1FA0000}"/>
    <cellStyle name="Total 4 2 3 2 7" xfId="64177" xr:uid="{00000000-0005-0000-0000-0000C2FA0000}"/>
    <cellStyle name="Total 4 2 3 3" xfId="64178" xr:uid="{00000000-0005-0000-0000-0000C3FA0000}"/>
    <cellStyle name="Total 4 2 3 3 2" xfId="64179" xr:uid="{00000000-0005-0000-0000-0000C4FA0000}"/>
    <cellStyle name="Total 4 2 3 3 3" xfId="64180" xr:uid="{00000000-0005-0000-0000-0000C5FA0000}"/>
    <cellStyle name="Total 4 2 3 3 4" xfId="64181" xr:uid="{00000000-0005-0000-0000-0000C6FA0000}"/>
    <cellStyle name="Total 4 2 3 3 5" xfId="64182" xr:uid="{00000000-0005-0000-0000-0000C7FA0000}"/>
    <cellStyle name="Total 4 2 3 4" xfId="64183" xr:uid="{00000000-0005-0000-0000-0000C8FA0000}"/>
    <cellStyle name="Total 4 2 3 4 2" xfId="64184" xr:uid="{00000000-0005-0000-0000-0000C9FA0000}"/>
    <cellStyle name="Total 4 2 3 4 3" xfId="64185" xr:uid="{00000000-0005-0000-0000-0000CAFA0000}"/>
    <cellStyle name="Total 4 2 3 4 4" xfId="64186" xr:uid="{00000000-0005-0000-0000-0000CBFA0000}"/>
    <cellStyle name="Total 4 2 3 4 5" xfId="64187" xr:uid="{00000000-0005-0000-0000-0000CCFA0000}"/>
    <cellStyle name="Total 4 2 3 5" xfId="64188" xr:uid="{00000000-0005-0000-0000-0000CDFA0000}"/>
    <cellStyle name="Total 4 2 3 6" xfId="64189" xr:uid="{00000000-0005-0000-0000-0000CEFA0000}"/>
    <cellStyle name="Total 4 2 3 7" xfId="64190" xr:uid="{00000000-0005-0000-0000-0000CFFA0000}"/>
    <cellStyle name="Total 4 2 3 8" xfId="64191" xr:uid="{00000000-0005-0000-0000-0000D0FA0000}"/>
    <cellStyle name="Total 4 2 4" xfId="64192" xr:uid="{00000000-0005-0000-0000-0000D1FA0000}"/>
    <cellStyle name="Total 4 2 4 2" xfId="64193" xr:uid="{00000000-0005-0000-0000-0000D2FA0000}"/>
    <cellStyle name="Total 4 2 4 2 2" xfId="64194" xr:uid="{00000000-0005-0000-0000-0000D3FA0000}"/>
    <cellStyle name="Total 4 2 4 2 2 2" xfId="64195" xr:uid="{00000000-0005-0000-0000-0000D4FA0000}"/>
    <cellStyle name="Total 4 2 4 2 2 3" xfId="64196" xr:uid="{00000000-0005-0000-0000-0000D5FA0000}"/>
    <cellStyle name="Total 4 2 4 2 2 4" xfId="64197" xr:uid="{00000000-0005-0000-0000-0000D6FA0000}"/>
    <cellStyle name="Total 4 2 4 2 2 5" xfId="64198" xr:uid="{00000000-0005-0000-0000-0000D7FA0000}"/>
    <cellStyle name="Total 4 2 4 2 3" xfId="64199" xr:uid="{00000000-0005-0000-0000-0000D8FA0000}"/>
    <cellStyle name="Total 4 2 4 2 3 2" xfId="64200" xr:uid="{00000000-0005-0000-0000-0000D9FA0000}"/>
    <cellStyle name="Total 4 2 4 2 3 3" xfId="64201" xr:uid="{00000000-0005-0000-0000-0000DAFA0000}"/>
    <cellStyle name="Total 4 2 4 2 3 4" xfId="64202" xr:uid="{00000000-0005-0000-0000-0000DBFA0000}"/>
    <cellStyle name="Total 4 2 4 2 3 5" xfId="64203" xr:uid="{00000000-0005-0000-0000-0000DCFA0000}"/>
    <cellStyle name="Total 4 2 4 2 4" xfId="64204" xr:uid="{00000000-0005-0000-0000-0000DDFA0000}"/>
    <cellStyle name="Total 4 2 4 2 5" xfId="64205" xr:uid="{00000000-0005-0000-0000-0000DEFA0000}"/>
    <cellStyle name="Total 4 2 4 2 6" xfId="64206" xr:uid="{00000000-0005-0000-0000-0000DFFA0000}"/>
    <cellStyle name="Total 4 2 4 2 7" xfId="64207" xr:uid="{00000000-0005-0000-0000-0000E0FA0000}"/>
    <cellStyle name="Total 4 2 4 3" xfId="64208" xr:uid="{00000000-0005-0000-0000-0000E1FA0000}"/>
    <cellStyle name="Total 4 2 4 3 2" xfId="64209" xr:uid="{00000000-0005-0000-0000-0000E2FA0000}"/>
    <cellStyle name="Total 4 2 4 3 3" xfId="64210" xr:uid="{00000000-0005-0000-0000-0000E3FA0000}"/>
    <cellStyle name="Total 4 2 4 3 4" xfId="64211" xr:uid="{00000000-0005-0000-0000-0000E4FA0000}"/>
    <cellStyle name="Total 4 2 4 3 5" xfId="64212" xr:uid="{00000000-0005-0000-0000-0000E5FA0000}"/>
    <cellStyle name="Total 4 2 4 4" xfId="64213" xr:uid="{00000000-0005-0000-0000-0000E6FA0000}"/>
    <cellStyle name="Total 4 2 4 4 2" xfId="64214" xr:uid="{00000000-0005-0000-0000-0000E7FA0000}"/>
    <cellStyle name="Total 4 2 4 4 3" xfId="64215" xr:uid="{00000000-0005-0000-0000-0000E8FA0000}"/>
    <cellStyle name="Total 4 2 4 4 4" xfId="64216" xr:uid="{00000000-0005-0000-0000-0000E9FA0000}"/>
    <cellStyle name="Total 4 2 4 4 5" xfId="64217" xr:uid="{00000000-0005-0000-0000-0000EAFA0000}"/>
    <cellStyle name="Total 4 2 4 5" xfId="64218" xr:uid="{00000000-0005-0000-0000-0000EBFA0000}"/>
    <cellStyle name="Total 4 2 4 6" xfId="64219" xr:uid="{00000000-0005-0000-0000-0000ECFA0000}"/>
    <cellStyle name="Total 4 2 4 7" xfId="64220" xr:uid="{00000000-0005-0000-0000-0000EDFA0000}"/>
    <cellStyle name="Total 4 2 4 8" xfId="64221" xr:uid="{00000000-0005-0000-0000-0000EEFA0000}"/>
    <cellStyle name="Total 4 2 5" xfId="64222" xr:uid="{00000000-0005-0000-0000-0000EFFA0000}"/>
    <cellStyle name="Total 4 2 5 2" xfId="64223" xr:uid="{00000000-0005-0000-0000-0000F0FA0000}"/>
    <cellStyle name="Total 4 2 5 2 2" xfId="64224" xr:uid="{00000000-0005-0000-0000-0000F1FA0000}"/>
    <cellStyle name="Total 4 2 5 2 2 2" xfId="64225" xr:uid="{00000000-0005-0000-0000-0000F2FA0000}"/>
    <cellStyle name="Total 4 2 5 2 2 3" xfId="64226" xr:uid="{00000000-0005-0000-0000-0000F3FA0000}"/>
    <cellStyle name="Total 4 2 5 2 2 4" xfId="64227" xr:uid="{00000000-0005-0000-0000-0000F4FA0000}"/>
    <cellStyle name="Total 4 2 5 2 2 5" xfId="64228" xr:uid="{00000000-0005-0000-0000-0000F5FA0000}"/>
    <cellStyle name="Total 4 2 5 2 3" xfId="64229" xr:uid="{00000000-0005-0000-0000-0000F6FA0000}"/>
    <cellStyle name="Total 4 2 5 2 3 2" xfId="64230" xr:uid="{00000000-0005-0000-0000-0000F7FA0000}"/>
    <cellStyle name="Total 4 2 5 2 3 3" xfId="64231" xr:uid="{00000000-0005-0000-0000-0000F8FA0000}"/>
    <cellStyle name="Total 4 2 5 2 3 4" xfId="64232" xr:uid="{00000000-0005-0000-0000-0000F9FA0000}"/>
    <cellStyle name="Total 4 2 5 2 3 5" xfId="64233" xr:uid="{00000000-0005-0000-0000-0000FAFA0000}"/>
    <cellStyle name="Total 4 2 5 2 4" xfId="64234" xr:uid="{00000000-0005-0000-0000-0000FBFA0000}"/>
    <cellStyle name="Total 4 2 5 2 5" xfId="64235" xr:uid="{00000000-0005-0000-0000-0000FCFA0000}"/>
    <cellStyle name="Total 4 2 5 2 6" xfId="64236" xr:uid="{00000000-0005-0000-0000-0000FDFA0000}"/>
    <cellStyle name="Total 4 2 5 2 7" xfId="64237" xr:uid="{00000000-0005-0000-0000-0000FEFA0000}"/>
    <cellStyle name="Total 4 2 5 3" xfId="64238" xr:uid="{00000000-0005-0000-0000-0000FFFA0000}"/>
    <cellStyle name="Total 4 2 5 3 2" xfId="64239" xr:uid="{00000000-0005-0000-0000-000000FB0000}"/>
    <cellStyle name="Total 4 2 5 3 3" xfId="64240" xr:uid="{00000000-0005-0000-0000-000001FB0000}"/>
    <cellStyle name="Total 4 2 5 3 4" xfId="64241" xr:uid="{00000000-0005-0000-0000-000002FB0000}"/>
    <cellStyle name="Total 4 2 5 3 5" xfId="64242" xr:uid="{00000000-0005-0000-0000-000003FB0000}"/>
    <cellStyle name="Total 4 2 5 4" xfId="64243" xr:uid="{00000000-0005-0000-0000-000004FB0000}"/>
    <cellStyle name="Total 4 2 5 4 2" xfId="64244" xr:uid="{00000000-0005-0000-0000-000005FB0000}"/>
    <cellStyle name="Total 4 2 5 4 3" xfId="64245" xr:uid="{00000000-0005-0000-0000-000006FB0000}"/>
    <cellStyle name="Total 4 2 5 4 4" xfId="64246" xr:uid="{00000000-0005-0000-0000-000007FB0000}"/>
    <cellStyle name="Total 4 2 5 4 5" xfId="64247" xr:uid="{00000000-0005-0000-0000-000008FB0000}"/>
    <cellStyle name="Total 4 2 5 5" xfId="64248" xr:uid="{00000000-0005-0000-0000-000009FB0000}"/>
    <cellStyle name="Total 4 2 5 6" xfId="64249" xr:uid="{00000000-0005-0000-0000-00000AFB0000}"/>
    <cellStyle name="Total 4 2 5 7" xfId="64250" xr:uid="{00000000-0005-0000-0000-00000BFB0000}"/>
    <cellStyle name="Total 4 2 5 8" xfId="64251" xr:uid="{00000000-0005-0000-0000-00000CFB0000}"/>
    <cellStyle name="Total 4 2 6" xfId="64252" xr:uid="{00000000-0005-0000-0000-00000DFB0000}"/>
    <cellStyle name="Total 4 2 6 2" xfId="64253" xr:uid="{00000000-0005-0000-0000-00000EFB0000}"/>
    <cellStyle name="Total 4 2 6 2 2" xfId="64254" xr:uid="{00000000-0005-0000-0000-00000FFB0000}"/>
    <cellStyle name="Total 4 2 6 2 2 2" xfId="64255" xr:uid="{00000000-0005-0000-0000-000010FB0000}"/>
    <cellStyle name="Total 4 2 6 2 2 3" xfId="64256" xr:uid="{00000000-0005-0000-0000-000011FB0000}"/>
    <cellStyle name="Total 4 2 6 2 2 4" xfId="64257" xr:uid="{00000000-0005-0000-0000-000012FB0000}"/>
    <cellStyle name="Total 4 2 6 2 2 5" xfId="64258" xr:uid="{00000000-0005-0000-0000-000013FB0000}"/>
    <cellStyle name="Total 4 2 6 2 3" xfId="64259" xr:uid="{00000000-0005-0000-0000-000014FB0000}"/>
    <cellStyle name="Total 4 2 6 2 3 2" xfId="64260" xr:uid="{00000000-0005-0000-0000-000015FB0000}"/>
    <cellStyle name="Total 4 2 6 2 3 3" xfId="64261" xr:uid="{00000000-0005-0000-0000-000016FB0000}"/>
    <cellStyle name="Total 4 2 6 2 3 4" xfId="64262" xr:uid="{00000000-0005-0000-0000-000017FB0000}"/>
    <cellStyle name="Total 4 2 6 2 3 5" xfId="64263" xr:uid="{00000000-0005-0000-0000-000018FB0000}"/>
    <cellStyle name="Total 4 2 6 2 4" xfId="64264" xr:uid="{00000000-0005-0000-0000-000019FB0000}"/>
    <cellStyle name="Total 4 2 6 2 5" xfId="64265" xr:uid="{00000000-0005-0000-0000-00001AFB0000}"/>
    <cellStyle name="Total 4 2 6 2 6" xfId="64266" xr:uid="{00000000-0005-0000-0000-00001BFB0000}"/>
    <cellStyle name="Total 4 2 6 2 7" xfId="64267" xr:uid="{00000000-0005-0000-0000-00001CFB0000}"/>
    <cellStyle name="Total 4 2 6 3" xfId="64268" xr:uid="{00000000-0005-0000-0000-00001DFB0000}"/>
    <cellStyle name="Total 4 2 6 3 2" xfId="64269" xr:uid="{00000000-0005-0000-0000-00001EFB0000}"/>
    <cellStyle name="Total 4 2 6 3 3" xfId="64270" xr:uid="{00000000-0005-0000-0000-00001FFB0000}"/>
    <cellStyle name="Total 4 2 6 3 4" xfId="64271" xr:uid="{00000000-0005-0000-0000-000020FB0000}"/>
    <cellStyle name="Total 4 2 6 3 5" xfId="64272" xr:uid="{00000000-0005-0000-0000-000021FB0000}"/>
    <cellStyle name="Total 4 2 6 4" xfId="64273" xr:uid="{00000000-0005-0000-0000-000022FB0000}"/>
    <cellStyle name="Total 4 2 6 4 2" xfId="64274" xr:uid="{00000000-0005-0000-0000-000023FB0000}"/>
    <cellStyle name="Total 4 2 6 4 3" xfId="64275" xr:uid="{00000000-0005-0000-0000-000024FB0000}"/>
    <cellStyle name="Total 4 2 6 4 4" xfId="64276" xr:uid="{00000000-0005-0000-0000-000025FB0000}"/>
    <cellStyle name="Total 4 2 6 4 5" xfId="64277" xr:uid="{00000000-0005-0000-0000-000026FB0000}"/>
    <cellStyle name="Total 4 2 6 5" xfId="64278" xr:uid="{00000000-0005-0000-0000-000027FB0000}"/>
    <cellStyle name="Total 4 2 6 6" xfId="64279" xr:uid="{00000000-0005-0000-0000-000028FB0000}"/>
    <cellStyle name="Total 4 2 6 7" xfId="64280" xr:uid="{00000000-0005-0000-0000-000029FB0000}"/>
    <cellStyle name="Total 4 2 6 8" xfId="64281" xr:uid="{00000000-0005-0000-0000-00002AFB0000}"/>
    <cellStyle name="Total 4 2 7" xfId="64282" xr:uid="{00000000-0005-0000-0000-00002BFB0000}"/>
    <cellStyle name="Total 4 2 7 2" xfId="64283" xr:uid="{00000000-0005-0000-0000-00002CFB0000}"/>
    <cellStyle name="Total 4 2 7 2 2" xfId="64284" xr:uid="{00000000-0005-0000-0000-00002DFB0000}"/>
    <cellStyle name="Total 4 2 7 2 2 2" xfId="64285" xr:uid="{00000000-0005-0000-0000-00002EFB0000}"/>
    <cellStyle name="Total 4 2 7 2 2 3" xfId="64286" xr:uid="{00000000-0005-0000-0000-00002FFB0000}"/>
    <cellStyle name="Total 4 2 7 2 2 4" xfId="64287" xr:uid="{00000000-0005-0000-0000-000030FB0000}"/>
    <cellStyle name="Total 4 2 7 2 2 5" xfId="64288" xr:uid="{00000000-0005-0000-0000-000031FB0000}"/>
    <cellStyle name="Total 4 2 7 2 3" xfId="64289" xr:uid="{00000000-0005-0000-0000-000032FB0000}"/>
    <cellStyle name="Total 4 2 7 2 3 2" xfId="64290" xr:uid="{00000000-0005-0000-0000-000033FB0000}"/>
    <cellStyle name="Total 4 2 7 2 3 3" xfId="64291" xr:uid="{00000000-0005-0000-0000-000034FB0000}"/>
    <cellStyle name="Total 4 2 7 2 3 4" xfId="64292" xr:uid="{00000000-0005-0000-0000-000035FB0000}"/>
    <cellStyle name="Total 4 2 7 2 3 5" xfId="64293" xr:uid="{00000000-0005-0000-0000-000036FB0000}"/>
    <cellStyle name="Total 4 2 7 2 4" xfId="64294" xr:uid="{00000000-0005-0000-0000-000037FB0000}"/>
    <cellStyle name="Total 4 2 7 2 5" xfId="64295" xr:uid="{00000000-0005-0000-0000-000038FB0000}"/>
    <cellStyle name="Total 4 2 7 2 6" xfId="64296" xr:uid="{00000000-0005-0000-0000-000039FB0000}"/>
    <cellStyle name="Total 4 2 7 2 7" xfId="64297" xr:uid="{00000000-0005-0000-0000-00003AFB0000}"/>
    <cellStyle name="Total 4 2 7 3" xfId="64298" xr:uid="{00000000-0005-0000-0000-00003BFB0000}"/>
    <cellStyle name="Total 4 2 7 3 2" xfId="64299" xr:uid="{00000000-0005-0000-0000-00003CFB0000}"/>
    <cellStyle name="Total 4 2 7 3 3" xfId="64300" xr:uid="{00000000-0005-0000-0000-00003DFB0000}"/>
    <cellStyle name="Total 4 2 7 3 4" xfId="64301" xr:uid="{00000000-0005-0000-0000-00003EFB0000}"/>
    <cellStyle name="Total 4 2 7 3 5" xfId="64302" xr:uid="{00000000-0005-0000-0000-00003FFB0000}"/>
    <cellStyle name="Total 4 2 7 4" xfId="64303" xr:uid="{00000000-0005-0000-0000-000040FB0000}"/>
    <cellStyle name="Total 4 2 7 4 2" xfId="64304" xr:uid="{00000000-0005-0000-0000-000041FB0000}"/>
    <cellStyle name="Total 4 2 7 4 3" xfId="64305" xr:uid="{00000000-0005-0000-0000-000042FB0000}"/>
    <cellStyle name="Total 4 2 7 4 4" xfId="64306" xr:uid="{00000000-0005-0000-0000-000043FB0000}"/>
    <cellStyle name="Total 4 2 7 4 5" xfId="64307" xr:uid="{00000000-0005-0000-0000-000044FB0000}"/>
    <cellStyle name="Total 4 2 7 5" xfId="64308" xr:uid="{00000000-0005-0000-0000-000045FB0000}"/>
    <cellStyle name="Total 4 2 7 6" xfId="64309" xr:uid="{00000000-0005-0000-0000-000046FB0000}"/>
    <cellStyle name="Total 4 2 7 7" xfId="64310" xr:uid="{00000000-0005-0000-0000-000047FB0000}"/>
    <cellStyle name="Total 4 2 7 8" xfId="64311" xr:uid="{00000000-0005-0000-0000-000048FB0000}"/>
    <cellStyle name="Total 4 2 8" xfId="64312" xr:uid="{00000000-0005-0000-0000-000049FB0000}"/>
    <cellStyle name="Total 4 2 8 2" xfId="64313" xr:uid="{00000000-0005-0000-0000-00004AFB0000}"/>
    <cellStyle name="Total 4 2 8 2 2" xfId="64314" xr:uid="{00000000-0005-0000-0000-00004BFB0000}"/>
    <cellStyle name="Total 4 2 8 2 2 2" xfId="64315" xr:uid="{00000000-0005-0000-0000-00004CFB0000}"/>
    <cellStyle name="Total 4 2 8 2 2 3" xfId="64316" xr:uid="{00000000-0005-0000-0000-00004DFB0000}"/>
    <cellStyle name="Total 4 2 8 2 2 4" xfId="64317" xr:uid="{00000000-0005-0000-0000-00004EFB0000}"/>
    <cellStyle name="Total 4 2 8 2 2 5" xfId="64318" xr:uid="{00000000-0005-0000-0000-00004FFB0000}"/>
    <cellStyle name="Total 4 2 8 2 3" xfId="64319" xr:uid="{00000000-0005-0000-0000-000050FB0000}"/>
    <cellStyle name="Total 4 2 8 2 3 2" xfId="64320" xr:uid="{00000000-0005-0000-0000-000051FB0000}"/>
    <cellStyle name="Total 4 2 8 2 3 3" xfId="64321" xr:uid="{00000000-0005-0000-0000-000052FB0000}"/>
    <cellStyle name="Total 4 2 8 2 3 4" xfId="64322" xr:uid="{00000000-0005-0000-0000-000053FB0000}"/>
    <cellStyle name="Total 4 2 8 2 3 5" xfId="64323" xr:uid="{00000000-0005-0000-0000-000054FB0000}"/>
    <cellStyle name="Total 4 2 8 2 4" xfId="64324" xr:uid="{00000000-0005-0000-0000-000055FB0000}"/>
    <cellStyle name="Total 4 2 8 2 5" xfId="64325" xr:uid="{00000000-0005-0000-0000-000056FB0000}"/>
    <cellStyle name="Total 4 2 8 2 6" xfId="64326" xr:uid="{00000000-0005-0000-0000-000057FB0000}"/>
    <cellStyle name="Total 4 2 8 2 7" xfId="64327" xr:uid="{00000000-0005-0000-0000-000058FB0000}"/>
    <cellStyle name="Total 4 2 8 3" xfId="64328" xr:uid="{00000000-0005-0000-0000-000059FB0000}"/>
    <cellStyle name="Total 4 2 8 3 2" xfId="64329" xr:uid="{00000000-0005-0000-0000-00005AFB0000}"/>
    <cellStyle name="Total 4 2 8 3 3" xfId="64330" xr:uid="{00000000-0005-0000-0000-00005BFB0000}"/>
    <cellStyle name="Total 4 2 8 3 4" xfId="64331" xr:uid="{00000000-0005-0000-0000-00005CFB0000}"/>
    <cellStyle name="Total 4 2 8 3 5" xfId="64332" xr:uid="{00000000-0005-0000-0000-00005DFB0000}"/>
    <cellStyle name="Total 4 2 8 4" xfId="64333" xr:uid="{00000000-0005-0000-0000-00005EFB0000}"/>
    <cellStyle name="Total 4 2 8 4 2" xfId="64334" xr:uid="{00000000-0005-0000-0000-00005FFB0000}"/>
    <cellStyle name="Total 4 2 8 4 3" xfId="64335" xr:uid="{00000000-0005-0000-0000-000060FB0000}"/>
    <cellStyle name="Total 4 2 8 4 4" xfId="64336" xr:uid="{00000000-0005-0000-0000-000061FB0000}"/>
    <cellStyle name="Total 4 2 8 4 5" xfId="64337" xr:uid="{00000000-0005-0000-0000-000062FB0000}"/>
    <cellStyle name="Total 4 2 8 5" xfId="64338" xr:uid="{00000000-0005-0000-0000-000063FB0000}"/>
    <cellStyle name="Total 4 2 8 6" xfId="64339" xr:uid="{00000000-0005-0000-0000-000064FB0000}"/>
    <cellStyle name="Total 4 2 8 7" xfId="64340" xr:uid="{00000000-0005-0000-0000-000065FB0000}"/>
    <cellStyle name="Total 4 2 8 8" xfId="64341" xr:uid="{00000000-0005-0000-0000-000066FB0000}"/>
    <cellStyle name="Total 4 2 9" xfId="64342" xr:uid="{00000000-0005-0000-0000-000067FB0000}"/>
    <cellStyle name="Total 4 2 9 2" xfId="64343" xr:uid="{00000000-0005-0000-0000-000068FB0000}"/>
    <cellStyle name="Total 4 2 9 2 2" xfId="64344" xr:uid="{00000000-0005-0000-0000-000069FB0000}"/>
    <cellStyle name="Total 4 2 9 2 2 2" xfId="64345" xr:uid="{00000000-0005-0000-0000-00006AFB0000}"/>
    <cellStyle name="Total 4 2 9 2 2 3" xfId="64346" xr:uid="{00000000-0005-0000-0000-00006BFB0000}"/>
    <cellStyle name="Total 4 2 9 2 2 4" xfId="64347" xr:uid="{00000000-0005-0000-0000-00006CFB0000}"/>
    <cellStyle name="Total 4 2 9 2 2 5" xfId="64348" xr:uid="{00000000-0005-0000-0000-00006DFB0000}"/>
    <cellStyle name="Total 4 2 9 2 3" xfId="64349" xr:uid="{00000000-0005-0000-0000-00006EFB0000}"/>
    <cellStyle name="Total 4 2 9 2 3 2" xfId="64350" xr:uid="{00000000-0005-0000-0000-00006FFB0000}"/>
    <cellStyle name="Total 4 2 9 2 3 3" xfId="64351" xr:uid="{00000000-0005-0000-0000-000070FB0000}"/>
    <cellStyle name="Total 4 2 9 2 3 4" xfId="64352" xr:uid="{00000000-0005-0000-0000-000071FB0000}"/>
    <cellStyle name="Total 4 2 9 2 3 5" xfId="64353" xr:uid="{00000000-0005-0000-0000-000072FB0000}"/>
    <cellStyle name="Total 4 2 9 2 4" xfId="64354" xr:uid="{00000000-0005-0000-0000-000073FB0000}"/>
    <cellStyle name="Total 4 2 9 2 5" xfId="64355" xr:uid="{00000000-0005-0000-0000-000074FB0000}"/>
    <cellStyle name="Total 4 2 9 2 6" xfId="64356" xr:uid="{00000000-0005-0000-0000-000075FB0000}"/>
    <cellStyle name="Total 4 2 9 2 7" xfId="64357" xr:uid="{00000000-0005-0000-0000-000076FB0000}"/>
    <cellStyle name="Total 4 2 9 3" xfId="64358" xr:uid="{00000000-0005-0000-0000-000077FB0000}"/>
    <cellStyle name="Total 4 2 9 3 2" xfId="64359" xr:uid="{00000000-0005-0000-0000-000078FB0000}"/>
    <cellStyle name="Total 4 2 9 3 3" xfId="64360" xr:uid="{00000000-0005-0000-0000-000079FB0000}"/>
    <cellStyle name="Total 4 2 9 3 4" xfId="64361" xr:uid="{00000000-0005-0000-0000-00007AFB0000}"/>
    <cellStyle name="Total 4 2 9 3 5" xfId="64362" xr:uid="{00000000-0005-0000-0000-00007BFB0000}"/>
    <cellStyle name="Total 4 2 9 4" xfId="64363" xr:uid="{00000000-0005-0000-0000-00007CFB0000}"/>
    <cellStyle name="Total 4 2 9 4 2" xfId="64364" xr:uid="{00000000-0005-0000-0000-00007DFB0000}"/>
    <cellStyle name="Total 4 2 9 4 3" xfId="64365" xr:uid="{00000000-0005-0000-0000-00007EFB0000}"/>
    <cellStyle name="Total 4 2 9 4 4" xfId="64366" xr:uid="{00000000-0005-0000-0000-00007FFB0000}"/>
    <cellStyle name="Total 4 2 9 4 5" xfId="64367" xr:uid="{00000000-0005-0000-0000-000080FB0000}"/>
    <cellStyle name="Total 4 2 9 5" xfId="64368" xr:uid="{00000000-0005-0000-0000-000081FB0000}"/>
    <cellStyle name="Total 4 2 9 6" xfId="64369" xr:uid="{00000000-0005-0000-0000-000082FB0000}"/>
    <cellStyle name="Total 4 2 9 7" xfId="64370" xr:uid="{00000000-0005-0000-0000-000083FB0000}"/>
    <cellStyle name="Total 4 2 9 8" xfId="64371" xr:uid="{00000000-0005-0000-0000-000084FB0000}"/>
    <cellStyle name="Total 4 3" xfId="64372" xr:uid="{00000000-0005-0000-0000-000085FB0000}"/>
    <cellStyle name="Total 4 3 2" xfId="64373" xr:uid="{00000000-0005-0000-0000-000086FB0000}"/>
    <cellStyle name="Total 4 3 2 2" xfId="64374" xr:uid="{00000000-0005-0000-0000-000087FB0000}"/>
    <cellStyle name="Total 4 3 3" xfId="64375" xr:uid="{00000000-0005-0000-0000-000088FB0000}"/>
    <cellStyle name="Total 4 3 4" xfId="64376" xr:uid="{00000000-0005-0000-0000-000089FB0000}"/>
    <cellStyle name="Total 4 4" xfId="64377" xr:uid="{00000000-0005-0000-0000-00008AFB0000}"/>
    <cellStyle name="Total 4 4 2" xfId="64378" xr:uid="{00000000-0005-0000-0000-00008BFB0000}"/>
    <cellStyle name="Total 4 4 2 2" xfId="64379" xr:uid="{00000000-0005-0000-0000-00008CFB0000}"/>
    <cellStyle name="Total 4 4 3" xfId="64380" xr:uid="{00000000-0005-0000-0000-00008DFB0000}"/>
    <cellStyle name="Total 4 4 4" xfId="64381" xr:uid="{00000000-0005-0000-0000-00008EFB0000}"/>
    <cellStyle name="Total 4 4 5" xfId="64382" xr:uid="{00000000-0005-0000-0000-00008FFB0000}"/>
    <cellStyle name="Total 4 5" xfId="64383" xr:uid="{00000000-0005-0000-0000-000090FB0000}"/>
    <cellStyle name="Total 4 5 2" xfId="64384" xr:uid="{00000000-0005-0000-0000-000091FB0000}"/>
    <cellStyle name="Total 4 6" xfId="64385" xr:uid="{00000000-0005-0000-0000-000092FB0000}"/>
    <cellStyle name="Total 4 7" xfId="64386" xr:uid="{00000000-0005-0000-0000-000093FB0000}"/>
    <cellStyle name="Total 4_T-straight with PEDs adjustor" xfId="64387" xr:uid="{00000000-0005-0000-0000-000094FB0000}"/>
    <cellStyle name="Total 5" xfId="64388" xr:uid="{00000000-0005-0000-0000-000095FB0000}"/>
    <cellStyle name="Total 5 2" xfId="64389" xr:uid="{00000000-0005-0000-0000-000096FB0000}"/>
    <cellStyle name="Total 5 2 2" xfId="64390" xr:uid="{00000000-0005-0000-0000-000097FB0000}"/>
    <cellStyle name="Total 5 3" xfId="64391" xr:uid="{00000000-0005-0000-0000-000098FB0000}"/>
    <cellStyle name="Total 5 3 2" xfId="64392" xr:uid="{00000000-0005-0000-0000-000099FB0000}"/>
    <cellStyle name="Total 5 4" xfId="64393" xr:uid="{00000000-0005-0000-0000-00009AFB0000}"/>
    <cellStyle name="Total 6" xfId="64394" xr:uid="{00000000-0005-0000-0000-00009BFB0000}"/>
    <cellStyle name="Total 6 2" xfId="64395" xr:uid="{00000000-0005-0000-0000-00009CFB0000}"/>
    <cellStyle name="Total 6 2 2" xfId="64396" xr:uid="{00000000-0005-0000-0000-00009DFB0000}"/>
    <cellStyle name="Total 6 3" xfId="64397" xr:uid="{00000000-0005-0000-0000-00009EFB0000}"/>
    <cellStyle name="Total 6 3 2" xfId="64398" xr:uid="{00000000-0005-0000-0000-00009FFB0000}"/>
    <cellStyle name="Total 6 4" xfId="64399" xr:uid="{00000000-0005-0000-0000-0000A0FB0000}"/>
    <cellStyle name="Total 7" xfId="64400" xr:uid="{00000000-0005-0000-0000-0000A1FB0000}"/>
    <cellStyle name="Total 7 2" xfId="64401" xr:uid="{00000000-0005-0000-0000-0000A2FB0000}"/>
    <cellStyle name="Total 7 2 2" xfId="64402" xr:uid="{00000000-0005-0000-0000-0000A3FB0000}"/>
    <cellStyle name="Total 7 3" xfId="64403" xr:uid="{00000000-0005-0000-0000-0000A4FB0000}"/>
    <cellStyle name="Total 7 3 2" xfId="64404" xr:uid="{00000000-0005-0000-0000-0000A5FB0000}"/>
    <cellStyle name="Total 7 4" xfId="64405" xr:uid="{00000000-0005-0000-0000-0000A6FB0000}"/>
    <cellStyle name="Total 8" xfId="64406" xr:uid="{00000000-0005-0000-0000-0000A7FB0000}"/>
    <cellStyle name="Total 8 2" xfId="64407" xr:uid="{00000000-0005-0000-0000-0000A8FB0000}"/>
    <cellStyle name="Total 8 2 2" xfId="64408" xr:uid="{00000000-0005-0000-0000-0000A9FB0000}"/>
    <cellStyle name="Total 8 3" xfId="64409" xr:uid="{00000000-0005-0000-0000-0000AAFB0000}"/>
    <cellStyle name="Total 8 3 2" xfId="64410" xr:uid="{00000000-0005-0000-0000-0000ABFB0000}"/>
    <cellStyle name="Total 8 4" xfId="64411" xr:uid="{00000000-0005-0000-0000-0000ACFB0000}"/>
    <cellStyle name="Total 9" xfId="64412" xr:uid="{00000000-0005-0000-0000-0000ADFB0000}"/>
    <cellStyle name="Total 9 2" xfId="64413" xr:uid="{00000000-0005-0000-0000-0000AEFB0000}"/>
    <cellStyle name="Total 9 2 2" xfId="64414" xr:uid="{00000000-0005-0000-0000-0000AFFB0000}"/>
    <cellStyle name="Total 9 3" xfId="64415" xr:uid="{00000000-0005-0000-0000-0000B0FB0000}"/>
    <cellStyle name="Total 9 3 2" xfId="64416" xr:uid="{00000000-0005-0000-0000-0000B1FB0000}"/>
    <cellStyle name="Total 9 4" xfId="64417" xr:uid="{00000000-0005-0000-0000-0000B2FB0000}"/>
    <cellStyle name="Warning Text 10" xfId="64418" xr:uid="{00000000-0005-0000-0000-0000B3FB0000}"/>
    <cellStyle name="Warning Text 10 2" xfId="64419" xr:uid="{00000000-0005-0000-0000-0000B4FB0000}"/>
    <cellStyle name="Warning Text 10 2 2" xfId="64420" xr:uid="{00000000-0005-0000-0000-0000B5FB0000}"/>
    <cellStyle name="Warning Text 10 3" xfId="64421" xr:uid="{00000000-0005-0000-0000-0000B6FB0000}"/>
    <cellStyle name="Warning Text 11" xfId="64422" xr:uid="{00000000-0005-0000-0000-0000B7FB0000}"/>
    <cellStyle name="Warning Text 11 2" xfId="64423" xr:uid="{00000000-0005-0000-0000-0000B8FB0000}"/>
    <cellStyle name="Warning Text 12" xfId="64424" xr:uid="{00000000-0005-0000-0000-0000B9FB0000}"/>
    <cellStyle name="Warning Text 2" xfId="64425" xr:uid="{00000000-0005-0000-0000-0000BAFB0000}"/>
    <cellStyle name="Warning Text 2 2" xfId="64426" xr:uid="{00000000-0005-0000-0000-0000BBFB0000}"/>
    <cellStyle name="Warning Text 2 2 2" xfId="64427" xr:uid="{00000000-0005-0000-0000-0000BCFB0000}"/>
    <cellStyle name="Warning Text 2 2 3" xfId="64428" xr:uid="{00000000-0005-0000-0000-0000BDFB0000}"/>
    <cellStyle name="Warning Text 2 2_T-straight with PEDs adjustor" xfId="64429" xr:uid="{00000000-0005-0000-0000-0000BEFB0000}"/>
    <cellStyle name="Warning Text 2 3" xfId="64430" xr:uid="{00000000-0005-0000-0000-0000BFFB0000}"/>
    <cellStyle name="Warning Text 3" xfId="64431" xr:uid="{00000000-0005-0000-0000-0000C0FB0000}"/>
    <cellStyle name="Warning Text 3 2" xfId="64432" xr:uid="{00000000-0005-0000-0000-0000C1FB0000}"/>
    <cellStyle name="Warning Text 3 2 2" xfId="64433" xr:uid="{00000000-0005-0000-0000-0000C2FB0000}"/>
    <cellStyle name="Warning Text 3 3" xfId="64434" xr:uid="{00000000-0005-0000-0000-0000C3FB0000}"/>
    <cellStyle name="Warning Text 4" xfId="64435" xr:uid="{00000000-0005-0000-0000-0000C4FB0000}"/>
    <cellStyle name="Warning Text 4 2" xfId="64436" xr:uid="{00000000-0005-0000-0000-0000C5FB0000}"/>
    <cellStyle name="Warning Text 4 2 2" xfId="64437" xr:uid="{00000000-0005-0000-0000-0000C6FB0000}"/>
    <cellStyle name="Warning Text 4 3" xfId="64438" xr:uid="{00000000-0005-0000-0000-0000C7FB0000}"/>
    <cellStyle name="Warning Text 5" xfId="64439" xr:uid="{00000000-0005-0000-0000-0000C8FB0000}"/>
    <cellStyle name="Warning Text 5 2" xfId="64440" xr:uid="{00000000-0005-0000-0000-0000C9FB0000}"/>
    <cellStyle name="Warning Text 5 2 2" xfId="64441" xr:uid="{00000000-0005-0000-0000-0000CAFB0000}"/>
    <cellStyle name="Warning Text 5 3" xfId="64442" xr:uid="{00000000-0005-0000-0000-0000CBFB0000}"/>
    <cellStyle name="Warning Text 6" xfId="64443" xr:uid="{00000000-0005-0000-0000-0000CCFB0000}"/>
    <cellStyle name="Warning Text 6 2" xfId="64444" xr:uid="{00000000-0005-0000-0000-0000CDFB0000}"/>
    <cellStyle name="Warning Text 6 2 2" xfId="64445" xr:uid="{00000000-0005-0000-0000-0000CEFB0000}"/>
    <cellStyle name="Warning Text 6 3" xfId="64446" xr:uid="{00000000-0005-0000-0000-0000CFFB0000}"/>
    <cellStyle name="Warning Text 7" xfId="64447" xr:uid="{00000000-0005-0000-0000-0000D0FB0000}"/>
    <cellStyle name="Warning Text 7 2" xfId="64448" xr:uid="{00000000-0005-0000-0000-0000D1FB0000}"/>
    <cellStyle name="Warning Text 7 2 2" xfId="64449" xr:uid="{00000000-0005-0000-0000-0000D2FB0000}"/>
    <cellStyle name="Warning Text 7 3" xfId="64450" xr:uid="{00000000-0005-0000-0000-0000D3FB0000}"/>
    <cellStyle name="Warning Text 8" xfId="64451" xr:uid="{00000000-0005-0000-0000-0000D4FB0000}"/>
    <cellStyle name="Warning Text 8 2" xfId="64452" xr:uid="{00000000-0005-0000-0000-0000D5FB0000}"/>
    <cellStyle name="Warning Text 8 2 2" xfId="64453" xr:uid="{00000000-0005-0000-0000-0000D6FB0000}"/>
    <cellStyle name="Warning Text 8 3" xfId="64454" xr:uid="{00000000-0005-0000-0000-0000D7FB0000}"/>
    <cellStyle name="Warning Text 9" xfId="64455" xr:uid="{00000000-0005-0000-0000-0000D8FB0000}"/>
    <cellStyle name="Warning Text 9 2" xfId="64456" xr:uid="{00000000-0005-0000-0000-0000D9FB0000}"/>
    <cellStyle name="Warning Text 9 2 2" xfId="64457" xr:uid="{00000000-0005-0000-0000-0000DAFB0000}"/>
    <cellStyle name="Warning Text 9 3" xfId="64458" xr:uid="{00000000-0005-0000-0000-0000DBFB0000}"/>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46</xdr:row>
      <xdr:rowOff>9525</xdr:rowOff>
    </xdr:from>
    <xdr:to>
      <xdr:col>3</xdr:col>
      <xdr:colOff>1130300</xdr:colOff>
      <xdr:row>47</xdr:row>
      <xdr:rowOff>49439</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50</xdr:row>
      <xdr:rowOff>0</xdr:rowOff>
    </xdr:from>
    <xdr:to>
      <xdr:col>3</xdr:col>
      <xdr:colOff>1035050</xdr:colOff>
      <xdr:row>51</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285442" y="8625417"/>
          <a:ext cx="762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2030412</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showGridLines="0" tabSelected="1" zoomScaleNormal="100" workbookViewId="0">
      <selection activeCell="B1" sqref="B1"/>
    </sheetView>
  </sheetViews>
  <sheetFormatPr defaultRowHeight="12.5"/>
  <cols>
    <col min="1" max="1" width="25.7265625" customWidth="1"/>
    <col min="2" max="3" width="15.7265625" customWidth="1"/>
    <col min="4" max="5" width="35.7265625" customWidth="1"/>
  </cols>
  <sheetData>
    <row r="1" spans="1:7">
      <c r="A1" s="56"/>
      <c r="B1" s="57"/>
      <c r="C1" s="57"/>
      <c r="D1" s="57"/>
      <c r="E1" s="58"/>
      <c r="F1" s="18"/>
    </row>
    <row r="2" spans="1:7">
      <c r="A2" s="59"/>
      <c r="E2" s="60"/>
      <c r="F2" s="18"/>
    </row>
    <row r="3" spans="1:7">
      <c r="A3" s="59"/>
      <c r="B3" s="61"/>
      <c r="C3" s="16"/>
      <c r="E3" s="60"/>
      <c r="F3" s="18"/>
    </row>
    <row r="4" spans="1:7">
      <c r="A4" s="59"/>
      <c r="C4" s="16"/>
      <c r="E4" s="60"/>
      <c r="F4" s="18"/>
    </row>
    <row r="5" spans="1:7">
      <c r="A5" s="62"/>
      <c r="B5" s="63"/>
      <c r="C5" s="64"/>
      <c r="D5" s="63"/>
      <c r="E5" s="65"/>
      <c r="F5" s="18"/>
    </row>
    <row r="6" spans="1:7" ht="20">
      <c r="A6" s="229" t="s">
        <v>0</v>
      </c>
      <c r="B6" s="230"/>
      <c r="C6" s="230"/>
      <c r="D6" s="230"/>
      <c r="E6" s="231"/>
    </row>
    <row r="7" spans="1:7">
      <c r="A7" s="232" t="s">
        <v>1</v>
      </c>
      <c r="B7" s="233"/>
      <c r="C7" s="233"/>
      <c r="D7" s="233"/>
      <c r="E7" s="234"/>
    </row>
    <row r="8" spans="1:7">
      <c r="A8" s="33"/>
      <c r="B8" s="34"/>
      <c r="C8" s="34"/>
      <c r="D8" s="34"/>
      <c r="E8" s="35"/>
    </row>
    <row r="9" spans="1:7" ht="49.75" customHeight="1">
      <c r="A9" s="235" t="s">
        <v>2</v>
      </c>
      <c r="B9" s="236"/>
      <c r="C9" s="236"/>
      <c r="D9" s="236"/>
      <c r="E9" s="237"/>
      <c r="G9" s="93"/>
    </row>
    <row r="10" spans="1:7">
      <c r="A10" s="33"/>
      <c r="B10" s="34"/>
      <c r="C10" s="34"/>
      <c r="D10" s="34"/>
      <c r="E10" s="35"/>
    </row>
    <row r="11" spans="1:7" ht="62.5" customHeight="1">
      <c r="A11" s="235" t="s">
        <v>3</v>
      </c>
      <c r="B11" s="236"/>
      <c r="C11" s="236"/>
      <c r="D11" s="236"/>
      <c r="E11" s="237"/>
      <c r="G11" s="93"/>
    </row>
    <row r="12" spans="1:7" ht="12.75" customHeight="1">
      <c r="A12" s="197"/>
      <c r="B12" s="198"/>
      <c r="C12" s="198"/>
      <c r="D12" s="198"/>
      <c r="E12" s="199"/>
    </row>
    <row r="13" spans="1:7" ht="25.5" customHeight="1">
      <c r="A13" s="235" t="s">
        <v>4</v>
      </c>
      <c r="B13" s="236"/>
      <c r="C13" s="236"/>
      <c r="D13" s="236"/>
      <c r="E13" s="237"/>
    </row>
    <row r="14" spans="1:7" ht="12.75" customHeight="1">
      <c r="A14" s="197"/>
      <c r="B14" s="198"/>
      <c r="C14" s="198"/>
      <c r="D14" s="198"/>
      <c r="E14" s="199"/>
    </row>
    <row r="15" spans="1:7" ht="25.5" customHeight="1">
      <c r="A15" s="238" t="s">
        <v>5</v>
      </c>
      <c r="B15" s="239"/>
      <c r="C15" s="239"/>
      <c r="D15" s="239"/>
      <c r="E15" s="240"/>
    </row>
    <row r="16" spans="1:7" ht="12.75" customHeight="1">
      <c r="A16" s="200"/>
      <c r="B16" s="201"/>
      <c r="C16" s="201"/>
      <c r="D16" s="201"/>
      <c r="E16" s="202"/>
    </row>
    <row r="17" spans="1:7" ht="40.75" customHeight="1">
      <c r="A17" s="226" t="s">
        <v>6</v>
      </c>
      <c r="B17" s="227"/>
      <c r="C17" s="227"/>
      <c r="D17" s="227"/>
      <c r="E17" s="228"/>
      <c r="F17" s="2"/>
      <c r="G17" s="2"/>
    </row>
    <row r="21" spans="1:7">
      <c r="B21" s="205"/>
    </row>
  </sheetData>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oddFooter>&amp;L&amp;8Mississippi Division of Medicaid DRG Pricing Calculator&amp;C&amp;8Tab 1 - Cover&amp;R&amp;8 2021-22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90"/>
  <sheetViews>
    <sheetView showGridLines="0" view="pageBreakPreview" zoomScale="90" zoomScaleNormal="90" zoomScaleSheetLayoutView="90" workbookViewId="0">
      <selection activeCell="D17" sqref="D17"/>
    </sheetView>
  </sheetViews>
  <sheetFormatPr defaultRowHeight="12.5"/>
  <cols>
    <col min="1" max="1" width="2.81640625" customWidth="1"/>
    <col min="2" max="2" width="7.54296875" style="168" customWidth="1"/>
    <col min="3" max="3" width="69.453125" customWidth="1"/>
    <col min="4" max="4" width="48.26953125" style="16" customWidth="1"/>
    <col min="5" max="5" width="5.81640625" customWidth="1"/>
    <col min="6" max="6" width="76.1796875" style="18" customWidth="1"/>
    <col min="7" max="7" width="5.453125" style="18" customWidth="1"/>
    <col min="8" max="8" width="11.453125" customWidth="1"/>
    <col min="9" max="9" width="10.26953125" customWidth="1"/>
    <col min="10" max="10" width="22.54296875" customWidth="1"/>
    <col min="255" max="255" width="3.453125" customWidth="1"/>
    <col min="256" max="256" width="67.26953125" bestFit="1" customWidth="1"/>
    <col min="257" max="257" width="2.26953125" bestFit="1" customWidth="1"/>
    <col min="258" max="258" width="18.1796875" customWidth="1"/>
    <col min="259" max="259" width="2.7265625" customWidth="1"/>
    <col min="260" max="260" width="70.1796875" customWidth="1"/>
    <col min="261" max="261" width="70.26953125" customWidth="1"/>
    <col min="262" max="262" width="35.81640625" customWidth="1"/>
    <col min="263" max="263" width="19.26953125" customWidth="1"/>
    <col min="264" max="264" width="9.1796875" customWidth="1"/>
    <col min="265" max="265" width="13.453125" customWidth="1"/>
    <col min="511" max="511" width="3.453125" customWidth="1"/>
    <col min="512" max="512" width="67.26953125" bestFit="1" customWidth="1"/>
    <col min="513" max="513" width="2.26953125" bestFit="1" customWidth="1"/>
    <col min="514" max="514" width="18.1796875" customWidth="1"/>
    <col min="515" max="515" width="2.7265625" customWidth="1"/>
    <col min="516" max="516" width="70.1796875" customWidth="1"/>
    <col min="517" max="517" width="70.26953125" customWidth="1"/>
    <col min="518" max="518" width="35.81640625" customWidth="1"/>
    <col min="519" max="519" width="19.26953125" customWidth="1"/>
    <col min="520" max="520" width="9.1796875" customWidth="1"/>
    <col min="521" max="521" width="13.453125" customWidth="1"/>
    <col min="767" max="767" width="3.453125" customWidth="1"/>
    <col min="768" max="768" width="67.26953125" bestFit="1" customWidth="1"/>
    <col min="769" max="769" width="2.26953125" bestFit="1" customWidth="1"/>
    <col min="770" max="770" width="18.1796875" customWidth="1"/>
    <col min="771" max="771" width="2.7265625" customWidth="1"/>
    <col min="772" max="772" width="70.1796875" customWidth="1"/>
    <col min="773" max="773" width="70.26953125" customWidth="1"/>
    <col min="774" max="774" width="35.81640625" customWidth="1"/>
    <col min="775" max="775" width="19.26953125" customWidth="1"/>
    <col min="776" max="776" width="9.1796875" customWidth="1"/>
    <col min="777" max="777" width="13.453125" customWidth="1"/>
    <col min="1023" max="1023" width="3.453125" customWidth="1"/>
    <col min="1024" max="1024" width="67.26953125" bestFit="1" customWidth="1"/>
    <col min="1025" max="1025" width="2.26953125" bestFit="1" customWidth="1"/>
    <col min="1026" max="1026" width="18.1796875" customWidth="1"/>
    <col min="1027" max="1027" width="2.7265625" customWidth="1"/>
    <col min="1028" max="1028" width="70.1796875" customWidth="1"/>
    <col min="1029" max="1029" width="70.26953125" customWidth="1"/>
    <col min="1030" max="1030" width="35.81640625" customWidth="1"/>
    <col min="1031" max="1031" width="19.26953125" customWidth="1"/>
    <col min="1032" max="1032" width="9.1796875" customWidth="1"/>
    <col min="1033" max="1033" width="13.453125" customWidth="1"/>
    <col min="1279" max="1279" width="3.453125" customWidth="1"/>
    <col min="1280" max="1280" width="67.26953125" bestFit="1" customWidth="1"/>
    <col min="1281" max="1281" width="2.26953125" bestFit="1" customWidth="1"/>
    <col min="1282" max="1282" width="18.1796875" customWidth="1"/>
    <col min="1283" max="1283" width="2.7265625" customWidth="1"/>
    <col min="1284" max="1284" width="70.1796875" customWidth="1"/>
    <col min="1285" max="1285" width="70.26953125" customWidth="1"/>
    <col min="1286" max="1286" width="35.81640625" customWidth="1"/>
    <col min="1287" max="1287" width="19.26953125" customWidth="1"/>
    <col min="1288" max="1288" width="9.1796875" customWidth="1"/>
    <col min="1289" max="1289" width="13.453125" customWidth="1"/>
    <col min="1535" max="1535" width="3.453125" customWidth="1"/>
    <col min="1536" max="1536" width="67.26953125" bestFit="1" customWidth="1"/>
    <col min="1537" max="1537" width="2.26953125" bestFit="1" customWidth="1"/>
    <col min="1538" max="1538" width="18.1796875" customWidth="1"/>
    <col min="1539" max="1539" width="2.7265625" customWidth="1"/>
    <col min="1540" max="1540" width="70.1796875" customWidth="1"/>
    <col min="1541" max="1541" width="70.26953125" customWidth="1"/>
    <col min="1542" max="1542" width="35.81640625" customWidth="1"/>
    <col min="1543" max="1543" width="19.26953125" customWidth="1"/>
    <col min="1544" max="1544" width="9.1796875" customWidth="1"/>
    <col min="1545" max="1545" width="13.453125" customWidth="1"/>
    <col min="1791" max="1791" width="3.453125" customWidth="1"/>
    <col min="1792" max="1792" width="67.26953125" bestFit="1" customWidth="1"/>
    <col min="1793" max="1793" width="2.26953125" bestFit="1" customWidth="1"/>
    <col min="1794" max="1794" width="18.1796875" customWidth="1"/>
    <col min="1795" max="1795" width="2.7265625" customWidth="1"/>
    <col min="1796" max="1796" width="70.1796875" customWidth="1"/>
    <col min="1797" max="1797" width="70.26953125" customWidth="1"/>
    <col min="1798" max="1798" width="35.81640625" customWidth="1"/>
    <col min="1799" max="1799" width="19.26953125" customWidth="1"/>
    <col min="1800" max="1800" width="9.1796875" customWidth="1"/>
    <col min="1801" max="1801" width="13.453125" customWidth="1"/>
    <col min="2047" max="2047" width="3.453125" customWidth="1"/>
    <col min="2048" max="2048" width="67.26953125" bestFit="1" customWidth="1"/>
    <col min="2049" max="2049" width="2.26953125" bestFit="1" customWidth="1"/>
    <col min="2050" max="2050" width="18.1796875" customWidth="1"/>
    <col min="2051" max="2051" width="2.7265625" customWidth="1"/>
    <col min="2052" max="2052" width="70.1796875" customWidth="1"/>
    <col min="2053" max="2053" width="70.26953125" customWidth="1"/>
    <col min="2054" max="2054" width="35.81640625" customWidth="1"/>
    <col min="2055" max="2055" width="19.26953125" customWidth="1"/>
    <col min="2056" max="2056" width="9.1796875" customWidth="1"/>
    <col min="2057" max="2057" width="13.453125" customWidth="1"/>
    <col min="2303" max="2303" width="3.453125" customWidth="1"/>
    <col min="2304" max="2304" width="67.26953125" bestFit="1" customWidth="1"/>
    <col min="2305" max="2305" width="2.26953125" bestFit="1" customWidth="1"/>
    <col min="2306" max="2306" width="18.1796875" customWidth="1"/>
    <col min="2307" max="2307" width="2.7265625" customWidth="1"/>
    <col min="2308" max="2308" width="70.1796875" customWidth="1"/>
    <col min="2309" max="2309" width="70.26953125" customWidth="1"/>
    <col min="2310" max="2310" width="35.81640625" customWidth="1"/>
    <col min="2311" max="2311" width="19.26953125" customWidth="1"/>
    <col min="2312" max="2312" width="9.1796875" customWidth="1"/>
    <col min="2313" max="2313" width="13.453125" customWidth="1"/>
    <col min="2559" max="2559" width="3.453125" customWidth="1"/>
    <col min="2560" max="2560" width="67.26953125" bestFit="1" customWidth="1"/>
    <col min="2561" max="2561" width="2.26953125" bestFit="1" customWidth="1"/>
    <col min="2562" max="2562" width="18.1796875" customWidth="1"/>
    <col min="2563" max="2563" width="2.7265625" customWidth="1"/>
    <col min="2564" max="2564" width="70.1796875" customWidth="1"/>
    <col min="2565" max="2565" width="70.26953125" customWidth="1"/>
    <col min="2566" max="2566" width="35.81640625" customWidth="1"/>
    <col min="2567" max="2567" width="19.26953125" customWidth="1"/>
    <col min="2568" max="2568" width="9.1796875" customWidth="1"/>
    <col min="2569" max="2569" width="13.453125" customWidth="1"/>
    <col min="2815" max="2815" width="3.453125" customWidth="1"/>
    <col min="2816" max="2816" width="67.26953125" bestFit="1" customWidth="1"/>
    <col min="2817" max="2817" width="2.26953125" bestFit="1" customWidth="1"/>
    <col min="2818" max="2818" width="18.1796875" customWidth="1"/>
    <col min="2819" max="2819" width="2.7265625" customWidth="1"/>
    <col min="2820" max="2820" width="70.1796875" customWidth="1"/>
    <col min="2821" max="2821" width="70.26953125" customWidth="1"/>
    <col min="2822" max="2822" width="35.81640625" customWidth="1"/>
    <col min="2823" max="2823" width="19.26953125" customWidth="1"/>
    <col min="2824" max="2824" width="9.1796875" customWidth="1"/>
    <col min="2825" max="2825" width="13.453125" customWidth="1"/>
    <col min="3071" max="3071" width="3.453125" customWidth="1"/>
    <col min="3072" max="3072" width="67.26953125" bestFit="1" customWidth="1"/>
    <col min="3073" max="3073" width="2.26953125" bestFit="1" customWidth="1"/>
    <col min="3074" max="3074" width="18.1796875" customWidth="1"/>
    <col min="3075" max="3075" width="2.7265625" customWidth="1"/>
    <col min="3076" max="3076" width="70.1796875" customWidth="1"/>
    <col min="3077" max="3077" width="70.26953125" customWidth="1"/>
    <col min="3078" max="3078" width="35.81640625" customWidth="1"/>
    <col min="3079" max="3079" width="19.26953125" customWidth="1"/>
    <col min="3080" max="3080" width="9.1796875" customWidth="1"/>
    <col min="3081" max="3081" width="13.453125" customWidth="1"/>
    <col min="3327" max="3327" width="3.453125" customWidth="1"/>
    <col min="3328" max="3328" width="67.26953125" bestFit="1" customWidth="1"/>
    <col min="3329" max="3329" width="2.26953125" bestFit="1" customWidth="1"/>
    <col min="3330" max="3330" width="18.1796875" customWidth="1"/>
    <col min="3331" max="3331" width="2.7265625" customWidth="1"/>
    <col min="3332" max="3332" width="70.1796875" customWidth="1"/>
    <col min="3333" max="3333" width="70.26953125" customWidth="1"/>
    <col min="3334" max="3334" width="35.81640625" customWidth="1"/>
    <col min="3335" max="3335" width="19.26953125" customWidth="1"/>
    <col min="3336" max="3336" width="9.1796875" customWidth="1"/>
    <col min="3337" max="3337" width="13.453125" customWidth="1"/>
    <col min="3583" max="3583" width="3.453125" customWidth="1"/>
    <col min="3584" max="3584" width="67.26953125" bestFit="1" customWidth="1"/>
    <col min="3585" max="3585" width="2.26953125" bestFit="1" customWidth="1"/>
    <col min="3586" max="3586" width="18.1796875" customWidth="1"/>
    <col min="3587" max="3587" width="2.7265625" customWidth="1"/>
    <col min="3588" max="3588" width="70.1796875" customWidth="1"/>
    <col min="3589" max="3589" width="70.26953125" customWidth="1"/>
    <col min="3590" max="3590" width="35.81640625" customWidth="1"/>
    <col min="3591" max="3591" width="19.26953125" customWidth="1"/>
    <col min="3592" max="3592" width="9.1796875" customWidth="1"/>
    <col min="3593" max="3593" width="13.453125" customWidth="1"/>
    <col min="3839" max="3839" width="3.453125" customWidth="1"/>
    <col min="3840" max="3840" width="67.26953125" bestFit="1" customWidth="1"/>
    <col min="3841" max="3841" width="2.26953125" bestFit="1" customWidth="1"/>
    <col min="3842" max="3842" width="18.1796875" customWidth="1"/>
    <col min="3843" max="3843" width="2.7265625" customWidth="1"/>
    <col min="3844" max="3844" width="70.1796875" customWidth="1"/>
    <col min="3845" max="3845" width="70.26953125" customWidth="1"/>
    <col min="3846" max="3846" width="35.81640625" customWidth="1"/>
    <col min="3847" max="3847" width="19.26953125" customWidth="1"/>
    <col min="3848" max="3848" width="9.1796875" customWidth="1"/>
    <col min="3849" max="3849" width="13.453125" customWidth="1"/>
    <col min="4095" max="4095" width="3.453125" customWidth="1"/>
    <col min="4096" max="4096" width="67.26953125" bestFit="1" customWidth="1"/>
    <col min="4097" max="4097" width="2.26953125" bestFit="1" customWidth="1"/>
    <col min="4098" max="4098" width="18.1796875" customWidth="1"/>
    <col min="4099" max="4099" width="2.7265625" customWidth="1"/>
    <col min="4100" max="4100" width="70.1796875" customWidth="1"/>
    <col min="4101" max="4101" width="70.26953125" customWidth="1"/>
    <col min="4102" max="4102" width="35.81640625" customWidth="1"/>
    <col min="4103" max="4103" width="19.26953125" customWidth="1"/>
    <col min="4104" max="4104" width="9.1796875" customWidth="1"/>
    <col min="4105" max="4105" width="13.453125" customWidth="1"/>
    <col min="4351" max="4351" width="3.453125" customWidth="1"/>
    <col min="4352" max="4352" width="67.26953125" bestFit="1" customWidth="1"/>
    <col min="4353" max="4353" width="2.26953125" bestFit="1" customWidth="1"/>
    <col min="4354" max="4354" width="18.1796875" customWidth="1"/>
    <col min="4355" max="4355" width="2.7265625" customWidth="1"/>
    <col min="4356" max="4356" width="70.1796875" customWidth="1"/>
    <col min="4357" max="4357" width="70.26953125" customWidth="1"/>
    <col min="4358" max="4358" width="35.81640625" customWidth="1"/>
    <col min="4359" max="4359" width="19.26953125" customWidth="1"/>
    <col min="4360" max="4360" width="9.1796875" customWidth="1"/>
    <col min="4361" max="4361" width="13.453125" customWidth="1"/>
    <col min="4607" max="4607" width="3.453125" customWidth="1"/>
    <col min="4608" max="4608" width="67.26953125" bestFit="1" customWidth="1"/>
    <col min="4609" max="4609" width="2.26953125" bestFit="1" customWidth="1"/>
    <col min="4610" max="4610" width="18.1796875" customWidth="1"/>
    <col min="4611" max="4611" width="2.7265625" customWidth="1"/>
    <col min="4612" max="4612" width="70.1796875" customWidth="1"/>
    <col min="4613" max="4613" width="70.26953125" customWidth="1"/>
    <col min="4614" max="4614" width="35.81640625" customWidth="1"/>
    <col min="4615" max="4615" width="19.26953125" customWidth="1"/>
    <col min="4616" max="4616" width="9.1796875" customWidth="1"/>
    <col min="4617" max="4617" width="13.453125" customWidth="1"/>
    <col min="4863" max="4863" width="3.453125" customWidth="1"/>
    <col min="4864" max="4864" width="67.26953125" bestFit="1" customWidth="1"/>
    <col min="4865" max="4865" width="2.26953125" bestFit="1" customWidth="1"/>
    <col min="4866" max="4866" width="18.1796875" customWidth="1"/>
    <col min="4867" max="4867" width="2.7265625" customWidth="1"/>
    <col min="4868" max="4868" width="70.1796875" customWidth="1"/>
    <col min="4869" max="4869" width="70.26953125" customWidth="1"/>
    <col min="4870" max="4870" width="35.81640625" customWidth="1"/>
    <col min="4871" max="4871" width="19.26953125" customWidth="1"/>
    <col min="4872" max="4872" width="9.1796875" customWidth="1"/>
    <col min="4873" max="4873" width="13.453125" customWidth="1"/>
    <col min="5119" max="5119" width="3.453125" customWidth="1"/>
    <col min="5120" max="5120" width="67.26953125" bestFit="1" customWidth="1"/>
    <col min="5121" max="5121" width="2.26953125" bestFit="1" customWidth="1"/>
    <col min="5122" max="5122" width="18.1796875" customWidth="1"/>
    <col min="5123" max="5123" width="2.7265625" customWidth="1"/>
    <col min="5124" max="5124" width="70.1796875" customWidth="1"/>
    <col min="5125" max="5125" width="70.26953125" customWidth="1"/>
    <col min="5126" max="5126" width="35.81640625" customWidth="1"/>
    <col min="5127" max="5127" width="19.26953125" customWidth="1"/>
    <col min="5128" max="5128" width="9.1796875" customWidth="1"/>
    <col min="5129" max="5129" width="13.453125" customWidth="1"/>
    <col min="5375" max="5375" width="3.453125" customWidth="1"/>
    <col min="5376" max="5376" width="67.26953125" bestFit="1" customWidth="1"/>
    <col min="5377" max="5377" width="2.26953125" bestFit="1" customWidth="1"/>
    <col min="5378" max="5378" width="18.1796875" customWidth="1"/>
    <col min="5379" max="5379" width="2.7265625" customWidth="1"/>
    <col min="5380" max="5380" width="70.1796875" customWidth="1"/>
    <col min="5381" max="5381" width="70.26953125" customWidth="1"/>
    <col min="5382" max="5382" width="35.81640625" customWidth="1"/>
    <col min="5383" max="5383" width="19.26953125" customWidth="1"/>
    <col min="5384" max="5384" width="9.1796875" customWidth="1"/>
    <col min="5385" max="5385" width="13.453125" customWidth="1"/>
    <col min="5631" max="5631" width="3.453125" customWidth="1"/>
    <col min="5632" max="5632" width="67.26953125" bestFit="1" customWidth="1"/>
    <col min="5633" max="5633" width="2.26953125" bestFit="1" customWidth="1"/>
    <col min="5634" max="5634" width="18.1796875" customWidth="1"/>
    <col min="5635" max="5635" width="2.7265625" customWidth="1"/>
    <col min="5636" max="5636" width="70.1796875" customWidth="1"/>
    <col min="5637" max="5637" width="70.26953125" customWidth="1"/>
    <col min="5638" max="5638" width="35.81640625" customWidth="1"/>
    <col min="5639" max="5639" width="19.26953125" customWidth="1"/>
    <col min="5640" max="5640" width="9.1796875" customWidth="1"/>
    <col min="5641" max="5641" width="13.453125" customWidth="1"/>
    <col min="5887" max="5887" width="3.453125" customWidth="1"/>
    <col min="5888" max="5888" width="67.26953125" bestFit="1" customWidth="1"/>
    <col min="5889" max="5889" width="2.26953125" bestFit="1" customWidth="1"/>
    <col min="5890" max="5890" width="18.1796875" customWidth="1"/>
    <col min="5891" max="5891" width="2.7265625" customWidth="1"/>
    <col min="5892" max="5892" width="70.1796875" customWidth="1"/>
    <col min="5893" max="5893" width="70.26953125" customWidth="1"/>
    <col min="5894" max="5894" width="35.81640625" customWidth="1"/>
    <col min="5895" max="5895" width="19.26953125" customWidth="1"/>
    <col min="5896" max="5896" width="9.1796875" customWidth="1"/>
    <col min="5897" max="5897" width="13.453125" customWidth="1"/>
    <col min="6143" max="6143" width="3.453125" customWidth="1"/>
    <col min="6144" max="6144" width="67.26953125" bestFit="1" customWidth="1"/>
    <col min="6145" max="6145" width="2.26953125" bestFit="1" customWidth="1"/>
    <col min="6146" max="6146" width="18.1796875" customWidth="1"/>
    <col min="6147" max="6147" width="2.7265625" customWidth="1"/>
    <col min="6148" max="6148" width="70.1796875" customWidth="1"/>
    <col min="6149" max="6149" width="70.26953125" customWidth="1"/>
    <col min="6150" max="6150" width="35.81640625" customWidth="1"/>
    <col min="6151" max="6151" width="19.26953125" customWidth="1"/>
    <col min="6152" max="6152" width="9.1796875" customWidth="1"/>
    <col min="6153" max="6153" width="13.453125" customWidth="1"/>
    <col min="6399" max="6399" width="3.453125" customWidth="1"/>
    <col min="6400" max="6400" width="67.26953125" bestFit="1" customWidth="1"/>
    <col min="6401" max="6401" width="2.26953125" bestFit="1" customWidth="1"/>
    <col min="6402" max="6402" width="18.1796875" customWidth="1"/>
    <col min="6403" max="6403" width="2.7265625" customWidth="1"/>
    <col min="6404" max="6404" width="70.1796875" customWidth="1"/>
    <col min="6405" max="6405" width="70.26953125" customWidth="1"/>
    <col min="6406" max="6406" width="35.81640625" customWidth="1"/>
    <col min="6407" max="6407" width="19.26953125" customWidth="1"/>
    <col min="6408" max="6408" width="9.1796875" customWidth="1"/>
    <col min="6409" max="6409" width="13.453125" customWidth="1"/>
    <col min="6655" max="6655" width="3.453125" customWidth="1"/>
    <col min="6656" max="6656" width="67.26953125" bestFit="1" customWidth="1"/>
    <col min="6657" max="6657" width="2.26953125" bestFit="1" customWidth="1"/>
    <col min="6658" max="6658" width="18.1796875" customWidth="1"/>
    <col min="6659" max="6659" width="2.7265625" customWidth="1"/>
    <col min="6660" max="6660" width="70.1796875" customWidth="1"/>
    <col min="6661" max="6661" width="70.26953125" customWidth="1"/>
    <col min="6662" max="6662" width="35.81640625" customWidth="1"/>
    <col min="6663" max="6663" width="19.26953125" customWidth="1"/>
    <col min="6664" max="6664" width="9.1796875" customWidth="1"/>
    <col min="6665" max="6665" width="13.453125" customWidth="1"/>
    <col min="6911" max="6911" width="3.453125" customWidth="1"/>
    <col min="6912" max="6912" width="67.26953125" bestFit="1" customWidth="1"/>
    <col min="6913" max="6913" width="2.26953125" bestFit="1" customWidth="1"/>
    <col min="6914" max="6914" width="18.1796875" customWidth="1"/>
    <col min="6915" max="6915" width="2.7265625" customWidth="1"/>
    <col min="6916" max="6916" width="70.1796875" customWidth="1"/>
    <col min="6917" max="6917" width="70.26953125" customWidth="1"/>
    <col min="6918" max="6918" width="35.81640625" customWidth="1"/>
    <col min="6919" max="6919" width="19.26953125" customWidth="1"/>
    <col min="6920" max="6920" width="9.1796875" customWidth="1"/>
    <col min="6921" max="6921" width="13.453125" customWidth="1"/>
    <col min="7167" max="7167" width="3.453125" customWidth="1"/>
    <col min="7168" max="7168" width="67.26953125" bestFit="1" customWidth="1"/>
    <col min="7169" max="7169" width="2.26953125" bestFit="1" customWidth="1"/>
    <col min="7170" max="7170" width="18.1796875" customWidth="1"/>
    <col min="7171" max="7171" width="2.7265625" customWidth="1"/>
    <col min="7172" max="7172" width="70.1796875" customWidth="1"/>
    <col min="7173" max="7173" width="70.26953125" customWidth="1"/>
    <col min="7174" max="7174" width="35.81640625" customWidth="1"/>
    <col min="7175" max="7175" width="19.26953125" customWidth="1"/>
    <col min="7176" max="7176" width="9.1796875" customWidth="1"/>
    <col min="7177" max="7177" width="13.453125" customWidth="1"/>
    <col min="7423" max="7423" width="3.453125" customWidth="1"/>
    <col min="7424" max="7424" width="67.26953125" bestFit="1" customWidth="1"/>
    <col min="7425" max="7425" width="2.26953125" bestFit="1" customWidth="1"/>
    <col min="7426" max="7426" width="18.1796875" customWidth="1"/>
    <col min="7427" max="7427" width="2.7265625" customWidth="1"/>
    <col min="7428" max="7428" width="70.1796875" customWidth="1"/>
    <col min="7429" max="7429" width="70.26953125" customWidth="1"/>
    <col min="7430" max="7430" width="35.81640625" customWidth="1"/>
    <col min="7431" max="7431" width="19.26953125" customWidth="1"/>
    <col min="7432" max="7432" width="9.1796875" customWidth="1"/>
    <col min="7433" max="7433" width="13.453125" customWidth="1"/>
    <col min="7679" max="7679" width="3.453125" customWidth="1"/>
    <col min="7680" max="7680" width="67.26953125" bestFit="1" customWidth="1"/>
    <col min="7681" max="7681" width="2.26953125" bestFit="1" customWidth="1"/>
    <col min="7682" max="7682" width="18.1796875" customWidth="1"/>
    <col min="7683" max="7683" width="2.7265625" customWidth="1"/>
    <col min="7684" max="7684" width="70.1796875" customWidth="1"/>
    <col min="7685" max="7685" width="70.26953125" customWidth="1"/>
    <col min="7686" max="7686" width="35.81640625" customWidth="1"/>
    <col min="7687" max="7687" width="19.26953125" customWidth="1"/>
    <col min="7688" max="7688" width="9.1796875" customWidth="1"/>
    <col min="7689" max="7689" width="13.453125" customWidth="1"/>
    <col min="7935" max="7935" width="3.453125" customWidth="1"/>
    <col min="7936" max="7936" width="67.26953125" bestFit="1" customWidth="1"/>
    <col min="7937" max="7937" width="2.26953125" bestFit="1" customWidth="1"/>
    <col min="7938" max="7938" width="18.1796875" customWidth="1"/>
    <col min="7939" max="7939" width="2.7265625" customWidth="1"/>
    <col min="7940" max="7940" width="70.1796875" customWidth="1"/>
    <col min="7941" max="7941" width="70.26953125" customWidth="1"/>
    <col min="7942" max="7942" width="35.81640625" customWidth="1"/>
    <col min="7943" max="7943" width="19.26953125" customWidth="1"/>
    <col min="7944" max="7944" width="9.1796875" customWidth="1"/>
    <col min="7945" max="7945" width="13.453125" customWidth="1"/>
    <col min="8191" max="8191" width="3.453125" customWidth="1"/>
    <col min="8192" max="8192" width="67.26953125" bestFit="1" customWidth="1"/>
    <col min="8193" max="8193" width="2.26953125" bestFit="1" customWidth="1"/>
    <col min="8194" max="8194" width="18.1796875" customWidth="1"/>
    <col min="8195" max="8195" width="2.7265625" customWidth="1"/>
    <col min="8196" max="8196" width="70.1796875" customWidth="1"/>
    <col min="8197" max="8197" width="70.26953125" customWidth="1"/>
    <col min="8198" max="8198" width="35.81640625" customWidth="1"/>
    <col min="8199" max="8199" width="19.26953125" customWidth="1"/>
    <col min="8200" max="8200" width="9.1796875" customWidth="1"/>
    <col min="8201" max="8201" width="13.453125" customWidth="1"/>
    <col min="8447" max="8447" width="3.453125" customWidth="1"/>
    <col min="8448" max="8448" width="67.26953125" bestFit="1" customWidth="1"/>
    <col min="8449" max="8449" width="2.26953125" bestFit="1" customWidth="1"/>
    <col min="8450" max="8450" width="18.1796875" customWidth="1"/>
    <col min="8451" max="8451" width="2.7265625" customWidth="1"/>
    <col min="8452" max="8452" width="70.1796875" customWidth="1"/>
    <col min="8453" max="8453" width="70.26953125" customWidth="1"/>
    <col min="8454" max="8454" width="35.81640625" customWidth="1"/>
    <col min="8455" max="8455" width="19.26953125" customWidth="1"/>
    <col min="8456" max="8456" width="9.1796875" customWidth="1"/>
    <col min="8457" max="8457" width="13.453125" customWidth="1"/>
    <col min="8703" max="8703" width="3.453125" customWidth="1"/>
    <col min="8704" max="8704" width="67.26953125" bestFit="1" customWidth="1"/>
    <col min="8705" max="8705" width="2.26953125" bestFit="1" customWidth="1"/>
    <col min="8706" max="8706" width="18.1796875" customWidth="1"/>
    <col min="8707" max="8707" width="2.7265625" customWidth="1"/>
    <col min="8708" max="8708" width="70.1796875" customWidth="1"/>
    <col min="8709" max="8709" width="70.26953125" customWidth="1"/>
    <col min="8710" max="8710" width="35.81640625" customWidth="1"/>
    <col min="8711" max="8711" width="19.26953125" customWidth="1"/>
    <col min="8712" max="8712" width="9.1796875" customWidth="1"/>
    <col min="8713" max="8713" width="13.453125" customWidth="1"/>
    <col min="8959" max="8959" width="3.453125" customWidth="1"/>
    <col min="8960" max="8960" width="67.26953125" bestFit="1" customWidth="1"/>
    <col min="8961" max="8961" width="2.26953125" bestFit="1" customWidth="1"/>
    <col min="8962" max="8962" width="18.1796875" customWidth="1"/>
    <col min="8963" max="8963" width="2.7265625" customWidth="1"/>
    <col min="8964" max="8964" width="70.1796875" customWidth="1"/>
    <col min="8965" max="8965" width="70.26953125" customWidth="1"/>
    <col min="8966" max="8966" width="35.81640625" customWidth="1"/>
    <col min="8967" max="8967" width="19.26953125" customWidth="1"/>
    <col min="8968" max="8968" width="9.1796875" customWidth="1"/>
    <col min="8969" max="8969" width="13.453125" customWidth="1"/>
    <col min="9215" max="9215" width="3.453125" customWidth="1"/>
    <col min="9216" max="9216" width="67.26953125" bestFit="1" customWidth="1"/>
    <col min="9217" max="9217" width="2.26953125" bestFit="1" customWidth="1"/>
    <col min="9218" max="9218" width="18.1796875" customWidth="1"/>
    <col min="9219" max="9219" width="2.7265625" customWidth="1"/>
    <col min="9220" max="9220" width="70.1796875" customWidth="1"/>
    <col min="9221" max="9221" width="70.26953125" customWidth="1"/>
    <col min="9222" max="9222" width="35.81640625" customWidth="1"/>
    <col min="9223" max="9223" width="19.26953125" customWidth="1"/>
    <col min="9224" max="9224" width="9.1796875" customWidth="1"/>
    <col min="9225" max="9225" width="13.453125" customWidth="1"/>
    <col min="9471" max="9471" width="3.453125" customWidth="1"/>
    <col min="9472" max="9472" width="67.26953125" bestFit="1" customWidth="1"/>
    <col min="9473" max="9473" width="2.26953125" bestFit="1" customWidth="1"/>
    <col min="9474" max="9474" width="18.1796875" customWidth="1"/>
    <col min="9475" max="9475" width="2.7265625" customWidth="1"/>
    <col min="9476" max="9476" width="70.1796875" customWidth="1"/>
    <col min="9477" max="9477" width="70.26953125" customWidth="1"/>
    <col min="9478" max="9478" width="35.81640625" customWidth="1"/>
    <col min="9479" max="9479" width="19.26953125" customWidth="1"/>
    <col min="9480" max="9480" width="9.1796875" customWidth="1"/>
    <col min="9481" max="9481" width="13.453125" customWidth="1"/>
    <col min="9727" max="9727" width="3.453125" customWidth="1"/>
    <col min="9728" max="9728" width="67.26953125" bestFit="1" customWidth="1"/>
    <col min="9729" max="9729" width="2.26953125" bestFit="1" customWidth="1"/>
    <col min="9730" max="9730" width="18.1796875" customWidth="1"/>
    <col min="9731" max="9731" width="2.7265625" customWidth="1"/>
    <col min="9732" max="9732" width="70.1796875" customWidth="1"/>
    <col min="9733" max="9733" width="70.26953125" customWidth="1"/>
    <col min="9734" max="9734" width="35.81640625" customWidth="1"/>
    <col min="9735" max="9735" width="19.26953125" customWidth="1"/>
    <col min="9736" max="9736" width="9.1796875" customWidth="1"/>
    <col min="9737" max="9737" width="13.453125" customWidth="1"/>
    <col min="9983" max="9983" width="3.453125" customWidth="1"/>
    <col min="9984" max="9984" width="67.26953125" bestFit="1" customWidth="1"/>
    <col min="9985" max="9985" width="2.26953125" bestFit="1" customWidth="1"/>
    <col min="9986" max="9986" width="18.1796875" customWidth="1"/>
    <col min="9987" max="9987" width="2.7265625" customWidth="1"/>
    <col min="9988" max="9988" width="70.1796875" customWidth="1"/>
    <col min="9989" max="9989" width="70.26953125" customWidth="1"/>
    <col min="9990" max="9990" width="35.81640625" customWidth="1"/>
    <col min="9991" max="9991" width="19.26953125" customWidth="1"/>
    <col min="9992" max="9992" width="9.1796875" customWidth="1"/>
    <col min="9993" max="9993" width="13.453125" customWidth="1"/>
    <col min="10239" max="10239" width="3.453125" customWidth="1"/>
    <col min="10240" max="10240" width="67.26953125" bestFit="1" customWidth="1"/>
    <col min="10241" max="10241" width="2.26953125" bestFit="1" customWidth="1"/>
    <col min="10242" max="10242" width="18.1796875" customWidth="1"/>
    <col min="10243" max="10243" width="2.7265625" customWidth="1"/>
    <col min="10244" max="10244" width="70.1796875" customWidth="1"/>
    <col min="10245" max="10245" width="70.26953125" customWidth="1"/>
    <col min="10246" max="10246" width="35.81640625" customWidth="1"/>
    <col min="10247" max="10247" width="19.26953125" customWidth="1"/>
    <col min="10248" max="10248" width="9.1796875" customWidth="1"/>
    <col min="10249" max="10249" width="13.453125" customWidth="1"/>
    <col min="10495" max="10495" width="3.453125" customWidth="1"/>
    <col min="10496" max="10496" width="67.26953125" bestFit="1" customWidth="1"/>
    <col min="10497" max="10497" width="2.26953125" bestFit="1" customWidth="1"/>
    <col min="10498" max="10498" width="18.1796875" customWidth="1"/>
    <col min="10499" max="10499" width="2.7265625" customWidth="1"/>
    <col min="10500" max="10500" width="70.1796875" customWidth="1"/>
    <col min="10501" max="10501" width="70.26953125" customWidth="1"/>
    <col min="10502" max="10502" width="35.81640625" customWidth="1"/>
    <col min="10503" max="10503" width="19.26953125" customWidth="1"/>
    <col min="10504" max="10504" width="9.1796875" customWidth="1"/>
    <col min="10505" max="10505" width="13.453125" customWidth="1"/>
    <col min="10751" max="10751" width="3.453125" customWidth="1"/>
    <col min="10752" max="10752" width="67.26953125" bestFit="1" customWidth="1"/>
    <col min="10753" max="10753" width="2.26953125" bestFit="1" customWidth="1"/>
    <col min="10754" max="10754" width="18.1796875" customWidth="1"/>
    <col min="10755" max="10755" width="2.7265625" customWidth="1"/>
    <col min="10756" max="10756" width="70.1796875" customWidth="1"/>
    <col min="10757" max="10757" width="70.26953125" customWidth="1"/>
    <col min="10758" max="10758" width="35.81640625" customWidth="1"/>
    <col min="10759" max="10759" width="19.26953125" customWidth="1"/>
    <col min="10760" max="10760" width="9.1796875" customWidth="1"/>
    <col min="10761" max="10761" width="13.453125" customWidth="1"/>
    <col min="11007" max="11007" width="3.453125" customWidth="1"/>
    <col min="11008" max="11008" width="67.26953125" bestFit="1" customWidth="1"/>
    <col min="11009" max="11009" width="2.26953125" bestFit="1" customWidth="1"/>
    <col min="11010" max="11010" width="18.1796875" customWidth="1"/>
    <col min="11011" max="11011" width="2.7265625" customWidth="1"/>
    <col min="11012" max="11012" width="70.1796875" customWidth="1"/>
    <col min="11013" max="11013" width="70.26953125" customWidth="1"/>
    <col min="11014" max="11014" width="35.81640625" customWidth="1"/>
    <col min="11015" max="11015" width="19.26953125" customWidth="1"/>
    <col min="11016" max="11016" width="9.1796875" customWidth="1"/>
    <col min="11017" max="11017" width="13.453125" customWidth="1"/>
    <col min="11263" max="11263" width="3.453125" customWidth="1"/>
    <col min="11264" max="11264" width="67.26953125" bestFit="1" customWidth="1"/>
    <col min="11265" max="11265" width="2.26953125" bestFit="1" customWidth="1"/>
    <col min="11266" max="11266" width="18.1796875" customWidth="1"/>
    <col min="11267" max="11267" width="2.7265625" customWidth="1"/>
    <col min="11268" max="11268" width="70.1796875" customWidth="1"/>
    <col min="11269" max="11269" width="70.26953125" customWidth="1"/>
    <col min="11270" max="11270" width="35.81640625" customWidth="1"/>
    <col min="11271" max="11271" width="19.26953125" customWidth="1"/>
    <col min="11272" max="11272" width="9.1796875" customWidth="1"/>
    <col min="11273" max="11273" width="13.453125" customWidth="1"/>
    <col min="11519" max="11519" width="3.453125" customWidth="1"/>
    <col min="11520" max="11520" width="67.26953125" bestFit="1" customWidth="1"/>
    <col min="11521" max="11521" width="2.26953125" bestFit="1" customWidth="1"/>
    <col min="11522" max="11522" width="18.1796875" customWidth="1"/>
    <col min="11523" max="11523" width="2.7265625" customWidth="1"/>
    <col min="11524" max="11524" width="70.1796875" customWidth="1"/>
    <col min="11525" max="11525" width="70.26953125" customWidth="1"/>
    <col min="11526" max="11526" width="35.81640625" customWidth="1"/>
    <col min="11527" max="11527" width="19.26953125" customWidth="1"/>
    <col min="11528" max="11528" width="9.1796875" customWidth="1"/>
    <col min="11529" max="11529" width="13.453125" customWidth="1"/>
    <col min="11775" max="11775" width="3.453125" customWidth="1"/>
    <col min="11776" max="11776" width="67.26953125" bestFit="1" customWidth="1"/>
    <col min="11777" max="11777" width="2.26953125" bestFit="1" customWidth="1"/>
    <col min="11778" max="11778" width="18.1796875" customWidth="1"/>
    <col min="11779" max="11779" width="2.7265625" customWidth="1"/>
    <col min="11780" max="11780" width="70.1796875" customWidth="1"/>
    <col min="11781" max="11781" width="70.26953125" customWidth="1"/>
    <col min="11782" max="11782" width="35.81640625" customWidth="1"/>
    <col min="11783" max="11783" width="19.26953125" customWidth="1"/>
    <col min="11784" max="11784" width="9.1796875" customWidth="1"/>
    <col min="11785" max="11785" width="13.453125" customWidth="1"/>
    <col min="12031" max="12031" width="3.453125" customWidth="1"/>
    <col min="12032" max="12032" width="67.26953125" bestFit="1" customWidth="1"/>
    <col min="12033" max="12033" width="2.26953125" bestFit="1" customWidth="1"/>
    <col min="12034" max="12034" width="18.1796875" customWidth="1"/>
    <col min="12035" max="12035" width="2.7265625" customWidth="1"/>
    <col min="12036" max="12036" width="70.1796875" customWidth="1"/>
    <col min="12037" max="12037" width="70.26953125" customWidth="1"/>
    <col min="12038" max="12038" width="35.81640625" customWidth="1"/>
    <col min="12039" max="12039" width="19.26953125" customWidth="1"/>
    <col min="12040" max="12040" width="9.1796875" customWidth="1"/>
    <col min="12041" max="12041" width="13.453125" customWidth="1"/>
    <col min="12287" max="12287" width="3.453125" customWidth="1"/>
    <col min="12288" max="12288" width="67.26953125" bestFit="1" customWidth="1"/>
    <col min="12289" max="12289" width="2.26953125" bestFit="1" customWidth="1"/>
    <col min="12290" max="12290" width="18.1796875" customWidth="1"/>
    <col min="12291" max="12291" width="2.7265625" customWidth="1"/>
    <col min="12292" max="12292" width="70.1796875" customWidth="1"/>
    <col min="12293" max="12293" width="70.26953125" customWidth="1"/>
    <col min="12294" max="12294" width="35.81640625" customWidth="1"/>
    <col min="12295" max="12295" width="19.26953125" customWidth="1"/>
    <col min="12296" max="12296" width="9.1796875" customWidth="1"/>
    <col min="12297" max="12297" width="13.453125" customWidth="1"/>
    <col min="12543" max="12543" width="3.453125" customWidth="1"/>
    <col min="12544" max="12544" width="67.26953125" bestFit="1" customWidth="1"/>
    <col min="12545" max="12545" width="2.26953125" bestFit="1" customWidth="1"/>
    <col min="12546" max="12546" width="18.1796875" customWidth="1"/>
    <col min="12547" max="12547" width="2.7265625" customWidth="1"/>
    <col min="12548" max="12548" width="70.1796875" customWidth="1"/>
    <col min="12549" max="12549" width="70.26953125" customWidth="1"/>
    <col min="12550" max="12550" width="35.81640625" customWidth="1"/>
    <col min="12551" max="12551" width="19.26953125" customWidth="1"/>
    <col min="12552" max="12552" width="9.1796875" customWidth="1"/>
    <col min="12553" max="12553" width="13.453125" customWidth="1"/>
    <col min="12799" max="12799" width="3.453125" customWidth="1"/>
    <col min="12800" max="12800" width="67.26953125" bestFit="1" customWidth="1"/>
    <col min="12801" max="12801" width="2.26953125" bestFit="1" customWidth="1"/>
    <col min="12802" max="12802" width="18.1796875" customWidth="1"/>
    <col min="12803" max="12803" width="2.7265625" customWidth="1"/>
    <col min="12804" max="12804" width="70.1796875" customWidth="1"/>
    <col min="12805" max="12805" width="70.26953125" customWidth="1"/>
    <col min="12806" max="12806" width="35.81640625" customWidth="1"/>
    <col min="12807" max="12807" width="19.26953125" customWidth="1"/>
    <col min="12808" max="12808" width="9.1796875" customWidth="1"/>
    <col min="12809" max="12809" width="13.453125" customWidth="1"/>
    <col min="13055" max="13055" width="3.453125" customWidth="1"/>
    <col min="13056" max="13056" width="67.26953125" bestFit="1" customWidth="1"/>
    <col min="13057" max="13057" width="2.26953125" bestFit="1" customWidth="1"/>
    <col min="13058" max="13058" width="18.1796875" customWidth="1"/>
    <col min="13059" max="13059" width="2.7265625" customWidth="1"/>
    <col min="13060" max="13060" width="70.1796875" customWidth="1"/>
    <col min="13061" max="13061" width="70.26953125" customWidth="1"/>
    <col min="13062" max="13062" width="35.81640625" customWidth="1"/>
    <col min="13063" max="13063" width="19.26953125" customWidth="1"/>
    <col min="13064" max="13064" width="9.1796875" customWidth="1"/>
    <col min="13065" max="13065" width="13.453125" customWidth="1"/>
    <col min="13311" max="13311" width="3.453125" customWidth="1"/>
    <col min="13312" max="13312" width="67.26953125" bestFit="1" customWidth="1"/>
    <col min="13313" max="13313" width="2.26953125" bestFit="1" customWidth="1"/>
    <col min="13314" max="13314" width="18.1796875" customWidth="1"/>
    <col min="13315" max="13315" width="2.7265625" customWidth="1"/>
    <col min="13316" max="13316" width="70.1796875" customWidth="1"/>
    <col min="13317" max="13317" width="70.26953125" customWidth="1"/>
    <col min="13318" max="13318" width="35.81640625" customWidth="1"/>
    <col min="13319" max="13319" width="19.26953125" customWidth="1"/>
    <col min="13320" max="13320" width="9.1796875" customWidth="1"/>
    <col min="13321" max="13321" width="13.453125" customWidth="1"/>
    <col min="13567" max="13567" width="3.453125" customWidth="1"/>
    <col min="13568" max="13568" width="67.26953125" bestFit="1" customWidth="1"/>
    <col min="13569" max="13569" width="2.26953125" bestFit="1" customWidth="1"/>
    <col min="13570" max="13570" width="18.1796875" customWidth="1"/>
    <col min="13571" max="13571" width="2.7265625" customWidth="1"/>
    <col min="13572" max="13572" width="70.1796875" customWidth="1"/>
    <col min="13573" max="13573" width="70.26953125" customWidth="1"/>
    <col min="13574" max="13574" width="35.81640625" customWidth="1"/>
    <col min="13575" max="13575" width="19.26953125" customWidth="1"/>
    <col min="13576" max="13576" width="9.1796875" customWidth="1"/>
    <col min="13577" max="13577" width="13.453125" customWidth="1"/>
    <col min="13823" max="13823" width="3.453125" customWidth="1"/>
    <col min="13824" max="13824" width="67.26953125" bestFit="1" customWidth="1"/>
    <col min="13825" max="13825" width="2.26953125" bestFit="1" customWidth="1"/>
    <col min="13826" max="13826" width="18.1796875" customWidth="1"/>
    <col min="13827" max="13827" width="2.7265625" customWidth="1"/>
    <col min="13828" max="13828" width="70.1796875" customWidth="1"/>
    <col min="13829" max="13829" width="70.26953125" customWidth="1"/>
    <col min="13830" max="13830" width="35.81640625" customWidth="1"/>
    <col min="13831" max="13831" width="19.26953125" customWidth="1"/>
    <col min="13832" max="13832" width="9.1796875" customWidth="1"/>
    <col min="13833" max="13833" width="13.453125" customWidth="1"/>
    <col min="14079" max="14079" width="3.453125" customWidth="1"/>
    <col min="14080" max="14080" width="67.26953125" bestFit="1" customWidth="1"/>
    <col min="14081" max="14081" width="2.26953125" bestFit="1" customWidth="1"/>
    <col min="14082" max="14082" width="18.1796875" customWidth="1"/>
    <col min="14083" max="14083" width="2.7265625" customWidth="1"/>
    <col min="14084" max="14084" width="70.1796875" customWidth="1"/>
    <col min="14085" max="14085" width="70.26953125" customWidth="1"/>
    <col min="14086" max="14086" width="35.81640625" customWidth="1"/>
    <col min="14087" max="14087" width="19.26953125" customWidth="1"/>
    <col min="14088" max="14088" width="9.1796875" customWidth="1"/>
    <col min="14089" max="14089" width="13.453125" customWidth="1"/>
    <col min="14335" max="14335" width="3.453125" customWidth="1"/>
    <col min="14336" max="14336" width="67.26953125" bestFit="1" customWidth="1"/>
    <col min="14337" max="14337" width="2.26953125" bestFit="1" customWidth="1"/>
    <col min="14338" max="14338" width="18.1796875" customWidth="1"/>
    <col min="14339" max="14339" width="2.7265625" customWidth="1"/>
    <col min="14340" max="14340" width="70.1796875" customWidth="1"/>
    <col min="14341" max="14341" width="70.26953125" customWidth="1"/>
    <col min="14342" max="14342" width="35.81640625" customWidth="1"/>
    <col min="14343" max="14343" width="19.26953125" customWidth="1"/>
    <col min="14344" max="14344" width="9.1796875" customWidth="1"/>
    <col min="14345" max="14345" width="13.453125" customWidth="1"/>
    <col min="14591" max="14591" width="3.453125" customWidth="1"/>
    <col min="14592" max="14592" width="67.26953125" bestFit="1" customWidth="1"/>
    <col min="14593" max="14593" width="2.26953125" bestFit="1" customWidth="1"/>
    <col min="14594" max="14594" width="18.1796875" customWidth="1"/>
    <col min="14595" max="14595" width="2.7265625" customWidth="1"/>
    <col min="14596" max="14596" width="70.1796875" customWidth="1"/>
    <col min="14597" max="14597" width="70.26953125" customWidth="1"/>
    <col min="14598" max="14598" width="35.81640625" customWidth="1"/>
    <col min="14599" max="14599" width="19.26953125" customWidth="1"/>
    <col min="14600" max="14600" width="9.1796875" customWidth="1"/>
    <col min="14601" max="14601" width="13.453125" customWidth="1"/>
    <col min="14847" max="14847" width="3.453125" customWidth="1"/>
    <col min="14848" max="14848" width="67.26953125" bestFit="1" customWidth="1"/>
    <col min="14849" max="14849" width="2.26953125" bestFit="1" customWidth="1"/>
    <col min="14850" max="14850" width="18.1796875" customWidth="1"/>
    <col min="14851" max="14851" width="2.7265625" customWidth="1"/>
    <col min="14852" max="14852" width="70.1796875" customWidth="1"/>
    <col min="14853" max="14853" width="70.26953125" customWidth="1"/>
    <col min="14854" max="14854" width="35.81640625" customWidth="1"/>
    <col min="14855" max="14855" width="19.26953125" customWidth="1"/>
    <col min="14856" max="14856" width="9.1796875" customWidth="1"/>
    <col min="14857" max="14857" width="13.453125" customWidth="1"/>
    <col min="15103" max="15103" width="3.453125" customWidth="1"/>
    <col min="15104" max="15104" width="67.26953125" bestFit="1" customWidth="1"/>
    <col min="15105" max="15105" width="2.26953125" bestFit="1" customWidth="1"/>
    <col min="15106" max="15106" width="18.1796875" customWidth="1"/>
    <col min="15107" max="15107" width="2.7265625" customWidth="1"/>
    <col min="15108" max="15108" width="70.1796875" customWidth="1"/>
    <col min="15109" max="15109" width="70.26953125" customWidth="1"/>
    <col min="15110" max="15110" width="35.81640625" customWidth="1"/>
    <col min="15111" max="15111" width="19.26953125" customWidth="1"/>
    <col min="15112" max="15112" width="9.1796875" customWidth="1"/>
    <col min="15113" max="15113" width="13.453125" customWidth="1"/>
    <col min="15359" max="15359" width="3.453125" customWidth="1"/>
    <col min="15360" max="15360" width="67.26953125" bestFit="1" customWidth="1"/>
    <col min="15361" max="15361" width="2.26953125" bestFit="1" customWidth="1"/>
    <col min="15362" max="15362" width="18.1796875" customWidth="1"/>
    <col min="15363" max="15363" width="2.7265625" customWidth="1"/>
    <col min="15364" max="15364" width="70.1796875" customWidth="1"/>
    <col min="15365" max="15365" width="70.26953125" customWidth="1"/>
    <col min="15366" max="15366" width="35.81640625" customWidth="1"/>
    <col min="15367" max="15367" width="19.26953125" customWidth="1"/>
    <col min="15368" max="15368" width="9.1796875" customWidth="1"/>
    <col min="15369" max="15369" width="13.453125" customWidth="1"/>
    <col min="15615" max="15615" width="3.453125" customWidth="1"/>
    <col min="15616" max="15616" width="67.26953125" bestFit="1" customWidth="1"/>
    <col min="15617" max="15617" width="2.26953125" bestFit="1" customWidth="1"/>
    <col min="15618" max="15618" width="18.1796875" customWidth="1"/>
    <col min="15619" max="15619" width="2.7265625" customWidth="1"/>
    <col min="15620" max="15620" width="70.1796875" customWidth="1"/>
    <col min="15621" max="15621" width="70.26953125" customWidth="1"/>
    <col min="15622" max="15622" width="35.81640625" customWidth="1"/>
    <col min="15623" max="15623" width="19.26953125" customWidth="1"/>
    <col min="15624" max="15624" width="9.1796875" customWidth="1"/>
    <col min="15625" max="15625" width="13.453125" customWidth="1"/>
    <col min="15871" max="15871" width="3.453125" customWidth="1"/>
    <col min="15872" max="15872" width="67.26953125" bestFit="1" customWidth="1"/>
    <col min="15873" max="15873" width="2.26953125" bestFit="1" customWidth="1"/>
    <col min="15874" max="15874" width="18.1796875" customWidth="1"/>
    <col min="15875" max="15875" width="2.7265625" customWidth="1"/>
    <col min="15876" max="15876" width="70.1796875" customWidth="1"/>
    <col min="15877" max="15877" width="70.26953125" customWidth="1"/>
    <col min="15878" max="15878" width="35.81640625" customWidth="1"/>
    <col min="15879" max="15879" width="19.26953125" customWidth="1"/>
    <col min="15880" max="15880" width="9.1796875" customWidth="1"/>
    <col min="15881" max="15881" width="13.453125" customWidth="1"/>
    <col min="16127" max="16127" width="3.453125" customWidth="1"/>
    <col min="16128" max="16128" width="67.26953125" bestFit="1" customWidth="1"/>
    <col min="16129" max="16129" width="2.26953125" bestFit="1" customWidth="1"/>
    <col min="16130" max="16130" width="18.1796875" customWidth="1"/>
    <col min="16131" max="16131" width="2.7265625" customWidth="1"/>
    <col min="16132" max="16132" width="70.1796875" customWidth="1"/>
    <col min="16133" max="16133" width="70.26953125" customWidth="1"/>
    <col min="16134" max="16134" width="35.81640625" customWidth="1"/>
    <col min="16135" max="16135" width="19.26953125" customWidth="1"/>
    <col min="16136" max="16136" width="9.1796875" customWidth="1"/>
    <col min="16137" max="16137" width="13.453125" customWidth="1"/>
  </cols>
  <sheetData>
    <row r="1" spans="2:9">
      <c r="B1" s="98"/>
      <c r="C1" s="99"/>
      <c r="D1" s="100"/>
      <c r="E1" s="99"/>
      <c r="F1" s="101"/>
    </row>
    <row r="2" spans="2:9">
      <c r="B2" s="102"/>
      <c r="C2" s="103"/>
      <c r="D2" s="104"/>
      <c r="E2" s="103"/>
      <c r="F2" s="105"/>
    </row>
    <row r="3" spans="2:9">
      <c r="B3" s="102"/>
      <c r="C3" s="106"/>
      <c r="D3" s="103"/>
      <c r="E3" s="103"/>
      <c r="F3" s="105"/>
    </row>
    <row r="4" spans="2:9">
      <c r="B4" s="102"/>
      <c r="C4" s="103"/>
      <c r="D4" s="103"/>
      <c r="E4" s="103"/>
      <c r="F4" s="105"/>
    </row>
    <row r="5" spans="2:9">
      <c r="B5" s="102"/>
      <c r="C5" s="103"/>
      <c r="D5" s="104"/>
      <c r="E5" s="103"/>
      <c r="F5" s="105"/>
    </row>
    <row r="6" spans="2:9">
      <c r="B6" s="102"/>
      <c r="C6" s="103"/>
      <c r="D6" s="104"/>
      <c r="E6" s="103"/>
      <c r="F6" s="105"/>
    </row>
    <row r="7" spans="2:9" ht="23.25" customHeight="1">
      <c r="B7" s="244" t="s">
        <v>0</v>
      </c>
      <c r="C7" s="245"/>
      <c r="D7" s="245"/>
      <c r="E7" s="245"/>
      <c r="F7" s="246"/>
      <c r="G7"/>
    </row>
    <row r="8" spans="2:9" ht="12.75" customHeight="1">
      <c r="B8" s="247" t="s">
        <v>1</v>
      </c>
      <c r="C8" s="248"/>
      <c r="D8" s="248"/>
      <c r="E8" s="248"/>
      <c r="F8" s="249"/>
      <c r="G8"/>
    </row>
    <row r="9" spans="2:9" ht="12.75" customHeight="1">
      <c r="B9" s="107" t="s">
        <v>7</v>
      </c>
      <c r="C9" s="108"/>
      <c r="D9" s="109"/>
      <c r="E9" s="110"/>
      <c r="F9" s="111"/>
    </row>
    <row r="10" spans="2:9" ht="12.75" customHeight="1">
      <c r="B10" s="251" t="s">
        <v>8</v>
      </c>
      <c r="C10" s="252"/>
      <c r="D10" s="252"/>
      <c r="E10" s="252"/>
      <c r="F10" s="253"/>
    </row>
    <row r="11" spans="2:9" ht="12.75" customHeight="1">
      <c r="B11" s="251" t="s">
        <v>9</v>
      </c>
      <c r="C11" s="252"/>
      <c r="D11" s="252"/>
      <c r="E11" s="252"/>
      <c r="F11" s="253"/>
    </row>
    <row r="12" spans="2:9" ht="12.75" customHeight="1">
      <c r="B12" s="254" t="s">
        <v>10</v>
      </c>
      <c r="C12" s="255"/>
      <c r="D12" s="255"/>
      <c r="E12" s="255"/>
      <c r="F12" s="256"/>
    </row>
    <row r="13" spans="2:9" s="116" customFormat="1" ht="12.75" customHeight="1">
      <c r="B13" s="112" t="s">
        <v>11</v>
      </c>
      <c r="C13" s="113" t="s">
        <v>12</v>
      </c>
      <c r="D13" s="113" t="s">
        <v>13</v>
      </c>
      <c r="E13" s="114" t="s">
        <v>14</v>
      </c>
      <c r="F13" s="115" t="s">
        <v>15</v>
      </c>
    </row>
    <row r="14" spans="2:9" ht="12.75" customHeight="1">
      <c r="B14" s="117"/>
      <c r="C14" s="118"/>
      <c r="D14" s="118"/>
      <c r="E14" s="119"/>
      <c r="F14" s="120"/>
    </row>
    <row r="15" spans="2:9" ht="12.75" customHeight="1">
      <c r="B15" s="121">
        <v>15</v>
      </c>
      <c r="C15" s="122" t="s">
        <v>16</v>
      </c>
      <c r="D15" s="123"/>
      <c r="E15" s="124"/>
      <c r="F15" s="125" t="s">
        <v>17</v>
      </c>
      <c r="G15" s="126"/>
      <c r="H15" s="250" t="s">
        <v>18</v>
      </c>
      <c r="I15" s="250"/>
    </row>
    <row r="16" spans="2:9" ht="12.75" customHeight="1">
      <c r="B16" s="121">
        <v>16</v>
      </c>
      <c r="C16" s="127" t="s">
        <v>19</v>
      </c>
      <c r="D16" s="27">
        <v>100000</v>
      </c>
      <c r="E16" s="128"/>
      <c r="F16" s="206" t="s">
        <v>20</v>
      </c>
      <c r="H16" s="48" t="s">
        <v>21</v>
      </c>
      <c r="I16" s="48" t="s">
        <v>22</v>
      </c>
    </row>
    <row r="17" spans="2:9" ht="24.75" customHeight="1">
      <c r="B17" s="121">
        <v>17</v>
      </c>
      <c r="C17" s="127" t="s">
        <v>23</v>
      </c>
      <c r="D17" s="27" t="s">
        <v>24</v>
      </c>
      <c r="E17" s="128"/>
      <c r="F17" s="129" t="s">
        <v>25</v>
      </c>
      <c r="H17" s="16"/>
      <c r="I17" s="16"/>
    </row>
    <row r="18" spans="2:9">
      <c r="B18" s="121">
        <v>18</v>
      </c>
      <c r="C18" s="180" t="s">
        <v>26</v>
      </c>
      <c r="D18" s="28" t="s">
        <v>22</v>
      </c>
      <c r="E18" s="128"/>
      <c r="F18" s="129" t="s">
        <v>27</v>
      </c>
      <c r="H18" s="16"/>
      <c r="I18" s="16"/>
    </row>
    <row r="19" spans="2:9" ht="12.75" customHeight="1">
      <c r="B19" s="121">
        <v>19</v>
      </c>
      <c r="C19" s="127" t="s">
        <v>28</v>
      </c>
      <c r="D19" s="32">
        <f>IF(D18="No",VLOOKUP(D17,CCR_list,2,FALSE),VLOOKUP(D17,CCR_list,3,FALSE))</f>
        <v>0.246</v>
      </c>
      <c r="E19" s="128"/>
      <c r="F19" s="129" t="s">
        <v>29</v>
      </c>
    </row>
    <row r="20" spans="2:9" ht="12.75" customHeight="1">
      <c r="B20" s="121">
        <v>20</v>
      </c>
      <c r="C20" s="127" t="s">
        <v>30</v>
      </c>
      <c r="D20" s="29">
        <v>80</v>
      </c>
      <c r="E20" s="128"/>
      <c r="F20" s="129" t="s">
        <v>31</v>
      </c>
    </row>
    <row r="21" spans="2:9" ht="12.75" customHeight="1">
      <c r="B21" s="121">
        <v>21</v>
      </c>
      <c r="C21" s="127" t="s">
        <v>32</v>
      </c>
      <c r="D21" s="29">
        <v>86</v>
      </c>
      <c r="E21" s="128"/>
      <c r="F21" s="129" t="s">
        <v>33</v>
      </c>
    </row>
    <row r="22" spans="2:9" ht="12.75" customHeight="1">
      <c r="B22" s="121">
        <v>22</v>
      </c>
      <c r="C22" s="127" t="s">
        <v>34</v>
      </c>
      <c r="D22" s="30" t="s">
        <v>22</v>
      </c>
      <c r="E22" s="128"/>
      <c r="F22" s="129" t="s">
        <v>31</v>
      </c>
    </row>
    <row r="23" spans="2:9" ht="12.75" customHeight="1">
      <c r="B23" s="121">
        <v>23</v>
      </c>
      <c r="C23" s="127" t="s">
        <v>35</v>
      </c>
      <c r="D23" s="30">
        <v>18</v>
      </c>
      <c r="E23" s="128"/>
      <c r="F23" s="129" t="s">
        <v>36</v>
      </c>
    </row>
    <row r="24" spans="2:9" ht="12.75" customHeight="1">
      <c r="B24" s="121">
        <v>24</v>
      </c>
      <c r="C24" s="127" t="s">
        <v>37</v>
      </c>
      <c r="D24" s="30" t="s">
        <v>22</v>
      </c>
      <c r="E24" s="130"/>
      <c r="F24" s="129" t="s">
        <v>38</v>
      </c>
    </row>
    <row r="25" spans="2:9" ht="12.75" customHeight="1">
      <c r="B25" s="121">
        <v>25</v>
      </c>
      <c r="C25" s="122" t="s">
        <v>39</v>
      </c>
      <c r="D25" s="131"/>
      <c r="E25" s="124"/>
      <c r="F25" s="125" t="s">
        <v>40</v>
      </c>
    </row>
    <row r="26" spans="2:9" ht="12.75" customHeight="1">
      <c r="B26" s="121">
        <v>26</v>
      </c>
      <c r="C26" s="174" t="s">
        <v>41</v>
      </c>
      <c r="D26" s="207">
        <v>5400</v>
      </c>
      <c r="E26" s="128"/>
      <c r="F26" s="129" t="s">
        <v>42</v>
      </c>
    </row>
    <row r="27" spans="2:9" ht="12.75" customHeight="1">
      <c r="B27" s="121">
        <v>27</v>
      </c>
      <c r="C27" s="127" t="s">
        <v>43</v>
      </c>
      <c r="D27" s="207">
        <v>850</v>
      </c>
      <c r="E27" s="128"/>
      <c r="F27" s="129" t="s">
        <v>44</v>
      </c>
    </row>
    <row r="28" spans="2:9" ht="12.75" customHeight="1">
      <c r="B28" s="121">
        <v>28</v>
      </c>
      <c r="C28" s="127" t="s">
        <v>45</v>
      </c>
      <c r="D28" s="208">
        <v>30</v>
      </c>
      <c r="E28" s="128"/>
      <c r="F28" s="129" t="s">
        <v>46</v>
      </c>
    </row>
    <row r="29" spans="2:9" ht="12.75" customHeight="1">
      <c r="B29" s="121">
        <v>29</v>
      </c>
      <c r="C29" s="174" t="s">
        <v>47</v>
      </c>
      <c r="D29" s="209">
        <v>66000</v>
      </c>
      <c r="E29" s="128"/>
      <c r="F29" s="129" t="s">
        <v>48</v>
      </c>
    </row>
    <row r="30" spans="2:9" ht="12.75" customHeight="1">
      <c r="B30" s="121">
        <v>30</v>
      </c>
      <c r="C30" s="210" t="s">
        <v>49</v>
      </c>
      <c r="D30" s="211">
        <v>0.45</v>
      </c>
      <c r="E30" s="128"/>
      <c r="F30" s="129" t="s">
        <v>50</v>
      </c>
    </row>
    <row r="31" spans="2:9" ht="12.75" customHeight="1">
      <c r="B31" s="121">
        <v>31</v>
      </c>
      <c r="C31" s="180" t="s">
        <v>51</v>
      </c>
      <c r="D31" s="212">
        <v>19</v>
      </c>
      <c r="E31" s="128"/>
      <c r="F31" s="129" t="s">
        <v>52</v>
      </c>
    </row>
    <row r="32" spans="2:9" ht="12.75" customHeight="1">
      <c r="B32" s="121">
        <v>32</v>
      </c>
      <c r="C32" s="180" t="s">
        <v>53</v>
      </c>
      <c r="D32" s="209">
        <v>450</v>
      </c>
      <c r="E32" s="128"/>
      <c r="F32" s="129" t="s">
        <v>54</v>
      </c>
    </row>
    <row r="33" spans="2:9" ht="12.75" customHeight="1">
      <c r="B33" s="121">
        <v>33</v>
      </c>
      <c r="C33" s="174" t="s">
        <v>55</v>
      </c>
      <c r="D33" s="132">
        <v>1.5</v>
      </c>
      <c r="E33" s="128"/>
      <c r="F33" s="206" t="s">
        <v>56</v>
      </c>
    </row>
    <row r="34" spans="2:9" ht="12.75" customHeight="1">
      <c r="B34" s="121">
        <v>34</v>
      </c>
      <c r="C34" s="210" t="s">
        <v>57</v>
      </c>
      <c r="D34" s="213">
        <v>1.6</v>
      </c>
      <c r="E34" s="128"/>
      <c r="F34" s="206" t="s">
        <v>58</v>
      </c>
    </row>
    <row r="35" spans="2:9" ht="12.75" customHeight="1">
      <c r="B35" s="121">
        <v>35</v>
      </c>
      <c r="C35" s="210" t="s">
        <v>59</v>
      </c>
      <c r="D35" s="213">
        <v>1.55</v>
      </c>
      <c r="E35" s="128"/>
      <c r="F35" s="206" t="s">
        <v>60</v>
      </c>
    </row>
    <row r="36" spans="2:9" ht="12.75" customHeight="1">
      <c r="B36" s="121">
        <v>36</v>
      </c>
      <c r="C36" s="210" t="s">
        <v>61</v>
      </c>
      <c r="D36" s="213">
        <v>2.1</v>
      </c>
      <c r="E36" s="128"/>
      <c r="F36" s="129" t="s">
        <v>62</v>
      </c>
    </row>
    <row r="37" spans="2:9" ht="12.75" customHeight="1">
      <c r="B37" s="121">
        <v>37</v>
      </c>
      <c r="C37" s="210" t="s">
        <v>63</v>
      </c>
      <c r="D37" s="213">
        <v>1.9</v>
      </c>
      <c r="E37" s="128"/>
      <c r="F37" s="129" t="s">
        <v>64</v>
      </c>
      <c r="H37" s="133"/>
      <c r="I37" s="133"/>
    </row>
    <row r="38" spans="2:9" ht="12.75" customHeight="1">
      <c r="B38" s="121">
        <v>38</v>
      </c>
      <c r="C38" s="210" t="s">
        <v>65</v>
      </c>
      <c r="D38" s="213">
        <v>1.5</v>
      </c>
      <c r="E38" s="128"/>
      <c r="F38" s="129" t="s">
        <v>64</v>
      </c>
      <c r="H38" s="133"/>
      <c r="I38" s="133"/>
    </row>
    <row r="39" spans="2:9" ht="12.75" customHeight="1">
      <c r="B39" s="121">
        <v>39</v>
      </c>
      <c r="C39" s="210" t="s">
        <v>66</v>
      </c>
      <c r="D39" s="213">
        <v>1.5</v>
      </c>
      <c r="E39" s="128"/>
      <c r="F39" s="129" t="s">
        <v>67</v>
      </c>
      <c r="H39" s="133"/>
      <c r="I39" s="133"/>
    </row>
    <row r="40" spans="2:9" ht="12.75" customHeight="1">
      <c r="B40" s="121">
        <v>40</v>
      </c>
      <c r="C40" s="134" t="s">
        <v>68</v>
      </c>
      <c r="D40" s="135"/>
      <c r="E40" s="136"/>
      <c r="F40" s="137" t="s">
        <v>69</v>
      </c>
      <c r="H40" s="133"/>
      <c r="I40" s="133"/>
    </row>
    <row r="41" spans="2:9" ht="12.75" customHeight="1">
      <c r="B41" s="121">
        <v>41</v>
      </c>
      <c r="C41" s="127" t="s">
        <v>70</v>
      </c>
      <c r="D41" s="30" t="s">
        <v>71</v>
      </c>
      <c r="E41" s="138"/>
      <c r="F41" s="129" t="s">
        <v>72</v>
      </c>
    </row>
    <row r="42" spans="2:9" s="133" customFormat="1" ht="43.5" customHeight="1">
      <c r="B42" s="121">
        <v>42</v>
      </c>
      <c r="C42" s="127" t="s">
        <v>73</v>
      </c>
      <c r="D42" s="139" t="str">
        <f>VLOOKUP(D41,'3-DRG Table'!$B$15:$D$1348,3,FALSE)</f>
        <v>Liver Transplant And/Or Intestinal Transplant</v>
      </c>
      <c r="E42" s="138"/>
      <c r="F42" s="129" t="s">
        <v>74</v>
      </c>
      <c r="G42" s="140"/>
      <c r="H42"/>
      <c r="I42"/>
    </row>
    <row r="43" spans="2:9" s="133" customFormat="1" ht="12.75" customHeight="1">
      <c r="B43" s="121">
        <v>43</v>
      </c>
      <c r="C43" s="127" t="s">
        <v>75</v>
      </c>
      <c r="D43" s="139" t="str">
        <f>VLOOKUP(D41,'3-DRG Table'!$B$15:$D$1348,2,FALSE)</f>
        <v>001</v>
      </c>
      <c r="E43" s="138"/>
      <c r="F43" s="206" t="s">
        <v>76</v>
      </c>
      <c r="G43" s="140"/>
      <c r="H43"/>
      <c r="I43"/>
    </row>
    <row r="44" spans="2:9" s="133" customFormat="1" ht="12.75" customHeight="1">
      <c r="B44" s="121">
        <v>44</v>
      </c>
      <c r="C44" s="180" t="s">
        <v>77</v>
      </c>
      <c r="D44" s="139">
        <f>IF(AND(D43&gt;="740",D43&lt;="776"),1,0)</f>
        <v>0</v>
      </c>
      <c r="E44" s="138"/>
      <c r="F44" s="206" t="s">
        <v>78</v>
      </c>
      <c r="G44" s="140"/>
      <c r="H44"/>
      <c r="I44"/>
    </row>
    <row r="45" spans="2:9" s="133" customFormat="1" ht="12.75" customHeight="1">
      <c r="B45" s="121">
        <v>45</v>
      </c>
      <c r="C45" s="180" t="s">
        <v>79</v>
      </c>
      <c r="D45" s="139" t="str">
        <f>VLOOKUP(D41,'3-DRG Table'!$B$15:$O$1348,14,FALSE)</f>
        <v>T</v>
      </c>
      <c r="E45" s="138"/>
      <c r="F45" s="129" t="s">
        <v>80</v>
      </c>
      <c r="G45" s="140"/>
      <c r="H45"/>
      <c r="I45"/>
    </row>
    <row r="46" spans="2:9" ht="12.75" customHeight="1">
      <c r="B46" s="121">
        <v>46</v>
      </c>
      <c r="C46" s="127" t="s">
        <v>81</v>
      </c>
      <c r="D46" s="139" t="str">
        <f>IF(D23&lt;21,VLOOKUP(D41,'3-DRG Table'!$B$15:$N$1348,12,FALSE),VLOOKUP(D41,'3-DRG Table'!$B$15:$N$1348,13,FALSE))</f>
        <v>Pediatric Transplant</v>
      </c>
      <c r="E46" s="138"/>
      <c r="F46" s="129" t="s">
        <v>74</v>
      </c>
    </row>
    <row r="47" spans="2:9" ht="12.75" customHeight="1">
      <c r="B47" s="121">
        <v>47</v>
      </c>
      <c r="C47" s="180" t="s">
        <v>82</v>
      </c>
      <c r="D47" s="141">
        <f>VLOOKUP(D41,'3-DRG Table'!$B$15:$E$1348,4,FALSE)</f>
        <v>7.8928099999999999</v>
      </c>
      <c r="E47" s="138"/>
      <c r="F47" s="206" t="s">
        <v>83</v>
      </c>
      <c r="G47" s="142"/>
    </row>
    <row r="48" spans="2:9" ht="12.75" customHeight="1">
      <c r="B48" s="121">
        <v>48</v>
      </c>
      <c r="C48" s="180" t="s">
        <v>84</v>
      </c>
      <c r="D48" s="141">
        <f>IF(D46="Obstetrics",ROUND((D47*D33),5),IF(D46="Neonate",ROUND((D47*D34),5),IF(D46="Normal newborn",ROUND((D47*D35),5),IF(D43="860",ROUND((D47*D36),5),IF(D45="T",ROUND((D47*D39),5),IF(AND(D44=1,D23&lt;=20),ROUND((D47*D37),5),IF(AND(D44=1,D23&gt;=21),ROUND((D47*D38),5),D47)))))))</f>
        <v>11.839219999999999</v>
      </c>
      <c r="E48" s="138"/>
      <c r="F48" s="206" t="s">
        <v>85</v>
      </c>
    </row>
    <row r="49" spans="2:9" ht="12.75" customHeight="1">
      <c r="B49" s="121">
        <v>49</v>
      </c>
      <c r="C49" s="180" t="s">
        <v>86</v>
      </c>
      <c r="D49" s="143">
        <f>VLOOKUP(D41,'3-DRG Table'!$B$15:$N$1348,11,FALSE)</f>
        <v>8.5988200589970507</v>
      </c>
      <c r="E49" s="138"/>
      <c r="F49" s="129" t="s">
        <v>87</v>
      </c>
    </row>
    <row r="50" spans="2:9" ht="12.75" customHeight="1">
      <c r="B50" s="121">
        <v>50</v>
      </c>
      <c r="C50" s="180" t="s">
        <v>88</v>
      </c>
      <c r="D50" s="143" t="str">
        <f>VLOOKUP(D41,'3-DRG Table'!$B$15:$P$1348,15,0)</f>
        <v>C</v>
      </c>
      <c r="E50" s="138"/>
      <c r="F50" s="129" t="s">
        <v>89</v>
      </c>
    </row>
    <row r="51" spans="2:9" ht="12.75" customHeight="1">
      <c r="B51" s="121">
        <v>51</v>
      </c>
      <c r="C51" s="122" t="s">
        <v>90</v>
      </c>
      <c r="D51" s="123"/>
      <c r="E51" s="214"/>
      <c r="F51" s="215"/>
    </row>
    <row r="52" spans="2:9" ht="12.75" customHeight="1">
      <c r="B52" s="121">
        <v>52</v>
      </c>
      <c r="C52" s="127" t="s">
        <v>91</v>
      </c>
      <c r="D52" s="216" t="str">
        <f>D24</f>
        <v>No</v>
      </c>
      <c r="E52" s="130"/>
      <c r="F52" s="129" t="s">
        <v>92</v>
      </c>
    </row>
    <row r="53" spans="2:9" ht="12.75" customHeight="1">
      <c r="B53" s="121">
        <v>53</v>
      </c>
      <c r="C53" s="127" t="s">
        <v>93</v>
      </c>
      <c r="D53" s="217" t="str">
        <f>IF(D21&gt;D28,"Yes","No")</f>
        <v>Yes</v>
      </c>
      <c r="E53" s="130"/>
      <c r="F53" s="129" t="s">
        <v>94</v>
      </c>
      <c r="H53" s="218"/>
      <c r="I53" s="218"/>
    </row>
    <row r="54" spans="2:9">
      <c r="B54" s="121">
        <v>54</v>
      </c>
      <c r="C54" s="180" t="s">
        <v>95</v>
      </c>
      <c r="D54" s="219" t="str">
        <f>IF(AND(D52="Yes",D53="Yes"),D20*D27,"0")</f>
        <v>0</v>
      </c>
      <c r="E54" s="130"/>
      <c r="F54" s="129" t="s">
        <v>96</v>
      </c>
    </row>
    <row r="55" spans="2:9" ht="12.75" customHeight="1">
      <c r="B55" s="121">
        <v>55</v>
      </c>
      <c r="C55" s="122" t="s">
        <v>97</v>
      </c>
      <c r="D55" s="123"/>
      <c r="E55" s="214"/>
      <c r="F55" s="215"/>
    </row>
    <row r="56" spans="2:9" ht="12.75" customHeight="1">
      <c r="B56" s="121">
        <v>56</v>
      </c>
      <c r="C56" s="127" t="s">
        <v>98</v>
      </c>
      <c r="D56" s="145">
        <f>ROUND(IF(D52="No",D26*D48,"0"),2)</f>
        <v>63931.79</v>
      </c>
      <c r="E56" s="128"/>
      <c r="F56" s="146" t="s">
        <v>99</v>
      </c>
    </row>
    <row r="57" spans="2:9" ht="12.75" customHeight="1">
      <c r="B57" s="121">
        <v>57</v>
      </c>
      <c r="C57" s="122" t="s">
        <v>100</v>
      </c>
      <c r="D57" s="123"/>
      <c r="E57" s="214"/>
      <c r="F57" s="215"/>
    </row>
    <row r="58" spans="2:9" s="144" customFormat="1" ht="12.75" customHeight="1">
      <c r="B58" s="121">
        <v>58</v>
      </c>
      <c r="C58" s="180" t="s">
        <v>101</v>
      </c>
      <c r="D58" s="216" t="str">
        <f>D22</f>
        <v>No</v>
      </c>
      <c r="E58" s="220"/>
      <c r="F58" s="206" t="s">
        <v>102</v>
      </c>
      <c r="G58" s="221"/>
      <c r="H58"/>
      <c r="I58"/>
    </row>
    <row r="59" spans="2:9" ht="12.75" customHeight="1">
      <c r="B59" s="121">
        <v>59</v>
      </c>
      <c r="C59" s="180" t="s">
        <v>103</v>
      </c>
      <c r="D59" s="147">
        <f>IF(D58="Yes",ROUND((D56/D49)*(D21+1),2),0)</f>
        <v>0</v>
      </c>
      <c r="E59" s="128"/>
      <c r="F59" s="222" t="s">
        <v>104</v>
      </c>
      <c r="G59" s="148"/>
    </row>
    <row r="60" spans="2:9" ht="25">
      <c r="B60" s="121">
        <v>60</v>
      </c>
      <c r="C60" s="180" t="s">
        <v>105</v>
      </c>
      <c r="D60" s="149" t="str">
        <f>IF(D59&gt;D56,"Transfer Adj does not apply",IF(D59=0,"NA","Transfer Adjustment Applied"))</f>
        <v>NA</v>
      </c>
      <c r="E60" s="128"/>
      <c r="F60" s="222" t="s">
        <v>106</v>
      </c>
    </row>
    <row r="61" spans="2:9" ht="42" customHeight="1">
      <c r="B61" s="121">
        <v>61</v>
      </c>
      <c r="C61" s="127" t="s">
        <v>107</v>
      </c>
      <c r="D61" s="150">
        <f>ROUND(IF(D60="Transfer Adj does not apply", D56,IF(D60="NA",D56,IF(AND(D60="Transfer Adjustment Applied",D59&gt;D56),D56,D59))),2)</f>
        <v>63931.79</v>
      </c>
      <c r="E61" s="128"/>
      <c r="F61" s="151" t="s">
        <v>108</v>
      </c>
      <c r="G61" s="152"/>
    </row>
    <row r="62" spans="2:9" ht="12.75" customHeight="1">
      <c r="B62" s="121">
        <v>62</v>
      </c>
      <c r="C62" s="122" t="s">
        <v>109</v>
      </c>
      <c r="D62" s="123"/>
      <c r="E62" s="214"/>
      <c r="F62" s="215"/>
    </row>
    <row r="63" spans="2:9" ht="12.75" customHeight="1">
      <c r="B63" s="121">
        <v>63</v>
      </c>
      <c r="C63" s="127" t="s">
        <v>110</v>
      </c>
      <c r="D63" s="153" t="str">
        <f>IF(D50="C","Cost Outlier",IF(D50="D","Day Outlier"))</f>
        <v>Cost Outlier</v>
      </c>
      <c r="E63" s="130"/>
      <c r="F63" s="129" t="s">
        <v>111</v>
      </c>
    </row>
    <row r="64" spans="2:9" ht="12.75" customHeight="1">
      <c r="B64" s="121">
        <v>64</v>
      </c>
      <c r="C64" s="154" t="s">
        <v>112</v>
      </c>
      <c r="D64" s="123"/>
      <c r="E64" s="214"/>
      <c r="F64" s="215"/>
    </row>
    <row r="65" spans="2:9" ht="12.75" customHeight="1">
      <c r="B65" s="121">
        <v>65</v>
      </c>
      <c r="C65" s="127" t="s">
        <v>113</v>
      </c>
      <c r="D65" s="155">
        <f>IF(D63="Cost Outlier",ROUND(D16*D19,2),"$0.00")</f>
        <v>24600</v>
      </c>
      <c r="E65" s="128"/>
      <c r="F65" s="151" t="s">
        <v>114</v>
      </c>
    </row>
    <row r="66" spans="2:9" ht="12.75" customHeight="1">
      <c r="B66" s="121">
        <v>66</v>
      </c>
      <c r="C66" s="180" t="s">
        <v>115</v>
      </c>
      <c r="D66" s="155">
        <f>ROUND(IF(D60="Transfer Adjustment Applied",D61-D65,D56-D65),2)</f>
        <v>39331.79</v>
      </c>
      <c r="E66" s="128"/>
      <c r="F66" s="151" t="s">
        <v>116</v>
      </c>
    </row>
    <row r="67" spans="2:9" ht="12.75" customHeight="1">
      <c r="B67" s="121">
        <v>67</v>
      </c>
      <c r="C67" s="180" t="s">
        <v>117</v>
      </c>
      <c r="D67" s="155" t="str">
        <f>IF(D66&lt;0,"L",IF(D66&gt;0,"G"))</f>
        <v>G</v>
      </c>
      <c r="E67" s="128"/>
      <c r="F67" s="151" t="s">
        <v>118</v>
      </c>
    </row>
    <row r="68" spans="2:9" ht="12.75" customHeight="1">
      <c r="B68" s="121">
        <v>68</v>
      </c>
      <c r="C68" s="180" t="s">
        <v>119</v>
      </c>
      <c r="D68" s="155">
        <f>ROUND(IF(D66&lt;0,D66*(-1),0),2)</f>
        <v>0</v>
      </c>
      <c r="E68" s="128"/>
      <c r="F68" s="151" t="s">
        <v>120</v>
      </c>
    </row>
    <row r="69" spans="2:9" ht="36.75" customHeight="1">
      <c r="B69" s="121">
        <v>69</v>
      </c>
      <c r="C69" s="127" t="s">
        <v>121</v>
      </c>
      <c r="D69" s="156">
        <f>IF(AND(D68&gt;D29,D63="Cost Outlier"),1,0)</f>
        <v>0</v>
      </c>
      <c r="E69" s="128"/>
      <c r="F69" s="157" t="s">
        <v>122</v>
      </c>
    </row>
    <row r="70" spans="2:9" ht="12.75" customHeight="1">
      <c r="B70" s="121">
        <v>70</v>
      </c>
      <c r="C70" s="180" t="s">
        <v>123</v>
      </c>
      <c r="D70" s="147">
        <f>ROUND(IF(D69=1,D68-D29,"$0.00"),2)</f>
        <v>0</v>
      </c>
      <c r="E70" s="128"/>
      <c r="F70" s="157" t="s">
        <v>124</v>
      </c>
    </row>
    <row r="71" spans="2:9" ht="12.75" customHeight="1">
      <c r="B71" s="121">
        <v>71</v>
      </c>
      <c r="C71" s="180" t="s">
        <v>125</v>
      </c>
      <c r="D71" s="158">
        <f>IF(AND(D63="Cost Outlier",D69=1),ROUND(D70*D30,2),0)</f>
        <v>0</v>
      </c>
      <c r="E71" s="128"/>
      <c r="F71" s="157" t="s">
        <v>126</v>
      </c>
    </row>
    <row r="72" spans="2:9" ht="12.75" customHeight="1">
      <c r="B72" s="121">
        <v>72</v>
      </c>
      <c r="C72" s="154" t="s">
        <v>127</v>
      </c>
      <c r="D72" s="122"/>
      <c r="E72" s="122"/>
      <c r="F72" s="159"/>
    </row>
    <row r="73" spans="2:9" ht="12.75" customHeight="1">
      <c r="B73" s="121">
        <v>73</v>
      </c>
      <c r="C73" s="127" t="s">
        <v>128</v>
      </c>
      <c r="D73" s="160">
        <f>IF(D44=1,"Day Outlier",0)</f>
        <v>0</v>
      </c>
      <c r="E73" s="128"/>
      <c r="F73" s="151" t="s">
        <v>129</v>
      </c>
    </row>
    <row r="74" spans="2:9" ht="12.75" customHeight="1">
      <c r="B74" s="121">
        <v>74</v>
      </c>
      <c r="C74" s="127" t="s">
        <v>130</v>
      </c>
      <c r="D74" s="161">
        <f>IF(D21&gt;D31,1,0)</f>
        <v>1</v>
      </c>
      <c r="E74" s="128"/>
      <c r="F74" s="151" t="s">
        <v>131</v>
      </c>
    </row>
    <row r="75" spans="2:9" ht="12.75" customHeight="1">
      <c r="B75" s="121">
        <v>75</v>
      </c>
      <c r="C75" s="127" t="s">
        <v>132</v>
      </c>
      <c r="D75" s="155">
        <f>IF(D44=1,((D21-D31)*D32),0)</f>
        <v>0</v>
      </c>
      <c r="E75" s="128"/>
      <c r="F75" s="151" t="s">
        <v>133</v>
      </c>
    </row>
    <row r="76" spans="2:9" ht="12.75" customHeight="1">
      <c r="B76" s="121">
        <v>76</v>
      </c>
      <c r="C76" s="154" t="s">
        <v>134</v>
      </c>
      <c r="D76" s="122"/>
      <c r="E76" s="122"/>
      <c r="F76" s="159"/>
    </row>
    <row r="77" spans="2:9" ht="12.75" customHeight="1">
      <c r="B77" s="121">
        <v>77</v>
      </c>
      <c r="C77" s="180" t="s">
        <v>135</v>
      </c>
      <c r="D77" s="150">
        <f>ROUND(IF(AND(D50="C",D69=1),(D61+D71),IF(AND(D50="D",D74=1),(D61+D75),D61)),2)</f>
        <v>63931.79</v>
      </c>
      <c r="E77" s="128"/>
      <c r="F77" s="151" t="s">
        <v>136</v>
      </c>
      <c r="G77" s="162"/>
    </row>
    <row r="78" spans="2:9" ht="12.75" customHeight="1">
      <c r="B78" s="121">
        <v>78</v>
      </c>
      <c r="C78" s="122" t="s">
        <v>137</v>
      </c>
      <c r="D78" s="123"/>
      <c r="E78" s="214"/>
      <c r="F78" s="215"/>
    </row>
    <row r="79" spans="2:9" ht="12.75" customHeight="1">
      <c r="B79" s="121">
        <v>79</v>
      </c>
      <c r="C79" s="180" t="s">
        <v>138</v>
      </c>
      <c r="D79" s="161">
        <f>IF(D21&lt;D20,1,0)</f>
        <v>0</v>
      </c>
      <c r="E79" s="128"/>
      <c r="F79" s="151" t="s">
        <v>139</v>
      </c>
    </row>
    <row r="80" spans="2:9" ht="12.75" customHeight="1">
      <c r="B80" s="121">
        <v>80</v>
      </c>
      <c r="C80" s="180" t="s">
        <v>140</v>
      </c>
      <c r="D80" s="155" t="str">
        <f>IF(D79=1,ROUND((D77/D49)*(D21+1),2),"NA")</f>
        <v>NA</v>
      </c>
      <c r="E80" s="128"/>
      <c r="F80" s="222" t="s">
        <v>141</v>
      </c>
      <c r="G80" s="163"/>
      <c r="H80" s="218"/>
      <c r="I80" s="218"/>
    </row>
    <row r="81" spans="2:9" ht="19.5" customHeight="1">
      <c r="B81" s="121">
        <v>81</v>
      </c>
      <c r="C81" s="180" t="s">
        <v>142</v>
      </c>
      <c r="D81" s="155">
        <f>ROUND(IF(D80&gt;D77,D77,D80),2)</f>
        <v>63931.79</v>
      </c>
      <c r="E81" s="128"/>
      <c r="F81" s="151" t="s">
        <v>143</v>
      </c>
      <c r="H81" s="218"/>
      <c r="I81" s="218"/>
    </row>
    <row r="82" spans="2:9" ht="12.75" customHeight="1">
      <c r="B82" s="121">
        <v>82</v>
      </c>
      <c r="C82" s="154" t="s">
        <v>144</v>
      </c>
      <c r="D82" s="122"/>
      <c r="E82" s="122"/>
      <c r="F82" s="159"/>
    </row>
    <row r="83" spans="2:9" ht="12.75" customHeight="1">
      <c r="B83" s="121">
        <v>83</v>
      </c>
      <c r="C83" s="127" t="s">
        <v>145</v>
      </c>
      <c r="D83" s="147">
        <f>D81</f>
        <v>63931.79</v>
      </c>
      <c r="E83" s="128"/>
      <c r="F83" s="157" t="s">
        <v>146</v>
      </c>
    </row>
    <row r="84" spans="2:9" ht="12.75" customHeight="1">
      <c r="B84" s="121">
        <v>84</v>
      </c>
      <c r="C84" s="164" t="s">
        <v>147</v>
      </c>
      <c r="D84" s="135"/>
      <c r="E84" s="136"/>
      <c r="F84" s="165"/>
    </row>
    <row r="85" spans="2:9" s="103" customFormat="1" ht="12.75" customHeight="1">
      <c r="B85" s="121">
        <v>85</v>
      </c>
      <c r="C85" s="127" t="s">
        <v>148</v>
      </c>
      <c r="D85" s="158">
        <f>ROUND(IF(D83&gt;D16,D16,D83),2)</f>
        <v>63931.79</v>
      </c>
      <c r="E85" s="130"/>
      <c r="F85" s="129" t="s">
        <v>149</v>
      </c>
      <c r="G85" s="166"/>
    </row>
    <row r="86" spans="2:9" s="144" customFormat="1" ht="19.5" customHeight="1">
      <c r="B86" s="121">
        <v>86</v>
      </c>
      <c r="C86" s="103" t="s">
        <v>150</v>
      </c>
      <c r="D86" s="223">
        <f>ROUND(IF(D52="Yes",D54,(D85)),2)</f>
        <v>63931.79</v>
      </c>
      <c r="E86" s="220"/>
      <c r="F86" s="224" t="s">
        <v>151</v>
      </c>
      <c r="G86" s="221"/>
      <c r="H86"/>
      <c r="I86"/>
    </row>
    <row r="87" spans="2:9">
      <c r="B87" s="121">
        <v>87</v>
      </c>
      <c r="C87" s="127" t="s">
        <v>152</v>
      </c>
      <c r="D87" s="31">
        <v>0</v>
      </c>
      <c r="E87" s="128"/>
      <c r="F87" s="224" t="s">
        <v>153</v>
      </c>
    </row>
    <row r="88" spans="2:9">
      <c r="B88" s="121">
        <v>88</v>
      </c>
      <c r="C88" s="127" t="s">
        <v>154</v>
      </c>
      <c r="D88" s="31">
        <v>0</v>
      </c>
      <c r="E88" s="128"/>
      <c r="F88" s="157" t="s">
        <v>155</v>
      </c>
    </row>
    <row r="89" spans="2:9" ht="12.75" customHeight="1">
      <c r="B89" s="121">
        <v>89</v>
      </c>
      <c r="C89" s="127" t="s">
        <v>156</v>
      </c>
      <c r="D89" s="167">
        <f>ROUND(IF((D86-D87-D88)&gt;0,D86-D87-D88,0),2)</f>
        <v>63931.79</v>
      </c>
      <c r="E89" s="128"/>
      <c r="F89" s="224" t="s">
        <v>157</v>
      </c>
    </row>
    <row r="90" spans="2:9" ht="12.75" customHeight="1">
      <c r="B90" s="241" t="s">
        <v>158</v>
      </c>
      <c r="C90" s="242"/>
      <c r="D90" s="242"/>
      <c r="E90" s="242"/>
      <c r="F90" s="243"/>
    </row>
  </sheetData>
  <sheetProtection algorithmName="SHA-512" hashValue="XWbWpkEhIfdWjGHEt4Invri6uNrOUZidrjPAT4k9LqFy2nMgnRVLDwukBByTFksqrbnU4xZf+1SJZDui13r2Vg==" saltValue="flkxRyEYIBBBIGH8jn2o/Q==" spinCount="100000" sheet="1" objects="1" scenarios="1"/>
  <mergeCells count="7">
    <mergeCell ref="B90:F90"/>
    <mergeCell ref="B7:F7"/>
    <mergeCell ref="B8:F8"/>
    <mergeCell ref="H15:I15"/>
    <mergeCell ref="B10:F10"/>
    <mergeCell ref="B11:F11"/>
    <mergeCell ref="B12:F12"/>
  </mergeCells>
  <dataValidations count="3">
    <dataValidation type="list" allowBlank="1" showInputMessage="1" showErrorMessage="1" errorTitle="NICU Valid Input Values" error="Please enter Yes or No." sqref="WVJ983073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xr:uid="{00000000-0002-0000-0100-000000000000}">
      <formula1>NICU</formula1>
    </dataValidation>
    <dataValidation type="list" allowBlank="1" showInputMessage="1" showErrorMessage="1" sqref="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7:D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D131103:D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D196639:D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D262175:D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D327711:D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D393247:D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D458783:D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D524319:D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D589855:D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D655391:D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D720927:D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D786463:D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D851999:D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D917535:D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D983071:D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18" xr:uid="{00000000-0002-0000-0100-000001000000}">
      <formula1>$H$16:$I$16</formula1>
    </dataValidation>
    <dataValidation type="whole" operator="lessThanOrEqual" allowBlank="1" showInputMessage="1" showErrorMessage="1" sqref="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0000000-0002-0000-0100-000002000000}">
      <formula1>110</formula1>
    </dataValidation>
  </dataValidations>
  <printOptions horizontalCentered="1"/>
  <pageMargins left="0.25" right="0.25" top="1" bottom="0.75" header="0.5" footer="0.5"/>
  <pageSetup scale="44" pageOrder="overThenDown" orientation="portrait" r:id="rId1"/>
  <headerFooter scaleWithDoc="0">
    <oddFooter>&amp;L&amp;8Mississippi Division of Medicaid DRG Pricing Calculator&amp;C&amp;8Tab 2 - Calculator&amp;R&amp;8 2021-22</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'4-CCR Table'!$C$9:$C$165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49"/>
  <sheetViews>
    <sheetView showGridLines="0" zoomScaleNormal="100" workbookViewId="0">
      <pane ySplit="14" topLeftCell="A15" activePane="bottomLeft" state="frozen"/>
      <selection pane="bottomLeft" activeCell="E18" sqref="E17:E18"/>
    </sheetView>
  </sheetViews>
  <sheetFormatPr defaultColWidth="9.1796875" defaultRowHeight="11.5"/>
  <cols>
    <col min="1" max="1" width="2.26953125" style="1" customWidth="1"/>
    <col min="2" max="2" width="6.453125" style="1" customWidth="1"/>
    <col min="3" max="3" width="11" style="17" customWidth="1"/>
    <col min="4" max="4" width="77.26953125" style="1" customWidth="1"/>
    <col min="5" max="5" width="16" style="1" bestFit="1" customWidth="1"/>
    <col min="6" max="6" width="13.26953125" style="19" customWidth="1"/>
    <col min="7" max="7" width="10.54296875" style="19" customWidth="1"/>
    <col min="8" max="9" width="10.81640625" style="1" bestFit="1" customWidth="1"/>
    <col min="10" max="10" width="11.7265625" style="1" customWidth="1"/>
    <col min="11" max="11" width="11.26953125" style="1" customWidth="1"/>
    <col min="12" max="12" width="12.54296875" style="1" customWidth="1"/>
    <col min="13" max="13" width="23" style="1" bestFit="1" customWidth="1"/>
    <col min="14" max="14" width="19.54296875" style="1" bestFit="1" customWidth="1"/>
    <col min="15" max="15" width="10.81640625" style="1" customWidth="1"/>
    <col min="16" max="16" width="10.1796875" style="1" customWidth="1"/>
    <col min="17" max="16384" width="9.1796875" style="1"/>
  </cols>
  <sheetData>
    <row r="1" spans="1:16" s="3" customFormat="1" ht="20">
      <c r="A1" s="259" t="s">
        <v>159</v>
      </c>
      <c r="B1" s="260"/>
      <c r="C1" s="260"/>
      <c r="D1" s="260"/>
      <c r="E1" s="260"/>
      <c r="F1" s="260"/>
      <c r="G1" s="260"/>
      <c r="H1" s="260"/>
      <c r="I1" s="260"/>
      <c r="J1" s="260"/>
      <c r="K1" s="260"/>
      <c r="L1" s="260"/>
      <c r="M1" s="260"/>
      <c r="N1" s="260"/>
      <c r="O1" s="260"/>
      <c r="P1" s="260"/>
    </row>
    <row r="2" spans="1:16" ht="3.75" customHeight="1">
      <c r="A2" s="78"/>
      <c r="B2" s="79"/>
      <c r="C2" s="80"/>
      <c r="D2" s="79"/>
      <c r="E2" s="81"/>
      <c r="F2" s="82"/>
      <c r="G2" s="82"/>
      <c r="H2" s="83"/>
      <c r="I2" s="83"/>
      <c r="J2" s="83"/>
      <c r="K2" s="83"/>
      <c r="L2" s="84"/>
      <c r="M2" s="83"/>
      <c r="N2" s="83"/>
      <c r="O2" s="85"/>
      <c r="P2" s="85"/>
    </row>
    <row r="3" spans="1:16" customFormat="1" ht="12.5">
      <c r="A3" s="261" t="s">
        <v>160</v>
      </c>
      <c r="B3" s="262"/>
      <c r="C3" s="262"/>
      <c r="D3" s="262"/>
      <c r="E3" s="262"/>
      <c r="F3" s="262"/>
      <c r="G3" s="262"/>
      <c r="H3" s="262"/>
      <c r="I3" s="262"/>
      <c r="J3" s="262"/>
      <c r="K3" s="262"/>
      <c r="L3" s="262"/>
      <c r="M3" s="262"/>
      <c r="N3" s="262"/>
      <c r="O3" s="262"/>
      <c r="P3" s="262"/>
    </row>
    <row r="4" spans="1:16" customFormat="1" ht="12.5">
      <c r="A4" s="263" t="s">
        <v>161</v>
      </c>
      <c r="B4" s="264"/>
      <c r="C4" s="264"/>
      <c r="D4" s="264"/>
      <c r="E4" s="264"/>
      <c r="F4" s="264"/>
      <c r="G4" s="264"/>
      <c r="H4" s="264"/>
      <c r="I4" s="264"/>
      <c r="J4" s="264"/>
      <c r="K4" s="264"/>
      <c r="L4" s="264"/>
      <c r="M4" s="264"/>
      <c r="N4" s="264"/>
      <c r="O4" s="264"/>
      <c r="P4" s="264"/>
    </row>
    <row r="5" spans="1:16" customFormat="1" ht="12.5">
      <c r="A5" s="265" t="s">
        <v>162</v>
      </c>
      <c r="B5" s="266"/>
      <c r="C5" s="266"/>
      <c r="D5" s="266"/>
      <c r="E5" s="266"/>
      <c r="F5" s="266"/>
      <c r="G5" s="266"/>
      <c r="H5" s="266"/>
      <c r="I5" s="266"/>
      <c r="J5" s="266"/>
      <c r="K5" s="266"/>
      <c r="L5" s="266"/>
      <c r="M5" s="266"/>
      <c r="N5" s="266"/>
      <c r="O5" s="266"/>
      <c r="P5" s="266"/>
    </row>
    <row r="6" spans="1:16" customFormat="1" ht="12.5">
      <c r="A6" s="265" t="s">
        <v>163</v>
      </c>
      <c r="B6" s="266"/>
      <c r="C6" s="266"/>
      <c r="D6" s="266"/>
      <c r="E6" s="266"/>
      <c r="F6" s="266"/>
      <c r="G6" s="266"/>
      <c r="H6" s="266"/>
      <c r="I6" s="266"/>
      <c r="J6" s="266"/>
      <c r="K6" s="266"/>
      <c r="L6" s="266"/>
      <c r="M6" s="266"/>
      <c r="N6" s="266"/>
      <c r="O6" s="266"/>
      <c r="P6" s="266"/>
    </row>
    <row r="7" spans="1:16" customFormat="1" ht="12.5">
      <c r="A7" s="267" t="s">
        <v>164</v>
      </c>
      <c r="B7" s="268"/>
      <c r="C7" s="268"/>
      <c r="D7" s="268"/>
      <c r="E7" s="268"/>
      <c r="F7" s="268"/>
      <c r="G7" s="268"/>
      <c r="H7" s="268"/>
      <c r="I7" s="268"/>
      <c r="J7" s="268"/>
      <c r="K7" s="268"/>
      <c r="L7" s="268"/>
      <c r="M7" s="268"/>
      <c r="N7" s="268"/>
      <c r="O7" s="268"/>
      <c r="P7" s="268"/>
    </row>
    <row r="8" spans="1:16" customFormat="1" ht="12.5">
      <c r="A8" s="267" t="s">
        <v>165</v>
      </c>
      <c r="B8" s="268"/>
      <c r="C8" s="268"/>
      <c r="D8" s="268"/>
      <c r="E8" s="268"/>
      <c r="F8" s="268"/>
      <c r="G8" s="268"/>
      <c r="H8" s="268"/>
      <c r="I8" s="268"/>
      <c r="J8" s="268"/>
      <c r="K8" s="268"/>
      <c r="L8" s="268"/>
      <c r="M8" s="268"/>
      <c r="N8" s="268"/>
      <c r="O8" s="268"/>
      <c r="P8" s="268"/>
    </row>
    <row r="9" spans="1:16" customFormat="1" ht="12.5">
      <c r="A9" s="269" t="s">
        <v>166</v>
      </c>
      <c r="B9" s="270"/>
      <c r="C9" s="270"/>
      <c r="D9" s="270"/>
      <c r="E9" s="270"/>
      <c r="F9" s="270"/>
      <c r="G9" s="270"/>
      <c r="H9" s="270"/>
      <c r="I9" s="270"/>
      <c r="J9" s="270"/>
      <c r="K9" s="270"/>
      <c r="L9" s="270"/>
      <c r="M9" s="270"/>
      <c r="N9" s="270"/>
      <c r="O9" s="270"/>
      <c r="P9" s="270"/>
    </row>
    <row r="10" spans="1:16" customFormat="1" ht="12.75" customHeight="1">
      <c r="A10" s="271" t="s">
        <v>167</v>
      </c>
      <c r="B10" s="272"/>
      <c r="C10" s="272"/>
      <c r="D10" s="272"/>
      <c r="E10" s="272"/>
      <c r="F10" s="272"/>
      <c r="G10" s="272"/>
      <c r="H10" s="272"/>
      <c r="I10" s="272"/>
      <c r="J10" s="272"/>
      <c r="K10" s="272"/>
      <c r="L10" s="272"/>
      <c r="M10" s="272"/>
      <c r="N10" s="272"/>
      <c r="O10" s="272"/>
      <c r="P10" s="272"/>
    </row>
    <row r="11" spans="1:16" customFormat="1" ht="12.75" customHeight="1">
      <c r="A11" s="271" t="s">
        <v>168</v>
      </c>
      <c r="B11" s="272"/>
      <c r="C11" s="272"/>
      <c r="D11" s="272"/>
      <c r="E11" s="272"/>
      <c r="F11" s="272"/>
      <c r="G11" s="272"/>
      <c r="H11" s="272"/>
      <c r="I11" s="272"/>
      <c r="J11" s="272"/>
      <c r="K11" s="272"/>
      <c r="L11" s="272"/>
      <c r="M11" s="272"/>
      <c r="N11" s="272"/>
      <c r="O11" s="272"/>
      <c r="P11" s="272"/>
    </row>
    <row r="12" spans="1:16" customFormat="1" ht="13" thickBot="1">
      <c r="A12" s="257" t="s">
        <v>169</v>
      </c>
      <c r="B12" s="258"/>
      <c r="C12" s="258"/>
      <c r="D12" s="258"/>
      <c r="E12" s="258"/>
      <c r="F12" s="258"/>
      <c r="G12" s="258"/>
      <c r="H12" s="258"/>
      <c r="I12" s="258"/>
      <c r="J12" s="258"/>
      <c r="K12" s="258"/>
      <c r="L12" s="258"/>
      <c r="M12" s="258"/>
      <c r="N12" s="258"/>
      <c r="O12" s="258"/>
      <c r="P12" s="258"/>
    </row>
    <row r="13" spans="1:16" ht="3.75" customHeight="1">
      <c r="A13" s="78"/>
      <c r="B13" s="175"/>
      <c r="C13" s="176"/>
      <c r="D13" s="175"/>
      <c r="E13" s="177"/>
      <c r="F13" s="178"/>
      <c r="G13" s="178"/>
      <c r="H13" s="175"/>
      <c r="I13" s="175"/>
      <c r="J13" s="175"/>
      <c r="K13" s="175"/>
      <c r="L13" s="179"/>
      <c r="M13" s="175"/>
      <c r="N13" s="175"/>
      <c r="O13" s="85"/>
      <c r="P13" s="85"/>
    </row>
    <row r="14" spans="1:16" s="4" customFormat="1" ht="45" customHeight="1">
      <c r="A14" s="40"/>
      <c r="B14" s="38" t="s">
        <v>170</v>
      </c>
      <c r="C14" s="39" t="s">
        <v>171</v>
      </c>
      <c r="D14" s="39" t="s">
        <v>172</v>
      </c>
      <c r="E14" s="50" t="s">
        <v>173</v>
      </c>
      <c r="F14" s="50" t="s">
        <v>174</v>
      </c>
      <c r="G14" s="50" t="s">
        <v>175</v>
      </c>
      <c r="H14" s="50" t="s">
        <v>176</v>
      </c>
      <c r="I14" s="50" t="s">
        <v>177</v>
      </c>
      <c r="J14" s="50" t="s">
        <v>178</v>
      </c>
      <c r="K14" s="50" t="s">
        <v>179</v>
      </c>
      <c r="L14" s="50" t="s">
        <v>180</v>
      </c>
      <c r="M14" s="50" t="s">
        <v>181</v>
      </c>
      <c r="N14" s="50" t="s">
        <v>182</v>
      </c>
      <c r="O14" s="51" t="s">
        <v>183</v>
      </c>
      <c r="P14" s="51" t="s">
        <v>184</v>
      </c>
    </row>
    <row r="15" spans="1:16" s="26" customFormat="1" ht="12.5">
      <c r="A15" s="20"/>
      <c r="B15" s="21" t="s">
        <v>71</v>
      </c>
      <c r="C15" s="72" t="str">
        <f>LEFT(B15,3)</f>
        <v>001</v>
      </c>
      <c r="D15" s="171" t="s">
        <v>185</v>
      </c>
      <c r="E15" s="182">
        <v>7.8928099999999999</v>
      </c>
      <c r="F15" s="23">
        <v>1.5</v>
      </c>
      <c r="G15" s="23">
        <v>1.5</v>
      </c>
      <c r="H15" s="22">
        <f t="shared" ref="H15:H78" si="0">ROUND(E15*F15,5)</f>
        <v>11.839219999999999</v>
      </c>
      <c r="I15" s="24">
        <f t="shared" ref="I15:I78" si="1">ROUND(E15*G15,5)</f>
        <v>11.839219999999999</v>
      </c>
      <c r="J15" s="25">
        <f>ROUND((H15*'2-Calculator'!$D$26),2)</f>
        <v>63931.79</v>
      </c>
      <c r="K15" s="25">
        <f>ROUND((I15*'2-Calculator'!$D$26),2)</f>
        <v>63931.79</v>
      </c>
      <c r="L15" s="23">
        <v>8.5988200589970507</v>
      </c>
      <c r="M15" s="20" t="s">
        <v>186</v>
      </c>
      <c r="N15" s="20" t="s">
        <v>187</v>
      </c>
      <c r="O15" s="20" t="s">
        <v>188</v>
      </c>
      <c r="P15" s="20" t="s">
        <v>13</v>
      </c>
    </row>
    <row r="16" spans="1:16" s="26" customFormat="1" ht="12.5">
      <c r="A16" s="20"/>
      <c r="B16" s="21" t="s">
        <v>189</v>
      </c>
      <c r="C16" s="72" t="str">
        <f t="shared" ref="C16:C79" si="2">LEFT(B16,3)</f>
        <v>001</v>
      </c>
      <c r="D16" s="171" t="s">
        <v>185</v>
      </c>
      <c r="E16" s="182">
        <v>8.8896800000000002</v>
      </c>
      <c r="F16" s="23">
        <v>1.5</v>
      </c>
      <c r="G16" s="23">
        <v>1.5</v>
      </c>
      <c r="H16" s="22">
        <f t="shared" si="0"/>
        <v>13.334519999999999</v>
      </c>
      <c r="I16" s="24">
        <f t="shared" si="1"/>
        <v>13.334519999999999</v>
      </c>
      <c r="J16" s="25">
        <f>ROUND((H16*'2-Calculator'!$D$26),2)</f>
        <v>72006.41</v>
      </c>
      <c r="K16" s="25">
        <f>ROUND((I16*'2-Calculator'!$D$26),2)</f>
        <v>72006.41</v>
      </c>
      <c r="L16" s="23">
        <v>8.5988200589970507</v>
      </c>
      <c r="M16" s="20" t="s">
        <v>186</v>
      </c>
      <c r="N16" s="20" t="s">
        <v>187</v>
      </c>
      <c r="O16" s="20" t="s">
        <v>188</v>
      </c>
      <c r="P16" s="20" t="s">
        <v>13</v>
      </c>
    </row>
    <row r="17" spans="1:16" s="26" customFormat="1" ht="12.5">
      <c r="A17" s="20"/>
      <c r="B17" s="21" t="s">
        <v>190</v>
      </c>
      <c r="C17" s="72" t="str">
        <f t="shared" si="2"/>
        <v>001</v>
      </c>
      <c r="D17" s="171" t="s">
        <v>185</v>
      </c>
      <c r="E17" s="182">
        <v>10.606680000000001</v>
      </c>
      <c r="F17" s="23">
        <v>1.5</v>
      </c>
      <c r="G17" s="23">
        <v>1.5</v>
      </c>
      <c r="H17" s="22">
        <f t="shared" si="0"/>
        <v>15.910019999999999</v>
      </c>
      <c r="I17" s="24">
        <f t="shared" si="1"/>
        <v>15.910019999999999</v>
      </c>
      <c r="J17" s="25">
        <f>ROUND((H17*'2-Calculator'!$D$26),2)</f>
        <v>85914.11</v>
      </c>
      <c r="K17" s="25">
        <f>ROUND((I17*'2-Calculator'!$D$26),2)</f>
        <v>85914.11</v>
      </c>
      <c r="L17" s="23">
        <v>11.319413092550789</v>
      </c>
      <c r="M17" s="20" t="s">
        <v>186</v>
      </c>
      <c r="N17" s="20" t="s">
        <v>187</v>
      </c>
      <c r="O17" s="20" t="s">
        <v>188</v>
      </c>
      <c r="P17" s="20" t="s">
        <v>13</v>
      </c>
    </row>
    <row r="18" spans="1:16" s="26" customFormat="1" ht="12.5">
      <c r="A18" s="20"/>
      <c r="B18" s="21" t="s">
        <v>191</v>
      </c>
      <c r="C18" s="72" t="str">
        <f t="shared" si="2"/>
        <v>001</v>
      </c>
      <c r="D18" s="171" t="s">
        <v>185</v>
      </c>
      <c r="E18" s="182">
        <v>18.346540000000001</v>
      </c>
      <c r="F18" s="23">
        <v>1.5</v>
      </c>
      <c r="G18" s="23">
        <v>1.5</v>
      </c>
      <c r="H18" s="22">
        <f t="shared" si="0"/>
        <v>27.51981</v>
      </c>
      <c r="I18" s="24">
        <f t="shared" si="1"/>
        <v>27.51981</v>
      </c>
      <c r="J18" s="25">
        <f>ROUND((H18*'2-Calculator'!$D$26),2)</f>
        <v>148606.97</v>
      </c>
      <c r="K18" s="25">
        <f>ROUND((I18*'2-Calculator'!$D$26),2)</f>
        <v>148606.97</v>
      </c>
      <c r="L18" s="23">
        <v>31.955066079295154</v>
      </c>
      <c r="M18" s="20" t="s">
        <v>186</v>
      </c>
      <c r="N18" s="20" t="s">
        <v>187</v>
      </c>
      <c r="O18" s="20" t="s">
        <v>188</v>
      </c>
      <c r="P18" s="20" t="s">
        <v>13</v>
      </c>
    </row>
    <row r="19" spans="1:16" s="26" customFormat="1" ht="12.5">
      <c r="A19" s="20"/>
      <c r="B19" s="21" t="s">
        <v>192</v>
      </c>
      <c r="C19" s="72" t="str">
        <f t="shared" si="2"/>
        <v>002</v>
      </c>
      <c r="D19" s="171" t="s">
        <v>193</v>
      </c>
      <c r="E19" s="182">
        <v>11.29063</v>
      </c>
      <c r="F19" s="23">
        <v>1.5</v>
      </c>
      <c r="G19" s="23">
        <v>1.5</v>
      </c>
      <c r="H19" s="22">
        <f t="shared" si="0"/>
        <v>16.935949999999998</v>
      </c>
      <c r="I19" s="24">
        <f t="shared" si="1"/>
        <v>16.935949999999998</v>
      </c>
      <c r="J19" s="25">
        <f>ROUND((H19*'2-Calculator'!$D$26),2)</f>
        <v>91454.13</v>
      </c>
      <c r="K19" s="25">
        <f>ROUND((I19*'2-Calculator'!$D$26),2)</f>
        <v>91454.13</v>
      </c>
      <c r="L19" s="23">
        <v>11</v>
      </c>
      <c r="M19" s="20" t="s">
        <v>186</v>
      </c>
      <c r="N19" s="20" t="s">
        <v>187</v>
      </c>
      <c r="O19" s="20" t="s">
        <v>188</v>
      </c>
      <c r="P19" s="20" t="s">
        <v>13</v>
      </c>
    </row>
    <row r="20" spans="1:16" s="26" customFormat="1" ht="12.5">
      <c r="A20" s="20"/>
      <c r="B20" s="21" t="s">
        <v>194</v>
      </c>
      <c r="C20" s="72" t="str">
        <f t="shared" si="2"/>
        <v>002</v>
      </c>
      <c r="D20" s="171" t="s">
        <v>193</v>
      </c>
      <c r="E20" s="182">
        <v>13.17047</v>
      </c>
      <c r="F20" s="23">
        <v>1.5</v>
      </c>
      <c r="G20" s="23">
        <v>1.5</v>
      </c>
      <c r="H20" s="22">
        <f t="shared" si="0"/>
        <v>19.755710000000001</v>
      </c>
      <c r="I20" s="24">
        <f t="shared" si="1"/>
        <v>19.755710000000001</v>
      </c>
      <c r="J20" s="25">
        <f>ROUND((H20*'2-Calculator'!$D$26),2)</f>
        <v>106680.83</v>
      </c>
      <c r="K20" s="25">
        <f>ROUND((I20*'2-Calculator'!$D$26),2)</f>
        <v>106680.83</v>
      </c>
      <c r="L20" s="23">
        <v>15.712765957446809</v>
      </c>
      <c r="M20" s="20" t="s">
        <v>186</v>
      </c>
      <c r="N20" s="20" t="s">
        <v>187</v>
      </c>
      <c r="O20" s="20" t="s">
        <v>188</v>
      </c>
      <c r="P20" s="20" t="s">
        <v>13</v>
      </c>
    </row>
    <row r="21" spans="1:16" s="26" customFormat="1" ht="12.5">
      <c r="A21" s="20"/>
      <c r="B21" s="21" t="s">
        <v>195</v>
      </c>
      <c r="C21" s="72" t="str">
        <f t="shared" si="2"/>
        <v>002</v>
      </c>
      <c r="D21" s="171" t="s">
        <v>193</v>
      </c>
      <c r="E21" s="182">
        <v>17.74737</v>
      </c>
      <c r="F21" s="23">
        <v>1.5</v>
      </c>
      <c r="G21" s="23">
        <v>1.5</v>
      </c>
      <c r="H21" s="22">
        <f t="shared" si="0"/>
        <v>26.62106</v>
      </c>
      <c r="I21" s="24">
        <f t="shared" si="1"/>
        <v>26.62106</v>
      </c>
      <c r="J21" s="25">
        <f>ROUND((H21*'2-Calculator'!$D$26),2)</f>
        <v>143753.72</v>
      </c>
      <c r="K21" s="25">
        <f>ROUND((I21*'2-Calculator'!$D$26),2)</f>
        <v>143753.72</v>
      </c>
      <c r="L21" s="23">
        <v>24.74565560821485</v>
      </c>
      <c r="M21" s="20" t="s">
        <v>186</v>
      </c>
      <c r="N21" s="20" t="s">
        <v>187</v>
      </c>
      <c r="O21" s="20" t="s">
        <v>188</v>
      </c>
      <c r="P21" s="20" t="s">
        <v>13</v>
      </c>
    </row>
    <row r="22" spans="1:16" s="26" customFormat="1" ht="12.5">
      <c r="A22" s="20"/>
      <c r="B22" s="21" t="s">
        <v>196</v>
      </c>
      <c r="C22" s="72" t="str">
        <f t="shared" si="2"/>
        <v>002</v>
      </c>
      <c r="D22" s="171" t="s">
        <v>193</v>
      </c>
      <c r="E22" s="182">
        <v>28.699660000000002</v>
      </c>
      <c r="F22" s="23">
        <v>1.5</v>
      </c>
      <c r="G22" s="23">
        <v>1.5</v>
      </c>
      <c r="H22" s="22">
        <f t="shared" si="0"/>
        <v>43.049489999999999</v>
      </c>
      <c r="I22" s="24">
        <f t="shared" si="1"/>
        <v>43.049489999999999</v>
      </c>
      <c r="J22" s="25">
        <f>ROUND((H22*'2-Calculator'!$D$26),2)</f>
        <v>232467.25</v>
      </c>
      <c r="K22" s="25">
        <f>ROUND((I22*'2-Calculator'!$D$26),2)</f>
        <v>232467.25</v>
      </c>
      <c r="L22" s="23">
        <v>48.244840525328328</v>
      </c>
      <c r="M22" s="20" t="s">
        <v>186</v>
      </c>
      <c r="N22" s="20" t="s">
        <v>187</v>
      </c>
      <c r="O22" s="20" t="s">
        <v>188</v>
      </c>
      <c r="P22" s="20" t="s">
        <v>13</v>
      </c>
    </row>
    <row r="23" spans="1:16" s="26" customFormat="1" ht="12.5">
      <c r="A23" s="20"/>
      <c r="B23" s="21" t="s">
        <v>197</v>
      </c>
      <c r="C23" s="72" t="str">
        <f t="shared" si="2"/>
        <v>004</v>
      </c>
      <c r="D23" s="171" t="s">
        <v>198</v>
      </c>
      <c r="E23" s="182">
        <v>5.8550800000000001</v>
      </c>
      <c r="F23" s="23">
        <v>1</v>
      </c>
      <c r="G23" s="23">
        <v>1</v>
      </c>
      <c r="H23" s="22">
        <f t="shared" si="0"/>
        <v>5.8550800000000001</v>
      </c>
      <c r="I23" s="24">
        <f t="shared" si="1"/>
        <v>5.8550800000000001</v>
      </c>
      <c r="J23" s="25">
        <f>ROUND((H23*'2-Calculator'!$D$26),2)</f>
        <v>31617.43</v>
      </c>
      <c r="K23" s="25">
        <f>ROUND((I23*'2-Calculator'!$D$26),2)</f>
        <v>31617.43</v>
      </c>
      <c r="L23" s="23">
        <v>15.75</v>
      </c>
      <c r="M23" s="20" t="s">
        <v>199</v>
      </c>
      <c r="N23" s="20" t="s">
        <v>200</v>
      </c>
      <c r="O23" s="20"/>
      <c r="P23" s="20" t="s">
        <v>13</v>
      </c>
    </row>
    <row r="24" spans="1:16" s="26" customFormat="1" ht="12.5">
      <c r="A24" s="20"/>
      <c r="B24" s="21" t="s">
        <v>201</v>
      </c>
      <c r="C24" s="72" t="str">
        <f t="shared" si="2"/>
        <v>004</v>
      </c>
      <c r="D24" s="171" t="s">
        <v>198</v>
      </c>
      <c r="E24" s="182">
        <v>8.7680600000000002</v>
      </c>
      <c r="F24" s="23">
        <v>1</v>
      </c>
      <c r="G24" s="23">
        <v>1</v>
      </c>
      <c r="H24" s="22">
        <f t="shared" si="0"/>
        <v>8.7680600000000002</v>
      </c>
      <c r="I24" s="24">
        <f t="shared" si="1"/>
        <v>8.7680600000000002</v>
      </c>
      <c r="J24" s="25">
        <f>ROUND((H24*'2-Calculator'!$D$26),2)</f>
        <v>47347.519999999997</v>
      </c>
      <c r="K24" s="25">
        <f>ROUND((I24*'2-Calculator'!$D$26),2)</f>
        <v>47347.519999999997</v>
      </c>
      <c r="L24" s="23">
        <v>21.14946619217082</v>
      </c>
      <c r="M24" s="20" t="s">
        <v>199</v>
      </c>
      <c r="N24" s="20" t="s">
        <v>200</v>
      </c>
      <c r="O24" s="20"/>
      <c r="P24" s="20" t="s">
        <v>13</v>
      </c>
    </row>
    <row r="25" spans="1:16" s="26" customFormat="1" ht="12.5">
      <c r="A25" s="20"/>
      <c r="B25" s="21" t="s">
        <v>202</v>
      </c>
      <c r="C25" s="72" t="str">
        <f t="shared" si="2"/>
        <v>004</v>
      </c>
      <c r="D25" s="171" t="s">
        <v>198</v>
      </c>
      <c r="E25" s="182">
        <v>12.75333</v>
      </c>
      <c r="F25" s="23">
        <v>1</v>
      </c>
      <c r="G25" s="23">
        <v>1</v>
      </c>
      <c r="H25" s="22">
        <f t="shared" si="0"/>
        <v>12.75333</v>
      </c>
      <c r="I25" s="24">
        <f t="shared" si="1"/>
        <v>12.75333</v>
      </c>
      <c r="J25" s="25">
        <f>ROUND((H25*'2-Calculator'!$D$26),2)</f>
        <v>68867.98</v>
      </c>
      <c r="K25" s="25">
        <f>ROUND((I25*'2-Calculator'!$D$26),2)</f>
        <v>68867.98</v>
      </c>
      <c r="L25" s="23">
        <v>29.978233570531604</v>
      </c>
      <c r="M25" s="20" t="s">
        <v>199</v>
      </c>
      <c r="N25" s="20" t="s">
        <v>200</v>
      </c>
      <c r="O25" s="20"/>
      <c r="P25" s="20" t="s">
        <v>13</v>
      </c>
    </row>
    <row r="26" spans="1:16" s="26" customFormat="1" ht="12.5">
      <c r="A26" s="20"/>
      <c r="B26" s="21" t="s">
        <v>203</v>
      </c>
      <c r="C26" s="72" t="str">
        <f t="shared" si="2"/>
        <v>004</v>
      </c>
      <c r="D26" s="171" t="s">
        <v>198</v>
      </c>
      <c r="E26" s="182">
        <v>18.636299999999999</v>
      </c>
      <c r="F26" s="23">
        <v>1</v>
      </c>
      <c r="G26" s="23">
        <v>1</v>
      </c>
      <c r="H26" s="22">
        <f t="shared" si="0"/>
        <v>18.636299999999999</v>
      </c>
      <c r="I26" s="24">
        <f t="shared" si="1"/>
        <v>18.636299999999999</v>
      </c>
      <c r="J26" s="25">
        <f>ROUND((H26*'2-Calculator'!$D$26),2)</f>
        <v>100636.02</v>
      </c>
      <c r="K26" s="25">
        <f>ROUND((I26*'2-Calculator'!$D$26),2)</f>
        <v>100636.02</v>
      </c>
      <c r="L26" s="23">
        <v>41.301514088037699</v>
      </c>
      <c r="M26" s="20" t="s">
        <v>199</v>
      </c>
      <c r="N26" s="20" t="s">
        <v>200</v>
      </c>
      <c r="O26" s="20"/>
      <c r="P26" s="20" t="s">
        <v>13</v>
      </c>
    </row>
    <row r="27" spans="1:16" s="26" customFormat="1" ht="12.5">
      <c r="A27" s="20"/>
      <c r="B27" s="21" t="s">
        <v>204</v>
      </c>
      <c r="C27" s="72" t="str">
        <f t="shared" si="2"/>
        <v>005</v>
      </c>
      <c r="D27" s="171" t="s">
        <v>205</v>
      </c>
      <c r="E27" s="182">
        <v>5.49735</v>
      </c>
      <c r="F27" s="23">
        <v>1</v>
      </c>
      <c r="G27" s="23">
        <v>1</v>
      </c>
      <c r="H27" s="22">
        <f t="shared" si="0"/>
        <v>5.49735</v>
      </c>
      <c r="I27" s="24">
        <f t="shared" si="1"/>
        <v>5.49735</v>
      </c>
      <c r="J27" s="25">
        <f>ROUND((H27*'2-Calculator'!$D$26),2)</f>
        <v>29685.69</v>
      </c>
      <c r="K27" s="25">
        <f>ROUND((I27*'2-Calculator'!$D$26),2)</f>
        <v>29685.69</v>
      </c>
      <c r="L27" s="23">
        <v>14.73076923076923</v>
      </c>
      <c r="M27" s="20" t="s">
        <v>199</v>
      </c>
      <c r="N27" s="20" t="s">
        <v>200</v>
      </c>
      <c r="O27" s="20"/>
      <c r="P27" s="20" t="s">
        <v>13</v>
      </c>
    </row>
    <row r="28" spans="1:16" s="26" customFormat="1" ht="12.5">
      <c r="A28" s="20"/>
      <c r="B28" s="21" t="s">
        <v>206</v>
      </c>
      <c r="C28" s="72" t="str">
        <f t="shared" si="2"/>
        <v>005</v>
      </c>
      <c r="D28" s="171" t="s">
        <v>205</v>
      </c>
      <c r="E28" s="182">
        <v>6.6200700000000001</v>
      </c>
      <c r="F28" s="23">
        <v>1</v>
      </c>
      <c r="G28" s="23">
        <v>1</v>
      </c>
      <c r="H28" s="22">
        <f t="shared" si="0"/>
        <v>6.6200700000000001</v>
      </c>
      <c r="I28" s="24">
        <f t="shared" si="1"/>
        <v>6.6200700000000001</v>
      </c>
      <c r="J28" s="25">
        <f>ROUND((H28*'2-Calculator'!$D$26),2)</f>
        <v>35748.379999999997</v>
      </c>
      <c r="K28" s="25">
        <f>ROUND((I28*'2-Calculator'!$D$26),2)</f>
        <v>35748.379999999997</v>
      </c>
      <c r="L28" s="23">
        <v>19.42931937172775</v>
      </c>
      <c r="M28" s="20" t="s">
        <v>199</v>
      </c>
      <c r="N28" s="20" t="s">
        <v>200</v>
      </c>
      <c r="O28" s="20"/>
      <c r="P28" s="20" t="s">
        <v>13</v>
      </c>
    </row>
    <row r="29" spans="1:16" s="26" customFormat="1" ht="12.5">
      <c r="A29" s="20"/>
      <c r="B29" s="21" t="s">
        <v>207</v>
      </c>
      <c r="C29" s="72" t="str">
        <f t="shared" si="2"/>
        <v>005</v>
      </c>
      <c r="D29" s="171" t="s">
        <v>205</v>
      </c>
      <c r="E29" s="182">
        <v>9.0441000000000003</v>
      </c>
      <c r="F29" s="23">
        <v>1</v>
      </c>
      <c r="G29" s="23">
        <v>1</v>
      </c>
      <c r="H29" s="22">
        <f t="shared" si="0"/>
        <v>9.0441000000000003</v>
      </c>
      <c r="I29" s="24">
        <f t="shared" si="1"/>
        <v>9.0441000000000003</v>
      </c>
      <c r="J29" s="25">
        <f>ROUND((H29*'2-Calculator'!$D$26),2)</f>
        <v>48838.14</v>
      </c>
      <c r="K29" s="25">
        <f>ROUND((I29*'2-Calculator'!$D$26),2)</f>
        <v>48838.14</v>
      </c>
      <c r="L29" s="23">
        <v>25.166362530413625</v>
      </c>
      <c r="M29" s="20" t="s">
        <v>199</v>
      </c>
      <c r="N29" s="20" t="s">
        <v>200</v>
      </c>
      <c r="O29" s="20"/>
      <c r="P29" s="20" t="s">
        <v>13</v>
      </c>
    </row>
    <row r="30" spans="1:16" s="26" customFormat="1" ht="12.5">
      <c r="A30" s="20"/>
      <c r="B30" s="21" t="s">
        <v>208</v>
      </c>
      <c r="C30" s="72" t="str">
        <f t="shared" si="2"/>
        <v>005</v>
      </c>
      <c r="D30" s="171" t="s">
        <v>205</v>
      </c>
      <c r="E30" s="182">
        <v>12.281700000000001</v>
      </c>
      <c r="F30" s="23">
        <v>1</v>
      </c>
      <c r="G30" s="23">
        <v>1</v>
      </c>
      <c r="H30" s="22">
        <f t="shared" si="0"/>
        <v>12.281700000000001</v>
      </c>
      <c r="I30" s="24">
        <f t="shared" si="1"/>
        <v>12.281700000000001</v>
      </c>
      <c r="J30" s="25">
        <f>ROUND((H30*'2-Calculator'!$D$26),2)</f>
        <v>66321.179999999993</v>
      </c>
      <c r="K30" s="25">
        <f>ROUND((I30*'2-Calculator'!$D$26),2)</f>
        <v>66321.179999999993</v>
      </c>
      <c r="L30" s="23">
        <v>33.437000684775164</v>
      </c>
      <c r="M30" s="20" t="s">
        <v>199</v>
      </c>
      <c r="N30" s="20" t="s">
        <v>200</v>
      </c>
      <c r="O30" s="20"/>
      <c r="P30" s="20" t="s">
        <v>13</v>
      </c>
    </row>
    <row r="31" spans="1:16" s="26" customFormat="1" ht="12.5">
      <c r="A31" s="20"/>
      <c r="B31" s="21" t="s">
        <v>209</v>
      </c>
      <c r="C31" s="72" t="str">
        <f t="shared" si="2"/>
        <v>006</v>
      </c>
      <c r="D31" s="171" t="s">
        <v>210</v>
      </c>
      <c r="E31" s="182">
        <v>7.7738500000000004</v>
      </c>
      <c r="F31" s="23">
        <v>1.5</v>
      </c>
      <c r="G31" s="23">
        <v>1.5</v>
      </c>
      <c r="H31" s="22">
        <f t="shared" si="0"/>
        <v>11.660780000000001</v>
      </c>
      <c r="I31" s="24">
        <f t="shared" si="1"/>
        <v>11.660780000000001</v>
      </c>
      <c r="J31" s="25">
        <f>ROUND((H31*'2-Calculator'!$D$26),2)</f>
        <v>62968.21</v>
      </c>
      <c r="K31" s="25">
        <f>ROUND((I31*'2-Calculator'!$D$26),2)</f>
        <v>62968.21</v>
      </c>
      <c r="L31" s="23">
        <v>7.32</v>
      </c>
      <c r="M31" s="20" t="s">
        <v>186</v>
      </c>
      <c r="N31" s="20" t="s">
        <v>187</v>
      </c>
      <c r="O31" s="20" t="s">
        <v>188</v>
      </c>
      <c r="P31" s="20" t="s">
        <v>13</v>
      </c>
    </row>
    <row r="32" spans="1:16" s="26" customFormat="1" ht="12.5">
      <c r="A32" s="20"/>
      <c r="B32" s="21" t="s">
        <v>211</v>
      </c>
      <c r="C32" s="72" t="str">
        <f t="shared" si="2"/>
        <v>006</v>
      </c>
      <c r="D32" s="171" t="s">
        <v>210</v>
      </c>
      <c r="E32" s="182">
        <v>9.8898200000000003</v>
      </c>
      <c r="F32" s="23">
        <v>1.5</v>
      </c>
      <c r="G32" s="23">
        <v>1.5</v>
      </c>
      <c r="H32" s="22">
        <f t="shared" si="0"/>
        <v>14.83473</v>
      </c>
      <c r="I32" s="24">
        <f t="shared" si="1"/>
        <v>14.83473</v>
      </c>
      <c r="J32" s="25">
        <f>ROUND((H32*'2-Calculator'!$D$26),2)</f>
        <v>80107.539999999994</v>
      </c>
      <c r="K32" s="25">
        <f>ROUND((I32*'2-Calculator'!$D$26),2)</f>
        <v>80107.539999999994</v>
      </c>
      <c r="L32" s="23">
        <v>7.32</v>
      </c>
      <c r="M32" s="20" t="s">
        <v>186</v>
      </c>
      <c r="N32" s="20" t="s">
        <v>187</v>
      </c>
      <c r="O32" s="20" t="s">
        <v>188</v>
      </c>
      <c r="P32" s="20" t="s">
        <v>13</v>
      </c>
    </row>
    <row r="33" spans="1:16" s="26" customFormat="1" ht="12.5">
      <c r="A33" s="20"/>
      <c r="B33" s="21" t="s">
        <v>212</v>
      </c>
      <c r="C33" s="72" t="str">
        <f t="shared" si="2"/>
        <v>006</v>
      </c>
      <c r="D33" s="171" t="s">
        <v>210</v>
      </c>
      <c r="E33" s="182">
        <v>11.39246</v>
      </c>
      <c r="F33" s="23">
        <v>1.5</v>
      </c>
      <c r="G33" s="23">
        <v>1.5</v>
      </c>
      <c r="H33" s="22">
        <f t="shared" si="0"/>
        <v>17.08869</v>
      </c>
      <c r="I33" s="24">
        <f t="shared" si="1"/>
        <v>17.08869</v>
      </c>
      <c r="J33" s="25">
        <f>ROUND((H33*'2-Calculator'!$D$26),2)</f>
        <v>92278.93</v>
      </c>
      <c r="K33" s="25">
        <f>ROUND((I33*'2-Calculator'!$D$26),2)</f>
        <v>92278.93</v>
      </c>
      <c r="L33" s="23">
        <v>9.3648648648648649</v>
      </c>
      <c r="M33" s="20" t="s">
        <v>186</v>
      </c>
      <c r="N33" s="20" t="s">
        <v>187</v>
      </c>
      <c r="O33" s="20" t="s">
        <v>188</v>
      </c>
      <c r="P33" s="20" t="s">
        <v>13</v>
      </c>
    </row>
    <row r="34" spans="1:16" s="26" customFormat="1" ht="12.5">
      <c r="A34" s="20"/>
      <c r="B34" s="21" t="s">
        <v>213</v>
      </c>
      <c r="C34" s="72" t="str">
        <f t="shared" si="2"/>
        <v>006</v>
      </c>
      <c r="D34" s="171" t="s">
        <v>210</v>
      </c>
      <c r="E34" s="182">
        <v>16.202110000000001</v>
      </c>
      <c r="F34" s="23">
        <v>1.5</v>
      </c>
      <c r="G34" s="23">
        <v>1.5</v>
      </c>
      <c r="H34" s="22">
        <f t="shared" si="0"/>
        <v>24.303170000000001</v>
      </c>
      <c r="I34" s="24">
        <f t="shared" si="1"/>
        <v>24.303170000000001</v>
      </c>
      <c r="J34" s="25">
        <f>ROUND((H34*'2-Calculator'!$D$26),2)</f>
        <v>131237.12</v>
      </c>
      <c r="K34" s="25">
        <f>ROUND((I34*'2-Calculator'!$D$26),2)</f>
        <v>131237.12</v>
      </c>
      <c r="L34" s="23">
        <v>23.454545454545453</v>
      </c>
      <c r="M34" s="20" t="s">
        <v>186</v>
      </c>
      <c r="N34" s="20" t="s">
        <v>187</v>
      </c>
      <c r="O34" s="20" t="s">
        <v>188</v>
      </c>
      <c r="P34" s="20" t="s">
        <v>13</v>
      </c>
    </row>
    <row r="35" spans="1:16" s="26" customFormat="1" ht="12.5">
      <c r="A35" s="20"/>
      <c r="B35" s="21" t="s">
        <v>214</v>
      </c>
      <c r="C35" s="72" t="str">
        <f t="shared" si="2"/>
        <v>007</v>
      </c>
      <c r="D35" s="171" t="s">
        <v>215</v>
      </c>
      <c r="E35" s="182">
        <v>7.7228199999999996</v>
      </c>
      <c r="F35" s="23">
        <v>1.5</v>
      </c>
      <c r="G35" s="23">
        <v>1.5</v>
      </c>
      <c r="H35" s="22">
        <f t="shared" si="0"/>
        <v>11.58423</v>
      </c>
      <c r="I35" s="24">
        <f t="shared" si="1"/>
        <v>11.58423</v>
      </c>
      <c r="J35" s="25">
        <f>ROUND((H35*'2-Calculator'!$D$26),2)</f>
        <v>62554.84</v>
      </c>
      <c r="K35" s="25">
        <f>ROUND((I35*'2-Calculator'!$D$26),2)</f>
        <v>62554.84</v>
      </c>
      <c r="L35" s="23">
        <v>16.990196078431371</v>
      </c>
      <c r="M35" s="20" t="s">
        <v>186</v>
      </c>
      <c r="N35" s="20" t="s">
        <v>187</v>
      </c>
      <c r="O35" s="20" t="s">
        <v>188</v>
      </c>
      <c r="P35" s="20" t="s">
        <v>13</v>
      </c>
    </row>
    <row r="36" spans="1:16" s="26" customFormat="1" ht="12.5">
      <c r="A36" s="20"/>
      <c r="B36" s="21" t="s">
        <v>216</v>
      </c>
      <c r="C36" s="72" t="str">
        <f t="shared" si="2"/>
        <v>007</v>
      </c>
      <c r="D36" s="171" t="s">
        <v>215</v>
      </c>
      <c r="E36" s="182">
        <v>8.6732800000000001</v>
      </c>
      <c r="F36" s="23">
        <v>1.5</v>
      </c>
      <c r="G36" s="23">
        <v>1.5</v>
      </c>
      <c r="H36" s="22">
        <f t="shared" si="0"/>
        <v>13.009919999999999</v>
      </c>
      <c r="I36" s="24">
        <f t="shared" si="1"/>
        <v>13.009919999999999</v>
      </c>
      <c r="J36" s="25">
        <f>ROUND((H36*'2-Calculator'!$D$26),2)</f>
        <v>70253.570000000007</v>
      </c>
      <c r="K36" s="25">
        <f>ROUND((I36*'2-Calculator'!$D$26),2)</f>
        <v>70253.570000000007</v>
      </c>
      <c r="L36" s="23">
        <v>23.973352033660589</v>
      </c>
      <c r="M36" s="20" t="s">
        <v>186</v>
      </c>
      <c r="N36" s="20" t="s">
        <v>187</v>
      </c>
      <c r="O36" s="20" t="s">
        <v>188</v>
      </c>
      <c r="P36" s="20" t="s">
        <v>13</v>
      </c>
    </row>
    <row r="37" spans="1:16" s="26" customFormat="1" ht="12.5">
      <c r="A37" s="20"/>
      <c r="B37" s="21" t="s">
        <v>217</v>
      </c>
      <c r="C37" s="72" t="str">
        <f t="shared" si="2"/>
        <v>007</v>
      </c>
      <c r="D37" s="171" t="s">
        <v>215</v>
      </c>
      <c r="E37" s="182">
        <v>11.088150000000001</v>
      </c>
      <c r="F37" s="23">
        <v>1.5</v>
      </c>
      <c r="G37" s="23">
        <v>1.5</v>
      </c>
      <c r="H37" s="22">
        <f t="shared" si="0"/>
        <v>16.63223</v>
      </c>
      <c r="I37" s="24">
        <f t="shared" si="1"/>
        <v>16.63223</v>
      </c>
      <c r="J37" s="25">
        <f>ROUND((H37*'2-Calculator'!$D$26),2)</f>
        <v>89814.04</v>
      </c>
      <c r="K37" s="25">
        <f>ROUND((I37*'2-Calculator'!$D$26),2)</f>
        <v>89814.04</v>
      </c>
      <c r="L37" s="23">
        <v>28.525570416994494</v>
      </c>
      <c r="M37" s="20" t="s">
        <v>186</v>
      </c>
      <c r="N37" s="20" t="s">
        <v>187</v>
      </c>
      <c r="O37" s="20" t="s">
        <v>188</v>
      </c>
      <c r="P37" s="20" t="s">
        <v>13</v>
      </c>
    </row>
    <row r="38" spans="1:16" s="26" customFormat="1" ht="12.5">
      <c r="A38" s="20"/>
      <c r="B38" s="21" t="s">
        <v>218</v>
      </c>
      <c r="C38" s="72" t="str">
        <f t="shared" si="2"/>
        <v>007</v>
      </c>
      <c r="D38" s="171" t="s">
        <v>215</v>
      </c>
      <c r="E38" s="182">
        <v>18.814979999999998</v>
      </c>
      <c r="F38" s="23">
        <v>1.5</v>
      </c>
      <c r="G38" s="23">
        <v>1.5</v>
      </c>
      <c r="H38" s="22">
        <f t="shared" si="0"/>
        <v>28.222470000000001</v>
      </c>
      <c r="I38" s="24">
        <f t="shared" si="1"/>
        <v>28.222470000000001</v>
      </c>
      <c r="J38" s="25">
        <f>ROUND((H38*'2-Calculator'!$D$26),2)</f>
        <v>152401.34</v>
      </c>
      <c r="K38" s="25">
        <f>ROUND((I38*'2-Calculator'!$D$26),2)</f>
        <v>152401.34</v>
      </c>
      <c r="L38" s="23">
        <v>49.768229166666664</v>
      </c>
      <c r="M38" s="20" t="s">
        <v>186</v>
      </c>
      <c r="N38" s="20" t="s">
        <v>187</v>
      </c>
      <c r="O38" s="20" t="s">
        <v>188</v>
      </c>
      <c r="P38" s="20" t="s">
        <v>13</v>
      </c>
    </row>
    <row r="39" spans="1:16" s="26" customFormat="1" ht="12.5">
      <c r="A39" s="20"/>
      <c r="B39" s="21" t="s">
        <v>219</v>
      </c>
      <c r="C39" s="72" t="str">
        <f t="shared" si="2"/>
        <v>008</v>
      </c>
      <c r="D39" s="171" t="s">
        <v>220</v>
      </c>
      <c r="E39" s="182">
        <v>3.76803</v>
      </c>
      <c r="F39" s="23">
        <v>1.5</v>
      </c>
      <c r="G39" s="23">
        <v>1.5</v>
      </c>
      <c r="H39" s="22">
        <f t="shared" si="0"/>
        <v>5.65205</v>
      </c>
      <c r="I39" s="24">
        <f t="shared" si="1"/>
        <v>5.65205</v>
      </c>
      <c r="J39" s="25">
        <f>ROUND((H39*'2-Calculator'!$D$26),2)</f>
        <v>30521.07</v>
      </c>
      <c r="K39" s="25">
        <f>ROUND((I39*'2-Calculator'!$D$26),2)</f>
        <v>30521.07</v>
      </c>
      <c r="L39" s="23">
        <v>11.560810810810811</v>
      </c>
      <c r="M39" s="20" t="s">
        <v>186</v>
      </c>
      <c r="N39" s="20" t="s">
        <v>187</v>
      </c>
      <c r="O39" s="20" t="s">
        <v>188</v>
      </c>
      <c r="P39" s="20" t="s">
        <v>13</v>
      </c>
    </row>
    <row r="40" spans="1:16" s="26" customFormat="1" ht="12.5">
      <c r="A40" s="20"/>
      <c r="B40" s="21" t="s">
        <v>221</v>
      </c>
      <c r="C40" s="72" t="str">
        <f t="shared" si="2"/>
        <v>008</v>
      </c>
      <c r="D40" s="171" t="s">
        <v>220</v>
      </c>
      <c r="E40" s="182">
        <v>5.0143899999999997</v>
      </c>
      <c r="F40" s="23">
        <v>1.5</v>
      </c>
      <c r="G40" s="23">
        <v>1.5</v>
      </c>
      <c r="H40" s="22">
        <f t="shared" si="0"/>
        <v>7.5215899999999998</v>
      </c>
      <c r="I40" s="24">
        <f t="shared" si="1"/>
        <v>7.5215899999999998</v>
      </c>
      <c r="J40" s="25">
        <f>ROUND((H40*'2-Calculator'!$D$26),2)</f>
        <v>40616.589999999997</v>
      </c>
      <c r="K40" s="25">
        <f>ROUND((I40*'2-Calculator'!$D$26),2)</f>
        <v>40616.589999999997</v>
      </c>
      <c r="L40" s="23">
        <v>16.075230660042582</v>
      </c>
      <c r="M40" s="20" t="s">
        <v>186</v>
      </c>
      <c r="N40" s="20" t="s">
        <v>187</v>
      </c>
      <c r="O40" s="20" t="s">
        <v>188</v>
      </c>
      <c r="P40" s="20" t="s">
        <v>13</v>
      </c>
    </row>
    <row r="41" spans="1:16" s="26" customFormat="1" ht="12.5">
      <c r="A41" s="20"/>
      <c r="B41" s="21" t="s">
        <v>222</v>
      </c>
      <c r="C41" s="72" t="str">
        <f t="shared" si="2"/>
        <v>008</v>
      </c>
      <c r="D41" s="171" t="s">
        <v>220</v>
      </c>
      <c r="E41" s="182">
        <v>5.9931299999999998</v>
      </c>
      <c r="F41" s="23">
        <v>1.5</v>
      </c>
      <c r="G41" s="23">
        <v>1.5</v>
      </c>
      <c r="H41" s="22">
        <f t="shared" si="0"/>
        <v>8.9896999999999991</v>
      </c>
      <c r="I41" s="24">
        <f t="shared" si="1"/>
        <v>8.9896999999999991</v>
      </c>
      <c r="J41" s="25">
        <f>ROUND((H41*'2-Calculator'!$D$26),2)</f>
        <v>48544.38</v>
      </c>
      <c r="K41" s="25">
        <f>ROUND((I41*'2-Calculator'!$D$26),2)</f>
        <v>48544.38</v>
      </c>
      <c r="L41" s="23">
        <v>18.874451754385966</v>
      </c>
      <c r="M41" s="20" t="s">
        <v>186</v>
      </c>
      <c r="N41" s="20" t="s">
        <v>187</v>
      </c>
      <c r="O41" s="20" t="s">
        <v>188</v>
      </c>
      <c r="P41" s="20" t="s">
        <v>13</v>
      </c>
    </row>
    <row r="42" spans="1:16" s="26" customFormat="1" ht="12.5">
      <c r="A42" s="20"/>
      <c r="B42" s="21" t="s">
        <v>223</v>
      </c>
      <c r="C42" s="72" t="str">
        <f t="shared" si="2"/>
        <v>008</v>
      </c>
      <c r="D42" s="171" t="s">
        <v>220</v>
      </c>
      <c r="E42" s="182">
        <v>9.5177200000000006</v>
      </c>
      <c r="F42" s="23">
        <v>1.5</v>
      </c>
      <c r="G42" s="23">
        <v>1.5</v>
      </c>
      <c r="H42" s="22">
        <f t="shared" si="0"/>
        <v>14.276579999999999</v>
      </c>
      <c r="I42" s="24">
        <f t="shared" si="1"/>
        <v>14.276579999999999</v>
      </c>
      <c r="J42" s="25">
        <f>ROUND((H42*'2-Calculator'!$D$26),2)</f>
        <v>77093.53</v>
      </c>
      <c r="K42" s="25">
        <f>ROUND((I42*'2-Calculator'!$D$26),2)</f>
        <v>77093.53</v>
      </c>
      <c r="L42" s="23">
        <v>27.298283261802574</v>
      </c>
      <c r="M42" s="20" t="s">
        <v>186</v>
      </c>
      <c r="N42" s="20" t="s">
        <v>187</v>
      </c>
      <c r="O42" s="20" t="s">
        <v>188</v>
      </c>
      <c r="P42" s="20" t="s">
        <v>13</v>
      </c>
    </row>
    <row r="43" spans="1:16" s="26" customFormat="1" ht="12.5">
      <c r="A43" s="20"/>
      <c r="B43" s="21" t="s">
        <v>224</v>
      </c>
      <c r="C43" s="72" t="str">
        <f t="shared" si="2"/>
        <v>009</v>
      </c>
      <c r="D43" s="171" t="s">
        <v>225</v>
      </c>
      <c r="E43" s="182">
        <v>5.0336100000000004</v>
      </c>
      <c r="F43" s="23">
        <v>1</v>
      </c>
      <c r="G43" s="23">
        <v>1</v>
      </c>
      <c r="H43" s="22">
        <f t="shared" si="0"/>
        <v>5.0336100000000004</v>
      </c>
      <c r="I43" s="24">
        <f t="shared" si="1"/>
        <v>5.0336100000000004</v>
      </c>
      <c r="J43" s="25">
        <f>ROUND((H43*'2-Calculator'!$D$26),2)</f>
        <v>27181.49</v>
      </c>
      <c r="K43" s="25">
        <f>ROUND((I43*'2-Calculator'!$D$26),2)</f>
        <v>27181.49</v>
      </c>
      <c r="L43" s="23">
        <v>5.1111111111111107</v>
      </c>
      <c r="M43" s="20" t="s">
        <v>199</v>
      </c>
      <c r="N43" s="20" t="s">
        <v>200</v>
      </c>
      <c r="O43" s="20"/>
      <c r="P43" s="20" t="s">
        <v>13</v>
      </c>
    </row>
    <row r="44" spans="1:16" s="26" customFormat="1" ht="12.5">
      <c r="A44" s="20"/>
      <c r="B44" s="21" t="s">
        <v>226</v>
      </c>
      <c r="C44" s="72" t="str">
        <f t="shared" si="2"/>
        <v>009</v>
      </c>
      <c r="D44" s="171" t="s">
        <v>225</v>
      </c>
      <c r="E44" s="182">
        <v>6.1333299999999999</v>
      </c>
      <c r="F44" s="23">
        <v>1</v>
      </c>
      <c r="G44" s="23">
        <v>1</v>
      </c>
      <c r="H44" s="22">
        <f t="shared" si="0"/>
        <v>6.1333299999999999</v>
      </c>
      <c r="I44" s="24">
        <f t="shared" si="1"/>
        <v>6.1333299999999999</v>
      </c>
      <c r="J44" s="25">
        <f>ROUND((H44*'2-Calculator'!$D$26),2)</f>
        <v>33119.980000000003</v>
      </c>
      <c r="K44" s="25">
        <f>ROUND((I44*'2-Calculator'!$D$26),2)</f>
        <v>33119.980000000003</v>
      </c>
      <c r="L44" s="23">
        <v>5.1111111111111107</v>
      </c>
      <c r="M44" s="20" t="s">
        <v>199</v>
      </c>
      <c r="N44" s="20" t="s">
        <v>200</v>
      </c>
      <c r="O44" s="20"/>
      <c r="P44" s="20" t="s">
        <v>13</v>
      </c>
    </row>
    <row r="45" spans="1:16" s="26" customFormat="1" ht="12.5">
      <c r="A45" s="20"/>
      <c r="B45" s="21" t="s">
        <v>227</v>
      </c>
      <c r="C45" s="72" t="str">
        <f t="shared" si="2"/>
        <v>009</v>
      </c>
      <c r="D45" s="171" t="s">
        <v>225</v>
      </c>
      <c r="E45" s="182">
        <v>8.4091900000000006</v>
      </c>
      <c r="F45" s="23">
        <v>1</v>
      </c>
      <c r="G45" s="23">
        <v>1</v>
      </c>
      <c r="H45" s="22">
        <f t="shared" si="0"/>
        <v>8.4091900000000006</v>
      </c>
      <c r="I45" s="24">
        <f t="shared" si="1"/>
        <v>8.4091900000000006</v>
      </c>
      <c r="J45" s="25">
        <f>ROUND((H45*'2-Calculator'!$D$26),2)</f>
        <v>45409.63</v>
      </c>
      <c r="K45" s="25">
        <f>ROUND((I45*'2-Calculator'!$D$26),2)</f>
        <v>45409.63</v>
      </c>
      <c r="L45" s="23">
        <v>10.754838709677419</v>
      </c>
      <c r="M45" s="20" t="s">
        <v>199</v>
      </c>
      <c r="N45" s="20" t="s">
        <v>200</v>
      </c>
      <c r="O45" s="20"/>
      <c r="P45" s="20" t="s">
        <v>13</v>
      </c>
    </row>
    <row r="46" spans="1:16" s="26" customFormat="1" ht="12.5">
      <c r="A46" s="20"/>
      <c r="B46" s="21" t="s">
        <v>228</v>
      </c>
      <c r="C46" s="72" t="str">
        <f t="shared" si="2"/>
        <v>009</v>
      </c>
      <c r="D46" s="171" t="s">
        <v>225</v>
      </c>
      <c r="E46" s="182">
        <v>18.24549</v>
      </c>
      <c r="F46" s="23">
        <v>1</v>
      </c>
      <c r="G46" s="23">
        <v>1</v>
      </c>
      <c r="H46" s="22">
        <f t="shared" si="0"/>
        <v>18.24549</v>
      </c>
      <c r="I46" s="24">
        <f t="shared" si="1"/>
        <v>18.24549</v>
      </c>
      <c r="J46" s="25">
        <f>ROUND((H46*'2-Calculator'!$D$26),2)</f>
        <v>98525.65</v>
      </c>
      <c r="K46" s="25">
        <f>ROUND((I46*'2-Calculator'!$D$26),2)</f>
        <v>98525.65</v>
      </c>
      <c r="L46" s="23">
        <v>25.781917310313492</v>
      </c>
      <c r="M46" s="20" t="s">
        <v>199</v>
      </c>
      <c r="N46" s="20" t="s">
        <v>200</v>
      </c>
      <c r="O46" s="20"/>
      <c r="P46" s="20" t="s">
        <v>13</v>
      </c>
    </row>
    <row r="47" spans="1:16" s="26" customFormat="1" ht="12.5">
      <c r="A47" s="20"/>
      <c r="B47" s="20" t="s">
        <v>229</v>
      </c>
      <c r="C47" s="72" t="str">
        <f t="shared" si="2"/>
        <v>011</v>
      </c>
      <c r="D47" s="171" t="s">
        <v>230</v>
      </c>
      <c r="E47" s="182">
        <v>3.4378500000000001</v>
      </c>
      <c r="F47" s="23">
        <v>1</v>
      </c>
      <c r="G47" s="23">
        <v>1</v>
      </c>
      <c r="H47" s="22">
        <f t="shared" si="0"/>
        <v>3.4378500000000001</v>
      </c>
      <c r="I47" s="24">
        <f t="shared" si="1"/>
        <v>3.4378500000000001</v>
      </c>
      <c r="J47" s="25">
        <f>ROUND((H47*'2-Calculator'!$D$26),2)</f>
        <v>18564.39</v>
      </c>
      <c r="K47" s="25">
        <f>ROUND((I47*'2-Calculator'!$D$26),2)</f>
        <v>18564.39</v>
      </c>
      <c r="L47" s="23">
        <v>9.67</v>
      </c>
      <c r="M47" s="20" t="s">
        <v>199</v>
      </c>
      <c r="N47" s="20" t="s">
        <v>200</v>
      </c>
      <c r="O47" s="20"/>
      <c r="P47" s="20" t="s">
        <v>13</v>
      </c>
    </row>
    <row r="48" spans="1:16" s="26" customFormat="1" ht="12.5">
      <c r="A48" s="20"/>
      <c r="B48" s="20" t="s">
        <v>231</v>
      </c>
      <c r="C48" s="72" t="str">
        <f t="shared" si="2"/>
        <v>011</v>
      </c>
      <c r="D48" s="171" t="s">
        <v>230</v>
      </c>
      <c r="E48" s="182">
        <v>5.1010499999999999</v>
      </c>
      <c r="F48" s="23">
        <v>1</v>
      </c>
      <c r="G48" s="23">
        <v>1</v>
      </c>
      <c r="H48" s="22">
        <f t="shared" si="0"/>
        <v>5.1010499999999999</v>
      </c>
      <c r="I48" s="24">
        <f t="shared" si="1"/>
        <v>5.1010499999999999</v>
      </c>
      <c r="J48" s="25">
        <f>ROUND((H48*'2-Calculator'!$D$26),2)</f>
        <v>27545.67</v>
      </c>
      <c r="K48" s="25">
        <f>ROUND((I48*'2-Calculator'!$D$26),2)</f>
        <v>27545.67</v>
      </c>
      <c r="L48" s="23">
        <v>11.47</v>
      </c>
      <c r="M48" s="20" t="s">
        <v>199</v>
      </c>
      <c r="N48" s="20" t="s">
        <v>200</v>
      </c>
      <c r="O48" s="20"/>
      <c r="P48" s="20" t="s">
        <v>13</v>
      </c>
    </row>
    <row r="49" spans="1:16" s="26" customFormat="1" ht="12.5">
      <c r="A49" s="20"/>
      <c r="B49" s="20" t="s">
        <v>232</v>
      </c>
      <c r="C49" s="72" t="str">
        <f t="shared" si="2"/>
        <v>011</v>
      </c>
      <c r="D49" s="171" t="s">
        <v>230</v>
      </c>
      <c r="E49" s="182">
        <v>9.6300500000000007</v>
      </c>
      <c r="F49" s="23">
        <v>1</v>
      </c>
      <c r="G49" s="23">
        <v>1</v>
      </c>
      <c r="H49" s="22">
        <f t="shared" si="0"/>
        <v>9.6300500000000007</v>
      </c>
      <c r="I49" s="24">
        <f t="shared" si="1"/>
        <v>9.6300500000000007</v>
      </c>
      <c r="J49" s="25">
        <f>ROUND((H49*'2-Calculator'!$D$26),2)</f>
        <v>52002.27</v>
      </c>
      <c r="K49" s="25">
        <f>ROUND((I49*'2-Calculator'!$D$26),2)</f>
        <v>52002.27</v>
      </c>
      <c r="L49" s="23">
        <v>16.13</v>
      </c>
      <c r="M49" s="20" t="s">
        <v>199</v>
      </c>
      <c r="N49" s="20" t="s">
        <v>200</v>
      </c>
      <c r="O49" s="20"/>
      <c r="P49" s="20" t="s">
        <v>13</v>
      </c>
    </row>
    <row r="50" spans="1:16" s="26" customFormat="1" ht="12.5">
      <c r="A50" s="20"/>
      <c r="B50" s="20" t="s">
        <v>233</v>
      </c>
      <c r="C50" s="72" t="str">
        <f t="shared" si="2"/>
        <v>011</v>
      </c>
      <c r="D50" s="171" t="s">
        <v>230</v>
      </c>
      <c r="E50" s="182">
        <v>19.564340000000001</v>
      </c>
      <c r="F50" s="23">
        <v>1</v>
      </c>
      <c r="G50" s="23">
        <v>1</v>
      </c>
      <c r="H50" s="22">
        <f t="shared" si="0"/>
        <v>19.564340000000001</v>
      </c>
      <c r="I50" s="24">
        <f t="shared" si="1"/>
        <v>19.564340000000001</v>
      </c>
      <c r="J50" s="25">
        <f>ROUND((H50*'2-Calculator'!$D$26),2)</f>
        <v>105647.44</v>
      </c>
      <c r="K50" s="25">
        <f>ROUND((I50*'2-Calculator'!$D$26),2)</f>
        <v>105647.44</v>
      </c>
      <c r="L50" s="23">
        <v>31.01</v>
      </c>
      <c r="M50" s="20" t="s">
        <v>199</v>
      </c>
      <c r="N50" s="20" t="s">
        <v>200</v>
      </c>
      <c r="O50" s="20"/>
      <c r="P50" s="20" t="s">
        <v>13</v>
      </c>
    </row>
    <row r="51" spans="1:16" s="26" customFormat="1" ht="12.5">
      <c r="A51" s="20"/>
      <c r="B51" s="20" t="s">
        <v>234</v>
      </c>
      <c r="C51" s="72" t="str">
        <f t="shared" si="2"/>
        <v>020</v>
      </c>
      <c r="D51" s="171" t="s">
        <v>235</v>
      </c>
      <c r="E51" s="182">
        <v>2.6087799999999999</v>
      </c>
      <c r="F51" s="23">
        <v>1</v>
      </c>
      <c r="G51" s="23">
        <v>1</v>
      </c>
      <c r="H51" s="22">
        <f t="shared" si="0"/>
        <v>2.6087799999999999</v>
      </c>
      <c r="I51" s="24">
        <f t="shared" si="1"/>
        <v>2.6087799999999999</v>
      </c>
      <c r="J51" s="25">
        <f>ROUND((H51*'2-Calculator'!$D$26),2)</f>
        <v>14087.41</v>
      </c>
      <c r="K51" s="25">
        <f>ROUND((I51*'2-Calculator'!$D$26),2)</f>
        <v>14087.41</v>
      </c>
      <c r="L51" s="23">
        <v>6.2144985104270107</v>
      </c>
      <c r="M51" s="20" t="s">
        <v>199</v>
      </c>
      <c r="N51" s="20" t="s">
        <v>200</v>
      </c>
      <c r="O51" s="20"/>
      <c r="P51" s="20" t="s">
        <v>13</v>
      </c>
    </row>
    <row r="52" spans="1:16" s="26" customFormat="1" ht="12.5">
      <c r="A52" s="20"/>
      <c r="B52" s="20" t="s">
        <v>236</v>
      </c>
      <c r="C52" s="72" t="str">
        <f t="shared" si="2"/>
        <v>020</v>
      </c>
      <c r="D52" s="171" t="s">
        <v>235</v>
      </c>
      <c r="E52" s="182">
        <v>3.1340400000000002</v>
      </c>
      <c r="F52" s="23">
        <v>1</v>
      </c>
      <c r="G52" s="23">
        <v>1</v>
      </c>
      <c r="H52" s="22">
        <f t="shared" si="0"/>
        <v>3.1340400000000002</v>
      </c>
      <c r="I52" s="24">
        <f t="shared" si="1"/>
        <v>3.1340400000000002</v>
      </c>
      <c r="J52" s="25">
        <f>ROUND((H52*'2-Calculator'!$D$26),2)</f>
        <v>16923.82</v>
      </c>
      <c r="K52" s="25">
        <f>ROUND((I52*'2-Calculator'!$D$26),2)</f>
        <v>16923.82</v>
      </c>
      <c r="L52" s="23">
        <v>7.617105263157895</v>
      </c>
      <c r="M52" s="20" t="s">
        <v>199</v>
      </c>
      <c r="N52" s="20" t="s">
        <v>200</v>
      </c>
      <c r="O52" s="20"/>
      <c r="P52" s="20" t="s">
        <v>13</v>
      </c>
    </row>
    <row r="53" spans="1:16" s="26" customFormat="1" ht="12.5">
      <c r="A53" s="20"/>
      <c r="B53" s="20" t="s">
        <v>237</v>
      </c>
      <c r="C53" s="72" t="str">
        <f t="shared" si="2"/>
        <v>020</v>
      </c>
      <c r="D53" s="171" t="s">
        <v>235</v>
      </c>
      <c r="E53" s="182">
        <v>4.28817</v>
      </c>
      <c r="F53" s="23">
        <v>1</v>
      </c>
      <c r="G53" s="23">
        <v>1</v>
      </c>
      <c r="H53" s="22">
        <f t="shared" si="0"/>
        <v>4.28817</v>
      </c>
      <c r="I53" s="24">
        <f t="shared" si="1"/>
        <v>4.28817</v>
      </c>
      <c r="J53" s="25">
        <f>ROUND((H53*'2-Calculator'!$D$26),2)</f>
        <v>23156.12</v>
      </c>
      <c r="K53" s="25">
        <f>ROUND((I53*'2-Calculator'!$D$26),2)</f>
        <v>23156.12</v>
      </c>
      <c r="L53" s="23">
        <v>10.474406991260924</v>
      </c>
      <c r="M53" s="20" t="s">
        <v>199</v>
      </c>
      <c r="N53" s="20" t="s">
        <v>200</v>
      </c>
      <c r="O53" s="20"/>
      <c r="P53" s="20" t="s">
        <v>13</v>
      </c>
    </row>
    <row r="54" spans="1:16" s="26" customFormat="1" ht="12.5">
      <c r="A54" s="20"/>
      <c r="B54" s="20" t="s">
        <v>238</v>
      </c>
      <c r="C54" s="72" t="str">
        <f t="shared" si="2"/>
        <v>020</v>
      </c>
      <c r="D54" s="171" t="s">
        <v>235</v>
      </c>
      <c r="E54" s="182">
        <v>6.70383</v>
      </c>
      <c r="F54" s="23">
        <v>1</v>
      </c>
      <c r="G54" s="23">
        <v>1</v>
      </c>
      <c r="H54" s="22">
        <f t="shared" si="0"/>
        <v>6.70383</v>
      </c>
      <c r="I54" s="24">
        <f t="shared" si="1"/>
        <v>6.70383</v>
      </c>
      <c r="J54" s="25">
        <f>ROUND((H54*'2-Calculator'!$D$26),2)</f>
        <v>36200.68</v>
      </c>
      <c r="K54" s="25">
        <f>ROUND((I54*'2-Calculator'!$D$26),2)</f>
        <v>36200.68</v>
      </c>
      <c r="L54" s="23">
        <v>15.513245033112582</v>
      </c>
      <c r="M54" s="20" t="s">
        <v>199</v>
      </c>
      <c r="N54" s="20" t="s">
        <v>200</v>
      </c>
      <c r="O54" s="20"/>
      <c r="P54" s="20" t="s">
        <v>13</v>
      </c>
    </row>
    <row r="55" spans="1:16" s="26" customFormat="1" ht="12.5">
      <c r="A55" s="20"/>
      <c r="B55" s="20" t="s">
        <v>239</v>
      </c>
      <c r="C55" s="72" t="str">
        <f t="shared" si="2"/>
        <v>021</v>
      </c>
      <c r="D55" s="171" t="s">
        <v>240</v>
      </c>
      <c r="E55" s="182">
        <v>2.4455200000000001</v>
      </c>
      <c r="F55" s="23">
        <v>1</v>
      </c>
      <c r="G55" s="23">
        <v>1</v>
      </c>
      <c r="H55" s="22">
        <f t="shared" si="0"/>
        <v>2.4455200000000001</v>
      </c>
      <c r="I55" s="24">
        <f t="shared" si="1"/>
        <v>2.4455200000000001</v>
      </c>
      <c r="J55" s="25">
        <f>ROUND((H55*'2-Calculator'!$D$26),2)</f>
        <v>13205.81</v>
      </c>
      <c r="K55" s="25">
        <f>ROUND((I55*'2-Calculator'!$D$26),2)</f>
        <v>13205.81</v>
      </c>
      <c r="L55" s="23">
        <v>3.8848904783191776</v>
      </c>
      <c r="M55" s="20" t="s">
        <v>199</v>
      </c>
      <c r="N55" s="20" t="s">
        <v>200</v>
      </c>
      <c r="O55" s="20"/>
      <c r="P55" s="20" t="s">
        <v>13</v>
      </c>
    </row>
    <row r="56" spans="1:16" s="26" customFormat="1" ht="12.5">
      <c r="A56" s="20"/>
      <c r="B56" s="20" t="s">
        <v>241</v>
      </c>
      <c r="C56" s="72" t="str">
        <f t="shared" si="2"/>
        <v>021</v>
      </c>
      <c r="D56" s="171" t="s">
        <v>240</v>
      </c>
      <c r="E56" s="182">
        <v>3.1130800000000001</v>
      </c>
      <c r="F56" s="23">
        <v>1</v>
      </c>
      <c r="G56" s="23">
        <v>1</v>
      </c>
      <c r="H56" s="22">
        <f t="shared" si="0"/>
        <v>3.1130800000000001</v>
      </c>
      <c r="I56" s="24">
        <f t="shared" si="1"/>
        <v>3.1130800000000001</v>
      </c>
      <c r="J56" s="25">
        <f>ROUND((H56*'2-Calculator'!$D$26),2)</f>
        <v>16810.63</v>
      </c>
      <c r="K56" s="25">
        <f>ROUND((I56*'2-Calculator'!$D$26),2)</f>
        <v>16810.63</v>
      </c>
      <c r="L56" s="23">
        <v>5.334415171184931</v>
      </c>
      <c r="M56" s="20" t="s">
        <v>199</v>
      </c>
      <c r="N56" s="20" t="s">
        <v>200</v>
      </c>
      <c r="O56" s="20"/>
      <c r="P56" s="20" t="s">
        <v>13</v>
      </c>
    </row>
    <row r="57" spans="1:16" s="26" customFormat="1" ht="12.5">
      <c r="A57" s="20"/>
      <c r="B57" s="20" t="s">
        <v>242</v>
      </c>
      <c r="C57" s="72" t="str">
        <f t="shared" si="2"/>
        <v>021</v>
      </c>
      <c r="D57" s="171" t="s">
        <v>240</v>
      </c>
      <c r="E57" s="182">
        <v>4.6573799999999999</v>
      </c>
      <c r="F57" s="23">
        <v>1</v>
      </c>
      <c r="G57" s="23">
        <v>1</v>
      </c>
      <c r="H57" s="22">
        <f t="shared" si="0"/>
        <v>4.6573799999999999</v>
      </c>
      <c r="I57" s="24">
        <f t="shared" si="1"/>
        <v>4.6573799999999999</v>
      </c>
      <c r="J57" s="25">
        <f>ROUND((H57*'2-Calculator'!$D$26),2)</f>
        <v>25149.85</v>
      </c>
      <c r="K57" s="25">
        <f>ROUND((I57*'2-Calculator'!$D$26),2)</f>
        <v>25149.85</v>
      </c>
      <c r="L57" s="23">
        <v>10.585630466068858</v>
      </c>
      <c r="M57" s="20" t="s">
        <v>199</v>
      </c>
      <c r="N57" s="20" t="s">
        <v>200</v>
      </c>
      <c r="O57" s="20"/>
      <c r="P57" s="20" t="s">
        <v>13</v>
      </c>
    </row>
    <row r="58" spans="1:16" s="26" customFormat="1" ht="12.5">
      <c r="A58" s="20"/>
      <c r="B58" s="20" t="s">
        <v>243</v>
      </c>
      <c r="C58" s="72" t="str">
        <f t="shared" si="2"/>
        <v>021</v>
      </c>
      <c r="D58" s="171" t="s">
        <v>240</v>
      </c>
      <c r="E58" s="182">
        <v>7.2664600000000004</v>
      </c>
      <c r="F58" s="23">
        <v>1</v>
      </c>
      <c r="G58" s="23">
        <v>1</v>
      </c>
      <c r="H58" s="22">
        <f t="shared" si="0"/>
        <v>7.2664600000000004</v>
      </c>
      <c r="I58" s="24">
        <f t="shared" si="1"/>
        <v>7.2664600000000004</v>
      </c>
      <c r="J58" s="25">
        <f>ROUND((H58*'2-Calculator'!$D$26),2)</f>
        <v>39238.879999999997</v>
      </c>
      <c r="K58" s="25">
        <f>ROUND((I58*'2-Calculator'!$D$26),2)</f>
        <v>39238.879999999997</v>
      </c>
      <c r="L58" s="23">
        <v>16.94208865102237</v>
      </c>
      <c r="M58" s="20" t="s">
        <v>199</v>
      </c>
      <c r="N58" s="20" t="s">
        <v>200</v>
      </c>
      <c r="O58" s="20"/>
      <c r="P58" s="20" t="s">
        <v>13</v>
      </c>
    </row>
    <row r="59" spans="1:16" s="26" customFormat="1" ht="12.5">
      <c r="A59" s="20"/>
      <c r="B59" s="20" t="s">
        <v>244</v>
      </c>
      <c r="C59" s="72" t="str">
        <f t="shared" si="2"/>
        <v>022</v>
      </c>
      <c r="D59" s="171" t="s">
        <v>245</v>
      </c>
      <c r="E59" s="182">
        <v>1.66737</v>
      </c>
      <c r="F59" s="23">
        <v>1</v>
      </c>
      <c r="G59" s="23">
        <v>1</v>
      </c>
      <c r="H59" s="22">
        <f t="shared" si="0"/>
        <v>1.66737</v>
      </c>
      <c r="I59" s="24">
        <f t="shared" si="1"/>
        <v>1.66737</v>
      </c>
      <c r="J59" s="25">
        <f>ROUND((H59*'2-Calculator'!$D$26),2)</f>
        <v>9003.7999999999993</v>
      </c>
      <c r="K59" s="25">
        <f>ROUND((I59*'2-Calculator'!$D$26),2)</f>
        <v>9003.7999999999993</v>
      </c>
      <c r="L59" s="23">
        <v>2.5506013493693165</v>
      </c>
      <c r="M59" s="20" t="s">
        <v>199</v>
      </c>
      <c r="N59" s="20" t="s">
        <v>200</v>
      </c>
      <c r="O59" s="20"/>
      <c r="P59" s="20" t="s">
        <v>13</v>
      </c>
    </row>
    <row r="60" spans="1:16" s="26" customFormat="1" ht="12.5">
      <c r="A60" s="20"/>
      <c r="B60" s="20" t="s">
        <v>246</v>
      </c>
      <c r="C60" s="72" t="str">
        <f t="shared" si="2"/>
        <v>022</v>
      </c>
      <c r="D60" s="171" t="s">
        <v>245</v>
      </c>
      <c r="E60" s="182">
        <v>1.9773799999999999</v>
      </c>
      <c r="F60" s="23">
        <v>1</v>
      </c>
      <c r="G60" s="23">
        <v>1</v>
      </c>
      <c r="H60" s="22">
        <f t="shared" si="0"/>
        <v>1.9773799999999999</v>
      </c>
      <c r="I60" s="24">
        <f t="shared" si="1"/>
        <v>1.9773799999999999</v>
      </c>
      <c r="J60" s="25">
        <f>ROUND((H60*'2-Calculator'!$D$26),2)</f>
        <v>10677.85</v>
      </c>
      <c r="K60" s="25">
        <f>ROUND((I60*'2-Calculator'!$D$26),2)</f>
        <v>10677.85</v>
      </c>
      <c r="L60" s="23">
        <v>4.3576794657762941</v>
      </c>
      <c r="M60" s="20" t="s">
        <v>199</v>
      </c>
      <c r="N60" s="20" t="s">
        <v>200</v>
      </c>
      <c r="O60" s="20"/>
      <c r="P60" s="20" t="s">
        <v>13</v>
      </c>
    </row>
    <row r="61" spans="1:16" s="26" customFormat="1" ht="12.5">
      <c r="A61" s="20"/>
      <c r="B61" s="20" t="s">
        <v>247</v>
      </c>
      <c r="C61" s="72" t="str">
        <f t="shared" si="2"/>
        <v>022</v>
      </c>
      <c r="D61" s="171" t="s">
        <v>245</v>
      </c>
      <c r="E61" s="182">
        <v>2.7495699999999998</v>
      </c>
      <c r="F61" s="23">
        <v>1</v>
      </c>
      <c r="G61" s="23">
        <v>1</v>
      </c>
      <c r="H61" s="22">
        <f t="shared" si="0"/>
        <v>2.7495699999999998</v>
      </c>
      <c r="I61" s="24">
        <f t="shared" si="1"/>
        <v>2.7495699999999998</v>
      </c>
      <c r="J61" s="25">
        <f>ROUND((H61*'2-Calculator'!$D$26),2)</f>
        <v>14847.68</v>
      </c>
      <c r="K61" s="25">
        <f>ROUND((I61*'2-Calculator'!$D$26),2)</f>
        <v>14847.68</v>
      </c>
      <c r="L61" s="23">
        <v>8.6718924972004476</v>
      </c>
      <c r="M61" s="20" t="s">
        <v>199</v>
      </c>
      <c r="N61" s="20" t="s">
        <v>200</v>
      </c>
      <c r="O61" s="20"/>
      <c r="P61" s="20" t="s">
        <v>13</v>
      </c>
    </row>
    <row r="62" spans="1:16" s="26" customFormat="1" ht="12.5">
      <c r="A62" s="20"/>
      <c r="B62" s="20" t="s">
        <v>248</v>
      </c>
      <c r="C62" s="72" t="str">
        <f t="shared" si="2"/>
        <v>022</v>
      </c>
      <c r="D62" s="171" t="s">
        <v>245</v>
      </c>
      <c r="E62" s="182">
        <v>5.5528300000000002</v>
      </c>
      <c r="F62" s="23">
        <v>1</v>
      </c>
      <c r="G62" s="23">
        <v>1</v>
      </c>
      <c r="H62" s="22">
        <f t="shared" si="0"/>
        <v>5.5528300000000002</v>
      </c>
      <c r="I62" s="24">
        <f t="shared" si="1"/>
        <v>5.5528300000000002</v>
      </c>
      <c r="J62" s="25">
        <f>ROUND((H62*'2-Calculator'!$D$26),2)</f>
        <v>29985.279999999999</v>
      </c>
      <c r="K62" s="25">
        <f>ROUND((I62*'2-Calculator'!$D$26),2)</f>
        <v>29985.279999999999</v>
      </c>
      <c r="L62" s="23">
        <v>20.553475935828878</v>
      </c>
      <c r="M62" s="20" t="s">
        <v>199</v>
      </c>
      <c r="N62" s="20" t="s">
        <v>200</v>
      </c>
      <c r="O62" s="20"/>
      <c r="P62" s="20" t="s">
        <v>13</v>
      </c>
    </row>
    <row r="63" spans="1:16" s="26" customFormat="1" ht="12.5">
      <c r="A63" s="20"/>
      <c r="B63" s="20" t="s">
        <v>249</v>
      </c>
      <c r="C63" s="72" t="str">
        <f t="shared" si="2"/>
        <v>023</v>
      </c>
      <c r="D63" s="171" t="s">
        <v>250</v>
      </c>
      <c r="E63" s="182">
        <v>1.96024</v>
      </c>
      <c r="F63" s="23">
        <v>1</v>
      </c>
      <c r="G63" s="23">
        <v>1</v>
      </c>
      <c r="H63" s="22">
        <f t="shared" si="0"/>
        <v>1.96024</v>
      </c>
      <c r="I63" s="24">
        <f t="shared" si="1"/>
        <v>1.96024</v>
      </c>
      <c r="J63" s="25">
        <f>ROUND((H63*'2-Calculator'!$D$26),2)</f>
        <v>10585.3</v>
      </c>
      <c r="K63" s="25">
        <f>ROUND((I63*'2-Calculator'!$D$26),2)</f>
        <v>10585.3</v>
      </c>
      <c r="L63" s="23">
        <v>2.9130201342281881</v>
      </c>
      <c r="M63" s="20" t="s">
        <v>199</v>
      </c>
      <c r="N63" s="20" t="s">
        <v>200</v>
      </c>
      <c r="O63" s="20"/>
      <c r="P63" s="20" t="s">
        <v>13</v>
      </c>
    </row>
    <row r="64" spans="1:16" s="26" customFormat="1" ht="12.5">
      <c r="A64" s="20"/>
      <c r="B64" s="20" t="s">
        <v>251</v>
      </c>
      <c r="C64" s="72" t="str">
        <f t="shared" si="2"/>
        <v>023</v>
      </c>
      <c r="D64" s="171" t="s">
        <v>250</v>
      </c>
      <c r="E64" s="182">
        <v>2.68737</v>
      </c>
      <c r="F64" s="23">
        <v>1</v>
      </c>
      <c r="G64" s="23">
        <v>1</v>
      </c>
      <c r="H64" s="22">
        <f t="shared" si="0"/>
        <v>2.68737</v>
      </c>
      <c r="I64" s="24">
        <f t="shared" si="1"/>
        <v>2.68737</v>
      </c>
      <c r="J64" s="25">
        <f>ROUND((H64*'2-Calculator'!$D$26),2)</f>
        <v>14511.8</v>
      </c>
      <c r="K64" s="25">
        <f>ROUND((I64*'2-Calculator'!$D$26),2)</f>
        <v>14511.8</v>
      </c>
      <c r="L64" s="23">
        <v>6.0621983914209112</v>
      </c>
      <c r="M64" s="20" t="s">
        <v>199</v>
      </c>
      <c r="N64" s="20" t="s">
        <v>200</v>
      </c>
      <c r="O64" s="20"/>
      <c r="P64" s="20" t="s">
        <v>13</v>
      </c>
    </row>
    <row r="65" spans="1:16" s="26" customFormat="1" ht="12.5">
      <c r="A65" s="20"/>
      <c r="B65" s="20" t="s">
        <v>252</v>
      </c>
      <c r="C65" s="72" t="str">
        <f t="shared" si="2"/>
        <v>023</v>
      </c>
      <c r="D65" s="171" t="s">
        <v>250</v>
      </c>
      <c r="E65" s="182">
        <v>4.52719</v>
      </c>
      <c r="F65" s="23">
        <v>1</v>
      </c>
      <c r="G65" s="23">
        <v>1</v>
      </c>
      <c r="H65" s="22">
        <f t="shared" si="0"/>
        <v>4.52719</v>
      </c>
      <c r="I65" s="24">
        <f t="shared" si="1"/>
        <v>4.52719</v>
      </c>
      <c r="J65" s="25">
        <f>ROUND((H65*'2-Calculator'!$D$26),2)</f>
        <v>24446.83</v>
      </c>
      <c r="K65" s="25">
        <f>ROUND((I65*'2-Calculator'!$D$26),2)</f>
        <v>24446.83</v>
      </c>
      <c r="L65" s="23">
        <v>11.341189073379754</v>
      </c>
      <c r="M65" s="20" t="s">
        <v>199</v>
      </c>
      <c r="N65" s="20" t="s">
        <v>200</v>
      </c>
      <c r="O65" s="20"/>
      <c r="P65" s="20" t="s">
        <v>13</v>
      </c>
    </row>
    <row r="66" spans="1:16" s="26" customFormat="1" ht="12.5">
      <c r="A66" s="20"/>
      <c r="B66" s="20" t="s">
        <v>253</v>
      </c>
      <c r="C66" s="72" t="str">
        <f t="shared" si="2"/>
        <v>023</v>
      </c>
      <c r="D66" s="171" t="s">
        <v>250</v>
      </c>
      <c r="E66" s="182">
        <v>7.3674499999999998</v>
      </c>
      <c r="F66" s="23">
        <v>1</v>
      </c>
      <c r="G66" s="23">
        <v>1</v>
      </c>
      <c r="H66" s="22">
        <f t="shared" si="0"/>
        <v>7.3674499999999998</v>
      </c>
      <c r="I66" s="24">
        <f t="shared" si="1"/>
        <v>7.3674499999999998</v>
      </c>
      <c r="J66" s="25">
        <f>ROUND((H66*'2-Calculator'!$D$26),2)</f>
        <v>39784.230000000003</v>
      </c>
      <c r="K66" s="25">
        <f>ROUND((I66*'2-Calculator'!$D$26),2)</f>
        <v>39784.230000000003</v>
      </c>
      <c r="L66" s="23">
        <v>19.401041666666668</v>
      </c>
      <c r="M66" s="20" t="s">
        <v>199</v>
      </c>
      <c r="N66" s="20" t="s">
        <v>200</v>
      </c>
      <c r="O66" s="20"/>
      <c r="P66" s="20" t="s">
        <v>13</v>
      </c>
    </row>
    <row r="67" spans="1:16" s="26" customFormat="1" ht="12.5">
      <c r="A67" s="20"/>
      <c r="B67" s="20" t="s">
        <v>254</v>
      </c>
      <c r="C67" s="72" t="str">
        <f t="shared" si="2"/>
        <v>024</v>
      </c>
      <c r="D67" s="171" t="s">
        <v>255</v>
      </c>
      <c r="E67" s="182">
        <v>1.30983</v>
      </c>
      <c r="F67" s="23">
        <v>1</v>
      </c>
      <c r="G67" s="23">
        <v>1</v>
      </c>
      <c r="H67" s="22">
        <f t="shared" si="0"/>
        <v>1.30983</v>
      </c>
      <c r="I67" s="24">
        <f t="shared" si="1"/>
        <v>1.30983</v>
      </c>
      <c r="J67" s="25">
        <f>ROUND((H67*'2-Calculator'!$D$26),2)</f>
        <v>7073.08</v>
      </c>
      <c r="K67" s="25">
        <f>ROUND((I67*'2-Calculator'!$D$26),2)</f>
        <v>7073.08</v>
      </c>
      <c r="L67" s="23">
        <v>1.459113750571037</v>
      </c>
      <c r="M67" s="20" t="s">
        <v>199</v>
      </c>
      <c r="N67" s="20" t="s">
        <v>200</v>
      </c>
      <c r="O67" s="20"/>
      <c r="P67" s="20" t="s">
        <v>13</v>
      </c>
    </row>
    <row r="68" spans="1:16" s="26" customFormat="1" ht="12.5">
      <c r="A68" s="20"/>
      <c r="B68" s="20" t="s">
        <v>256</v>
      </c>
      <c r="C68" s="72" t="str">
        <f t="shared" si="2"/>
        <v>024</v>
      </c>
      <c r="D68" s="171" t="s">
        <v>255</v>
      </c>
      <c r="E68" s="182">
        <v>1.6341399999999999</v>
      </c>
      <c r="F68" s="23">
        <v>1</v>
      </c>
      <c r="G68" s="23">
        <v>1</v>
      </c>
      <c r="H68" s="22">
        <f t="shared" si="0"/>
        <v>1.6341399999999999</v>
      </c>
      <c r="I68" s="24">
        <f t="shared" si="1"/>
        <v>1.6341399999999999</v>
      </c>
      <c r="J68" s="25">
        <f>ROUND((H68*'2-Calculator'!$D$26),2)</f>
        <v>8824.36</v>
      </c>
      <c r="K68" s="25">
        <f>ROUND((I68*'2-Calculator'!$D$26),2)</f>
        <v>8824.36</v>
      </c>
      <c r="L68" s="23">
        <v>2.6372907949790796</v>
      </c>
      <c r="M68" s="20" t="s">
        <v>199</v>
      </c>
      <c r="N68" s="20" t="s">
        <v>200</v>
      </c>
      <c r="O68" s="20"/>
      <c r="P68" s="20" t="s">
        <v>13</v>
      </c>
    </row>
    <row r="69" spans="1:16" s="26" customFormat="1" ht="12.5">
      <c r="A69" s="20"/>
      <c r="B69" s="20" t="s">
        <v>257</v>
      </c>
      <c r="C69" s="72" t="str">
        <f t="shared" si="2"/>
        <v>024</v>
      </c>
      <c r="D69" s="171" t="s">
        <v>255</v>
      </c>
      <c r="E69" s="182">
        <v>2.8555799999999998</v>
      </c>
      <c r="F69" s="23">
        <v>1</v>
      </c>
      <c r="G69" s="23">
        <v>1</v>
      </c>
      <c r="H69" s="22">
        <f t="shared" si="0"/>
        <v>2.8555799999999998</v>
      </c>
      <c r="I69" s="24">
        <f t="shared" si="1"/>
        <v>2.8555799999999998</v>
      </c>
      <c r="J69" s="25">
        <f>ROUND((H69*'2-Calculator'!$D$26),2)</f>
        <v>15420.13</v>
      </c>
      <c r="K69" s="25">
        <f>ROUND((I69*'2-Calculator'!$D$26),2)</f>
        <v>15420.13</v>
      </c>
      <c r="L69" s="23">
        <v>7.000979751796212</v>
      </c>
      <c r="M69" s="20" t="s">
        <v>199</v>
      </c>
      <c r="N69" s="20" t="s">
        <v>200</v>
      </c>
      <c r="O69" s="20"/>
      <c r="P69" s="20" t="s">
        <v>13</v>
      </c>
    </row>
    <row r="70" spans="1:16" s="26" customFormat="1" ht="12.5">
      <c r="A70" s="20"/>
      <c r="B70" s="20" t="s">
        <v>258</v>
      </c>
      <c r="C70" s="72" t="str">
        <f t="shared" si="2"/>
        <v>024</v>
      </c>
      <c r="D70" s="171" t="s">
        <v>255</v>
      </c>
      <c r="E70" s="182">
        <v>4.8589700000000002</v>
      </c>
      <c r="F70" s="23">
        <v>1</v>
      </c>
      <c r="G70" s="23">
        <v>1</v>
      </c>
      <c r="H70" s="22">
        <f t="shared" si="0"/>
        <v>4.8589700000000002</v>
      </c>
      <c r="I70" s="24">
        <f t="shared" si="1"/>
        <v>4.8589700000000002</v>
      </c>
      <c r="J70" s="25">
        <f>ROUND((H70*'2-Calculator'!$D$26),2)</f>
        <v>26238.44</v>
      </c>
      <c r="K70" s="25">
        <f>ROUND((I70*'2-Calculator'!$D$26),2)</f>
        <v>26238.44</v>
      </c>
      <c r="L70" s="23">
        <v>12.812056737588652</v>
      </c>
      <c r="M70" s="20" t="s">
        <v>199</v>
      </c>
      <c r="N70" s="20" t="s">
        <v>200</v>
      </c>
      <c r="O70" s="20"/>
      <c r="P70" s="20" t="s">
        <v>13</v>
      </c>
    </row>
    <row r="71" spans="1:16" s="26" customFormat="1" ht="12.5">
      <c r="A71" s="20"/>
      <c r="B71" s="20" t="s">
        <v>259</v>
      </c>
      <c r="C71" s="72" t="str">
        <f t="shared" si="2"/>
        <v>026</v>
      </c>
      <c r="D71" s="171" t="s">
        <v>260</v>
      </c>
      <c r="E71" s="182">
        <v>1.54477</v>
      </c>
      <c r="F71" s="23">
        <v>1</v>
      </c>
      <c r="G71" s="23">
        <v>1</v>
      </c>
      <c r="H71" s="22">
        <f t="shared" si="0"/>
        <v>1.54477</v>
      </c>
      <c r="I71" s="24">
        <f t="shared" si="1"/>
        <v>1.54477</v>
      </c>
      <c r="J71" s="25">
        <f>ROUND((H71*'2-Calculator'!$D$26),2)</f>
        <v>8341.76</v>
      </c>
      <c r="K71" s="25">
        <f>ROUND((I71*'2-Calculator'!$D$26),2)</f>
        <v>8341.76</v>
      </c>
      <c r="L71" s="23">
        <v>2.64</v>
      </c>
      <c r="M71" s="20" t="s">
        <v>199</v>
      </c>
      <c r="N71" s="20" t="s">
        <v>200</v>
      </c>
      <c r="O71" s="20"/>
      <c r="P71" s="20" t="s">
        <v>13</v>
      </c>
    </row>
    <row r="72" spans="1:16" s="26" customFormat="1" ht="12.5">
      <c r="A72" s="20"/>
      <c r="B72" s="20" t="s">
        <v>261</v>
      </c>
      <c r="C72" s="72" t="str">
        <f t="shared" si="2"/>
        <v>026</v>
      </c>
      <c r="D72" s="171" t="s">
        <v>260</v>
      </c>
      <c r="E72" s="182">
        <v>1.9570399999999999</v>
      </c>
      <c r="F72" s="23">
        <v>1</v>
      </c>
      <c r="G72" s="23">
        <v>1</v>
      </c>
      <c r="H72" s="22">
        <f t="shared" si="0"/>
        <v>1.9570399999999999</v>
      </c>
      <c r="I72" s="24">
        <f t="shared" si="1"/>
        <v>1.9570399999999999</v>
      </c>
      <c r="J72" s="25">
        <f>ROUND((H72*'2-Calculator'!$D$26),2)</f>
        <v>10568.02</v>
      </c>
      <c r="K72" s="25">
        <f>ROUND((I72*'2-Calculator'!$D$26),2)</f>
        <v>10568.02</v>
      </c>
      <c r="L72" s="23">
        <v>4.928260869565217</v>
      </c>
      <c r="M72" s="20" t="s">
        <v>199</v>
      </c>
      <c r="N72" s="20" t="s">
        <v>200</v>
      </c>
      <c r="O72" s="20"/>
      <c r="P72" s="20" t="s">
        <v>13</v>
      </c>
    </row>
    <row r="73" spans="1:16" s="26" customFormat="1" ht="12.5">
      <c r="A73" s="20"/>
      <c r="B73" s="20" t="s">
        <v>262</v>
      </c>
      <c r="C73" s="72" t="str">
        <f t="shared" si="2"/>
        <v>026</v>
      </c>
      <c r="D73" s="171" t="s">
        <v>260</v>
      </c>
      <c r="E73" s="182">
        <v>2.9922200000000001</v>
      </c>
      <c r="F73" s="23">
        <v>1</v>
      </c>
      <c r="G73" s="23">
        <v>1</v>
      </c>
      <c r="H73" s="22">
        <f t="shared" si="0"/>
        <v>2.9922200000000001</v>
      </c>
      <c r="I73" s="24">
        <f t="shared" si="1"/>
        <v>2.9922200000000001</v>
      </c>
      <c r="J73" s="25">
        <f>ROUND((H73*'2-Calculator'!$D$26),2)</f>
        <v>16157.99</v>
      </c>
      <c r="K73" s="25">
        <f>ROUND((I73*'2-Calculator'!$D$26),2)</f>
        <v>16157.99</v>
      </c>
      <c r="L73" s="23">
        <v>9.1369576581285941</v>
      </c>
      <c r="M73" s="20" t="s">
        <v>199</v>
      </c>
      <c r="N73" s="20" t="s">
        <v>200</v>
      </c>
      <c r="O73" s="20"/>
      <c r="P73" s="20" t="s">
        <v>13</v>
      </c>
    </row>
    <row r="74" spans="1:16" s="26" customFormat="1" ht="12.5">
      <c r="A74" s="20"/>
      <c r="B74" s="20" t="s">
        <v>263</v>
      </c>
      <c r="C74" s="72" t="str">
        <f t="shared" si="2"/>
        <v>026</v>
      </c>
      <c r="D74" s="171" t="s">
        <v>260</v>
      </c>
      <c r="E74" s="182">
        <v>5.5863899999999997</v>
      </c>
      <c r="F74" s="23">
        <v>1</v>
      </c>
      <c r="G74" s="23">
        <v>1</v>
      </c>
      <c r="H74" s="22">
        <f t="shared" si="0"/>
        <v>5.5863899999999997</v>
      </c>
      <c r="I74" s="24">
        <f t="shared" si="1"/>
        <v>5.5863899999999997</v>
      </c>
      <c r="J74" s="25">
        <f>ROUND((H74*'2-Calculator'!$D$26),2)</f>
        <v>30166.51</v>
      </c>
      <c r="K74" s="25">
        <f>ROUND((I74*'2-Calculator'!$D$26),2)</f>
        <v>30166.51</v>
      </c>
      <c r="L74" s="23">
        <v>18.938342967244701</v>
      </c>
      <c r="M74" s="20" t="s">
        <v>199</v>
      </c>
      <c r="N74" s="20" t="s">
        <v>200</v>
      </c>
      <c r="O74" s="20"/>
      <c r="P74" s="20" t="s">
        <v>13</v>
      </c>
    </row>
    <row r="75" spans="1:16" s="26" customFormat="1" ht="12.5">
      <c r="A75" s="20"/>
      <c r="B75" s="20" t="s">
        <v>264</v>
      </c>
      <c r="C75" s="72" t="str">
        <f t="shared" si="2"/>
        <v>027</v>
      </c>
      <c r="D75" s="171" t="s">
        <v>265</v>
      </c>
      <c r="E75" s="182">
        <v>2.0538099999999999</v>
      </c>
      <c r="F75" s="23">
        <v>1</v>
      </c>
      <c r="G75" s="23">
        <v>1</v>
      </c>
      <c r="H75" s="22">
        <f t="shared" si="0"/>
        <v>2.0538099999999999</v>
      </c>
      <c r="I75" s="24">
        <f t="shared" si="1"/>
        <v>2.0538099999999999</v>
      </c>
      <c r="J75" s="25">
        <f>ROUND((H75*'2-Calculator'!$D$26),2)</f>
        <v>11090.57</v>
      </c>
      <c r="K75" s="25">
        <f>ROUND((I75*'2-Calculator'!$D$26),2)</f>
        <v>11090.57</v>
      </c>
      <c r="L75" s="23">
        <v>2.8515439429928739</v>
      </c>
      <c r="M75" s="20" t="s">
        <v>199</v>
      </c>
      <c r="N75" s="20" t="s">
        <v>200</v>
      </c>
      <c r="O75" s="20"/>
      <c r="P75" s="20" t="s">
        <v>13</v>
      </c>
    </row>
    <row r="76" spans="1:16" s="26" customFormat="1" ht="12.5">
      <c r="A76" s="20"/>
      <c r="B76" s="20" t="s">
        <v>266</v>
      </c>
      <c r="C76" s="72" t="str">
        <f t="shared" si="2"/>
        <v>027</v>
      </c>
      <c r="D76" s="171" t="s">
        <v>265</v>
      </c>
      <c r="E76" s="182">
        <v>2.3907400000000001</v>
      </c>
      <c r="F76" s="23">
        <v>1</v>
      </c>
      <c r="G76" s="23">
        <v>1</v>
      </c>
      <c r="H76" s="22">
        <f t="shared" si="0"/>
        <v>2.3907400000000001</v>
      </c>
      <c r="I76" s="24">
        <f t="shared" si="1"/>
        <v>2.3907400000000001</v>
      </c>
      <c r="J76" s="25">
        <f>ROUND((H76*'2-Calculator'!$D$26),2)</f>
        <v>12910</v>
      </c>
      <c r="K76" s="25">
        <f>ROUND((I76*'2-Calculator'!$D$26),2)</f>
        <v>12910</v>
      </c>
      <c r="L76" s="23">
        <v>4.5796703296703294</v>
      </c>
      <c r="M76" s="20" t="s">
        <v>199</v>
      </c>
      <c r="N76" s="20" t="s">
        <v>200</v>
      </c>
      <c r="O76" s="20"/>
      <c r="P76" s="20" t="s">
        <v>13</v>
      </c>
    </row>
    <row r="77" spans="1:16" s="26" customFormat="1" ht="12.5">
      <c r="A77" s="20"/>
      <c r="B77" s="20" t="s">
        <v>267</v>
      </c>
      <c r="C77" s="72" t="str">
        <f t="shared" si="2"/>
        <v>027</v>
      </c>
      <c r="D77" s="171" t="s">
        <v>265</v>
      </c>
      <c r="E77" s="182">
        <v>3.8846500000000002</v>
      </c>
      <c r="F77" s="23">
        <v>1</v>
      </c>
      <c r="G77" s="23">
        <v>1</v>
      </c>
      <c r="H77" s="22">
        <f t="shared" si="0"/>
        <v>3.8846500000000002</v>
      </c>
      <c r="I77" s="24">
        <f t="shared" si="1"/>
        <v>3.8846500000000002</v>
      </c>
      <c r="J77" s="25">
        <f>ROUND((H77*'2-Calculator'!$D$26),2)</f>
        <v>20977.11</v>
      </c>
      <c r="K77" s="25">
        <f>ROUND((I77*'2-Calculator'!$D$26),2)</f>
        <v>20977.11</v>
      </c>
      <c r="L77" s="23">
        <v>8.6271929824561404</v>
      </c>
      <c r="M77" s="20" t="s">
        <v>199</v>
      </c>
      <c r="N77" s="20" t="s">
        <v>200</v>
      </c>
      <c r="O77" s="20"/>
      <c r="P77" s="20" t="s">
        <v>13</v>
      </c>
    </row>
    <row r="78" spans="1:16" s="26" customFormat="1" ht="12.5">
      <c r="A78" s="20"/>
      <c r="B78" s="20" t="s">
        <v>268</v>
      </c>
      <c r="C78" s="72" t="str">
        <f t="shared" si="2"/>
        <v>027</v>
      </c>
      <c r="D78" s="171" t="s">
        <v>265</v>
      </c>
      <c r="E78" s="182">
        <v>6.4049399999999999</v>
      </c>
      <c r="F78" s="23">
        <v>1</v>
      </c>
      <c r="G78" s="23">
        <v>1</v>
      </c>
      <c r="H78" s="22">
        <f t="shared" si="0"/>
        <v>6.4049399999999999</v>
      </c>
      <c r="I78" s="24">
        <f t="shared" si="1"/>
        <v>6.4049399999999999</v>
      </c>
      <c r="J78" s="25">
        <f>ROUND((H78*'2-Calculator'!$D$26),2)</f>
        <v>34586.68</v>
      </c>
      <c r="K78" s="25">
        <f>ROUND((I78*'2-Calculator'!$D$26),2)</f>
        <v>34586.68</v>
      </c>
      <c r="L78" s="23">
        <v>17.508361204013379</v>
      </c>
      <c r="M78" s="20" t="s">
        <v>199</v>
      </c>
      <c r="N78" s="20" t="s">
        <v>200</v>
      </c>
      <c r="O78" s="20"/>
      <c r="P78" s="20" t="s">
        <v>13</v>
      </c>
    </row>
    <row r="79" spans="1:16" s="26" customFormat="1" ht="12.5">
      <c r="A79" s="20"/>
      <c r="B79" s="20" t="s">
        <v>269</v>
      </c>
      <c r="C79" s="72" t="str">
        <f t="shared" si="2"/>
        <v>029</v>
      </c>
      <c r="D79" s="171" t="s">
        <v>270</v>
      </c>
      <c r="E79" s="182">
        <v>2.3269600000000001</v>
      </c>
      <c r="F79" s="23">
        <v>1</v>
      </c>
      <c r="G79" s="23">
        <v>1</v>
      </c>
      <c r="H79" s="22">
        <f t="shared" ref="H79:H142" si="3">ROUND(E79*F79,5)</f>
        <v>2.3269600000000001</v>
      </c>
      <c r="I79" s="24">
        <f t="shared" ref="I79:I142" si="4">ROUND(E79*G79,5)</f>
        <v>2.3269600000000001</v>
      </c>
      <c r="J79" s="25">
        <f>ROUND((H79*'2-Calculator'!$D$26),2)</f>
        <v>12565.58</v>
      </c>
      <c r="K79" s="25">
        <f>ROUND((I79*'2-Calculator'!$D$26),2)</f>
        <v>12565.58</v>
      </c>
      <c r="L79" s="23">
        <v>2.7297297297297298</v>
      </c>
      <c r="M79" s="20" t="s">
        <v>199</v>
      </c>
      <c r="N79" s="20" t="s">
        <v>200</v>
      </c>
      <c r="O79" s="20"/>
      <c r="P79" s="20" t="s">
        <v>13</v>
      </c>
    </row>
    <row r="80" spans="1:16" s="26" customFormat="1" ht="12.5">
      <c r="A80" s="20"/>
      <c r="B80" s="20" t="s">
        <v>271</v>
      </c>
      <c r="C80" s="72" t="str">
        <f t="shared" ref="C80:C143" si="5">LEFT(B80,3)</f>
        <v>029</v>
      </c>
      <c r="D80" s="171" t="s">
        <v>270</v>
      </c>
      <c r="E80" s="182">
        <v>2.4433099999999999</v>
      </c>
      <c r="F80" s="23">
        <v>1</v>
      </c>
      <c r="G80" s="23">
        <v>1</v>
      </c>
      <c r="H80" s="22">
        <f t="shared" si="3"/>
        <v>2.4433099999999999</v>
      </c>
      <c r="I80" s="24">
        <f t="shared" si="4"/>
        <v>2.4433099999999999</v>
      </c>
      <c r="J80" s="25">
        <f>ROUND((H80*'2-Calculator'!$D$26),2)</f>
        <v>13193.87</v>
      </c>
      <c r="K80" s="25">
        <f>ROUND((I80*'2-Calculator'!$D$26),2)</f>
        <v>13193.87</v>
      </c>
      <c r="L80" s="23">
        <v>5.4007155635062611</v>
      </c>
      <c r="M80" s="20" t="s">
        <v>199</v>
      </c>
      <c r="N80" s="20" t="s">
        <v>200</v>
      </c>
      <c r="O80" s="20"/>
      <c r="P80" s="20" t="s">
        <v>13</v>
      </c>
    </row>
    <row r="81" spans="1:16" s="26" customFormat="1" ht="12.5">
      <c r="A81" s="20"/>
      <c r="B81" s="20" t="s">
        <v>272</v>
      </c>
      <c r="C81" s="72" t="str">
        <f t="shared" si="5"/>
        <v>029</v>
      </c>
      <c r="D81" s="171" t="s">
        <v>270</v>
      </c>
      <c r="E81" s="182">
        <v>3.1438199999999998</v>
      </c>
      <c r="F81" s="23">
        <v>1</v>
      </c>
      <c r="G81" s="23">
        <v>1</v>
      </c>
      <c r="H81" s="22">
        <f t="shared" si="3"/>
        <v>3.1438199999999998</v>
      </c>
      <c r="I81" s="24">
        <f t="shared" si="4"/>
        <v>3.1438199999999998</v>
      </c>
      <c r="J81" s="25">
        <f>ROUND((H81*'2-Calculator'!$D$26),2)</f>
        <v>16976.63</v>
      </c>
      <c r="K81" s="25">
        <f>ROUND((I81*'2-Calculator'!$D$26),2)</f>
        <v>16976.63</v>
      </c>
      <c r="L81" s="23">
        <v>8.2213836477987421</v>
      </c>
      <c r="M81" s="20" t="s">
        <v>199</v>
      </c>
      <c r="N81" s="20" t="s">
        <v>200</v>
      </c>
      <c r="O81" s="20"/>
      <c r="P81" s="20" t="s">
        <v>13</v>
      </c>
    </row>
    <row r="82" spans="1:16" s="26" customFormat="1" ht="12.5">
      <c r="A82" s="20"/>
      <c r="B82" s="20" t="s">
        <v>273</v>
      </c>
      <c r="C82" s="72" t="str">
        <f t="shared" si="5"/>
        <v>029</v>
      </c>
      <c r="D82" s="171" t="s">
        <v>270</v>
      </c>
      <c r="E82" s="182">
        <v>5.1926300000000003</v>
      </c>
      <c r="F82" s="23">
        <v>1</v>
      </c>
      <c r="G82" s="23">
        <v>1</v>
      </c>
      <c r="H82" s="22">
        <f t="shared" si="3"/>
        <v>5.1926300000000003</v>
      </c>
      <c r="I82" s="24">
        <f t="shared" si="4"/>
        <v>5.1926300000000003</v>
      </c>
      <c r="J82" s="25">
        <f>ROUND((H82*'2-Calculator'!$D$26),2)</f>
        <v>28040.2</v>
      </c>
      <c r="K82" s="25">
        <f>ROUND((I82*'2-Calculator'!$D$26),2)</f>
        <v>28040.2</v>
      </c>
      <c r="L82" s="23">
        <v>13.969230769230769</v>
      </c>
      <c r="M82" s="20" t="s">
        <v>199</v>
      </c>
      <c r="N82" s="20" t="s">
        <v>200</v>
      </c>
      <c r="O82" s="20"/>
      <c r="P82" s="20" t="s">
        <v>13</v>
      </c>
    </row>
    <row r="83" spans="1:16" s="26" customFormat="1" ht="12.5">
      <c r="A83" s="20"/>
      <c r="B83" s="20" t="s">
        <v>274</v>
      </c>
      <c r="C83" s="72" t="str">
        <f t="shared" si="5"/>
        <v>030</v>
      </c>
      <c r="D83" s="171" t="s">
        <v>275</v>
      </c>
      <c r="E83" s="182">
        <v>2.3391799999999998</v>
      </c>
      <c r="F83" s="23">
        <v>1</v>
      </c>
      <c r="G83" s="23">
        <v>1</v>
      </c>
      <c r="H83" s="22">
        <f t="shared" si="3"/>
        <v>2.3391799999999998</v>
      </c>
      <c r="I83" s="24">
        <f t="shared" si="4"/>
        <v>2.3391799999999998</v>
      </c>
      <c r="J83" s="25">
        <f>ROUND((H83*'2-Calculator'!$D$26),2)</f>
        <v>12631.57</v>
      </c>
      <c r="K83" s="25">
        <f>ROUND((I83*'2-Calculator'!$D$26),2)</f>
        <v>12631.57</v>
      </c>
      <c r="L83" s="23">
        <v>1.8002040469307941</v>
      </c>
      <c r="M83" s="20" t="s">
        <v>199</v>
      </c>
      <c r="N83" s="20" t="s">
        <v>200</v>
      </c>
      <c r="O83" s="20"/>
      <c r="P83" s="20" t="s">
        <v>13</v>
      </c>
    </row>
    <row r="84" spans="1:16" s="26" customFormat="1" ht="12.5">
      <c r="A84" s="20"/>
      <c r="B84" s="20" t="s">
        <v>276</v>
      </c>
      <c r="C84" s="72" t="str">
        <f t="shared" si="5"/>
        <v>030</v>
      </c>
      <c r="D84" s="171" t="s">
        <v>275</v>
      </c>
      <c r="E84" s="182">
        <v>3.1343899999999998</v>
      </c>
      <c r="F84" s="23">
        <v>1</v>
      </c>
      <c r="G84" s="23">
        <v>1</v>
      </c>
      <c r="H84" s="22">
        <f t="shared" si="3"/>
        <v>3.1343899999999998</v>
      </c>
      <c r="I84" s="24">
        <f t="shared" si="4"/>
        <v>3.1343899999999998</v>
      </c>
      <c r="J84" s="25">
        <f>ROUND((H84*'2-Calculator'!$D$26),2)</f>
        <v>16925.71</v>
      </c>
      <c r="K84" s="25">
        <f>ROUND((I84*'2-Calculator'!$D$26),2)</f>
        <v>16925.71</v>
      </c>
      <c r="L84" s="23">
        <v>4.5606284658040668</v>
      </c>
      <c r="M84" s="20" t="s">
        <v>199</v>
      </c>
      <c r="N84" s="20" t="s">
        <v>200</v>
      </c>
      <c r="O84" s="20"/>
      <c r="P84" s="20" t="s">
        <v>13</v>
      </c>
    </row>
    <row r="85" spans="1:16" s="26" customFormat="1" ht="12.5">
      <c r="A85" s="20"/>
      <c r="B85" s="20" t="s">
        <v>277</v>
      </c>
      <c r="C85" s="72" t="str">
        <f t="shared" si="5"/>
        <v>030</v>
      </c>
      <c r="D85" s="171" t="s">
        <v>275</v>
      </c>
      <c r="E85" s="182">
        <v>4.29427</v>
      </c>
      <c r="F85" s="23">
        <v>1</v>
      </c>
      <c r="G85" s="23">
        <v>1</v>
      </c>
      <c r="H85" s="22">
        <f t="shared" si="3"/>
        <v>4.29427</v>
      </c>
      <c r="I85" s="24">
        <f t="shared" si="4"/>
        <v>4.29427</v>
      </c>
      <c r="J85" s="25">
        <f>ROUND((H85*'2-Calculator'!$D$26),2)</f>
        <v>23189.06</v>
      </c>
      <c r="K85" s="25">
        <f>ROUND((I85*'2-Calculator'!$D$26),2)</f>
        <v>23189.06</v>
      </c>
      <c r="L85" s="23">
        <v>7.6896339587819131</v>
      </c>
      <c r="M85" s="20" t="s">
        <v>199</v>
      </c>
      <c r="N85" s="20" t="s">
        <v>200</v>
      </c>
      <c r="O85" s="20"/>
      <c r="P85" s="20" t="s">
        <v>13</v>
      </c>
    </row>
    <row r="86" spans="1:16" s="26" customFormat="1" ht="12.5">
      <c r="A86" s="20"/>
      <c r="B86" s="20" t="s">
        <v>278</v>
      </c>
      <c r="C86" s="72" t="str">
        <f t="shared" si="5"/>
        <v>030</v>
      </c>
      <c r="D86" s="171" t="s">
        <v>275</v>
      </c>
      <c r="E86" s="182">
        <v>5.6694899999999997</v>
      </c>
      <c r="F86" s="23">
        <v>1</v>
      </c>
      <c r="G86" s="23">
        <v>1</v>
      </c>
      <c r="H86" s="22">
        <f t="shared" si="3"/>
        <v>5.6694899999999997</v>
      </c>
      <c r="I86" s="24">
        <f t="shared" si="4"/>
        <v>5.6694899999999997</v>
      </c>
      <c r="J86" s="25">
        <f>ROUND((H86*'2-Calculator'!$D$26),2)</f>
        <v>30615.25</v>
      </c>
      <c r="K86" s="25">
        <f>ROUND((I86*'2-Calculator'!$D$26),2)</f>
        <v>30615.25</v>
      </c>
      <c r="L86" s="23">
        <v>11.890285714285714</v>
      </c>
      <c r="M86" s="20" t="s">
        <v>199</v>
      </c>
      <c r="N86" s="20" t="s">
        <v>200</v>
      </c>
      <c r="O86" s="20"/>
      <c r="P86" s="20" t="s">
        <v>13</v>
      </c>
    </row>
    <row r="87" spans="1:16" s="26" customFormat="1" ht="12.5">
      <c r="A87" s="20"/>
      <c r="B87" s="20" t="s">
        <v>279</v>
      </c>
      <c r="C87" s="72" t="str">
        <f t="shared" si="5"/>
        <v>040</v>
      </c>
      <c r="D87" s="171" t="s">
        <v>280</v>
      </c>
      <c r="E87" s="182">
        <v>1.0955600000000001</v>
      </c>
      <c r="F87" s="23">
        <v>1</v>
      </c>
      <c r="G87" s="23">
        <v>1</v>
      </c>
      <c r="H87" s="22">
        <f t="shared" si="3"/>
        <v>1.0955600000000001</v>
      </c>
      <c r="I87" s="24">
        <f t="shared" si="4"/>
        <v>1.0955600000000001</v>
      </c>
      <c r="J87" s="25">
        <f>ROUND((H87*'2-Calculator'!$D$26),2)</f>
        <v>5916.02</v>
      </c>
      <c r="K87" s="25">
        <f>ROUND((I87*'2-Calculator'!$D$26),2)</f>
        <v>5916.02</v>
      </c>
      <c r="L87" s="23">
        <v>6.1585365853658534</v>
      </c>
      <c r="M87" s="20" t="s">
        <v>199</v>
      </c>
      <c r="N87" s="20" t="s">
        <v>200</v>
      </c>
      <c r="O87" s="20"/>
      <c r="P87" s="20" t="s">
        <v>13</v>
      </c>
    </row>
    <row r="88" spans="1:16" s="26" customFormat="1" ht="12.5">
      <c r="A88" s="20"/>
      <c r="B88" s="20" t="s">
        <v>281</v>
      </c>
      <c r="C88" s="72" t="str">
        <f t="shared" si="5"/>
        <v>040</v>
      </c>
      <c r="D88" s="171" t="s">
        <v>280</v>
      </c>
      <c r="E88" s="182">
        <v>1.54088</v>
      </c>
      <c r="F88" s="23">
        <v>1</v>
      </c>
      <c r="G88" s="23">
        <v>1</v>
      </c>
      <c r="H88" s="22">
        <f t="shared" si="3"/>
        <v>1.54088</v>
      </c>
      <c r="I88" s="24">
        <f t="shared" si="4"/>
        <v>1.54088</v>
      </c>
      <c r="J88" s="25">
        <f>ROUND((H88*'2-Calculator'!$D$26),2)</f>
        <v>8320.75</v>
      </c>
      <c r="K88" s="25">
        <f>ROUND((I88*'2-Calculator'!$D$26),2)</f>
        <v>8320.75</v>
      </c>
      <c r="L88" s="23">
        <v>9.9842931937172779</v>
      </c>
      <c r="M88" s="20" t="s">
        <v>199</v>
      </c>
      <c r="N88" s="20" t="s">
        <v>200</v>
      </c>
      <c r="O88" s="20"/>
      <c r="P88" s="20" t="s">
        <v>13</v>
      </c>
    </row>
    <row r="89" spans="1:16" s="26" customFormat="1" ht="12.5">
      <c r="A89" s="20"/>
      <c r="B89" s="20" t="s">
        <v>282</v>
      </c>
      <c r="C89" s="72" t="str">
        <f t="shared" si="5"/>
        <v>040</v>
      </c>
      <c r="D89" s="171" t="s">
        <v>280</v>
      </c>
      <c r="E89" s="182">
        <v>2.1398199999999998</v>
      </c>
      <c r="F89" s="23">
        <v>1</v>
      </c>
      <c r="G89" s="23">
        <v>1</v>
      </c>
      <c r="H89" s="22">
        <f t="shared" si="3"/>
        <v>2.1398199999999998</v>
      </c>
      <c r="I89" s="24">
        <f t="shared" si="4"/>
        <v>2.1398199999999998</v>
      </c>
      <c r="J89" s="25">
        <f>ROUND((H89*'2-Calculator'!$D$26),2)</f>
        <v>11555.03</v>
      </c>
      <c r="K89" s="25">
        <f>ROUND((I89*'2-Calculator'!$D$26),2)</f>
        <v>11555.03</v>
      </c>
      <c r="L89" s="23">
        <v>14.92407809110629</v>
      </c>
      <c r="M89" s="20" t="s">
        <v>199</v>
      </c>
      <c r="N89" s="20" t="s">
        <v>200</v>
      </c>
      <c r="O89" s="20"/>
      <c r="P89" s="20" t="s">
        <v>13</v>
      </c>
    </row>
    <row r="90" spans="1:16" s="26" customFormat="1" ht="12.5">
      <c r="A90" s="20"/>
      <c r="B90" s="20" t="s">
        <v>283</v>
      </c>
      <c r="C90" s="72" t="str">
        <f t="shared" si="5"/>
        <v>040</v>
      </c>
      <c r="D90" s="171" t="s">
        <v>280</v>
      </c>
      <c r="E90" s="182">
        <v>3.4689999999999999</v>
      </c>
      <c r="F90" s="23">
        <v>1</v>
      </c>
      <c r="G90" s="23">
        <v>1</v>
      </c>
      <c r="H90" s="22">
        <f t="shared" si="3"/>
        <v>3.4689999999999999</v>
      </c>
      <c r="I90" s="24">
        <f t="shared" si="4"/>
        <v>3.4689999999999999</v>
      </c>
      <c r="J90" s="25">
        <f>ROUND((H90*'2-Calculator'!$D$26),2)</f>
        <v>18732.599999999999</v>
      </c>
      <c r="K90" s="25">
        <f>ROUND((I90*'2-Calculator'!$D$26),2)</f>
        <v>18732.599999999999</v>
      </c>
      <c r="L90" s="23">
        <v>18.468879668049791</v>
      </c>
      <c r="M90" s="20" t="s">
        <v>199</v>
      </c>
      <c r="N90" s="20" t="s">
        <v>200</v>
      </c>
      <c r="O90" s="20"/>
      <c r="P90" s="20" t="s">
        <v>13</v>
      </c>
    </row>
    <row r="91" spans="1:16" s="26" customFormat="1" ht="12.5">
      <c r="A91" s="20"/>
      <c r="B91" s="20" t="s">
        <v>284</v>
      </c>
      <c r="C91" s="72" t="str">
        <f t="shared" si="5"/>
        <v>041</v>
      </c>
      <c r="D91" s="171" t="s">
        <v>285</v>
      </c>
      <c r="E91" s="182">
        <v>0.88244</v>
      </c>
      <c r="F91" s="23">
        <v>1</v>
      </c>
      <c r="G91" s="23">
        <v>1</v>
      </c>
      <c r="H91" s="22">
        <f t="shared" si="3"/>
        <v>0.88244</v>
      </c>
      <c r="I91" s="24">
        <f t="shared" si="4"/>
        <v>0.88244</v>
      </c>
      <c r="J91" s="25">
        <f>ROUND((H91*'2-Calculator'!$D$26),2)</f>
        <v>4765.18</v>
      </c>
      <c r="K91" s="25">
        <f>ROUND((I91*'2-Calculator'!$D$26),2)</f>
        <v>4765.18</v>
      </c>
      <c r="L91" s="23">
        <v>3.2530730296456976</v>
      </c>
      <c r="M91" s="20" t="s">
        <v>199</v>
      </c>
      <c r="N91" s="20" t="s">
        <v>200</v>
      </c>
      <c r="O91" s="20"/>
      <c r="P91" s="20" t="s">
        <v>13</v>
      </c>
    </row>
    <row r="92" spans="1:16" s="26" customFormat="1" ht="12.5">
      <c r="A92" s="20"/>
      <c r="B92" s="20" t="s">
        <v>286</v>
      </c>
      <c r="C92" s="72" t="str">
        <f t="shared" si="5"/>
        <v>041</v>
      </c>
      <c r="D92" s="171" t="s">
        <v>285</v>
      </c>
      <c r="E92" s="182">
        <v>0.98358000000000001</v>
      </c>
      <c r="F92" s="23">
        <v>1</v>
      </c>
      <c r="G92" s="23">
        <v>1</v>
      </c>
      <c r="H92" s="22">
        <f t="shared" si="3"/>
        <v>0.98358000000000001</v>
      </c>
      <c r="I92" s="24">
        <f t="shared" si="4"/>
        <v>0.98358000000000001</v>
      </c>
      <c r="J92" s="25">
        <f>ROUND((H92*'2-Calculator'!$D$26),2)</f>
        <v>5311.33</v>
      </c>
      <c r="K92" s="25">
        <f>ROUND((I92*'2-Calculator'!$D$26),2)</f>
        <v>5311.33</v>
      </c>
      <c r="L92" s="23">
        <v>4.5430813581037794</v>
      </c>
      <c r="M92" s="20" t="s">
        <v>199</v>
      </c>
      <c r="N92" s="20" t="s">
        <v>200</v>
      </c>
      <c r="O92" s="20"/>
      <c r="P92" s="20" t="s">
        <v>13</v>
      </c>
    </row>
    <row r="93" spans="1:16" s="26" customFormat="1" ht="12.5">
      <c r="A93" s="20"/>
      <c r="B93" s="20" t="s">
        <v>287</v>
      </c>
      <c r="C93" s="72" t="str">
        <f t="shared" si="5"/>
        <v>041</v>
      </c>
      <c r="D93" s="171" t="s">
        <v>285</v>
      </c>
      <c r="E93" s="182">
        <v>1.29922</v>
      </c>
      <c r="F93" s="23">
        <v>1</v>
      </c>
      <c r="G93" s="23">
        <v>1</v>
      </c>
      <c r="H93" s="22">
        <f t="shared" si="3"/>
        <v>1.29922</v>
      </c>
      <c r="I93" s="24">
        <f t="shared" si="4"/>
        <v>1.29922</v>
      </c>
      <c r="J93" s="25">
        <f>ROUND((H93*'2-Calculator'!$D$26),2)</f>
        <v>7015.79</v>
      </c>
      <c r="K93" s="25">
        <f>ROUND((I93*'2-Calculator'!$D$26),2)</f>
        <v>7015.79</v>
      </c>
      <c r="L93" s="23">
        <v>6.2260675411666204</v>
      </c>
      <c r="M93" s="20" t="s">
        <v>199</v>
      </c>
      <c r="N93" s="20" t="s">
        <v>200</v>
      </c>
      <c r="O93" s="20"/>
      <c r="P93" s="20" t="s">
        <v>13</v>
      </c>
    </row>
    <row r="94" spans="1:16" s="26" customFormat="1" ht="12.5">
      <c r="A94" s="20"/>
      <c r="B94" s="20" t="s">
        <v>288</v>
      </c>
      <c r="C94" s="72" t="str">
        <f t="shared" si="5"/>
        <v>041</v>
      </c>
      <c r="D94" s="171" t="s">
        <v>285</v>
      </c>
      <c r="E94" s="182">
        <v>1.9221900000000001</v>
      </c>
      <c r="F94" s="23">
        <v>1</v>
      </c>
      <c r="G94" s="23">
        <v>1</v>
      </c>
      <c r="H94" s="22">
        <f t="shared" si="3"/>
        <v>1.9221900000000001</v>
      </c>
      <c r="I94" s="24">
        <f t="shared" si="4"/>
        <v>1.9221900000000001</v>
      </c>
      <c r="J94" s="25">
        <f>ROUND((H94*'2-Calculator'!$D$26),2)</f>
        <v>10379.83</v>
      </c>
      <c r="K94" s="25">
        <f>ROUND((I94*'2-Calculator'!$D$26),2)</f>
        <v>10379.83</v>
      </c>
      <c r="L94" s="23">
        <v>8.5920096852300247</v>
      </c>
      <c r="M94" s="20" t="s">
        <v>199</v>
      </c>
      <c r="N94" s="20" t="s">
        <v>200</v>
      </c>
      <c r="O94" s="20"/>
      <c r="P94" s="20" t="s">
        <v>13</v>
      </c>
    </row>
    <row r="95" spans="1:16" s="26" customFormat="1" ht="12" customHeight="1">
      <c r="A95" s="20"/>
      <c r="B95" s="20" t="s">
        <v>289</v>
      </c>
      <c r="C95" s="72" t="str">
        <f t="shared" si="5"/>
        <v>042</v>
      </c>
      <c r="D95" s="171" t="s">
        <v>290</v>
      </c>
      <c r="E95" s="182">
        <v>0.82172999999999996</v>
      </c>
      <c r="F95" s="23">
        <v>1</v>
      </c>
      <c r="G95" s="23">
        <v>1</v>
      </c>
      <c r="H95" s="22">
        <f t="shared" si="3"/>
        <v>0.82172999999999996</v>
      </c>
      <c r="I95" s="24">
        <f t="shared" si="4"/>
        <v>0.82172999999999996</v>
      </c>
      <c r="J95" s="25">
        <f>ROUND((H95*'2-Calculator'!$D$26),2)</f>
        <v>4437.34</v>
      </c>
      <c r="K95" s="25">
        <f>ROUND((I95*'2-Calculator'!$D$26),2)</f>
        <v>4437.34</v>
      </c>
      <c r="L95" s="23">
        <v>7.1254049534956634</v>
      </c>
      <c r="M95" s="20" t="s">
        <v>199</v>
      </c>
      <c r="N95" s="20" t="s">
        <v>200</v>
      </c>
      <c r="O95" s="20"/>
      <c r="P95" s="20" t="s">
        <v>13</v>
      </c>
    </row>
    <row r="96" spans="1:16" s="26" customFormat="1" ht="13.5" customHeight="1">
      <c r="A96" s="20"/>
      <c r="B96" s="20" t="s">
        <v>291</v>
      </c>
      <c r="C96" s="72" t="str">
        <f t="shared" si="5"/>
        <v>042</v>
      </c>
      <c r="D96" s="171" t="s">
        <v>290</v>
      </c>
      <c r="E96" s="182">
        <v>1.04294</v>
      </c>
      <c r="F96" s="23">
        <v>1</v>
      </c>
      <c r="G96" s="23">
        <v>1</v>
      </c>
      <c r="H96" s="22">
        <f t="shared" si="3"/>
        <v>1.04294</v>
      </c>
      <c r="I96" s="24">
        <f t="shared" si="4"/>
        <v>1.04294</v>
      </c>
      <c r="J96" s="25">
        <f>ROUND((H96*'2-Calculator'!$D$26),2)</f>
        <v>5631.88</v>
      </c>
      <c r="K96" s="25">
        <f>ROUND((I96*'2-Calculator'!$D$26),2)</f>
        <v>5631.88</v>
      </c>
      <c r="L96" s="23">
        <v>9.2299847016828149</v>
      </c>
      <c r="M96" s="20" t="s">
        <v>199</v>
      </c>
      <c r="N96" s="20" t="s">
        <v>200</v>
      </c>
      <c r="O96" s="20"/>
      <c r="P96" s="20" t="s">
        <v>13</v>
      </c>
    </row>
    <row r="97" spans="1:16" s="26" customFormat="1" ht="11.25" customHeight="1">
      <c r="A97" s="20"/>
      <c r="B97" s="20" t="s">
        <v>292</v>
      </c>
      <c r="C97" s="72" t="str">
        <f t="shared" si="5"/>
        <v>042</v>
      </c>
      <c r="D97" s="171" t="s">
        <v>290</v>
      </c>
      <c r="E97" s="182">
        <v>1.40323</v>
      </c>
      <c r="F97" s="23">
        <v>1</v>
      </c>
      <c r="G97" s="23">
        <v>1</v>
      </c>
      <c r="H97" s="22">
        <f t="shared" si="3"/>
        <v>1.40323</v>
      </c>
      <c r="I97" s="24">
        <f t="shared" si="4"/>
        <v>1.40323</v>
      </c>
      <c r="J97" s="25">
        <f>ROUND((H97*'2-Calculator'!$D$26),2)</f>
        <v>7577.44</v>
      </c>
      <c r="K97" s="25">
        <f>ROUND((I97*'2-Calculator'!$D$26),2)</f>
        <v>7577.44</v>
      </c>
      <c r="L97" s="23">
        <v>9.7557700377675207</v>
      </c>
      <c r="M97" s="20" t="s">
        <v>199</v>
      </c>
      <c r="N97" s="20" t="s">
        <v>200</v>
      </c>
      <c r="O97" s="20"/>
      <c r="P97" s="20" t="s">
        <v>13</v>
      </c>
    </row>
    <row r="98" spans="1:16" s="26" customFormat="1" ht="14.25" customHeight="1">
      <c r="A98" s="20"/>
      <c r="B98" s="20" t="s">
        <v>293</v>
      </c>
      <c r="C98" s="72" t="str">
        <f t="shared" si="5"/>
        <v>042</v>
      </c>
      <c r="D98" s="171" t="s">
        <v>290</v>
      </c>
      <c r="E98" s="182">
        <v>2.49865</v>
      </c>
      <c r="F98" s="23">
        <v>1</v>
      </c>
      <c r="G98" s="23">
        <v>1</v>
      </c>
      <c r="H98" s="22">
        <f t="shared" si="3"/>
        <v>2.49865</v>
      </c>
      <c r="I98" s="24">
        <f t="shared" si="4"/>
        <v>2.49865</v>
      </c>
      <c r="J98" s="25">
        <f>ROUND((H98*'2-Calculator'!$D$26),2)</f>
        <v>13492.71</v>
      </c>
      <c r="K98" s="25">
        <f>ROUND((I98*'2-Calculator'!$D$26),2)</f>
        <v>13492.71</v>
      </c>
      <c r="L98" s="23">
        <v>13.366030283080974</v>
      </c>
      <c r="M98" s="20" t="s">
        <v>199</v>
      </c>
      <c r="N98" s="20" t="s">
        <v>200</v>
      </c>
      <c r="O98" s="20"/>
      <c r="P98" s="20" t="s">
        <v>13</v>
      </c>
    </row>
    <row r="99" spans="1:16" s="26" customFormat="1" ht="12.5">
      <c r="A99" s="20"/>
      <c r="B99" s="20" t="s">
        <v>294</v>
      </c>
      <c r="C99" s="72" t="str">
        <f t="shared" si="5"/>
        <v>043</v>
      </c>
      <c r="D99" s="171" t="s">
        <v>295</v>
      </c>
      <c r="E99" s="182">
        <v>1.0045500000000001</v>
      </c>
      <c r="F99" s="23">
        <v>1</v>
      </c>
      <c r="G99" s="23">
        <v>1</v>
      </c>
      <c r="H99" s="22">
        <f t="shared" si="3"/>
        <v>1.0045500000000001</v>
      </c>
      <c r="I99" s="24">
        <f t="shared" si="4"/>
        <v>1.0045500000000001</v>
      </c>
      <c r="J99" s="25">
        <f>ROUND((H99*'2-Calculator'!$D$26),2)</f>
        <v>5424.57</v>
      </c>
      <c r="K99" s="25">
        <f>ROUND((I99*'2-Calculator'!$D$26),2)</f>
        <v>5424.57</v>
      </c>
      <c r="L99" s="23">
        <v>4.2588811188811189</v>
      </c>
      <c r="M99" s="20" t="s">
        <v>199</v>
      </c>
      <c r="N99" s="20" t="s">
        <v>200</v>
      </c>
      <c r="O99" s="20"/>
      <c r="P99" s="20" t="s">
        <v>13</v>
      </c>
    </row>
    <row r="100" spans="1:16" s="26" customFormat="1" ht="12.5">
      <c r="A100" s="20"/>
      <c r="B100" s="20" t="s">
        <v>296</v>
      </c>
      <c r="C100" s="72" t="str">
        <f t="shared" si="5"/>
        <v>043</v>
      </c>
      <c r="D100" s="171" t="s">
        <v>295</v>
      </c>
      <c r="E100" s="182">
        <v>1.3527800000000001</v>
      </c>
      <c r="F100" s="23">
        <v>1</v>
      </c>
      <c r="G100" s="23">
        <v>1</v>
      </c>
      <c r="H100" s="22">
        <f t="shared" si="3"/>
        <v>1.3527800000000001</v>
      </c>
      <c r="I100" s="24">
        <f t="shared" si="4"/>
        <v>1.3527800000000001</v>
      </c>
      <c r="J100" s="25">
        <f>ROUND((H100*'2-Calculator'!$D$26),2)</f>
        <v>7305.01</v>
      </c>
      <c r="K100" s="25">
        <f>ROUND((I100*'2-Calculator'!$D$26),2)</f>
        <v>7305.01</v>
      </c>
      <c r="L100" s="23">
        <v>6.4436445444319457</v>
      </c>
      <c r="M100" s="20" t="s">
        <v>199</v>
      </c>
      <c r="N100" s="20" t="s">
        <v>200</v>
      </c>
      <c r="O100" s="20"/>
      <c r="P100" s="20" t="s">
        <v>13</v>
      </c>
    </row>
    <row r="101" spans="1:16" s="26" customFormat="1" ht="12.5">
      <c r="A101" s="20"/>
      <c r="B101" s="20" t="s">
        <v>297</v>
      </c>
      <c r="C101" s="72" t="str">
        <f t="shared" si="5"/>
        <v>043</v>
      </c>
      <c r="D101" s="171" t="s">
        <v>295</v>
      </c>
      <c r="E101" s="182">
        <v>2.0970499999999999</v>
      </c>
      <c r="F101" s="23">
        <v>1</v>
      </c>
      <c r="G101" s="23">
        <v>1</v>
      </c>
      <c r="H101" s="22">
        <f t="shared" si="3"/>
        <v>2.0970499999999999</v>
      </c>
      <c r="I101" s="24">
        <f t="shared" si="4"/>
        <v>2.0970499999999999</v>
      </c>
      <c r="J101" s="25">
        <f>ROUND((H101*'2-Calculator'!$D$26),2)</f>
        <v>11324.07</v>
      </c>
      <c r="K101" s="25">
        <f>ROUND((I101*'2-Calculator'!$D$26),2)</f>
        <v>11324.07</v>
      </c>
      <c r="L101" s="23">
        <v>9.8144016227180533</v>
      </c>
      <c r="M101" s="20" t="s">
        <v>199</v>
      </c>
      <c r="N101" s="20" t="s">
        <v>200</v>
      </c>
      <c r="O101" s="20"/>
      <c r="P101" s="20" t="s">
        <v>13</v>
      </c>
    </row>
    <row r="102" spans="1:16" s="26" customFormat="1" ht="12.5">
      <c r="A102" s="20"/>
      <c r="B102" s="20" t="s">
        <v>298</v>
      </c>
      <c r="C102" s="72" t="str">
        <f t="shared" si="5"/>
        <v>043</v>
      </c>
      <c r="D102" s="171" t="s">
        <v>295</v>
      </c>
      <c r="E102" s="182">
        <v>3.82341</v>
      </c>
      <c r="F102" s="23">
        <v>1</v>
      </c>
      <c r="G102" s="23">
        <v>1</v>
      </c>
      <c r="H102" s="22">
        <f t="shared" si="3"/>
        <v>3.82341</v>
      </c>
      <c r="I102" s="24">
        <f t="shared" si="4"/>
        <v>3.82341</v>
      </c>
      <c r="J102" s="25">
        <f>ROUND((H102*'2-Calculator'!$D$26),2)</f>
        <v>20646.41</v>
      </c>
      <c r="K102" s="25">
        <f>ROUND((I102*'2-Calculator'!$D$26),2)</f>
        <v>20646.41</v>
      </c>
      <c r="L102" s="23">
        <v>16.900552486187845</v>
      </c>
      <c r="M102" s="20" t="s">
        <v>199</v>
      </c>
      <c r="N102" s="20" t="s">
        <v>200</v>
      </c>
      <c r="O102" s="20"/>
      <c r="P102" s="20" t="s">
        <v>13</v>
      </c>
    </row>
    <row r="103" spans="1:16" s="26" customFormat="1" ht="12.5">
      <c r="A103" s="20"/>
      <c r="B103" s="20" t="s">
        <v>299</v>
      </c>
      <c r="C103" s="72" t="str">
        <f t="shared" si="5"/>
        <v>044</v>
      </c>
      <c r="D103" s="171" t="s">
        <v>300</v>
      </c>
      <c r="E103" s="182">
        <v>0.91413999999999995</v>
      </c>
      <c r="F103" s="23">
        <v>1</v>
      </c>
      <c r="G103" s="23">
        <v>1</v>
      </c>
      <c r="H103" s="22">
        <f t="shared" si="3"/>
        <v>0.91413999999999995</v>
      </c>
      <c r="I103" s="24">
        <f t="shared" si="4"/>
        <v>0.91413999999999995</v>
      </c>
      <c r="J103" s="25">
        <f>ROUND((H103*'2-Calculator'!$D$26),2)</f>
        <v>4936.3599999999997</v>
      </c>
      <c r="K103" s="25">
        <f>ROUND((I103*'2-Calculator'!$D$26),2)</f>
        <v>4936.3599999999997</v>
      </c>
      <c r="L103" s="23">
        <v>3.6736546715087486</v>
      </c>
      <c r="M103" s="20" t="s">
        <v>199</v>
      </c>
      <c r="N103" s="20" t="s">
        <v>200</v>
      </c>
      <c r="O103" s="20"/>
      <c r="P103" s="20" t="s">
        <v>13</v>
      </c>
    </row>
    <row r="104" spans="1:16" s="26" customFormat="1" ht="12.5">
      <c r="A104" s="20"/>
      <c r="B104" s="20" t="s">
        <v>301</v>
      </c>
      <c r="C104" s="72" t="str">
        <f t="shared" si="5"/>
        <v>044</v>
      </c>
      <c r="D104" s="171" t="s">
        <v>300</v>
      </c>
      <c r="E104" s="182">
        <v>1.2795099999999999</v>
      </c>
      <c r="F104" s="23">
        <v>1</v>
      </c>
      <c r="G104" s="23">
        <v>1</v>
      </c>
      <c r="H104" s="22">
        <f t="shared" si="3"/>
        <v>1.2795099999999999</v>
      </c>
      <c r="I104" s="24">
        <f t="shared" si="4"/>
        <v>1.2795099999999999</v>
      </c>
      <c r="J104" s="25">
        <f>ROUND((H104*'2-Calculator'!$D$26),2)</f>
        <v>6909.35</v>
      </c>
      <c r="K104" s="25">
        <f>ROUND((I104*'2-Calculator'!$D$26),2)</f>
        <v>6909.35</v>
      </c>
      <c r="L104" s="23">
        <v>4.8746971736204578</v>
      </c>
      <c r="M104" s="20" t="s">
        <v>199</v>
      </c>
      <c r="N104" s="20" t="s">
        <v>200</v>
      </c>
      <c r="O104" s="20"/>
      <c r="P104" s="20" t="s">
        <v>13</v>
      </c>
    </row>
    <row r="105" spans="1:16" s="26" customFormat="1" ht="12.5">
      <c r="A105" s="20"/>
      <c r="B105" s="20" t="s">
        <v>302</v>
      </c>
      <c r="C105" s="72" t="str">
        <f t="shared" si="5"/>
        <v>044</v>
      </c>
      <c r="D105" s="171" t="s">
        <v>300</v>
      </c>
      <c r="E105" s="182">
        <v>1.67554</v>
      </c>
      <c r="F105" s="23">
        <v>1</v>
      </c>
      <c r="G105" s="23">
        <v>1</v>
      </c>
      <c r="H105" s="22">
        <f t="shared" si="3"/>
        <v>1.67554</v>
      </c>
      <c r="I105" s="24">
        <f t="shared" si="4"/>
        <v>1.67554</v>
      </c>
      <c r="J105" s="25">
        <f>ROUND((H105*'2-Calculator'!$D$26),2)</f>
        <v>9047.92</v>
      </c>
      <c r="K105" s="25">
        <f>ROUND((I105*'2-Calculator'!$D$26),2)</f>
        <v>9047.92</v>
      </c>
      <c r="L105" s="23">
        <v>6.1845176793683487</v>
      </c>
      <c r="M105" s="20" t="s">
        <v>199</v>
      </c>
      <c r="N105" s="20" t="s">
        <v>200</v>
      </c>
      <c r="O105" s="20"/>
      <c r="P105" s="20" t="s">
        <v>13</v>
      </c>
    </row>
    <row r="106" spans="1:16" s="26" customFormat="1" ht="12.5">
      <c r="A106" s="20"/>
      <c r="B106" s="20" t="s">
        <v>303</v>
      </c>
      <c r="C106" s="72" t="str">
        <f t="shared" si="5"/>
        <v>044</v>
      </c>
      <c r="D106" s="171" t="s">
        <v>300</v>
      </c>
      <c r="E106" s="182">
        <v>1.8668400000000001</v>
      </c>
      <c r="F106" s="23">
        <v>1</v>
      </c>
      <c r="G106" s="23">
        <v>1</v>
      </c>
      <c r="H106" s="22">
        <f t="shared" si="3"/>
        <v>1.8668400000000001</v>
      </c>
      <c r="I106" s="24">
        <f t="shared" si="4"/>
        <v>1.8668400000000001</v>
      </c>
      <c r="J106" s="25">
        <f>ROUND((H106*'2-Calculator'!$D$26),2)</f>
        <v>10080.94</v>
      </c>
      <c r="K106" s="25">
        <f>ROUND((I106*'2-Calculator'!$D$26),2)</f>
        <v>10080.94</v>
      </c>
      <c r="L106" s="23">
        <v>7.3836094158674808</v>
      </c>
      <c r="M106" s="20" t="s">
        <v>199</v>
      </c>
      <c r="N106" s="20" t="s">
        <v>200</v>
      </c>
      <c r="O106" s="20"/>
      <c r="P106" s="20" t="s">
        <v>13</v>
      </c>
    </row>
    <row r="107" spans="1:16" s="26" customFormat="1" ht="12.5">
      <c r="A107" s="20"/>
      <c r="B107" s="20" t="s">
        <v>304</v>
      </c>
      <c r="C107" s="72" t="str">
        <f t="shared" si="5"/>
        <v>045</v>
      </c>
      <c r="D107" s="171" t="s">
        <v>305</v>
      </c>
      <c r="E107" s="182">
        <v>0.97297</v>
      </c>
      <c r="F107" s="23">
        <v>1</v>
      </c>
      <c r="G107" s="23">
        <v>1</v>
      </c>
      <c r="H107" s="22">
        <f t="shared" si="3"/>
        <v>0.97297</v>
      </c>
      <c r="I107" s="24">
        <f t="shared" si="4"/>
        <v>0.97297</v>
      </c>
      <c r="J107" s="25">
        <f>ROUND((H107*'2-Calculator'!$D$26),2)</f>
        <v>5254.04</v>
      </c>
      <c r="K107" s="25">
        <f>ROUND((I107*'2-Calculator'!$D$26),2)</f>
        <v>5254.04</v>
      </c>
      <c r="L107" s="23">
        <v>2.6273556231003039</v>
      </c>
      <c r="M107" s="20" t="s">
        <v>199</v>
      </c>
      <c r="N107" s="20" t="s">
        <v>200</v>
      </c>
      <c r="O107" s="20"/>
      <c r="P107" s="20" t="s">
        <v>13</v>
      </c>
    </row>
    <row r="108" spans="1:16" s="26" customFormat="1" ht="12.5">
      <c r="A108" s="20"/>
      <c r="B108" s="20" t="s">
        <v>306</v>
      </c>
      <c r="C108" s="72" t="str">
        <f t="shared" si="5"/>
        <v>045</v>
      </c>
      <c r="D108" s="171" t="s">
        <v>305</v>
      </c>
      <c r="E108" s="182">
        <v>1.2035199999999999</v>
      </c>
      <c r="F108" s="23">
        <v>1</v>
      </c>
      <c r="G108" s="23">
        <v>1</v>
      </c>
      <c r="H108" s="22">
        <f t="shared" si="3"/>
        <v>1.2035199999999999</v>
      </c>
      <c r="I108" s="24">
        <f t="shared" si="4"/>
        <v>1.2035199999999999</v>
      </c>
      <c r="J108" s="25">
        <f>ROUND((H108*'2-Calculator'!$D$26),2)</f>
        <v>6499.01</v>
      </c>
      <c r="K108" s="25">
        <f>ROUND((I108*'2-Calculator'!$D$26),2)</f>
        <v>6499.01</v>
      </c>
      <c r="L108" s="23">
        <v>3.8131492068604556</v>
      </c>
      <c r="M108" s="20" t="s">
        <v>199</v>
      </c>
      <c r="N108" s="20" t="s">
        <v>200</v>
      </c>
      <c r="O108" s="20"/>
      <c r="P108" s="20" t="s">
        <v>13</v>
      </c>
    </row>
    <row r="109" spans="1:16" s="26" customFormat="1" ht="12.5">
      <c r="A109" s="20"/>
      <c r="B109" s="20" t="s">
        <v>307</v>
      </c>
      <c r="C109" s="72" t="str">
        <f t="shared" si="5"/>
        <v>045</v>
      </c>
      <c r="D109" s="171" t="s">
        <v>305</v>
      </c>
      <c r="E109" s="182">
        <v>1.6110199999999999</v>
      </c>
      <c r="F109" s="23">
        <v>1</v>
      </c>
      <c r="G109" s="23">
        <v>1</v>
      </c>
      <c r="H109" s="22">
        <f t="shared" si="3"/>
        <v>1.6110199999999999</v>
      </c>
      <c r="I109" s="24">
        <f t="shared" si="4"/>
        <v>1.6110199999999999</v>
      </c>
      <c r="J109" s="25">
        <f>ROUND((H109*'2-Calculator'!$D$26),2)</f>
        <v>8699.51</v>
      </c>
      <c r="K109" s="25">
        <f>ROUND((I109*'2-Calculator'!$D$26),2)</f>
        <v>8699.51</v>
      </c>
      <c r="L109" s="23">
        <v>6.2806658280431797</v>
      </c>
      <c r="M109" s="20" t="s">
        <v>199</v>
      </c>
      <c r="N109" s="20" t="s">
        <v>200</v>
      </c>
      <c r="O109" s="20"/>
      <c r="P109" s="20" t="s">
        <v>13</v>
      </c>
    </row>
    <row r="110" spans="1:16" s="26" customFormat="1" ht="12.5">
      <c r="A110" s="20"/>
      <c r="B110" s="20" t="s">
        <v>308</v>
      </c>
      <c r="C110" s="72" t="str">
        <f t="shared" si="5"/>
        <v>045</v>
      </c>
      <c r="D110" s="171" t="s">
        <v>305</v>
      </c>
      <c r="E110" s="182">
        <v>2.4217499999999998</v>
      </c>
      <c r="F110" s="23">
        <v>1</v>
      </c>
      <c r="G110" s="23">
        <v>1</v>
      </c>
      <c r="H110" s="22">
        <f t="shared" si="3"/>
        <v>2.4217499999999998</v>
      </c>
      <c r="I110" s="24">
        <f t="shared" si="4"/>
        <v>2.4217499999999998</v>
      </c>
      <c r="J110" s="25">
        <f>ROUND((H110*'2-Calculator'!$D$26),2)</f>
        <v>13077.45</v>
      </c>
      <c r="K110" s="25">
        <f>ROUND((I110*'2-Calculator'!$D$26),2)</f>
        <v>13077.45</v>
      </c>
      <c r="L110" s="23">
        <v>9.8073979591836729</v>
      </c>
      <c r="M110" s="20" t="s">
        <v>199</v>
      </c>
      <c r="N110" s="20" t="s">
        <v>200</v>
      </c>
      <c r="O110" s="20"/>
      <c r="P110" s="20" t="s">
        <v>13</v>
      </c>
    </row>
    <row r="111" spans="1:16" s="26" customFormat="1" ht="12.5">
      <c r="A111" s="20"/>
      <c r="B111" s="20" t="s">
        <v>309</v>
      </c>
      <c r="C111" s="72" t="str">
        <f t="shared" si="5"/>
        <v>046</v>
      </c>
      <c r="D111" s="171" t="s">
        <v>310</v>
      </c>
      <c r="E111" s="182">
        <v>0.79859999999999998</v>
      </c>
      <c r="F111" s="23">
        <v>1</v>
      </c>
      <c r="G111" s="23">
        <v>1</v>
      </c>
      <c r="H111" s="22">
        <f t="shared" si="3"/>
        <v>0.79859999999999998</v>
      </c>
      <c r="I111" s="24">
        <f t="shared" si="4"/>
        <v>0.79859999999999998</v>
      </c>
      <c r="J111" s="25">
        <f>ROUND((H111*'2-Calculator'!$D$26),2)</f>
        <v>4312.4399999999996</v>
      </c>
      <c r="K111" s="25">
        <f>ROUND((I111*'2-Calculator'!$D$26),2)</f>
        <v>4312.4399999999996</v>
      </c>
      <c r="L111" s="23">
        <v>2.2436423297785071</v>
      </c>
      <c r="M111" s="20" t="s">
        <v>199</v>
      </c>
      <c r="N111" s="20" t="s">
        <v>200</v>
      </c>
      <c r="O111" s="20"/>
      <c r="P111" s="20" t="s">
        <v>13</v>
      </c>
    </row>
    <row r="112" spans="1:16" s="26" customFormat="1" ht="12.5">
      <c r="A112" s="20"/>
      <c r="B112" s="20" t="s">
        <v>311</v>
      </c>
      <c r="C112" s="72" t="str">
        <f t="shared" si="5"/>
        <v>046</v>
      </c>
      <c r="D112" s="171" t="s">
        <v>310</v>
      </c>
      <c r="E112" s="182">
        <v>1.0068699999999999</v>
      </c>
      <c r="F112" s="23">
        <v>1</v>
      </c>
      <c r="G112" s="23">
        <v>1</v>
      </c>
      <c r="H112" s="22">
        <f t="shared" si="3"/>
        <v>1.0068699999999999</v>
      </c>
      <c r="I112" s="24">
        <f t="shared" si="4"/>
        <v>1.0068699999999999</v>
      </c>
      <c r="J112" s="25">
        <f>ROUND((H112*'2-Calculator'!$D$26),2)</f>
        <v>5437.1</v>
      </c>
      <c r="K112" s="25">
        <f>ROUND((I112*'2-Calculator'!$D$26),2)</f>
        <v>5437.1</v>
      </c>
      <c r="L112" s="23">
        <v>3.059246720270842</v>
      </c>
      <c r="M112" s="20" t="s">
        <v>199</v>
      </c>
      <c r="N112" s="20" t="s">
        <v>200</v>
      </c>
      <c r="O112" s="20"/>
      <c r="P112" s="20" t="s">
        <v>13</v>
      </c>
    </row>
    <row r="113" spans="1:16" s="26" customFormat="1" ht="12.5">
      <c r="A113" s="20"/>
      <c r="B113" s="20" t="s">
        <v>312</v>
      </c>
      <c r="C113" s="72" t="str">
        <f t="shared" si="5"/>
        <v>046</v>
      </c>
      <c r="D113" s="171" t="s">
        <v>310</v>
      </c>
      <c r="E113" s="182">
        <v>1.2438800000000001</v>
      </c>
      <c r="F113" s="23">
        <v>1</v>
      </c>
      <c r="G113" s="23">
        <v>1</v>
      </c>
      <c r="H113" s="22">
        <f t="shared" si="3"/>
        <v>1.2438800000000001</v>
      </c>
      <c r="I113" s="24">
        <f t="shared" si="4"/>
        <v>1.2438800000000001</v>
      </c>
      <c r="J113" s="25">
        <f>ROUND((H113*'2-Calculator'!$D$26),2)</f>
        <v>6716.95</v>
      </c>
      <c r="K113" s="25">
        <f>ROUND((I113*'2-Calculator'!$D$26),2)</f>
        <v>6716.95</v>
      </c>
      <c r="L113" s="23">
        <v>4.3186397984886646</v>
      </c>
      <c r="M113" s="20" t="s">
        <v>199</v>
      </c>
      <c r="N113" s="20" t="s">
        <v>200</v>
      </c>
      <c r="O113" s="20"/>
      <c r="P113" s="20" t="s">
        <v>13</v>
      </c>
    </row>
    <row r="114" spans="1:16" s="26" customFormat="1" ht="12.5">
      <c r="A114" s="20"/>
      <c r="B114" s="20" t="s">
        <v>313</v>
      </c>
      <c r="C114" s="72" t="str">
        <f t="shared" si="5"/>
        <v>046</v>
      </c>
      <c r="D114" s="171" t="s">
        <v>310</v>
      </c>
      <c r="E114" s="182">
        <v>2.1831999999999998</v>
      </c>
      <c r="F114" s="23">
        <v>1</v>
      </c>
      <c r="G114" s="23">
        <v>1</v>
      </c>
      <c r="H114" s="22">
        <f t="shared" si="3"/>
        <v>2.1831999999999998</v>
      </c>
      <c r="I114" s="24">
        <f t="shared" si="4"/>
        <v>2.1831999999999998</v>
      </c>
      <c r="J114" s="25">
        <f>ROUND((H114*'2-Calculator'!$D$26),2)</f>
        <v>11789.28</v>
      </c>
      <c r="K114" s="25">
        <f>ROUND((I114*'2-Calculator'!$D$26),2)</f>
        <v>11789.28</v>
      </c>
      <c r="L114" s="23">
        <v>8.2820512820512828</v>
      </c>
      <c r="M114" s="20" t="s">
        <v>199</v>
      </c>
      <c r="N114" s="20" t="s">
        <v>200</v>
      </c>
      <c r="O114" s="20"/>
      <c r="P114" s="20" t="s">
        <v>13</v>
      </c>
    </row>
    <row r="115" spans="1:16" s="26" customFormat="1" ht="12.5">
      <c r="A115" s="20"/>
      <c r="B115" s="20" t="s">
        <v>314</v>
      </c>
      <c r="C115" s="72" t="str">
        <f t="shared" si="5"/>
        <v>047</v>
      </c>
      <c r="D115" s="171" t="s">
        <v>315</v>
      </c>
      <c r="E115" s="182">
        <v>0.81413000000000002</v>
      </c>
      <c r="F115" s="23">
        <v>1</v>
      </c>
      <c r="G115" s="23">
        <v>1</v>
      </c>
      <c r="H115" s="22">
        <f t="shared" si="3"/>
        <v>0.81413000000000002</v>
      </c>
      <c r="I115" s="24">
        <f t="shared" si="4"/>
        <v>0.81413000000000002</v>
      </c>
      <c r="J115" s="25">
        <f>ROUND((H115*'2-Calculator'!$D$26),2)</f>
        <v>4396.3</v>
      </c>
      <c r="K115" s="25">
        <f>ROUND((I115*'2-Calculator'!$D$26),2)</f>
        <v>4396.3</v>
      </c>
      <c r="L115" s="23">
        <v>1.9458557389208233</v>
      </c>
      <c r="M115" s="20" t="s">
        <v>199</v>
      </c>
      <c r="N115" s="20" t="s">
        <v>200</v>
      </c>
      <c r="O115" s="20"/>
      <c r="P115" s="20" t="s">
        <v>13</v>
      </c>
    </row>
    <row r="116" spans="1:16" s="26" customFormat="1" ht="12.5">
      <c r="A116" s="20"/>
      <c r="B116" s="20" t="s">
        <v>316</v>
      </c>
      <c r="C116" s="72" t="str">
        <f t="shared" si="5"/>
        <v>047</v>
      </c>
      <c r="D116" s="171" t="s">
        <v>315</v>
      </c>
      <c r="E116" s="182">
        <v>0.92923</v>
      </c>
      <c r="F116" s="23">
        <v>1</v>
      </c>
      <c r="G116" s="23">
        <v>1</v>
      </c>
      <c r="H116" s="22">
        <f t="shared" si="3"/>
        <v>0.92923</v>
      </c>
      <c r="I116" s="24">
        <f t="shared" si="4"/>
        <v>0.92923</v>
      </c>
      <c r="J116" s="25">
        <f>ROUND((H116*'2-Calculator'!$D$26),2)</f>
        <v>5017.84</v>
      </c>
      <c r="K116" s="25">
        <f>ROUND((I116*'2-Calculator'!$D$26),2)</f>
        <v>5017.84</v>
      </c>
      <c r="L116" s="23">
        <v>2.5103812942660326</v>
      </c>
      <c r="M116" s="20" t="s">
        <v>199</v>
      </c>
      <c r="N116" s="20" t="s">
        <v>200</v>
      </c>
      <c r="O116" s="20"/>
      <c r="P116" s="20" t="s">
        <v>13</v>
      </c>
    </row>
    <row r="117" spans="1:16" s="26" customFormat="1" ht="12.5">
      <c r="A117" s="20"/>
      <c r="B117" s="20" t="s">
        <v>317</v>
      </c>
      <c r="C117" s="72" t="str">
        <f t="shared" si="5"/>
        <v>047</v>
      </c>
      <c r="D117" s="171" t="s">
        <v>315</v>
      </c>
      <c r="E117" s="182">
        <v>1.1669700000000001</v>
      </c>
      <c r="F117" s="23">
        <v>1</v>
      </c>
      <c r="G117" s="23">
        <v>1</v>
      </c>
      <c r="H117" s="22">
        <f t="shared" si="3"/>
        <v>1.1669700000000001</v>
      </c>
      <c r="I117" s="24">
        <f t="shared" si="4"/>
        <v>1.1669700000000001</v>
      </c>
      <c r="J117" s="25">
        <f>ROUND((H117*'2-Calculator'!$D$26),2)</f>
        <v>6301.64</v>
      </c>
      <c r="K117" s="25">
        <f>ROUND((I117*'2-Calculator'!$D$26),2)</f>
        <v>6301.64</v>
      </c>
      <c r="L117" s="23">
        <v>3.9044162129461584</v>
      </c>
      <c r="M117" s="20" t="s">
        <v>199</v>
      </c>
      <c r="N117" s="20" t="s">
        <v>200</v>
      </c>
      <c r="O117" s="20"/>
      <c r="P117" s="20" t="s">
        <v>13</v>
      </c>
    </row>
    <row r="118" spans="1:16" s="26" customFormat="1" ht="12.5">
      <c r="A118" s="20"/>
      <c r="B118" s="20" t="s">
        <v>318</v>
      </c>
      <c r="C118" s="72" t="str">
        <f t="shared" si="5"/>
        <v>047</v>
      </c>
      <c r="D118" s="171" t="s">
        <v>315</v>
      </c>
      <c r="E118" s="182">
        <v>1.89846</v>
      </c>
      <c r="F118" s="23">
        <v>1</v>
      </c>
      <c r="G118" s="23">
        <v>1</v>
      </c>
      <c r="H118" s="22">
        <f t="shared" si="3"/>
        <v>1.89846</v>
      </c>
      <c r="I118" s="24">
        <f t="shared" si="4"/>
        <v>1.89846</v>
      </c>
      <c r="J118" s="25">
        <f>ROUND((H118*'2-Calculator'!$D$26),2)</f>
        <v>10251.68</v>
      </c>
      <c r="K118" s="25">
        <f>ROUND((I118*'2-Calculator'!$D$26),2)</f>
        <v>10251.68</v>
      </c>
      <c r="L118" s="23">
        <v>7.2857142857142856</v>
      </c>
      <c r="M118" s="20" t="s">
        <v>199</v>
      </c>
      <c r="N118" s="20" t="s">
        <v>200</v>
      </c>
      <c r="O118" s="20"/>
      <c r="P118" s="20" t="s">
        <v>13</v>
      </c>
    </row>
    <row r="119" spans="1:16" s="26" customFormat="1" ht="12.5">
      <c r="A119" s="20"/>
      <c r="B119" s="20" t="s">
        <v>319</v>
      </c>
      <c r="C119" s="72" t="str">
        <f t="shared" si="5"/>
        <v>048</v>
      </c>
      <c r="D119" s="171" t="s">
        <v>320</v>
      </c>
      <c r="E119" s="182">
        <v>0.75829999999999997</v>
      </c>
      <c r="F119" s="23">
        <v>1</v>
      </c>
      <c r="G119" s="23">
        <v>1</v>
      </c>
      <c r="H119" s="22">
        <f t="shared" si="3"/>
        <v>0.75829999999999997</v>
      </c>
      <c r="I119" s="24">
        <f t="shared" si="4"/>
        <v>0.75829999999999997</v>
      </c>
      <c r="J119" s="25">
        <f>ROUND((H119*'2-Calculator'!$D$26),2)</f>
        <v>4094.82</v>
      </c>
      <c r="K119" s="25">
        <f>ROUND((I119*'2-Calculator'!$D$26),2)</f>
        <v>4094.82</v>
      </c>
      <c r="L119" s="23">
        <v>2.8614187040894641</v>
      </c>
      <c r="M119" s="20" t="s">
        <v>199</v>
      </c>
      <c r="N119" s="20" t="s">
        <v>200</v>
      </c>
      <c r="O119" s="20"/>
      <c r="P119" s="20" t="s">
        <v>13</v>
      </c>
    </row>
    <row r="120" spans="1:16" s="26" customFormat="1" ht="12.5">
      <c r="A120" s="20"/>
      <c r="B120" s="20" t="s">
        <v>321</v>
      </c>
      <c r="C120" s="72" t="str">
        <f t="shared" si="5"/>
        <v>048</v>
      </c>
      <c r="D120" s="171" t="s">
        <v>320</v>
      </c>
      <c r="E120" s="182">
        <v>0.87319000000000002</v>
      </c>
      <c r="F120" s="23">
        <v>1</v>
      </c>
      <c r="G120" s="23">
        <v>1</v>
      </c>
      <c r="H120" s="22">
        <f t="shared" si="3"/>
        <v>0.87319000000000002</v>
      </c>
      <c r="I120" s="24">
        <f t="shared" si="4"/>
        <v>0.87319000000000002</v>
      </c>
      <c r="J120" s="25">
        <f>ROUND((H120*'2-Calculator'!$D$26),2)</f>
        <v>4715.2299999999996</v>
      </c>
      <c r="K120" s="25">
        <f>ROUND((I120*'2-Calculator'!$D$26),2)</f>
        <v>4715.2299999999996</v>
      </c>
      <c r="L120" s="23">
        <v>3.9642942536064396</v>
      </c>
      <c r="M120" s="20" t="s">
        <v>199</v>
      </c>
      <c r="N120" s="20" t="s">
        <v>200</v>
      </c>
      <c r="O120" s="20"/>
      <c r="P120" s="20" t="s">
        <v>13</v>
      </c>
    </row>
    <row r="121" spans="1:16" s="26" customFormat="1" ht="12.5">
      <c r="A121" s="20"/>
      <c r="B121" s="20" t="s">
        <v>322</v>
      </c>
      <c r="C121" s="72" t="str">
        <f t="shared" si="5"/>
        <v>048</v>
      </c>
      <c r="D121" s="171" t="s">
        <v>320</v>
      </c>
      <c r="E121" s="182">
        <v>1.18512</v>
      </c>
      <c r="F121" s="23">
        <v>1</v>
      </c>
      <c r="G121" s="23">
        <v>1</v>
      </c>
      <c r="H121" s="22">
        <f t="shared" si="3"/>
        <v>1.18512</v>
      </c>
      <c r="I121" s="24">
        <f t="shared" si="4"/>
        <v>1.18512</v>
      </c>
      <c r="J121" s="25">
        <f>ROUND((H121*'2-Calculator'!$D$26),2)</f>
        <v>6399.65</v>
      </c>
      <c r="K121" s="25">
        <f>ROUND((I121*'2-Calculator'!$D$26),2)</f>
        <v>6399.65</v>
      </c>
      <c r="L121" s="23">
        <v>6.260145876192257</v>
      </c>
      <c r="M121" s="20" t="s">
        <v>199</v>
      </c>
      <c r="N121" s="20" t="s">
        <v>200</v>
      </c>
      <c r="O121" s="20"/>
      <c r="P121" s="20" t="s">
        <v>13</v>
      </c>
    </row>
    <row r="122" spans="1:16" s="26" customFormat="1" ht="12.5">
      <c r="A122" s="20"/>
      <c r="B122" s="20" t="s">
        <v>323</v>
      </c>
      <c r="C122" s="72" t="str">
        <f t="shared" si="5"/>
        <v>048</v>
      </c>
      <c r="D122" s="171" t="s">
        <v>320</v>
      </c>
      <c r="E122" s="182">
        <v>2.1972900000000002</v>
      </c>
      <c r="F122" s="23">
        <v>1</v>
      </c>
      <c r="G122" s="23">
        <v>1</v>
      </c>
      <c r="H122" s="22">
        <f t="shared" si="3"/>
        <v>2.1972900000000002</v>
      </c>
      <c r="I122" s="24">
        <f t="shared" si="4"/>
        <v>2.1972900000000002</v>
      </c>
      <c r="J122" s="25">
        <f>ROUND((H122*'2-Calculator'!$D$26),2)</f>
        <v>11865.37</v>
      </c>
      <c r="K122" s="25">
        <f>ROUND((I122*'2-Calculator'!$D$26),2)</f>
        <v>11865.37</v>
      </c>
      <c r="L122" s="23">
        <v>12.024439918533606</v>
      </c>
      <c r="M122" s="20" t="s">
        <v>199</v>
      </c>
      <c r="N122" s="20" t="s">
        <v>200</v>
      </c>
      <c r="O122" s="20"/>
      <c r="P122" s="20" t="s">
        <v>13</v>
      </c>
    </row>
    <row r="123" spans="1:16" s="26" customFormat="1" ht="12.5">
      <c r="A123" s="20"/>
      <c r="B123" s="20" t="s">
        <v>324</v>
      </c>
      <c r="C123" s="72" t="str">
        <f t="shared" si="5"/>
        <v>049</v>
      </c>
      <c r="D123" s="171" t="s">
        <v>325</v>
      </c>
      <c r="E123" s="182">
        <v>1.16184</v>
      </c>
      <c r="F123" s="23">
        <v>1</v>
      </c>
      <c r="G123" s="23">
        <v>1</v>
      </c>
      <c r="H123" s="22">
        <f t="shared" si="3"/>
        <v>1.16184</v>
      </c>
      <c r="I123" s="24">
        <f t="shared" si="4"/>
        <v>1.16184</v>
      </c>
      <c r="J123" s="25">
        <f>ROUND((H123*'2-Calculator'!$D$26),2)</f>
        <v>6273.94</v>
      </c>
      <c r="K123" s="25">
        <f>ROUND((I123*'2-Calculator'!$D$26),2)</f>
        <v>6273.94</v>
      </c>
      <c r="L123" s="23">
        <v>5.7771739130434785</v>
      </c>
      <c r="M123" s="20" t="s">
        <v>199</v>
      </c>
      <c r="N123" s="20" t="s">
        <v>200</v>
      </c>
      <c r="O123" s="20"/>
      <c r="P123" s="20" t="s">
        <v>13</v>
      </c>
    </row>
    <row r="124" spans="1:16" s="26" customFormat="1" ht="12.5">
      <c r="A124" s="20"/>
      <c r="B124" s="20" t="s">
        <v>326</v>
      </c>
      <c r="C124" s="72" t="str">
        <f t="shared" si="5"/>
        <v>049</v>
      </c>
      <c r="D124" s="171" t="s">
        <v>325</v>
      </c>
      <c r="E124" s="182">
        <v>2.3046500000000001</v>
      </c>
      <c r="F124" s="23">
        <v>1</v>
      </c>
      <c r="G124" s="23">
        <v>1</v>
      </c>
      <c r="H124" s="22">
        <f t="shared" si="3"/>
        <v>2.3046500000000001</v>
      </c>
      <c r="I124" s="24">
        <f t="shared" si="4"/>
        <v>2.3046500000000001</v>
      </c>
      <c r="J124" s="25">
        <f>ROUND((H124*'2-Calculator'!$D$26),2)</f>
        <v>12445.11</v>
      </c>
      <c r="K124" s="25">
        <f>ROUND((I124*'2-Calculator'!$D$26),2)</f>
        <v>12445.11</v>
      </c>
      <c r="L124" s="23">
        <v>8.2679169457468191</v>
      </c>
      <c r="M124" s="20" t="s">
        <v>199</v>
      </c>
      <c r="N124" s="20" t="s">
        <v>200</v>
      </c>
      <c r="O124" s="20"/>
      <c r="P124" s="20" t="s">
        <v>13</v>
      </c>
    </row>
    <row r="125" spans="1:16" s="26" customFormat="1" ht="12.5">
      <c r="A125" s="20"/>
      <c r="B125" s="20" t="s">
        <v>327</v>
      </c>
      <c r="C125" s="72" t="str">
        <f t="shared" si="5"/>
        <v>049</v>
      </c>
      <c r="D125" s="171" t="s">
        <v>325</v>
      </c>
      <c r="E125" s="182">
        <v>2.5673400000000002</v>
      </c>
      <c r="F125" s="23">
        <v>1</v>
      </c>
      <c r="G125" s="23">
        <v>1</v>
      </c>
      <c r="H125" s="22">
        <f t="shared" si="3"/>
        <v>2.5673400000000002</v>
      </c>
      <c r="I125" s="24">
        <f t="shared" si="4"/>
        <v>2.5673400000000002</v>
      </c>
      <c r="J125" s="25">
        <f>ROUND((H125*'2-Calculator'!$D$26),2)</f>
        <v>13863.64</v>
      </c>
      <c r="K125" s="25">
        <f>ROUND((I125*'2-Calculator'!$D$26),2)</f>
        <v>13863.64</v>
      </c>
      <c r="L125" s="23">
        <v>12.74191063174114</v>
      </c>
      <c r="M125" s="20" t="s">
        <v>199</v>
      </c>
      <c r="N125" s="20" t="s">
        <v>200</v>
      </c>
      <c r="O125" s="20"/>
      <c r="P125" s="20" t="s">
        <v>13</v>
      </c>
    </row>
    <row r="126" spans="1:16" s="26" customFormat="1" ht="12.5">
      <c r="A126" s="20"/>
      <c r="B126" s="20" t="s">
        <v>328</v>
      </c>
      <c r="C126" s="72" t="str">
        <f t="shared" si="5"/>
        <v>049</v>
      </c>
      <c r="D126" s="171" t="s">
        <v>325</v>
      </c>
      <c r="E126" s="182">
        <v>4.2973999999999997</v>
      </c>
      <c r="F126" s="23">
        <v>1</v>
      </c>
      <c r="G126" s="23">
        <v>1</v>
      </c>
      <c r="H126" s="22">
        <f t="shared" si="3"/>
        <v>4.2973999999999997</v>
      </c>
      <c r="I126" s="24">
        <f t="shared" si="4"/>
        <v>4.2973999999999997</v>
      </c>
      <c r="J126" s="25">
        <f>ROUND((H126*'2-Calculator'!$D$26),2)</f>
        <v>23205.96</v>
      </c>
      <c r="K126" s="25">
        <f>ROUND((I126*'2-Calculator'!$D$26),2)</f>
        <v>23205.96</v>
      </c>
      <c r="L126" s="23">
        <v>17.247538677918424</v>
      </c>
      <c r="M126" s="20" t="s">
        <v>199</v>
      </c>
      <c r="N126" s="20" t="s">
        <v>200</v>
      </c>
      <c r="O126" s="20"/>
      <c r="P126" s="20" t="s">
        <v>13</v>
      </c>
    </row>
    <row r="127" spans="1:16" s="26" customFormat="1" ht="12.5">
      <c r="A127" s="20"/>
      <c r="B127" s="20" t="s">
        <v>329</v>
      </c>
      <c r="C127" s="72" t="str">
        <f t="shared" si="5"/>
        <v>050</v>
      </c>
      <c r="D127" s="171" t="s">
        <v>330</v>
      </c>
      <c r="E127" s="182">
        <v>0.80495000000000005</v>
      </c>
      <c r="F127" s="23">
        <v>1</v>
      </c>
      <c r="G127" s="23">
        <v>1</v>
      </c>
      <c r="H127" s="22">
        <f t="shared" si="3"/>
        <v>0.80495000000000005</v>
      </c>
      <c r="I127" s="24">
        <f t="shared" si="4"/>
        <v>0.80495000000000005</v>
      </c>
      <c r="J127" s="25">
        <f>ROUND((H127*'2-Calculator'!$D$26),2)</f>
        <v>4346.7299999999996</v>
      </c>
      <c r="K127" s="25">
        <f>ROUND((I127*'2-Calculator'!$D$26),2)</f>
        <v>4346.7299999999996</v>
      </c>
      <c r="L127" s="23">
        <v>3.4389873417721519</v>
      </c>
      <c r="M127" s="20" t="s">
        <v>199</v>
      </c>
      <c r="N127" s="20" t="s">
        <v>200</v>
      </c>
      <c r="O127" s="20"/>
      <c r="P127" s="20" t="s">
        <v>13</v>
      </c>
    </row>
    <row r="128" spans="1:16" s="26" customFormat="1" ht="12.5">
      <c r="A128" s="20"/>
      <c r="B128" s="20" t="s">
        <v>331</v>
      </c>
      <c r="C128" s="72" t="str">
        <f t="shared" si="5"/>
        <v>050</v>
      </c>
      <c r="D128" s="171" t="s">
        <v>330</v>
      </c>
      <c r="E128" s="182">
        <v>1.3987499999999999</v>
      </c>
      <c r="F128" s="23">
        <v>1</v>
      </c>
      <c r="G128" s="23">
        <v>1</v>
      </c>
      <c r="H128" s="22">
        <f t="shared" si="3"/>
        <v>1.3987499999999999</v>
      </c>
      <c r="I128" s="24">
        <f t="shared" si="4"/>
        <v>1.3987499999999999</v>
      </c>
      <c r="J128" s="25">
        <f>ROUND((H128*'2-Calculator'!$D$26),2)</f>
        <v>7553.25</v>
      </c>
      <c r="K128" s="25">
        <f>ROUND((I128*'2-Calculator'!$D$26),2)</f>
        <v>7553.25</v>
      </c>
      <c r="L128" s="23">
        <v>5.630357718337093</v>
      </c>
      <c r="M128" s="20" t="s">
        <v>199</v>
      </c>
      <c r="N128" s="20" t="s">
        <v>200</v>
      </c>
      <c r="O128" s="20"/>
      <c r="P128" s="20" t="s">
        <v>13</v>
      </c>
    </row>
    <row r="129" spans="1:16" s="26" customFormat="1" ht="12.5">
      <c r="A129" s="20"/>
      <c r="B129" s="20" t="s">
        <v>332</v>
      </c>
      <c r="C129" s="72" t="str">
        <f t="shared" si="5"/>
        <v>050</v>
      </c>
      <c r="D129" s="171" t="s">
        <v>330</v>
      </c>
      <c r="E129" s="182">
        <v>2.2186300000000001</v>
      </c>
      <c r="F129" s="23">
        <v>1</v>
      </c>
      <c r="G129" s="23">
        <v>1</v>
      </c>
      <c r="H129" s="22">
        <f t="shared" si="3"/>
        <v>2.2186300000000001</v>
      </c>
      <c r="I129" s="24">
        <f t="shared" si="4"/>
        <v>2.2186300000000001</v>
      </c>
      <c r="J129" s="25">
        <f>ROUND((H129*'2-Calculator'!$D$26),2)</f>
        <v>11980.6</v>
      </c>
      <c r="K129" s="25">
        <f>ROUND((I129*'2-Calculator'!$D$26),2)</f>
        <v>11980.6</v>
      </c>
      <c r="L129" s="23">
        <v>10.34083044982699</v>
      </c>
      <c r="M129" s="20" t="s">
        <v>199</v>
      </c>
      <c r="N129" s="20" t="s">
        <v>200</v>
      </c>
      <c r="O129" s="20"/>
      <c r="P129" s="20" t="s">
        <v>13</v>
      </c>
    </row>
    <row r="130" spans="1:16" s="26" customFormat="1" ht="12.5">
      <c r="A130" s="20"/>
      <c r="B130" s="20" t="s">
        <v>333</v>
      </c>
      <c r="C130" s="72" t="str">
        <f t="shared" si="5"/>
        <v>050</v>
      </c>
      <c r="D130" s="171" t="s">
        <v>330</v>
      </c>
      <c r="E130" s="182">
        <v>4.5444399999999998</v>
      </c>
      <c r="F130" s="23">
        <v>1</v>
      </c>
      <c r="G130" s="23">
        <v>1</v>
      </c>
      <c r="H130" s="22">
        <f t="shared" si="3"/>
        <v>4.5444399999999998</v>
      </c>
      <c r="I130" s="24">
        <f t="shared" si="4"/>
        <v>4.5444399999999998</v>
      </c>
      <c r="J130" s="25">
        <f>ROUND((H130*'2-Calculator'!$D$26),2)</f>
        <v>24539.98</v>
      </c>
      <c r="K130" s="25">
        <f>ROUND((I130*'2-Calculator'!$D$26),2)</f>
        <v>24539.98</v>
      </c>
      <c r="L130" s="23">
        <v>16.351197263397946</v>
      </c>
      <c r="M130" s="20" t="s">
        <v>199</v>
      </c>
      <c r="N130" s="20" t="s">
        <v>200</v>
      </c>
      <c r="O130" s="20"/>
      <c r="P130" s="20" t="s">
        <v>13</v>
      </c>
    </row>
    <row r="131" spans="1:16" s="26" customFormat="1" ht="12.5">
      <c r="A131" s="20"/>
      <c r="B131" s="20" t="s">
        <v>334</v>
      </c>
      <c r="C131" s="72" t="str">
        <f t="shared" si="5"/>
        <v>051</v>
      </c>
      <c r="D131" s="171" t="s">
        <v>335</v>
      </c>
      <c r="E131" s="182">
        <v>0.59041999999999994</v>
      </c>
      <c r="F131" s="23">
        <v>1</v>
      </c>
      <c r="G131" s="23">
        <v>1</v>
      </c>
      <c r="H131" s="22">
        <f t="shared" si="3"/>
        <v>0.59041999999999994</v>
      </c>
      <c r="I131" s="24">
        <f t="shared" si="4"/>
        <v>0.59041999999999994</v>
      </c>
      <c r="J131" s="25">
        <f>ROUND((H131*'2-Calculator'!$D$26),2)</f>
        <v>3188.27</v>
      </c>
      <c r="K131" s="25">
        <f>ROUND((I131*'2-Calculator'!$D$26),2)</f>
        <v>3188.27</v>
      </c>
      <c r="L131" s="23">
        <v>2.5675571041424701</v>
      </c>
      <c r="M131" s="20" t="s">
        <v>199</v>
      </c>
      <c r="N131" s="20" t="s">
        <v>200</v>
      </c>
      <c r="O131" s="20"/>
      <c r="P131" s="20" t="s">
        <v>13</v>
      </c>
    </row>
    <row r="132" spans="1:16" s="26" customFormat="1" ht="12.5">
      <c r="A132" s="20"/>
      <c r="B132" s="20" t="s">
        <v>336</v>
      </c>
      <c r="C132" s="72" t="str">
        <f t="shared" si="5"/>
        <v>051</v>
      </c>
      <c r="D132" s="171" t="s">
        <v>335</v>
      </c>
      <c r="E132" s="182">
        <v>0.88915999999999995</v>
      </c>
      <c r="F132" s="23">
        <v>1</v>
      </c>
      <c r="G132" s="23">
        <v>1</v>
      </c>
      <c r="H132" s="22">
        <f t="shared" si="3"/>
        <v>0.88915999999999995</v>
      </c>
      <c r="I132" s="24">
        <f t="shared" si="4"/>
        <v>0.88915999999999995</v>
      </c>
      <c r="J132" s="25">
        <f>ROUND((H132*'2-Calculator'!$D$26),2)</f>
        <v>4801.46</v>
      </c>
      <c r="K132" s="25">
        <f>ROUND((I132*'2-Calculator'!$D$26),2)</f>
        <v>4801.46</v>
      </c>
      <c r="L132" s="23">
        <v>3.8026533996683249</v>
      </c>
      <c r="M132" s="20" t="s">
        <v>199</v>
      </c>
      <c r="N132" s="20" t="s">
        <v>200</v>
      </c>
      <c r="O132" s="20"/>
      <c r="P132" s="20" t="s">
        <v>13</v>
      </c>
    </row>
    <row r="133" spans="1:16" s="26" customFormat="1" ht="12.5">
      <c r="A133" s="20"/>
      <c r="B133" s="20" t="s">
        <v>337</v>
      </c>
      <c r="C133" s="72" t="str">
        <f t="shared" si="5"/>
        <v>051</v>
      </c>
      <c r="D133" s="171" t="s">
        <v>335</v>
      </c>
      <c r="E133" s="182">
        <v>1.4777199999999999</v>
      </c>
      <c r="F133" s="23">
        <v>1</v>
      </c>
      <c r="G133" s="23">
        <v>1</v>
      </c>
      <c r="H133" s="22">
        <f t="shared" si="3"/>
        <v>1.4777199999999999</v>
      </c>
      <c r="I133" s="24">
        <f t="shared" si="4"/>
        <v>1.4777199999999999</v>
      </c>
      <c r="J133" s="25">
        <f>ROUND((H133*'2-Calculator'!$D$26),2)</f>
        <v>7979.69</v>
      </c>
      <c r="K133" s="25">
        <f>ROUND((I133*'2-Calculator'!$D$26),2)</f>
        <v>7979.69</v>
      </c>
      <c r="L133" s="23">
        <v>6.5318559556786706</v>
      </c>
      <c r="M133" s="20" t="s">
        <v>199</v>
      </c>
      <c r="N133" s="20" t="s">
        <v>200</v>
      </c>
      <c r="O133" s="20"/>
      <c r="P133" s="20" t="s">
        <v>13</v>
      </c>
    </row>
    <row r="134" spans="1:16" s="26" customFormat="1" ht="12.5">
      <c r="A134" s="20"/>
      <c r="B134" s="20" t="s">
        <v>338</v>
      </c>
      <c r="C134" s="72" t="str">
        <f t="shared" si="5"/>
        <v>051</v>
      </c>
      <c r="D134" s="171" t="s">
        <v>335</v>
      </c>
      <c r="E134" s="182">
        <v>2.93851</v>
      </c>
      <c r="F134" s="23">
        <v>1</v>
      </c>
      <c r="G134" s="23">
        <v>1</v>
      </c>
      <c r="H134" s="22">
        <f t="shared" si="3"/>
        <v>2.93851</v>
      </c>
      <c r="I134" s="24">
        <f t="shared" si="4"/>
        <v>2.93851</v>
      </c>
      <c r="J134" s="25">
        <f>ROUND((H134*'2-Calculator'!$D$26),2)</f>
        <v>15867.95</v>
      </c>
      <c r="K134" s="25">
        <f>ROUND((I134*'2-Calculator'!$D$26),2)</f>
        <v>15867.95</v>
      </c>
      <c r="L134" s="23">
        <v>9.2282608695652169</v>
      </c>
      <c r="M134" s="20" t="s">
        <v>199</v>
      </c>
      <c r="N134" s="20" t="s">
        <v>200</v>
      </c>
      <c r="O134" s="20"/>
      <c r="P134" s="20" t="s">
        <v>13</v>
      </c>
    </row>
    <row r="135" spans="1:16" s="26" customFormat="1" ht="12.5">
      <c r="A135" s="20"/>
      <c r="B135" s="20" t="s">
        <v>339</v>
      </c>
      <c r="C135" s="72" t="str">
        <f t="shared" si="5"/>
        <v>052</v>
      </c>
      <c r="D135" s="171" t="s">
        <v>340</v>
      </c>
      <c r="E135" s="182">
        <v>0.71460000000000001</v>
      </c>
      <c r="F135" s="23">
        <v>1</v>
      </c>
      <c r="G135" s="23">
        <v>1</v>
      </c>
      <c r="H135" s="22">
        <f t="shared" si="3"/>
        <v>0.71460000000000001</v>
      </c>
      <c r="I135" s="24">
        <f t="shared" si="4"/>
        <v>0.71460000000000001</v>
      </c>
      <c r="J135" s="25">
        <f>ROUND((H135*'2-Calculator'!$D$26),2)</f>
        <v>3858.84</v>
      </c>
      <c r="K135" s="25">
        <f>ROUND((I135*'2-Calculator'!$D$26),2)</f>
        <v>3858.84</v>
      </c>
      <c r="L135" s="23">
        <v>2.2133702805680637</v>
      </c>
      <c r="M135" s="20" t="s">
        <v>199</v>
      </c>
      <c r="N135" s="20" t="s">
        <v>200</v>
      </c>
      <c r="O135" s="20"/>
      <c r="P135" s="20" t="s">
        <v>13</v>
      </c>
    </row>
    <row r="136" spans="1:16" s="26" customFormat="1" ht="12.5">
      <c r="A136" s="20"/>
      <c r="B136" s="20" t="s">
        <v>341</v>
      </c>
      <c r="C136" s="72" t="str">
        <f t="shared" si="5"/>
        <v>052</v>
      </c>
      <c r="D136" s="171" t="s">
        <v>340</v>
      </c>
      <c r="E136" s="182">
        <v>0.84592000000000001</v>
      </c>
      <c r="F136" s="23">
        <v>1</v>
      </c>
      <c r="G136" s="23">
        <v>1</v>
      </c>
      <c r="H136" s="22">
        <f t="shared" si="3"/>
        <v>0.84592000000000001</v>
      </c>
      <c r="I136" s="24">
        <f t="shared" si="4"/>
        <v>0.84592000000000001</v>
      </c>
      <c r="J136" s="25">
        <f>ROUND((H136*'2-Calculator'!$D$26),2)</f>
        <v>4567.97</v>
      </c>
      <c r="K136" s="25">
        <f>ROUND((I136*'2-Calculator'!$D$26),2)</f>
        <v>4567.97</v>
      </c>
      <c r="L136" s="23">
        <v>3.557928214447978</v>
      </c>
      <c r="M136" s="20" t="s">
        <v>199</v>
      </c>
      <c r="N136" s="20" t="s">
        <v>200</v>
      </c>
      <c r="O136" s="20"/>
      <c r="P136" s="20" t="s">
        <v>13</v>
      </c>
    </row>
    <row r="137" spans="1:16" s="26" customFormat="1" ht="12.5">
      <c r="A137" s="20"/>
      <c r="B137" s="20" t="s">
        <v>342</v>
      </c>
      <c r="C137" s="72" t="str">
        <f t="shared" si="5"/>
        <v>052</v>
      </c>
      <c r="D137" s="171" t="s">
        <v>340</v>
      </c>
      <c r="E137" s="182">
        <v>1.0995999999999999</v>
      </c>
      <c r="F137" s="23">
        <v>1</v>
      </c>
      <c r="G137" s="23">
        <v>1</v>
      </c>
      <c r="H137" s="22">
        <f t="shared" si="3"/>
        <v>1.0995999999999999</v>
      </c>
      <c r="I137" s="24">
        <f t="shared" si="4"/>
        <v>1.0995999999999999</v>
      </c>
      <c r="J137" s="25">
        <f>ROUND((H137*'2-Calculator'!$D$26),2)</f>
        <v>5937.84</v>
      </c>
      <c r="K137" s="25">
        <f>ROUND((I137*'2-Calculator'!$D$26),2)</f>
        <v>5937.84</v>
      </c>
      <c r="L137" s="23">
        <v>5.3049190834802111</v>
      </c>
      <c r="M137" s="20" t="s">
        <v>199</v>
      </c>
      <c r="N137" s="20" t="s">
        <v>200</v>
      </c>
      <c r="O137" s="20"/>
      <c r="P137" s="20" t="s">
        <v>13</v>
      </c>
    </row>
    <row r="138" spans="1:16" s="26" customFormat="1" ht="12.5">
      <c r="A138" s="20"/>
      <c r="B138" s="20" t="s">
        <v>343</v>
      </c>
      <c r="C138" s="72" t="str">
        <f t="shared" si="5"/>
        <v>052</v>
      </c>
      <c r="D138" s="171" t="s">
        <v>340</v>
      </c>
      <c r="E138" s="182">
        <v>2.15042</v>
      </c>
      <c r="F138" s="23">
        <v>1</v>
      </c>
      <c r="G138" s="23">
        <v>1</v>
      </c>
      <c r="H138" s="22">
        <f t="shared" si="3"/>
        <v>2.15042</v>
      </c>
      <c r="I138" s="24">
        <f t="shared" si="4"/>
        <v>2.15042</v>
      </c>
      <c r="J138" s="25">
        <f>ROUND((H138*'2-Calculator'!$D$26),2)</f>
        <v>11612.27</v>
      </c>
      <c r="K138" s="25">
        <f>ROUND((I138*'2-Calculator'!$D$26),2)</f>
        <v>11612.27</v>
      </c>
      <c r="L138" s="23">
        <v>10.04869325997249</v>
      </c>
      <c r="M138" s="20" t="s">
        <v>199</v>
      </c>
      <c r="N138" s="20" t="s">
        <v>200</v>
      </c>
      <c r="O138" s="20"/>
      <c r="P138" s="20" t="s">
        <v>13</v>
      </c>
    </row>
    <row r="139" spans="1:16" s="26" customFormat="1" ht="12.5">
      <c r="A139" s="20"/>
      <c r="B139" s="20" t="s">
        <v>344</v>
      </c>
      <c r="C139" s="72" t="str">
        <f t="shared" si="5"/>
        <v>053</v>
      </c>
      <c r="D139" s="171" t="s">
        <v>345</v>
      </c>
      <c r="E139" s="182">
        <v>0.60533999999999999</v>
      </c>
      <c r="F139" s="23">
        <v>1</v>
      </c>
      <c r="G139" s="23">
        <v>1</v>
      </c>
      <c r="H139" s="22">
        <f t="shared" si="3"/>
        <v>0.60533999999999999</v>
      </c>
      <c r="I139" s="24">
        <f t="shared" si="4"/>
        <v>0.60533999999999999</v>
      </c>
      <c r="J139" s="25">
        <f>ROUND((H139*'2-Calculator'!$D$26),2)</f>
        <v>3268.84</v>
      </c>
      <c r="K139" s="25">
        <f>ROUND((I139*'2-Calculator'!$D$26),2)</f>
        <v>3268.84</v>
      </c>
      <c r="L139" s="23">
        <v>2.4042089231940742</v>
      </c>
      <c r="M139" s="20" t="s">
        <v>199</v>
      </c>
      <c r="N139" s="20" t="s">
        <v>200</v>
      </c>
      <c r="O139" s="20"/>
      <c r="P139" s="20" t="s">
        <v>13</v>
      </c>
    </row>
    <row r="140" spans="1:16" s="26" customFormat="1" ht="12.5">
      <c r="A140" s="20"/>
      <c r="B140" s="20" t="s">
        <v>346</v>
      </c>
      <c r="C140" s="72" t="str">
        <f t="shared" si="5"/>
        <v>053</v>
      </c>
      <c r="D140" s="171" t="s">
        <v>345</v>
      </c>
      <c r="E140" s="182">
        <v>0.77197000000000005</v>
      </c>
      <c r="F140" s="23">
        <v>1</v>
      </c>
      <c r="G140" s="23">
        <v>1</v>
      </c>
      <c r="H140" s="22">
        <f t="shared" si="3"/>
        <v>0.77197000000000005</v>
      </c>
      <c r="I140" s="24">
        <f t="shared" si="4"/>
        <v>0.77197000000000005</v>
      </c>
      <c r="J140" s="25">
        <f>ROUND((H140*'2-Calculator'!$D$26),2)</f>
        <v>4168.6400000000003</v>
      </c>
      <c r="K140" s="25">
        <f>ROUND((I140*'2-Calculator'!$D$26),2)</f>
        <v>4168.6400000000003</v>
      </c>
      <c r="L140" s="23">
        <v>3.1346253308588641</v>
      </c>
      <c r="M140" s="20" t="s">
        <v>199</v>
      </c>
      <c r="N140" s="20" t="s">
        <v>200</v>
      </c>
      <c r="O140" s="20"/>
      <c r="P140" s="20" t="s">
        <v>13</v>
      </c>
    </row>
    <row r="141" spans="1:16" s="26" customFormat="1" ht="12.5">
      <c r="A141" s="20"/>
      <c r="B141" s="20" t="s">
        <v>347</v>
      </c>
      <c r="C141" s="72" t="str">
        <f t="shared" si="5"/>
        <v>053</v>
      </c>
      <c r="D141" s="171" t="s">
        <v>345</v>
      </c>
      <c r="E141" s="182">
        <v>1.0058800000000001</v>
      </c>
      <c r="F141" s="23">
        <v>1</v>
      </c>
      <c r="G141" s="23">
        <v>1</v>
      </c>
      <c r="H141" s="22">
        <f t="shared" si="3"/>
        <v>1.0058800000000001</v>
      </c>
      <c r="I141" s="24">
        <f t="shared" si="4"/>
        <v>1.0058800000000001</v>
      </c>
      <c r="J141" s="25">
        <f>ROUND((H141*'2-Calculator'!$D$26),2)</f>
        <v>5431.75</v>
      </c>
      <c r="K141" s="25">
        <f>ROUND((I141*'2-Calculator'!$D$26),2)</f>
        <v>5431.75</v>
      </c>
      <c r="L141" s="23">
        <v>4.1542616829206391</v>
      </c>
      <c r="M141" s="20" t="s">
        <v>199</v>
      </c>
      <c r="N141" s="20" t="s">
        <v>200</v>
      </c>
      <c r="O141" s="20"/>
      <c r="P141" s="20" t="s">
        <v>13</v>
      </c>
    </row>
    <row r="142" spans="1:16" s="26" customFormat="1" ht="12.5">
      <c r="A142" s="20"/>
      <c r="B142" s="20" t="s">
        <v>348</v>
      </c>
      <c r="C142" s="72" t="str">
        <f t="shared" si="5"/>
        <v>053</v>
      </c>
      <c r="D142" s="171" t="s">
        <v>345</v>
      </c>
      <c r="E142" s="182">
        <v>2.2887400000000002</v>
      </c>
      <c r="F142" s="23">
        <v>1</v>
      </c>
      <c r="G142" s="23">
        <v>1</v>
      </c>
      <c r="H142" s="22">
        <f t="shared" si="3"/>
        <v>2.2887400000000002</v>
      </c>
      <c r="I142" s="24">
        <f t="shared" si="4"/>
        <v>2.2887400000000002</v>
      </c>
      <c r="J142" s="25">
        <f>ROUND((H142*'2-Calculator'!$D$26),2)</f>
        <v>12359.2</v>
      </c>
      <c r="K142" s="25">
        <f>ROUND((I142*'2-Calculator'!$D$26),2)</f>
        <v>12359.2</v>
      </c>
      <c r="L142" s="23">
        <v>8.8513304721030046</v>
      </c>
      <c r="M142" s="20" t="s">
        <v>199</v>
      </c>
      <c r="N142" s="20" t="s">
        <v>200</v>
      </c>
      <c r="O142" s="20"/>
      <c r="P142" s="20" t="s">
        <v>13</v>
      </c>
    </row>
    <row r="143" spans="1:16" s="26" customFormat="1" ht="12.5">
      <c r="A143" s="20"/>
      <c r="B143" s="20" t="s">
        <v>349</v>
      </c>
      <c r="C143" s="72" t="str">
        <f t="shared" si="5"/>
        <v>054</v>
      </c>
      <c r="D143" s="171" t="s">
        <v>350</v>
      </c>
      <c r="E143" s="182">
        <v>0.67925000000000002</v>
      </c>
      <c r="F143" s="23">
        <v>1</v>
      </c>
      <c r="G143" s="23">
        <v>1</v>
      </c>
      <c r="H143" s="22">
        <f t="shared" ref="H143:H206" si="6">ROUND(E143*F143,5)</f>
        <v>0.67925000000000002</v>
      </c>
      <c r="I143" s="24">
        <f t="shared" ref="I143:I206" si="7">ROUND(E143*G143,5)</f>
        <v>0.67925000000000002</v>
      </c>
      <c r="J143" s="25">
        <f>ROUND((H143*'2-Calculator'!$D$26),2)</f>
        <v>3667.95</v>
      </c>
      <c r="K143" s="25">
        <f>ROUND((I143*'2-Calculator'!$D$26),2)</f>
        <v>3667.95</v>
      </c>
      <c r="L143" s="23">
        <v>2.6587479456148215</v>
      </c>
      <c r="M143" s="20" t="s">
        <v>199</v>
      </c>
      <c r="N143" s="20" t="s">
        <v>200</v>
      </c>
      <c r="O143" s="20"/>
      <c r="P143" s="20" t="s">
        <v>13</v>
      </c>
    </row>
    <row r="144" spans="1:16" s="26" customFormat="1" ht="12.5">
      <c r="A144" s="20"/>
      <c r="B144" s="20" t="s">
        <v>351</v>
      </c>
      <c r="C144" s="72" t="str">
        <f t="shared" ref="C144:C207" si="8">LEFT(B144,3)</f>
        <v>054</v>
      </c>
      <c r="D144" s="171" t="s">
        <v>350</v>
      </c>
      <c r="E144" s="182">
        <v>0.82699999999999996</v>
      </c>
      <c r="F144" s="23">
        <v>1</v>
      </c>
      <c r="G144" s="23">
        <v>1</v>
      </c>
      <c r="H144" s="22">
        <f t="shared" si="6"/>
        <v>0.82699999999999996</v>
      </c>
      <c r="I144" s="24">
        <f t="shared" si="7"/>
        <v>0.82699999999999996</v>
      </c>
      <c r="J144" s="25">
        <f>ROUND((H144*'2-Calculator'!$D$26),2)</f>
        <v>4465.8</v>
      </c>
      <c r="K144" s="25">
        <f>ROUND((I144*'2-Calculator'!$D$26),2)</f>
        <v>4465.8</v>
      </c>
      <c r="L144" s="23">
        <v>3.1836097560975611</v>
      </c>
      <c r="M144" s="20" t="s">
        <v>199</v>
      </c>
      <c r="N144" s="20" t="s">
        <v>200</v>
      </c>
      <c r="O144" s="20"/>
      <c r="P144" s="20" t="s">
        <v>13</v>
      </c>
    </row>
    <row r="145" spans="1:16" s="26" customFormat="1" ht="12.5">
      <c r="A145" s="20"/>
      <c r="B145" s="20" t="s">
        <v>352</v>
      </c>
      <c r="C145" s="72" t="str">
        <f t="shared" si="8"/>
        <v>054</v>
      </c>
      <c r="D145" s="171" t="s">
        <v>350</v>
      </c>
      <c r="E145" s="182">
        <v>1.02925</v>
      </c>
      <c r="F145" s="23">
        <v>1</v>
      </c>
      <c r="G145" s="23">
        <v>1</v>
      </c>
      <c r="H145" s="22">
        <f t="shared" si="6"/>
        <v>1.02925</v>
      </c>
      <c r="I145" s="24">
        <f t="shared" si="7"/>
        <v>1.02925</v>
      </c>
      <c r="J145" s="25">
        <f>ROUND((H145*'2-Calculator'!$D$26),2)</f>
        <v>5557.95</v>
      </c>
      <c r="K145" s="25">
        <f>ROUND((I145*'2-Calculator'!$D$26),2)</f>
        <v>5557.95</v>
      </c>
      <c r="L145" s="23">
        <v>4.0815068493150681</v>
      </c>
      <c r="M145" s="20" t="s">
        <v>199</v>
      </c>
      <c r="N145" s="20" t="s">
        <v>200</v>
      </c>
      <c r="O145" s="20"/>
      <c r="P145" s="20" t="s">
        <v>13</v>
      </c>
    </row>
    <row r="146" spans="1:16" s="26" customFormat="1" ht="12.5">
      <c r="A146" s="20"/>
      <c r="B146" s="20" t="s">
        <v>353</v>
      </c>
      <c r="C146" s="72" t="str">
        <f t="shared" si="8"/>
        <v>054</v>
      </c>
      <c r="D146" s="171" t="s">
        <v>350</v>
      </c>
      <c r="E146" s="182">
        <v>1.60737</v>
      </c>
      <c r="F146" s="23">
        <v>1</v>
      </c>
      <c r="G146" s="23">
        <v>1</v>
      </c>
      <c r="H146" s="22">
        <f t="shared" si="6"/>
        <v>1.60737</v>
      </c>
      <c r="I146" s="24">
        <f t="shared" si="7"/>
        <v>1.60737</v>
      </c>
      <c r="J146" s="25">
        <f>ROUND((H146*'2-Calculator'!$D$26),2)</f>
        <v>8679.7999999999993</v>
      </c>
      <c r="K146" s="25">
        <f>ROUND((I146*'2-Calculator'!$D$26),2)</f>
        <v>8679.7999999999993</v>
      </c>
      <c r="L146" s="23">
        <v>8.0980392156862742</v>
      </c>
      <c r="M146" s="20" t="s">
        <v>199</v>
      </c>
      <c r="N146" s="20" t="s">
        <v>200</v>
      </c>
      <c r="O146" s="20"/>
      <c r="P146" s="20" t="s">
        <v>13</v>
      </c>
    </row>
    <row r="147" spans="1:16" s="26" customFormat="1" ht="12.5">
      <c r="A147" s="20"/>
      <c r="B147" s="20" t="s">
        <v>354</v>
      </c>
      <c r="C147" s="72" t="str">
        <f t="shared" si="8"/>
        <v>055</v>
      </c>
      <c r="D147" s="171" t="s">
        <v>355</v>
      </c>
      <c r="E147" s="182">
        <v>0.78012999999999999</v>
      </c>
      <c r="F147" s="23">
        <v>1</v>
      </c>
      <c r="G147" s="23">
        <v>1</v>
      </c>
      <c r="H147" s="22">
        <f t="shared" si="6"/>
        <v>0.78012999999999999</v>
      </c>
      <c r="I147" s="24">
        <f t="shared" si="7"/>
        <v>0.78012999999999999</v>
      </c>
      <c r="J147" s="25">
        <f>ROUND((H147*'2-Calculator'!$D$26),2)</f>
        <v>4212.7</v>
      </c>
      <c r="K147" s="25">
        <f>ROUND((I147*'2-Calculator'!$D$26),2)</f>
        <v>4212.7</v>
      </c>
      <c r="L147" s="23">
        <v>2.4777564348828274</v>
      </c>
      <c r="M147" s="20" t="s">
        <v>199</v>
      </c>
      <c r="N147" s="20" t="s">
        <v>200</v>
      </c>
      <c r="O147" s="20"/>
      <c r="P147" s="20" t="s">
        <v>13</v>
      </c>
    </row>
    <row r="148" spans="1:16" s="26" customFormat="1" ht="12.5">
      <c r="A148" s="20"/>
      <c r="B148" s="20" t="s">
        <v>356</v>
      </c>
      <c r="C148" s="72" t="str">
        <f t="shared" si="8"/>
        <v>055</v>
      </c>
      <c r="D148" s="171" t="s">
        <v>355</v>
      </c>
      <c r="E148" s="182">
        <v>1.0989800000000001</v>
      </c>
      <c r="F148" s="23">
        <v>1</v>
      </c>
      <c r="G148" s="23">
        <v>1</v>
      </c>
      <c r="H148" s="22">
        <f t="shared" si="6"/>
        <v>1.0989800000000001</v>
      </c>
      <c r="I148" s="24">
        <f t="shared" si="7"/>
        <v>1.0989800000000001</v>
      </c>
      <c r="J148" s="25">
        <f>ROUND((H148*'2-Calculator'!$D$26),2)</f>
        <v>5934.49</v>
      </c>
      <c r="K148" s="25">
        <f>ROUND((I148*'2-Calculator'!$D$26),2)</f>
        <v>5934.49</v>
      </c>
      <c r="L148" s="23">
        <v>3.8696216726671784</v>
      </c>
      <c r="M148" s="20" t="s">
        <v>199</v>
      </c>
      <c r="N148" s="20" t="s">
        <v>200</v>
      </c>
      <c r="O148" s="20"/>
      <c r="P148" s="20" t="s">
        <v>13</v>
      </c>
    </row>
    <row r="149" spans="1:16" s="26" customFormat="1" ht="12.5">
      <c r="A149" s="20"/>
      <c r="B149" s="20" t="s">
        <v>357</v>
      </c>
      <c r="C149" s="72" t="str">
        <f t="shared" si="8"/>
        <v>055</v>
      </c>
      <c r="D149" s="171" t="s">
        <v>355</v>
      </c>
      <c r="E149" s="182">
        <v>1.64693</v>
      </c>
      <c r="F149" s="23">
        <v>1</v>
      </c>
      <c r="G149" s="23">
        <v>1</v>
      </c>
      <c r="H149" s="22">
        <f t="shared" si="6"/>
        <v>1.64693</v>
      </c>
      <c r="I149" s="24">
        <f t="shared" si="7"/>
        <v>1.64693</v>
      </c>
      <c r="J149" s="25">
        <f>ROUND((H149*'2-Calculator'!$D$26),2)</f>
        <v>8893.42</v>
      </c>
      <c r="K149" s="25">
        <f>ROUND((I149*'2-Calculator'!$D$26),2)</f>
        <v>8893.42</v>
      </c>
      <c r="L149" s="23">
        <v>5.9594504468454046</v>
      </c>
      <c r="M149" s="20" t="s">
        <v>199</v>
      </c>
      <c r="N149" s="20" t="s">
        <v>200</v>
      </c>
      <c r="O149" s="20"/>
      <c r="P149" s="20" t="s">
        <v>13</v>
      </c>
    </row>
    <row r="150" spans="1:16" s="26" customFormat="1" ht="12.5">
      <c r="A150" s="20"/>
      <c r="B150" s="20" t="s">
        <v>358</v>
      </c>
      <c r="C150" s="72" t="str">
        <f t="shared" si="8"/>
        <v>055</v>
      </c>
      <c r="D150" s="171" t="s">
        <v>355</v>
      </c>
      <c r="E150" s="182">
        <v>2.9098299999999999</v>
      </c>
      <c r="F150" s="23">
        <v>1</v>
      </c>
      <c r="G150" s="23">
        <v>1</v>
      </c>
      <c r="H150" s="22">
        <f t="shared" si="6"/>
        <v>2.9098299999999999</v>
      </c>
      <c r="I150" s="24">
        <f t="shared" si="7"/>
        <v>2.9098299999999999</v>
      </c>
      <c r="J150" s="25">
        <f>ROUND((H150*'2-Calculator'!$D$26),2)</f>
        <v>15713.08</v>
      </c>
      <c r="K150" s="25">
        <f>ROUND((I150*'2-Calculator'!$D$26),2)</f>
        <v>15713.08</v>
      </c>
      <c r="L150" s="23">
        <v>10.418463407227453</v>
      </c>
      <c r="M150" s="20" t="s">
        <v>199</v>
      </c>
      <c r="N150" s="20" t="s">
        <v>200</v>
      </c>
      <c r="O150" s="20"/>
      <c r="P150" s="20" t="s">
        <v>13</v>
      </c>
    </row>
    <row r="151" spans="1:16" s="26" customFormat="1" ht="12.5">
      <c r="A151" s="20"/>
      <c r="B151" s="20" t="s">
        <v>359</v>
      </c>
      <c r="C151" s="72" t="str">
        <f t="shared" si="8"/>
        <v>056</v>
      </c>
      <c r="D151" s="171" t="s">
        <v>360</v>
      </c>
      <c r="E151" s="182">
        <v>0.74170999999999998</v>
      </c>
      <c r="F151" s="23">
        <v>1</v>
      </c>
      <c r="G151" s="23">
        <v>1</v>
      </c>
      <c r="H151" s="22">
        <f t="shared" si="6"/>
        <v>0.74170999999999998</v>
      </c>
      <c r="I151" s="24">
        <f t="shared" si="7"/>
        <v>0.74170999999999998</v>
      </c>
      <c r="J151" s="25">
        <f>ROUND((H151*'2-Calculator'!$D$26),2)</f>
        <v>4005.23</v>
      </c>
      <c r="K151" s="25">
        <f>ROUND((I151*'2-Calculator'!$D$26),2)</f>
        <v>4005.23</v>
      </c>
      <c r="L151" s="23">
        <v>2.094736842105263</v>
      </c>
      <c r="M151" s="20" t="s">
        <v>199</v>
      </c>
      <c r="N151" s="20" t="s">
        <v>200</v>
      </c>
      <c r="O151" s="20"/>
      <c r="P151" s="20" t="s">
        <v>13</v>
      </c>
    </row>
    <row r="152" spans="1:16" s="26" customFormat="1" ht="12.5">
      <c r="A152" s="20"/>
      <c r="B152" s="20" t="s">
        <v>361</v>
      </c>
      <c r="C152" s="72" t="str">
        <f t="shared" si="8"/>
        <v>056</v>
      </c>
      <c r="D152" s="171" t="s">
        <v>360</v>
      </c>
      <c r="E152" s="182">
        <v>1.05864</v>
      </c>
      <c r="F152" s="23">
        <v>1</v>
      </c>
      <c r="G152" s="23">
        <v>1</v>
      </c>
      <c r="H152" s="22">
        <f t="shared" si="6"/>
        <v>1.05864</v>
      </c>
      <c r="I152" s="24">
        <f t="shared" si="7"/>
        <v>1.05864</v>
      </c>
      <c r="J152" s="25">
        <f>ROUND((H152*'2-Calculator'!$D$26),2)</f>
        <v>5716.66</v>
      </c>
      <c r="K152" s="25">
        <f>ROUND((I152*'2-Calculator'!$D$26),2)</f>
        <v>5716.66</v>
      </c>
      <c r="L152" s="23">
        <v>3.4029535864978904</v>
      </c>
      <c r="M152" s="20" t="s">
        <v>199</v>
      </c>
      <c r="N152" s="20" t="s">
        <v>200</v>
      </c>
      <c r="O152" s="20"/>
      <c r="P152" s="20" t="s">
        <v>13</v>
      </c>
    </row>
    <row r="153" spans="1:16" s="26" customFormat="1" ht="12.5">
      <c r="A153" s="20"/>
      <c r="B153" s="20" t="s">
        <v>362</v>
      </c>
      <c r="C153" s="72" t="str">
        <f t="shared" si="8"/>
        <v>056</v>
      </c>
      <c r="D153" s="171" t="s">
        <v>360</v>
      </c>
      <c r="E153" s="182">
        <v>1.4577199999999999</v>
      </c>
      <c r="F153" s="23">
        <v>1</v>
      </c>
      <c r="G153" s="23">
        <v>1</v>
      </c>
      <c r="H153" s="22">
        <f t="shared" si="6"/>
        <v>1.4577199999999999</v>
      </c>
      <c r="I153" s="24">
        <f t="shared" si="7"/>
        <v>1.4577199999999999</v>
      </c>
      <c r="J153" s="25">
        <f>ROUND((H153*'2-Calculator'!$D$26),2)</f>
        <v>7871.69</v>
      </c>
      <c r="K153" s="25">
        <f>ROUND((I153*'2-Calculator'!$D$26),2)</f>
        <v>7871.69</v>
      </c>
      <c r="L153" s="23">
        <v>6.1293532338308454</v>
      </c>
      <c r="M153" s="20" t="s">
        <v>199</v>
      </c>
      <c r="N153" s="20" t="s">
        <v>200</v>
      </c>
      <c r="O153" s="20"/>
      <c r="P153" s="20" t="s">
        <v>13</v>
      </c>
    </row>
    <row r="154" spans="1:16" s="26" customFormat="1" ht="12.5">
      <c r="A154" s="20"/>
      <c r="B154" s="20" t="s">
        <v>363</v>
      </c>
      <c r="C154" s="72" t="str">
        <f t="shared" si="8"/>
        <v>056</v>
      </c>
      <c r="D154" s="171" t="s">
        <v>360</v>
      </c>
      <c r="E154" s="182">
        <v>2.33473</v>
      </c>
      <c r="F154" s="23">
        <v>1</v>
      </c>
      <c r="G154" s="23">
        <v>1</v>
      </c>
      <c r="H154" s="22">
        <f t="shared" si="6"/>
        <v>2.33473</v>
      </c>
      <c r="I154" s="24">
        <f t="shared" si="7"/>
        <v>2.33473</v>
      </c>
      <c r="J154" s="25">
        <f>ROUND((H154*'2-Calculator'!$D$26),2)</f>
        <v>12607.54</v>
      </c>
      <c r="K154" s="25">
        <f>ROUND((I154*'2-Calculator'!$D$26),2)</f>
        <v>12607.54</v>
      </c>
      <c r="L154" s="23">
        <v>10.678571428571429</v>
      </c>
      <c r="M154" s="20" t="s">
        <v>199</v>
      </c>
      <c r="N154" s="20" t="s">
        <v>200</v>
      </c>
      <c r="O154" s="20"/>
      <c r="P154" s="20" t="s">
        <v>13</v>
      </c>
    </row>
    <row r="155" spans="1:16" s="26" customFormat="1" ht="12.5">
      <c r="A155" s="20"/>
      <c r="B155" s="20" t="s">
        <v>364</v>
      </c>
      <c r="C155" s="72" t="str">
        <f t="shared" si="8"/>
        <v>057</v>
      </c>
      <c r="D155" s="171" t="s">
        <v>365</v>
      </c>
      <c r="E155" s="182">
        <v>0.66522000000000003</v>
      </c>
      <c r="F155" s="23">
        <v>1</v>
      </c>
      <c r="G155" s="23">
        <v>1</v>
      </c>
      <c r="H155" s="22">
        <f t="shared" si="6"/>
        <v>0.66522000000000003</v>
      </c>
      <c r="I155" s="24">
        <f t="shared" si="7"/>
        <v>0.66522000000000003</v>
      </c>
      <c r="J155" s="25">
        <f>ROUND((H155*'2-Calculator'!$D$26),2)</f>
        <v>3592.19</v>
      </c>
      <c r="K155" s="25">
        <f>ROUND((I155*'2-Calculator'!$D$26),2)</f>
        <v>3592.19</v>
      </c>
      <c r="L155" s="23">
        <v>1.7899305555555556</v>
      </c>
      <c r="M155" s="20" t="s">
        <v>199</v>
      </c>
      <c r="N155" s="20" t="s">
        <v>200</v>
      </c>
      <c r="O155" s="20"/>
      <c r="P155" s="20" t="s">
        <v>13</v>
      </c>
    </row>
    <row r="156" spans="1:16" s="26" customFormat="1" ht="12.5">
      <c r="A156" s="20"/>
      <c r="B156" s="20" t="s">
        <v>366</v>
      </c>
      <c r="C156" s="72" t="str">
        <f t="shared" si="8"/>
        <v>057</v>
      </c>
      <c r="D156" s="171" t="s">
        <v>365</v>
      </c>
      <c r="E156" s="182">
        <v>0.99150000000000005</v>
      </c>
      <c r="F156" s="23">
        <v>1</v>
      </c>
      <c r="G156" s="23">
        <v>1</v>
      </c>
      <c r="H156" s="22">
        <f t="shared" si="6"/>
        <v>0.99150000000000005</v>
      </c>
      <c r="I156" s="24">
        <f t="shared" si="7"/>
        <v>0.99150000000000005</v>
      </c>
      <c r="J156" s="25">
        <f>ROUND((H156*'2-Calculator'!$D$26),2)</f>
        <v>5354.1</v>
      </c>
      <c r="K156" s="25">
        <f>ROUND((I156*'2-Calculator'!$D$26),2)</f>
        <v>5354.1</v>
      </c>
      <c r="L156" s="23">
        <v>2.8641950832672483</v>
      </c>
      <c r="M156" s="20" t="s">
        <v>199</v>
      </c>
      <c r="N156" s="20" t="s">
        <v>200</v>
      </c>
      <c r="O156" s="20"/>
      <c r="P156" s="20" t="s">
        <v>13</v>
      </c>
    </row>
    <row r="157" spans="1:16" s="26" customFormat="1" ht="12.5">
      <c r="A157" s="20"/>
      <c r="B157" s="20" t="s">
        <v>367</v>
      </c>
      <c r="C157" s="72" t="str">
        <f t="shared" si="8"/>
        <v>057</v>
      </c>
      <c r="D157" s="171" t="s">
        <v>365</v>
      </c>
      <c r="E157" s="182">
        <v>1.4601599999999999</v>
      </c>
      <c r="F157" s="23">
        <v>1</v>
      </c>
      <c r="G157" s="23">
        <v>1</v>
      </c>
      <c r="H157" s="22">
        <f t="shared" si="6"/>
        <v>1.4601599999999999</v>
      </c>
      <c r="I157" s="24">
        <f t="shared" si="7"/>
        <v>1.4601599999999999</v>
      </c>
      <c r="J157" s="25">
        <f>ROUND((H157*'2-Calculator'!$D$26),2)</f>
        <v>7884.86</v>
      </c>
      <c r="K157" s="25">
        <f>ROUND((I157*'2-Calculator'!$D$26),2)</f>
        <v>7884.86</v>
      </c>
      <c r="L157" s="23">
        <v>4.4937185929648242</v>
      </c>
      <c r="M157" s="20" t="s">
        <v>199</v>
      </c>
      <c r="N157" s="20" t="s">
        <v>200</v>
      </c>
      <c r="O157" s="20"/>
      <c r="P157" s="20" t="s">
        <v>13</v>
      </c>
    </row>
    <row r="158" spans="1:16" s="26" customFormat="1" ht="12.5">
      <c r="A158" s="20"/>
      <c r="B158" s="20" t="s">
        <v>368</v>
      </c>
      <c r="C158" s="72" t="str">
        <f t="shared" si="8"/>
        <v>057</v>
      </c>
      <c r="D158" s="171" t="s">
        <v>365</v>
      </c>
      <c r="E158" s="182">
        <v>2.41337</v>
      </c>
      <c r="F158" s="23">
        <v>1</v>
      </c>
      <c r="G158" s="23">
        <v>1</v>
      </c>
      <c r="H158" s="22">
        <f t="shared" si="6"/>
        <v>2.41337</v>
      </c>
      <c r="I158" s="24">
        <f t="shared" si="7"/>
        <v>2.41337</v>
      </c>
      <c r="J158" s="25">
        <f>ROUND((H158*'2-Calculator'!$D$26),2)</f>
        <v>13032.2</v>
      </c>
      <c r="K158" s="25">
        <f>ROUND((I158*'2-Calculator'!$D$26),2)</f>
        <v>13032.2</v>
      </c>
      <c r="L158" s="23">
        <v>7.8900255754475701</v>
      </c>
      <c r="M158" s="20" t="s">
        <v>199</v>
      </c>
      <c r="N158" s="20" t="s">
        <v>200</v>
      </c>
      <c r="O158" s="20"/>
      <c r="P158" s="20" t="s">
        <v>13</v>
      </c>
    </row>
    <row r="159" spans="1:16" s="26" customFormat="1" ht="12.5">
      <c r="A159" s="20"/>
      <c r="B159" s="20" t="s">
        <v>369</v>
      </c>
      <c r="C159" s="72" t="str">
        <f t="shared" si="8"/>
        <v>058</v>
      </c>
      <c r="D159" s="171" t="s">
        <v>370</v>
      </c>
      <c r="E159" s="182">
        <v>0.96455000000000002</v>
      </c>
      <c r="F159" s="23">
        <v>1</v>
      </c>
      <c r="G159" s="23">
        <v>1</v>
      </c>
      <c r="H159" s="22">
        <f t="shared" si="6"/>
        <v>0.96455000000000002</v>
      </c>
      <c r="I159" s="24">
        <f t="shared" si="7"/>
        <v>0.96455000000000002</v>
      </c>
      <c r="J159" s="25">
        <f>ROUND((H159*'2-Calculator'!$D$26),2)</f>
        <v>5208.57</v>
      </c>
      <c r="K159" s="25">
        <f>ROUND((I159*'2-Calculator'!$D$26),2)</f>
        <v>5208.57</v>
      </c>
      <c r="L159" s="23">
        <v>6.4411337494602128</v>
      </c>
      <c r="M159" s="20" t="s">
        <v>199</v>
      </c>
      <c r="N159" s="20" t="s">
        <v>200</v>
      </c>
      <c r="O159" s="20"/>
      <c r="P159" s="20" t="s">
        <v>13</v>
      </c>
    </row>
    <row r="160" spans="1:16" s="26" customFormat="1" ht="12.5">
      <c r="A160" s="20"/>
      <c r="B160" s="20" t="s">
        <v>371</v>
      </c>
      <c r="C160" s="72" t="str">
        <f t="shared" si="8"/>
        <v>058</v>
      </c>
      <c r="D160" s="171" t="s">
        <v>370</v>
      </c>
      <c r="E160" s="182">
        <v>1.2943199999999999</v>
      </c>
      <c r="F160" s="23">
        <v>1</v>
      </c>
      <c r="G160" s="23">
        <v>1</v>
      </c>
      <c r="H160" s="22">
        <f t="shared" si="6"/>
        <v>1.2943199999999999</v>
      </c>
      <c r="I160" s="24">
        <f t="shared" si="7"/>
        <v>1.2943199999999999</v>
      </c>
      <c r="J160" s="25">
        <f>ROUND((H160*'2-Calculator'!$D$26),2)</f>
        <v>6989.33</v>
      </c>
      <c r="K160" s="25">
        <f>ROUND((I160*'2-Calculator'!$D$26),2)</f>
        <v>6989.33</v>
      </c>
      <c r="L160" s="23">
        <v>9.5486146962657035</v>
      </c>
      <c r="M160" s="20" t="s">
        <v>199</v>
      </c>
      <c r="N160" s="20" t="s">
        <v>200</v>
      </c>
      <c r="O160" s="20"/>
      <c r="P160" s="20" t="s">
        <v>13</v>
      </c>
    </row>
    <row r="161" spans="1:16" s="26" customFormat="1" ht="12.5">
      <c r="A161" s="20"/>
      <c r="B161" s="20" t="s">
        <v>372</v>
      </c>
      <c r="C161" s="72" t="str">
        <f t="shared" si="8"/>
        <v>058</v>
      </c>
      <c r="D161" s="171" t="s">
        <v>370</v>
      </c>
      <c r="E161" s="182">
        <v>1.6956500000000001</v>
      </c>
      <c r="F161" s="23">
        <v>1</v>
      </c>
      <c r="G161" s="23">
        <v>1</v>
      </c>
      <c r="H161" s="22">
        <f t="shared" si="6"/>
        <v>1.6956500000000001</v>
      </c>
      <c r="I161" s="24">
        <f t="shared" si="7"/>
        <v>1.6956500000000001</v>
      </c>
      <c r="J161" s="25">
        <f>ROUND((H161*'2-Calculator'!$D$26),2)</f>
        <v>9156.51</v>
      </c>
      <c r="K161" s="25">
        <f>ROUND((I161*'2-Calculator'!$D$26),2)</f>
        <v>9156.51</v>
      </c>
      <c r="L161" s="23">
        <v>11.686762159609634</v>
      </c>
      <c r="M161" s="20" t="s">
        <v>199</v>
      </c>
      <c r="N161" s="20" t="s">
        <v>200</v>
      </c>
      <c r="O161" s="20"/>
      <c r="P161" s="20" t="s">
        <v>13</v>
      </c>
    </row>
    <row r="162" spans="1:16" s="26" customFormat="1" ht="12.5">
      <c r="A162" s="20"/>
      <c r="B162" s="20" t="s">
        <v>373</v>
      </c>
      <c r="C162" s="72" t="str">
        <f t="shared" si="8"/>
        <v>058</v>
      </c>
      <c r="D162" s="171" t="s">
        <v>370</v>
      </c>
      <c r="E162" s="182">
        <v>2.3595199999999998</v>
      </c>
      <c r="F162" s="23">
        <v>1</v>
      </c>
      <c r="G162" s="23">
        <v>1</v>
      </c>
      <c r="H162" s="22">
        <f t="shared" si="6"/>
        <v>2.3595199999999998</v>
      </c>
      <c r="I162" s="24">
        <f t="shared" si="7"/>
        <v>2.3595199999999998</v>
      </c>
      <c r="J162" s="25">
        <f>ROUND((H162*'2-Calculator'!$D$26),2)</f>
        <v>12741.41</v>
      </c>
      <c r="K162" s="25">
        <f>ROUND((I162*'2-Calculator'!$D$26),2)</f>
        <v>12741.41</v>
      </c>
      <c r="L162" s="23">
        <v>13.993248045486851</v>
      </c>
      <c r="M162" s="20" t="s">
        <v>199</v>
      </c>
      <c r="N162" s="20" t="s">
        <v>200</v>
      </c>
      <c r="O162" s="20"/>
      <c r="P162" s="20" t="s">
        <v>13</v>
      </c>
    </row>
    <row r="163" spans="1:16" s="26" customFormat="1" ht="12.5">
      <c r="A163" s="20"/>
      <c r="B163" s="20" t="s">
        <v>374</v>
      </c>
      <c r="C163" s="72" t="str">
        <f t="shared" si="8"/>
        <v>059</v>
      </c>
      <c r="D163" s="171" t="s">
        <v>375</v>
      </c>
      <c r="E163" s="182">
        <v>0.64644999999999997</v>
      </c>
      <c r="F163" s="23">
        <v>1</v>
      </c>
      <c r="G163" s="23">
        <v>1</v>
      </c>
      <c r="H163" s="22">
        <f t="shared" si="6"/>
        <v>0.64644999999999997</v>
      </c>
      <c r="I163" s="24">
        <f t="shared" si="7"/>
        <v>0.64644999999999997</v>
      </c>
      <c r="J163" s="25">
        <f>ROUND((H163*'2-Calculator'!$D$26),2)</f>
        <v>3490.83</v>
      </c>
      <c r="K163" s="25">
        <f>ROUND((I163*'2-Calculator'!$D$26),2)</f>
        <v>3490.83</v>
      </c>
      <c r="L163" s="23">
        <v>4.4950495049504955</v>
      </c>
      <c r="M163" s="20" t="s">
        <v>199</v>
      </c>
      <c r="N163" s="20" t="s">
        <v>200</v>
      </c>
      <c r="O163" s="20"/>
      <c r="P163" s="20" t="s">
        <v>13</v>
      </c>
    </row>
    <row r="164" spans="1:16" s="26" customFormat="1" ht="12.5">
      <c r="A164" s="20"/>
      <c r="B164" s="20" t="s">
        <v>376</v>
      </c>
      <c r="C164" s="72" t="str">
        <f t="shared" si="8"/>
        <v>059</v>
      </c>
      <c r="D164" s="171" t="s">
        <v>375</v>
      </c>
      <c r="E164" s="182">
        <v>1.0617000000000001</v>
      </c>
      <c r="F164" s="23">
        <v>1</v>
      </c>
      <c r="G164" s="23">
        <v>1</v>
      </c>
      <c r="H164" s="22">
        <f t="shared" si="6"/>
        <v>1.0617000000000001</v>
      </c>
      <c r="I164" s="24">
        <f t="shared" si="7"/>
        <v>1.0617000000000001</v>
      </c>
      <c r="J164" s="25">
        <f>ROUND((H164*'2-Calculator'!$D$26),2)</f>
        <v>5733.18</v>
      </c>
      <c r="K164" s="25">
        <f>ROUND((I164*'2-Calculator'!$D$26),2)</f>
        <v>5733.18</v>
      </c>
      <c r="L164" s="23">
        <v>8.0679405520169851</v>
      </c>
      <c r="M164" s="20" t="s">
        <v>199</v>
      </c>
      <c r="N164" s="20" t="s">
        <v>200</v>
      </c>
      <c r="O164" s="20"/>
      <c r="P164" s="20" t="s">
        <v>13</v>
      </c>
    </row>
    <row r="165" spans="1:16" s="26" customFormat="1" ht="12.5">
      <c r="A165" s="20"/>
      <c r="B165" s="20" t="s">
        <v>377</v>
      </c>
      <c r="C165" s="72" t="str">
        <f t="shared" si="8"/>
        <v>059</v>
      </c>
      <c r="D165" s="171" t="s">
        <v>375</v>
      </c>
      <c r="E165" s="182">
        <v>1.4977799999999999</v>
      </c>
      <c r="F165" s="23">
        <v>1</v>
      </c>
      <c r="G165" s="23">
        <v>1</v>
      </c>
      <c r="H165" s="22">
        <f t="shared" si="6"/>
        <v>1.4977799999999999</v>
      </c>
      <c r="I165" s="24">
        <f t="shared" si="7"/>
        <v>1.4977799999999999</v>
      </c>
      <c r="J165" s="25">
        <f>ROUND((H165*'2-Calculator'!$D$26),2)</f>
        <v>8088.01</v>
      </c>
      <c r="K165" s="25">
        <f>ROUND((I165*'2-Calculator'!$D$26),2)</f>
        <v>8088.01</v>
      </c>
      <c r="L165" s="23">
        <v>8.860267314702309</v>
      </c>
      <c r="M165" s="20" t="s">
        <v>199</v>
      </c>
      <c r="N165" s="20" t="s">
        <v>200</v>
      </c>
      <c r="O165" s="20"/>
      <c r="P165" s="20" t="s">
        <v>13</v>
      </c>
    </row>
    <row r="166" spans="1:16" s="26" customFormat="1" ht="12.5">
      <c r="A166" s="20"/>
      <c r="B166" s="20" t="s">
        <v>378</v>
      </c>
      <c r="C166" s="72" t="str">
        <f t="shared" si="8"/>
        <v>059</v>
      </c>
      <c r="D166" s="171" t="s">
        <v>375</v>
      </c>
      <c r="E166" s="182">
        <v>2.0729899999999999</v>
      </c>
      <c r="F166" s="23">
        <v>1</v>
      </c>
      <c r="G166" s="23">
        <v>1</v>
      </c>
      <c r="H166" s="22">
        <f t="shared" si="6"/>
        <v>2.0729899999999999</v>
      </c>
      <c r="I166" s="24">
        <f t="shared" si="7"/>
        <v>2.0729899999999999</v>
      </c>
      <c r="J166" s="25">
        <f>ROUND((H166*'2-Calculator'!$D$26),2)</f>
        <v>11194.15</v>
      </c>
      <c r="K166" s="25">
        <f>ROUND((I166*'2-Calculator'!$D$26),2)</f>
        <v>11194.15</v>
      </c>
      <c r="L166" s="23">
        <v>8.860267314702309</v>
      </c>
      <c r="M166" s="20" t="s">
        <v>199</v>
      </c>
      <c r="N166" s="20" t="s">
        <v>200</v>
      </c>
      <c r="O166" s="20"/>
      <c r="P166" s="20" t="s">
        <v>13</v>
      </c>
    </row>
    <row r="167" spans="1:16" s="26" customFormat="1" ht="12.5">
      <c r="A167" s="20"/>
      <c r="B167" s="20" t="s">
        <v>379</v>
      </c>
      <c r="C167" s="72" t="str">
        <f t="shared" si="8"/>
        <v>073</v>
      </c>
      <c r="D167" s="171" t="s">
        <v>380</v>
      </c>
      <c r="E167" s="182">
        <v>1.12873</v>
      </c>
      <c r="F167" s="23">
        <v>1</v>
      </c>
      <c r="G167" s="23">
        <v>1</v>
      </c>
      <c r="H167" s="22">
        <f t="shared" si="6"/>
        <v>1.12873</v>
      </c>
      <c r="I167" s="24">
        <f t="shared" si="7"/>
        <v>1.12873</v>
      </c>
      <c r="J167" s="25">
        <f>ROUND((H167*'2-Calculator'!$D$26),2)</f>
        <v>6095.14</v>
      </c>
      <c r="K167" s="25">
        <f>ROUND((I167*'2-Calculator'!$D$26),2)</f>
        <v>6095.14</v>
      </c>
      <c r="L167" s="23">
        <v>2.5028157683024941</v>
      </c>
      <c r="M167" s="20" t="s">
        <v>199</v>
      </c>
      <c r="N167" s="20" t="s">
        <v>200</v>
      </c>
      <c r="O167" s="20"/>
      <c r="P167" s="20" t="s">
        <v>13</v>
      </c>
    </row>
    <row r="168" spans="1:16" s="26" customFormat="1" ht="12.5">
      <c r="A168" s="20"/>
      <c r="B168" s="20" t="s">
        <v>381</v>
      </c>
      <c r="C168" s="72" t="str">
        <f t="shared" si="8"/>
        <v>073</v>
      </c>
      <c r="D168" s="171" t="s">
        <v>380</v>
      </c>
      <c r="E168" s="182">
        <v>1.43276</v>
      </c>
      <c r="F168" s="23">
        <v>1</v>
      </c>
      <c r="G168" s="23">
        <v>1</v>
      </c>
      <c r="H168" s="22">
        <f t="shared" si="6"/>
        <v>1.43276</v>
      </c>
      <c r="I168" s="24">
        <f t="shared" si="7"/>
        <v>1.43276</v>
      </c>
      <c r="J168" s="25">
        <f>ROUND((H168*'2-Calculator'!$D$26),2)</f>
        <v>7736.9</v>
      </c>
      <c r="K168" s="25">
        <f>ROUND((I168*'2-Calculator'!$D$26),2)</f>
        <v>7736.9</v>
      </c>
      <c r="L168" s="23">
        <v>3.8199566160520608</v>
      </c>
      <c r="M168" s="20" t="s">
        <v>199</v>
      </c>
      <c r="N168" s="20" t="s">
        <v>200</v>
      </c>
      <c r="O168" s="20"/>
      <c r="P168" s="20" t="s">
        <v>13</v>
      </c>
    </row>
    <row r="169" spans="1:16" s="26" customFormat="1" ht="12.5">
      <c r="A169" s="20"/>
      <c r="B169" s="20" t="s">
        <v>382</v>
      </c>
      <c r="C169" s="72" t="str">
        <f t="shared" si="8"/>
        <v>073</v>
      </c>
      <c r="D169" s="171" t="s">
        <v>380</v>
      </c>
      <c r="E169" s="182">
        <v>2.2420599999999999</v>
      </c>
      <c r="F169" s="23">
        <v>1</v>
      </c>
      <c r="G169" s="23">
        <v>1</v>
      </c>
      <c r="H169" s="22">
        <f t="shared" si="6"/>
        <v>2.2420599999999999</v>
      </c>
      <c r="I169" s="24">
        <f t="shared" si="7"/>
        <v>2.2420599999999999</v>
      </c>
      <c r="J169" s="25">
        <f>ROUND((H169*'2-Calculator'!$D$26),2)</f>
        <v>12107.12</v>
      </c>
      <c r="K169" s="25">
        <f>ROUND((I169*'2-Calculator'!$D$26),2)</f>
        <v>12107.12</v>
      </c>
      <c r="L169" s="23">
        <v>8.8059701492537314</v>
      </c>
      <c r="M169" s="20" t="s">
        <v>199</v>
      </c>
      <c r="N169" s="20" t="s">
        <v>200</v>
      </c>
      <c r="O169" s="20"/>
      <c r="P169" s="20" t="s">
        <v>13</v>
      </c>
    </row>
    <row r="170" spans="1:16" s="26" customFormat="1" ht="12.5">
      <c r="A170" s="20"/>
      <c r="B170" s="20" t="s">
        <v>383</v>
      </c>
      <c r="C170" s="72" t="str">
        <f t="shared" si="8"/>
        <v>073</v>
      </c>
      <c r="D170" s="171" t="s">
        <v>380</v>
      </c>
      <c r="E170" s="182">
        <v>4.3246799999999999</v>
      </c>
      <c r="F170" s="23">
        <v>1</v>
      </c>
      <c r="G170" s="23">
        <v>1</v>
      </c>
      <c r="H170" s="22">
        <f t="shared" si="6"/>
        <v>4.3246799999999999</v>
      </c>
      <c r="I170" s="24">
        <f t="shared" si="7"/>
        <v>4.3246799999999999</v>
      </c>
      <c r="J170" s="25">
        <f>ROUND((H170*'2-Calculator'!$D$26),2)</f>
        <v>23353.27</v>
      </c>
      <c r="K170" s="25">
        <f>ROUND((I170*'2-Calculator'!$D$26),2)</f>
        <v>23353.27</v>
      </c>
      <c r="L170" s="23">
        <v>15.285714285714286</v>
      </c>
      <c r="M170" s="20" t="s">
        <v>199</v>
      </c>
      <c r="N170" s="20" t="s">
        <v>200</v>
      </c>
      <c r="O170" s="20"/>
      <c r="P170" s="20" t="s">
        <v>13</v>
      </c>
    </row>
    <row r="171" spans="1:16" s="26" customFormat="1" ht="12.5">
      <c r="A171" s="20"/>
      <c r="B171" s="20" t="s">
        <v>384</v>
      </c>
      <c r="C171" s="72" t="str">
        <f t="shared" si="8"/>
        <v>082</v>
      </c>
      <c r="D171" s="171" t="s">
        <v>385</v>
      </c>
      <c r="E171" s="182">
        <v>0.67413000000000001</v>
      </c>
      <c r="F171" s="23">
        <v>1</v>
      </c>
      <c r="G171" s="23">
        <v>1</v>
      </c>
      <c r="H171" s="22">
        <f t="shared" si="6"/>
        <v>0.67413000000000001</v>
      </c>
      <c r="I171" s="24">
        <f t="shared" si="7"/>
        <v>0.67413000000000001</v>
      </c>
      <c r="J171" s="25">
        <f>ROUND((H171*'2-Calculator'!$D$26),2)</f>
        <v>3640.3</v>
      </c>
      <c r="K171" s="25">
        <f>ROUND((I171*'2-Calculator'!$D$26),2)</f>
        <v>3640.3</v>
      </c>
      <c r="L171" s="23">
        <v>2.6206822107081176</v>
      </c>
      <c r="M171" s="20" t="s">
        <v>199</v>
      </c>
      <c r="N171" s="20" t="s">
        <v>200</v>
      </c>
      <c r="O171" s="20"/>
      <c r="P171" s="20" t="s">
        <v>13</v>
      </c>
    </row>
    <row r="172" spans="1:16" s="26" customFormat="1" ht="12.5">
      <c r="A172" s="20"/>
      <c r="B172" s="20" t="s">
        <v>386</v>
      </c>
      <c r="C172" s="72" t="str">
        <f t="shared" si="8"/>
        <v>082</v>
      </c>
      <c r="D172" s="171" t="s">
        <v>385</v>
      </c>
      <c r="E172" s="182">
        <v>0.82835000000000003</v>
      </c>
      <c r="F172" s="23">
        <v>1</v>
      </c>
      <c r="G172" s="23">
        <v>1</v>
      </c>
      <c r="H172" s="22">
        <f t="shared" si="6"/>
        <v>0.82835000000000003</v>
      </c>
      <c r="I172" s="24">
        <f t="shared" si="7"/>
        <v>0.82835000000000003</v>
      </c>
      <c r="J172" s="25">
        <f>ROUND((H172*'2-Calculator'!$D$26),2)</f>
        <v>4473.09</v>
      </c>
      <c r="K172" s="25">
        <f>ROUND((I172*'2-Calculator'!$D$26),2)</f>
        <v>4473.09</v>
      </c>
      <c r="L172" s="23">
        <v>3.3135831381733021</v>
      </c>
      <c r="M172" s="20" t="s">
        <v>199</v>
      </c>
      <c r="N172" s="20" t="s">
        <v>200</v>
      </c>
      <c r="O172" s="20"/>
      <c r="P172" s="20" t="s">
        <v>13</v>
      </c>
    </row>
    <row r="173" spans="1:16" s="26" customFormat="1" ht="12.5">
      <c r="A173" s="20"/>
      <c r="B173" s="20" t="s">
        <v>387</v>
      </c>
      <c r="C173" s="72" t="str">
        <f t="shared" si="8"/>
        <v>082</v>
      </c>
      <c r="D173" s="171" t="s">
        <v>385</v>
      </c>
      <c r="E173" s="182">
        <v>1.2055400000000001</v>
      </c>
      <c r="F173" s="23">
        <v>1</v>
      </c>
      <c r="G173" s="23">
        <v>1</v>
      </c>
      <c r="H173" s="22">
        <f t="shared" si="6"/>
        <v>1.2055400000000001</v>
      </c>
      <c r="I173" s="24">
        <f t="shared" si="7"/>
        <v>1.2055400000000001</v>
      </c>
      <c r="J173" s="25">
        <f>ROUND((H173*'2-Calculator'!$D$26),2)</f>
        <v>6509.92</v>
      </c>
      <c r="K173" s="25">
        <f>ROUND((I173*'2-Calculator'!$D$26),2)</f>
        <v>6509.92</v>
      </c>
      <c r="L173" s="23">
        <v>5.4216738197424892</v>
      </c>
      <c r="M173" s="20" t="s">
        <v>199</v>
      </c>
      <c r="N173" s="20" t="s">
        <v>200</v>
      </c>
      <c r="O173" s="20"/>
      <c r="P173" s="20" t="s">
        <v>13</v>
      </c>
    </row>
    <row r="174" spans="1:16" s="26" customFormat="1" ht="12.5">
      <c r="A174" s="20"/>
      <c r="B174" s="20" t="s">
        <v>388</v>
      </c>
      <c r="C174" s="72" t="str">
        <f t="shared" si="8"/>
        <v>082</v>
      </c>
      <c r="D174" s="171" t="s">
        <v>385</v>
      </c>
      <c r="E174" s="182">
        <v>2.38178</v>
      </c>
      <c r="F174" s="23">
        <v>1</v>
      </c>
      <c r="G174" s="23">
        <v>1</v>
      </c>
      <c r="H174" s="22">
        <f t="shared" si="6"/>
        <v>2.38178</v>
      </c>
      <c r="I174" s="24">
        <f t="shared" si="7"/>
        <v>2.38178</v>
      </c>
      <c r="J174" s="25">
        <f>ROUND((H174*'2-Calculator'!$D$26),2)</f>
        <v>12861.61</v>
      </c>
      <c r="K174" s="25">
        <f>ROUND((I174*'2-Calculator'!$D$26),2)</f>
        <v>12861.61</v>
      </c>
      <c r="L174" s="23">
        <v>11.072463768115941</v>
      </c>
      <c r="M174" s="20" t="s">
        <v>199</v>
      </c>
      <c r="N174" s="20" t="s">
        <v>200</v>
      </c>
      <c r="O174" s="20"/>
      <c r="P174" s="20" t="s">
        <v>13</v>
      </c>
    </row>
    <row r="175" spans="1:16" s="26" customFormat="1" ht="12.5">
      <c r="A175" s="20"/>
      <c r="B175" s="20" t="s">
        <v>389</v>
      </c>
      <c r="C175" s="72" t="str">
        <f t="shared" si="8"/>
        <v>089</v>
      </c>
      <c r="D175" s="171" t="s">
        <v>390</v>
      </c>
      <c r="E175" s="182">
        <v>1.9417500000000001</v>
      </c>
      <c r="F175" s="23">
        <v>1</v>
      </c>
      <c r="G175" s="23">
        <v>1</v>
      </c>
      <c r="H175" s="22">
        <f t="shared" si="6"/>
        <v>1.9417500000000001</v>
      </c>
      <c r="I175" s="24">
        <f t="shared" si="7"/>
        <v>1.9417500000000001</v>
      </c>
      <c r="J175" s="25">
        <f>ROUND((H175*'2-Calculator'!$D$26),2)</f>
        <v>10485.450000000001</v>
      </c>
      <c r="K175" s="25">
        <f>ROUND((I175*'2-Calculator'!$D$26),2)</f>
        <v>10485.450000000001</v>
      </c>
      <c r="L175" s="23">
        <v>2.4386792452830188</v>
      </c>
      <c r="M175" s="20" t="s">
        <v>199</v>
      </c>
      <c r="N175" s="20" t="s">
        <v>200</v>
      </c>
      <c r="O175" s="20"/>
      <c r="P175" s="20" t="s">
        <v>13</v>
      </c>
    </row>
    <row r="176" spans="1:16" s="26" customFormat="1" ht="12.5">
      <c r="A176" s="20"/>
      <c r="B176" s="20" t="s">
        <v>391</v>
      </c>
      <c r="C176" s="72" t="str">
        <f t="shared" si="8"/>
        <v>089</v>
      </c>
      <c r="D176" s="171" t="s">
        <v>390</v>
      </c>
      <c r="E176" s="182">
        <v>2.5990199999999999</v>
      </c>
      <c r="F176" s="23">
        <v>1</v>
      </c>
      <c r="G176" s="23">
        <v>1</v>
      </c>
      <c r="H176" s="22">
        <f t="shared" si="6"/>
        <v>2.5990199999999999</v>
      </c>
      <c r="I176" s="24">
        <f t="shared" si="7"/>
        <v>2.5990199999999999</v>
      </c>
      <c r="J176" s="25">
        <f>ROUND((H176*'2-Calculator'!$D$26),2)</f>
        <v>14034.71</v>
      </c>
      <c r="K176" s="25">
        <f>ROUND((I176*'2-Calculator'!$D$26),2)</f>
        <v>14034.71</v>
      </c>
      <c r="L176" s="23">
        <v>4.338104639684107</v>
      </c>
      <c r="M176" s="20" t="s">
        <v>199</v>
      </c>
      <c r="N176" s="20" t="s">
        <v>200</v>
      </c>
      <c r="O176" s="20"/>
      <c r="P176" s="20" t="s">
        <v>13</v>
      </c>
    </row>
    <row r="177" spans="1:16" s="26" customFormat="1" ht="12.5">
      <c r="A177" s="20"/>
      <c r="B177" s="20" t="s">
        <v>392</v>
      </c>
      <c r="C177" s="72" t="str">
        <f t="shared" si="8"/>
        <v>089</v>
      </c>
      <c r="D177" s="171" t="s">
        <v>390</v>
      </c>
      <c r="E177" s="182">
        <v>4.7476799999999999</v>
      </c>
      <c r="F177" s="23">
        <v>1</v>
      </c>
      <c r="G177" s="23">
        <v>1</v>
      </c>
      <c r="H177" s="22">
        <f t="shared" si="6"/>
        <v>4.7476799999999999</v>
      </c>
      <c r="I177" s="24">
        <f t="shared" si="7"/>
        <v>4.7476799999999999</v>
      </c>
      <c r="J177" s="25">
        <f>ROUND((H177*'2-Calculator'!$D$26),2)</f>
        <v>25637.47</v>
      </c>
      <c r="K177" s="25">
        <f>ROUND((I177*'2-Calculator'!$D$26),2)</f>
        <v>25637.47</v>
      </c>
      <c r="L177" s="23">
        <v>8.9581022797288963</v>
      </c>
      <c r="M177" s="20" t="s">
        <v>199</v>
      </c>
      <c r="N177" s="20" t="s">
        <v>200</v>
      </c>
      <c r="O177" s="20"/>
      <c r="P177" s="20" t="s">
        <v>13</v>
      </c>
    </row>
    <row r="178" spans="1:16" s="26" customFormat="1" ht="12.5">
      <c r="A178" s="20"/>
      <c r="B178" s="20" t="s">
        <v>393</v>
      </c>
      <c r="C178" s="72" t="str">
        <f t="shared" si="8"/>
        <v>089</v>
      </c>
      <c r="D178" s="171" t="s">
        <v>390</v>
      </c>
      <c r="E178" s="182">
        <v>6.8361700000000001</v>
      </c>
      <c r="F178" s="23">
        <v>1</v>
      </c>
      <c r="G178" s="23">
        <v>1</v>
      </c>
      <c r="H178" s="22">
        <f t="shared" si="6"/>
        <v>6.8361700000000001</v>
      </c>
      <c r="I178" s="24">
        <f t="shared" si="7"/>
        <v>6.8361700000000001</v>
      </c>
      <c r="J178" s="25">
        <f>ROUND((H178*'2-Calculator'!$D$26),2)</f>
        <v>36915.32</v>
      </c>
      <c r="K178" s="25">
        <f>ROUND((I178*'2-Calculator'!$D$26),2)</f>
        <v>36915.32</v>
      </c>
      <c r="L178" s="23">
        <v>19.020746887966805</v>
      </c>
      <c r="M178" s="20" t="s">
        <v>199</v>
      </c>
      <c r="N178" s="20" t="s">
        <v>200</v>
      </c>
      <c r="O178" s="20"/>
      <c r="P178" s="20" t="s">
        <v>13</v>
      </c>
    </row>
    <row r="179" spans="1:16" s="26" customFormat="1" ht="12.5">
      <c r="A179" s="20"/>
      <c r="B179" s="20" t="s">
        <v>394</v>
      </c>
      <c r="C179" s="72" t="str">
        <f t="shared" si="8"/>
        <v>091</v>
      </c>
      <c r="D179" s="171" t="s">
        <v>395</v>
      </c>
      <c r="E179" s="182">
        <v>1.83663</v>
      </c>
      <c r="F179" s="23">
        <v>1</v>
      </c>
      <c r="G179" s="23">
        <v>1</v>
      </c>
      <c r="H179" s="22">
        <f t="shared" si="6"/>
        <v>1.83663</v>
      </c>
      <c r="I179" s="24">
        <f t="shared" si="7"/>
        <v>1.83663</v>
      </c>
      <c r="J179" s="25">
        <f>ROUND((H179*'2-Calculator'!$D$26),2)</f>
        <v>9917.7999999999993</v>
      </c>
      <c r="K179" s="25">
        <f>ROUND((I179*'2-Calculator'!$D$26),2)</f>
        <v>9917.7999999999993</v>
      </c>
      <c r="L179" s="23">
        <v>2.9926470588235294</v>
      </c>
      <c r="M179" s="20" t="s">
        <v>199</v>
      </c>
      <c r="N179" s="20" t="s">
        <v>200</v>
      </c>
      <c r="O179" s="20"/>
      <c r="P179" s="20" t="s">
        <v>13</v>
      </c>
    </row>
    <row r="180" spans="1:16" s="26" customFormat="1" ht="12.5">
      <c r="A180" s="20"/>
      <c r="B180" s="20" t="s">
        <v>396</v>
      </c>
      <c r="C180" s="72" t="str">
        <f t="shared" si="8"/>
        <v>091</v>
      </c>
      <c r="D180" s="171" t="s">
        <v>395</v>
      </c>
      <c r="E180" s="182">
        <v>2.7570800000000002</v>
      </c>
      <c r="F180" s="23">
        <v>1</v>
      </c>
      <c r="G180" s="23">
        <v>1</v>
      </c>
      <c r="H180" s="22">
        <f t="shared" si="6"/>
        <v>2.7570800000000002</v>
      </c>
      <c r="I180" s="24">
        <f t="shared" si="7"/>
        <v>2.7570800000000002</v>
      </c>
      <c r="J180" s="25">
        <f>ROUND((H180*'2-Calculator'!$D$26),2)</f>
        <v>14888.23</v>
      </c>
      <c r="K180" s="25">
        <f>ROUND((I180*'2-Calculator'!$D$26),2)</f>
        <v>14888.23</v>
      </c>
      <c r="L180" s="23">
        <v>5.4329080510338761</v>
      </c>
      <c r="M180" s="20" t="s">
        <v>199</v>
      </c>
      <c r="N180" s="20" t="s">
        <v>200</v>
      </c>
      <c r="O180" s="20"/>
      <c r="P180" s="20" t="s">
        <v>13</v>
      </c>
    </row>
    <row r="181" spans="1:16" s="26" customFormat="1" ht="12.5">
      <c r="A181" s="20"/>
      <c r="B181" s="20" t="s">
        <v>397</v>
      </c>
      <c r="C181" s="72" t="str">
        <f t="shared" si="8"/>
        <v>091</v>
      </c>
      <c r="D181" s="171" t="s">
        <v>395</v>
      </c>
      <c r="E181" s="182">
        <v>4.90848</v>
      </c>
      <c r="F181" s="23">
        <v>1</v>
      </c>
      <c r="G181" s="23">
        <v>1</v>
      </c>
      <c r="H181" s="22">
        <f t="shared" si="6"/>
        <v>4.90848</v>
      </c>
      <c r="I181" s="24">
        <f t="shared" si="7"/>
        <v>4.90848</v>
      </c>
      <c r="J181" s="25">
        <f>ROUND((H181*'2-Calculator'!$D$26),2)</f>
        <v>26505.79</v>
      </c>
      <c r="K181" s="25">
        <f>ROUND((I181*'2-Calculator'!$D$26),2)</f>
        <v>26505.79</v>
      </c>
      <c r="L181" s="23">
        <v>11.566308243727599</v>
      </c>
      <c r="M181" s="20" t="s">
        <v>199</v>
      </c>
      <c r="N181" s="20" t="s">
        <v>200</v>
      </c>
      <c r="O181" s="20"/>
      <c r="P181" s="20" t="s">
        <v>13</v>
      </c>
    </row>
    <row r="182" spans="1:16" s="26" customFormat="1" ht="12.5">
      <c r="A182" s="20"/>
      <c r="B182" s="20" t="s">
        <v>398</v>
      </c>
      <c r="C182" s="72" t="str">
        <f t="shared" si="8"/>
        <v>091</v>
      </c>
      <c r="D182" s="171" t="s">
        <v>395</v>
      </c>
      <c r="E182" s="182">
        <v>7.6901999999999999</v>
      </c>
      <c r="F182" s="23">
        <v>1</v>
      </c>
      <c r="G182" s="23">
        <v>1</v>
      </c>
      <c r="H182" s="22">
        <f t="shared" si="6"/>
        <v>7.6901999999999999</v>
      </c>
      <c r="I182" s="24">
        <f t="shared" si="7"/>
        <v>7.6901999999999999</v>
      </c>
      <c r="J182" s="25">
        <f>ROUND((H182*'2-Calculator'!$D$26),2)</f>
        <v>41527.08</v>
      </c>
      <c r="K182" s="25">
        <f>ROUND((I182*'2-Calculator'!$D$26),2)</f>
        <v>41527.08</v>
      </c>
      <c r="L182" s="23">
        <v>18.809999999999999</v>
      </c>
      <c r="M182" s="20" t="s">
        <v>199</v>
      </c>
      <c r="N182" s="20" t="s">
        <v>200</v>
      </c>
      <c r="O182" s="20"/>
      <c r="P182" s="20" t="s">
        <v>13</v>
      </c>
    </row>
    <row r="183" spans="1:16" s="26" customFormat="1" ht="12.5">
      <c r="A183" s="20"/>
      <c r="B183" s="20" t="s">
        <v>399</v>
      </c>
      <c r="C183" s="72" t="str">
        <f t="shared" si="8"/>
        <v>092</v>
      </c>
      <c r="D183" s="171" t="s">
        <v>400</v>
      </c>
      <c r="E183" s="182">
        <v>1.5670900000000001</v>
      </c>
      <c r="F183" s="23">
        <v>1</v>
      </c>
      <c r="G183" s="23">
        <v>1</v>
      </c>
      <c r="H183" s="22">
        <f t="shared" si="6"/>
        <v>1.5670900000000001</v>
      </c>
      <c r="I183" s="24">
        <f t="shared" si="7"/>
        <v>1.5670900000000001</v>
      </c>
      <c r="J183" s="25">
        <f>ROUND((H183*'2-Calculator'!$D$26),2)</f>
        <v>8462.2900000000009</v>
      </c>
      <c r="K183" s="25">
        <f>ROUND((I183*'2-Calculator'!$D$26),2)</f>
        <v>8462.2900000000009</v>
      </c>
      <c r="L183" s="23">
        <v>2.0467755327982284</v>
      </c>
      <c r="M183" s="20" t="s">
        <v>199</v>
      </c>
      <c r="N183" s="20" t="s">
        <v>200</v>
      </c>
      <c r="O183" s="20"/>
      <c r="P183" s="20" t="s">
        <v>13</v>
      </c>
    </row>
    <row r="184" spans="1:16" s="26" customFormat="1" ht="12.5">
      <c r="A184" s="20"/>
      <c r="B184" s="20" t="s">
        <v>401</v>
      </c>
      <c r="C184" s="72" t="str">
        <f t="shared" si="8"/>
        <v>092</v>
      </c>
      <c r="D184" s="171" t="s">
        <v>400</v>
      </c>
      <c r="E184" s="182">
        <v>2.0176799999999999</v>
      </c>
      <c r="F184" s="23">
        <v>1</v>
      </c>
      <c r="G184" s="23">
        <v>1</v>
      </c>
      <c r="H184" s="22">
        <f t="shared" si="6"/>
        <v>2.0176799999999999</v>
      </c>
      <c r="I184" s="24">
        <f t="shared" si="7"/>
        <v>2.0176799999999999</v>
      </c>
      <c r="J184" s="25">
        <f>ROUND((H184*'2-Calculator'!$D$26),2)</f>
        <v>10895.47</v>
      </c>
      <c r="K184" s="25">
        <f>ROUND((I184*'2-Calculator'!$D$26),2)</f>
        <v>10895.47</v>
      </c>
      <c r="L184" s="23">
        <v>3.0298613579808036</v>
      </c>
      <c r="M184" s="20" t="s">
        <v>199</v>
      </c>
      <c r="N184" s="20" t="s">
        <v>200</v>
      </c>
      <c r="O184" s="20"/>
      <c r="P184" s="20" t="s">
        <v>13</v>
      </c>
    </row>
    <row r="185" spans="1:16" s="26" customFormat="1" ht="12.5">
      <c r="A185" s="20"/>
      <c r="B185" s="20" t="s">
        <v>402</v>
      </c>
      <c r="C185" s="72" t="str">
        <f t="shared" si="8"/>
        <v>092</v>
      </c>
      <c r="D185" s="171" t="s">
        <v>400</v>
      </c>
      <c r="E185" s="182">
        <v>3.1631800000000001</v>
      </c>
      <c r="F185" s="23">
        <v>1</v>
      </c>
      <c r="G185" s="23">
        <v>1</v>
      </c>
      <c r="H185" s="22">
        <f t="shared" si="6"/>
        <v>3.1631800000000001</v>
      </c>
      <c r="I185" s="24">
        <f t="shared" si="7"/>
        <v>3.1631800000000001</v>
      </c>
      <c r="J185" s="25">
        <f>ROUND((H185*'2-Calculator'!$D$26),2)</f>
        <v>17081.169999999998</v>
      </c>
      <c r="K185" s="25">
        <f>ROUND((I185*'2-Calculator'!$D$26),2)</f>
        <v>17081.169999999998</v>
      </c>
      <c r="L185" s="23">
        <v>6.1356628982528267</v>
      </c>
      <c r="M185" s="20" t="s">
        <v>199</v>
      </c>
      <c r="N185" s="20" t="s">
        <v>200</v>
      </c>
      <c r="O185" s="20"/>
      <c r="P185" s="20" t="s">
        <v>13</v>
      </c>
    </row>
    <row r="186" spans="1:16" s="26" customFormat="1" ht="12.5">
      <c r="A186" s="20"/>
      <c r="B186" s="20" t="s">
        <v>403</v>
      </c>
      <c r="C186" s="72" t="str">
        <f t="shared" si="8"/>
        <v>092</v>
      </c>
      <c r="D186" s="171" t="s">
        <v>400</v>
      </c>
      <c r="E186" s="182">
        <v>6.0836100000000002</v>
      </c>
      <c r="F186" s="23">
        <v>1</v>
      </c>
      <c r="G186" s="23">
        <v>1</v>
      </c>
      <c r="H186" s="22">
        <f t="shared" si="6"/>
        <v>6.0836100000000002</v>
      </c>
      <c r="I186" s="24">
        <f t="shared" si="7"/>
        <v>6.0836100000000002</v>
      </c>
      <c r="J186" s="25">
        <f>ROUND((H186*'2-Calculator'!$D$26),2)</f>
        <v>32851.49</v>
      </c>
      <c r="K186" s="25">
        <f>ROUND((I186*'2-Calculator'!$D$26),2)</f>
        <v>32851.49</v>
      </c>
      <c r="L186" s="23">
        <v>13.898809523809524</v>
      </c>
      <c r="M186" s="20" t="s">
        <v>199</v>
      </c>
      <c r="N186" s="20" t="s">
        <v>200</v>
      </c>
      <c r="O186" s="20"/>
      <c r="P186" s="20" t="s">
        <v>13</v>
      </c>
    </row>
    <row r="187" spans="1:16" s="26" customFormat="1" ht="12.5">
      <c r="A187" s="20"/>
      <c r="B187" s="20" t="s">
        <v>404</v>
      </c>
      <c r="C187" s="72" t="str">
        <f t="shared" si="8"/>
        <v>095</v>
      </c>
      <c r="D187" s="171" t="s">
        <v>405</v>
      </c>
      <c r="E187" s="182">
        <v>1.00146</v>
      </c>
      <c r="F187" s="23">
        <v>1</v>
      </c>
      <c r="G187" s="23">
        <v>1</v>
      </c>
      <c r="H187" s="22">
        <f t="shared" si="6"/>
        <v>1.00146</v>
      </c>
      <c r="I187" s="24">
        <f t="shared" si="7"/>
        <v>1.00146</v>
      </c>
      <c r="J187" s="25">
        <f>ROUND((H187*'2-Calculator'!$D$26),2)</f>
        <v>5407.88</v>
      </c>
      <c r="K187" s="25">
        <f>ROUND((I187*'2-Calculator'!$D$26),2)</f>
        <v>5407.88</v>
      </c>
      <c r="L187" s="23">
        <v>1.4551282051282051</v>
      </c>
      <c r="M187" s="20" t="s">
        <v>199</v>
      </c>
      <c r="N187" s="20" t="s">
        <v>200</v>
      </c>
      <c r="O187" s="20"/>
      <c r="P187" s="20" t="s">
        <v>13</v>
      </c>
    </row>
    <row r="188" spans="1:16" s="26" customFormat="1" ht="12.5">
      <c r="A188" s="20"/>
      <c r="B188" s="20" t="s">
        <v>406</v>
      </c>
      <c r="C188" s="72" t="str">
        <f t="shared" si="8"/>
        <v>095</v>
      </c>
      <c r="D188" s="171" t="s">
        <v>405</v>
      </c>
      <c r="E188" s="182">
        <v>1.15673</v>
      </c>
      <c r="F188" s="23">
        <v>1</v>
      </c>
      <c r="G188" s="23">
        <v>1</v>
      </c>
      <c r="H188" s="22">
        <f t="shared" si="6"/>
        <v>1.15673</v>
      </c>
      <c r="I188" s="24">
        <f t="shared" si="7"/>
        <v>1.15673</v>
      </c>
      <c r="J188" s="25">
        <f>ROUND((H188*'2-Calculator'!$D$26),2)</f>
        <v>6246.34</v>
      </c>
      <c r="K188" s="25">
        <f>ROUND((I188*'2-Calculator'!$D$26),2)</f>
        <v>6246.34</v>
      </c>
      <c r="L188" s="23">
        <v>1.9419354838709677</v>
      </c>
      <c r="M188" s="20" t="s">
        <v>199</v>
      </c>
      <c r="N188" s="20" t="s">
        <v>200</v>
      </c>
      <c r="O188" s="20"/>
      <c r="P188" s="20" t="s">
        <v>13</v>
      </c>
    </row>
    <row r="189" spans="1:16" s="26" customFormat="1" ht="12.5">
      <c r="A189" s="20"/>
      <c r="B189" s="20" t="s">
        <v>407</v>
      </c>
      <c r="C189" s="72" t="str">
        <f t="shared" si="8"/>
        <v>095</v>
      </c>
      <c r="D189" s="171" t="s">
        <v>405</v>
      </c>
      <c r="E189" s="182">
        <v>1.86927</v>
      </c>
      <c r="F189" s="23">
        <v>1</v>
      </c>
      <c r="G189" s="23">
        <v>1</v>
      </c>
      <c r="H189" s="22">
        <f t="shared" si="6"/>
        <v>1.86927</v>
      </c>
      <c r="I189" s="24">
        <f t="shared" si="7"/>
        <v>1.86927</v>
      </c>
      <c r="J189" s="25">
        <f>ROUND((H189*'2-Calculator'!$D$26),2)</f>
        <v>10094.06</v>
      </c>
      <c r="K189" s="25">
        <f>ROUND((I189*'2-Calculator'!$D$26),2)</f>
        <v>10094.06</v>
      </c>
      <c r="L189" s="23">
        <v>3.4150943396226414</v>
      </c>
      <c r="M189" s="20" t="s">
        <v>199</v>
      </c>
      <c r="N189" s="20" t="s">
        <v>200</v>
      </c>
      <c r="O189" s="20"/>
      <c r="P189" s="20" t="s">
        <v>13</v>
      </c>
    </row>
    <row r="190" spans="1:16" s="26" customFormat="1" ht="12.5">
      <c r="A190" s="20"/>
      <c r="B190" s="20" t="s">
        <v>408</v>
      </c>
      <c r="C190" s="72" t="str">
        <f t="shared" si="8"/>
        <v>095</v>
      </c>
      <c r="D190" s="171" t="s">
        <v>405</v>
      </c>
      <c r="E190" s="182">
        <v>2.66858</v>
      </c>
      <c r="F190" s="23">
        <v>1</v>
      </c>
      <c r="G190" s="23">
        <v>1</v>
      </c>
      <c r="H190" s="22">
        <f t="shared" si="6"/>
        <v>2.66858</v>
      </c>
      <c r="I190" s="24">
        <f t="shared" si="7"/>
        <v>2.66858</v>
      </c>
      <c r="J190" s="25">
        <f>ROUND((H190*'2-Calculator'!$D$26),2)</f>
        <v>14410.33</v>
      </c>
      <c r="K190" s="25">
        <f>ROUND((I190*'2-Calculator'!$D$26),2)</f>
        <v>14410.33</v>
      </c>
      <c r="L190" s="23">
        <v>7.25</v>
      </c>
      <c r="M190" s="20" t="s">
        <v>199</v>
      </c>
      <c r="N190" s="20" t="s">
        <v>200</v>
      </c>
      <c r="O190" s="20"/>
      <c r="P190" s="20" t="s">
        <v>13</v>
      </c>
    </row>
    <row r="191" spans="1:16" s="26" customFormat="1" ht="12.5">
      <c r="A191" s="20"/>
      <c r="B191" s="20" t="s">
        <v>409</v>
      </c>
      <c r="C191" s="72" t="str">
        <f t="shared" si="8"/>
        <v>097</v>
      </c>
      <c r="D191" s="171" t="s">
        <v>410</v>
      </c>
      <c r="E191" s="182">
        <v>0.65003</v>
      </c>
      <c r="F191" s="23">
        <v>1</v>
      </c>
      <c r="G191" s="23">
        <v>1</v>
      </c>
      <c r="H191" s="22">
        <f t="shared" si="6"/>
        <v>0.65003</v>
      </c>
      <c r="I191" s="24">
        <f t="shared" si="7"/>
        <v>0.65003</v>
      </c>
      <c r="J191" s="25">
        <f>ROUND((H191*'2-Calculator'!$D$26),2)</f>
        <v>3510.16</v>
      </c>
      <c r="K191" s="25">
        <f>ROUND((I191*'2-Calculator'!$D$26),2)</f>
        <v>3510.16</v>
      </c>
      <c r="L191" s="23">
        <v>1.6109422492401215</v>
      </c>
      <c r="M191" s="20" t="s">
        <v>199</v>
      </c>
      <c r="N191" s="20" t="s">
        <v>200</v>
      </c>
      <c r="O191" s="20"/>
      <c r="P191" s="20" t="s">
        <v>13</v>
      </c>
    </row>
    <row r="192" spans="1:16" s="26" customFormat="1" ht="12.5">
      <c r="A192" s="20"/>
      <c r="B192" s="20" t="s">
        <v>411</v>
      </c>
      <c r="C192" s="72" t="str">
        <f t="shared" si="8"/>
        <v>097</v>
      </c>
      <c r="D192" s="171" t="s">
        <v>410</v>
      </c>
      <c r="E192" s="182">
        <v>0.94198999999999999</v>
      </c>
      <c r="F192" s="23">
        <v>1</v>
      </c>
      <c r="G192" s="23">
        <v>1</v>
      </c>
      <c r="H192" s="22">
        <f t="shared" si="6"/>
        <v>0.94198999999999999</v>
      </c>
      <c r="I192" s="24">
        <f t="shared" si="7"/>
        <v>0.94198999999999999</v>
      </c>
      <c r="J192" s="25">
        <f>ROUND((H192*'2-Calculator'!$D$26),2)</f>
        <v>5086.75</v>
      </c>
      <c r="K192" s="25">
        <f>ROUND((I192*'2-Calculator'!$D$26),2)</f>
        <v>5086.75</v>
      </c>
      <c r="L192" s="23">
        <v>2.6817724068479354</v>
      </c>
      <c r="M192" s="20" t="s">
        <v>199</v>
      </c>
      <c r="N192" s="20" t="s">
        <v>200</v>
      </c>
      <c r="O192" s="20"/>
      <c r="P192" s="20" t="s">
        <v>13</v>
      </c>
    </row>
    <row r="193" spans="1:16" s="26" customFormat="1" ht="12.5">
      <c r="A193" s="20"/>
      <c r="B193" s="20" t="s">
        <v>412</v>
      </c>
      <c r="C193" s="72" t="str">
        <f t="shared" si="8"/>
        <v>097</v>
      </c>
      <c r="D193" s="171" t="s">
        <v>410</v>
      </c>
      <c r="E193" s="182">
        <v>1.44876</v>
      </c>
      <c r="F193" s="23">
        <v>1</v>
      </c>
      <c r="G193" s="23">
        <v>1</v>
      </c>
      <c r="H193" s="22">
        <f t="shared" si="6"/>
        <v>1.44876</v>
      </c>
      <c r="I193" s="24">
        <f t="shared" si="7"/>
        <v>1.44876</v>
      </c>
      <c r="J193" s="25">
        <f>ROUND((H193*'2-Calculator'!$D$26),2)</f>
        <v>7823.3</v>
      </c>
      <c r="K193" s="25">
        <f>ROUND((I193*'2-Calculator'!$D$26),2)</f>
        <v>7823.3</v>
      </c>
      <c r="L193" s="23">
        <v>5.1727574750830563</v>
      </c>
      <c r="M193" s="20" t="s">
        <v>199</v>
      </c>
      <c r="N193" s="20" t="s">
        <v>200</v>
      </c>
      <c r="O193" s="20"/>
      <c r="P193" s="20" t="s">
        <v>13</v>
      </c>
    </row>
    <row r="194" spans="1:16" s="26" customFormat="1" ht="12.5">
      <c r="A194" s="20"/>
      <c r="B194" s="20" t="s">
        <v>413</v>
      </c>
      <c r="C194" s="72" t="str">
        <f t="shared" si="8"/>
        <v>097</v>
      </c>
      <c r="D194" s="171" t="s">
        <v>410</v>
      </c>
      <c r="E194" s="182">
        <v>3.3277299999999999</v>
      </c>
      <c r="F194" s="23">
        <v>1</v>
      </c>
      <c r="G194" s="23">
        <v>1</v>
      </c>
      <c r="H194" s="22">
        <f t="shared" si="6"/>
        <v>3.3277299999999999</v>
      </c>
      <c r="I194" s="24">
        <f t="shared" si="7"/>
        <v>3.3277299999999999</v>
      </c>
      <c r="J194" s="25">
        <f>ROUND((H194*'2-Calculator'!$D$26),2)</f>
        <v>17969.740000000002</v>
      </c>
      <c r="K194" s="25">
        <f>ROUND((I194*'2-Calculator'!$D$26),2)</f>
        <v>17969.740000000002</v>
      </c>
      <c r="L194" s="23">
        <v>9.6938775510204085</v>
      </c>
      <c r="M194" s="20" t="s">
        <v>199</v>
      </c>
      <c r="N194" s="20" t="s">
        <v>200</v>
      </c>
      <c r="O194" s="20"/>
      <c r="P194" s="20" t="s">
        <v>13</v>
      </c>
    </row>
    <row r="195" spans="1:16" s="26" customFormat="1" ht="12.5">
      <c r="A195" s="20"/>
      <c r="B195" s="20" t="s">
        <v>414</v>
      </c>
      <c r="C195" s="72" t="str">
        <f t="shared" si="8"/>
        <v>098</v>
      </c>
      <c r="D195" s="171" t="s">
        <v>415</v>
      </c>
      <c r="E195" s="182">
        <v>1.0395099999999999</v>
      </c>
      <c r="F195" s="23">
        <v>1</v>
      </c>
      <c r="G195" s="23">
        <v>1</v>
      </c>
      <c r="H195" s="22">
        <f t="shared" si="6"/>
        <v>1.0395099999999999</v>
      </c>
      <c r="I195" s="24">
        <f t="shared" si="7"/>
        <v>1.0395099999999999</v>
      </c>
      <c r="J195" s="25">
        <f>ROUND((H195*'2-Calculator'!$D$26),2)</f>
        <v>5613.35</v>
      </c>
      <c r="K195" s="25">
        <f>ROUND((I195*'2-Calculator'!$D$26),2)</f>
        <v>5613.35</v>
      </c>
      <c r="L195" s="23">
        <v>2.654932735426009</v>
      </c>
      <c r="M195" s="20" t="s">
        <v>199</v>
      </c>
      <c r="N195" s="20" t="s">
        <v>200</v>
      </c>
      <c r="O195" s="20"/>
      <c r="P195" s="20" t="s">
        <v>13</v>
      </c>
    </row>
    <row r="196" spans="1:16" s="26" customFormat="1" ht="12.5">
      <c r="A196" s="20"/>
      <c r="B196" s="20" t="s">
        <v>416</v>
      </c>
      <c r="C196" s="72" t="str">
        <f t="shared" si="8"/>
        <v>098</v>
      </c>
      <c r="D196" s="171" t="s">
        <v>415</v>
      </c>
      <c r="E196" s="182">
        <v>1.43927</v>
      </c>
      <c r="F196" s="23">
        <v>1</v>
      </c>
      <c r="G196" s="23">
        <v>1</v>
      </c>
      <c r="H196" s="22">
        <f t="shared" si="6"/>
        <v>1.43927</v>
      </c>
      <c r="I196" s="24">
        <f t="shared" si="7"/>
        <v>1.43927</v>
      </c>
      <c r="J196" s="25">
        <f>ROUND((H196*'2-Calculator'!$D$26),2)</f>
        <v>7772.06</v>
      </c>
      <c r="K196" s="25">
        <f>ROUND((I196*'2-Calculator'!$D$26),2)</f>
        <v>7772.06</v>
      </c>
      <c r="L196" s="23">
        <v>4.3527030245296503</v>
      </c>
      <c r="M196" s="20" t="s">
        <v>199</v>
      </c>
      <c r="N196" s="20" t="s">
        <v>200</v>
      </c>
      <c r="O196" s="20"/>
      <c r="P196" s="20" t="s">
        <v>13</v>
      </c>
    </row>
    <row r="197" spans="1:16" s="26" customFormat="1" ht="12.5">
      <c r="A197" s="20"/>
      <c r="B197" s="20" t="s">
        <v>417</v>
      </c>
      <c r="C197" s="72" t="str">
        <f t="shared" si="8"/>
        <v>098</v>
      </c>
      <c r="D197" s="171" t="s">
        <v>415</v>
      </c>
      <c r="E197" s="182">
        <v>2.4203800000000002</v>
      </c>
      <c r="F197" s="23">
        <v>1</v>
      </c>
      <c r="G197" s="23">
        <v>1</v>
      </c>
      <c r="H197" s="22">
        <f t="shared" si="6"/>
        <v>2.4203800000000002</v>
      </c>
      <c r="I197" s="24">
        <f t="shared" si="7"/>
        <v>2.4203800000000002</v>
      </c>
      <c r="J197" s="25">
        <f>ROUND((H197*'2-Calculator'!$D$26),2)</f>
        <v>13070.05</v>
      </c>
      <c r="K197" s="25">
        <f>ROUND((I197*'2-Calculator'!$D$26),2)</f>
        <v>13070.05</v>
      </c>
      <c r="L197" s="23">
        <v>8.6258278145695364</v>
      </c>
      <c r="M197" s="20" t="s">
        <v>199</v>
      </c>
      <c r="N197" s="20" t="s">
        <v>200</v>
      </c>
      <c r="O197" s="20"/>
      <c r="P197" s="20" t="s">
        <v>13</v>
      </c>
    </row>
    <row r="198" spans="1:16" s="26" customFormat="1" ht="12.5">
      <c r="A198" s="20"/>
      <c r="B198" s="20" t="s">
        <v>418</v>
      </c>
      <c r="C198" s="72" t="str">
        <f t="shared" si="8"/>
        <v>098</v>
      </c>
      <c r="D198" s="171" t="s">
        <v>415</v>
      </c>
      <c r="E198" s="182">
        <v>4.1292900000000001</v>
      </c>
      <c r="F198" s="23">
        <v>1</v>
      </c>
      <c r="G198" s="23">
        <v>1</v>
      </c>
      <c r="H198" s="22">
        <f t="shared" si="6"/>
        <v>4.1292900000000001</v>
      </c>
      <c r="I198" s="24">
        <f t="shared" si="7"/>
        <v>4.1292900000000001</v>
      </c>
      <c r="J198" s="25">
        <f>ROUND((H198*'2-Calculator'!$D$26),2)</f>
        <v>22298.17</v>
      </c>
      <c r="K198" s="25">
        <f>ROUND((I198*'2-Calculator'!$D$26),2)</f>
        <v>22298.17</v>
      </c>
      <c r="L198" s="23">
        <v>16.526898734177216</v>
      </c>
      <c r="M198" s="20" t="s">
        <v>199</v>
      </c>
      <c r="N198" s="20" t="s">
        <v>200</v>
      </c>
      <c r="O198" s="20"/>
      <c r="P198" s="20" t="s">
        <v>13</v>
      </c>
    </row>
    <row r="199" spans="1:16" s="26" customFormat="1" ht="12.5">
      <c r="A199" s="20"/>
      <c r="B199" s="20" t="s">
        <v>419</v>
      </c>
      <c r="C199" s="72" t="str">
        <f t="shared" si="8"/>
        <v>110</v>
      </c>
      <c r="D199" s="171" t="s">
        <v>420</v>
      </c>
      <c r="E199" s="182">
        <v>0.87814999999999999</v>
      </c>
      <c r="F199" s="23">
        <v>1</v>
      </c>
      <c r="G199" s="23">
        <v>1</v>
      </c>
      <c r="H199" s="22">
        <f t="shared" si="6"/>
        <v>0.87814999999999999</v>
      </c>
      <c r="I199" s="24">
        <f t="shared" si="7"/>
        <v>0.87814999999999999</v>
      </c>
      <c r="J199" s="25">
        <f>ROUND((H199*'2-Calculator'!$D$26),2)</f>
        <v>4742.01</v>
      </c>
      <c r="K199" s="25">
        <f>ROUND((I199*'2-Calculator'!$D$26),2)</f>
        <v>4742.01</v>
      </c>
      <c r="L199" s="23">
        <v>2.6951456310679611</v>
      </c>
      <c r="M199" s="20" t="s">
        <v>199</v>
      </c>
      <c r="N199" s="20" t="s">
        <v>200</v>
      </c>
      <c r="O199" s="20"/>
      <c r="P199" s="20" t="s">
        <v>13</v>
      </c>
    </row>
    <row r="200" spans="1:16" s="26" customFormat="1" ht="12.5">
      <c r="A200" s="20"/>
      <c r="B200" s="20" t="s">
        <v>421</v>
      </c>
      <c r="C200" s="72" t="str">
        <f t="shared" si="8"/>
        <v>110</v>
      </c>
      <c r="D200" s="171" t="s">
        <v>420</v>
      </c>
      <c r="E200" s="182">
        <v>1.0045299999999999</v>
      </c>
      <c r="F200" s="23">
        <v>1</v>
      </c>
      <c r="G200" s="23">
        <v>1</v>
      </c>
      <c r="H200" s="22">
        <f t="shared" si="6"/>
        <v>1.0045299999999999</v>
      </c>
      <c r="I200" s="24">
        <f t="shared" si="7"/>
        <v>1.0045299999999999</v>
      </c>
      <c r="J200" s="25">
        <f>ROUND((H200*'2-Calculator'!$D$26),2)</f>
        <v>5424.46</v>
      </c>
      <c r="K200" s="25">
        <f>ROUND((I200*'2-Calculator'!$D$26),2)</f>
        <v>5424.46</v>
      </c>
      <c r="L200" s="23">
        <v>4.423400673400673</v>
      </c>
      <c r="M200" s="20" t="s">
        <v>199</v>
      </c>
      <c r="N200" s="20" t="s">
        <v>200</v>
      </c>
      <c r="O200" s="20"/>
      <c r="P200" s="20" t="s">
        <v>13</v>
      </c>
    </row>
    <row r="201" spans="1:16" s="26" customFormat="1" ht="12.5">
      <c r="A201" s="20"/>
      <c r="B201" s="20" t="s">
        <v>422</v>
      </c>
      <c r="C201" s="72" t="str">
        <f t="shared" si="8"/>
        <v>110</v>
      </c>
      <c r="D201" s="171" t="s">
        <v>420</v>
      </c>
      <c r="E201" s="182">
        <v>1.4551400000000001</v>
      </c>
      <c r="F201" s="23">
        <v>1</v>
      </c>
      <c r="G201" s="23">
        <v>1</v>
      </c>
      <c r="H201" s="22">
        <f t="shared" si="6"/>
        <v>1.4551400000000001</v>
      </c>
      <c r="I201" s="24">
        <f t="shared" si="7"/>
        <v>1.4551400000000001</v>
      </c>
      <c r="J201" s="25">
        <f>ROUND((H201*'2-Calculator'!$D$26),2)</f>
        <v>7857.76</v>
      </c>
      <c r="K201" s="25">
        <f>ROUND((I201*'2-Calculator'!$D$26),2)</f>
        <v>7857.76</v>
      </c>
      <c r="L201" s="23">
        <v>7.6294458229942101</v>
      </c>
      <c r="M201" s="20" t="s">
        <v>199</v>
      </c>
      <c r="N201" s="20" t="s">
        <v>200</v>
      </c>
      <c r="O201" s="20"/>
      <c r="P201" s="20" t="s">
        <v>13</v>
      </c>
    </row>
    <row r="202" spans="1:16" s="26" customFormat="1" ht="12.5">
      <c r="A202" s="20"/>
      <c r="B202" s="20" t="s">
        <v>423</v>
      </c>
      <c r="C202" s="72" t="str">
        <f t="shared" si="8"/>
        <v>110</v>
      </c>
      <c r="D202" s="171" t="s">
        <v>420</v>
      </c>
      <c r="E202" s="182">
        <v>2.3695300000000001</v>
      </c>
      <c r="F202" s="23">
        <v>1</v>
      </c>
      <c r="G202" s="23">
        <v>1</v>
      </c>
      <c r="H202" s="22">
        <f t="shared" si="6"/>
        <v>2.3695300000000001</v>
      </c>
      <c r="I202" s="24">
        <f t="shared" si="7"/>
        <v>2.3695300000000001</v>
      </c>
      <c r="J202" s="25">
        <f>ROUND((H202*'2-Calculator'!$D$26),2)</f>
        <v>12795.46</v>
      </c>
      <c r="K202" s="25">
        <f>ROUND((I202*'2-Calculator'!$D$26),2)</f>
        <v>12795.46</v>
      </c>
      <c r="L202" s="23">
        <v>11.613707165109034</v>
      </c>
      <c r="M202" s="20" t="s">
        <v>199</v>
      </c>
      <c r="N202" s="20" t="s">
        <v>200</v>
      </c>
      <c r="O202" s="20"/>
      <c r="P202" s="20" t="s">
        <v>13</v>
      </c>
    </row>
    <row r="203" spans="1:16" s="26" customFormat="1" ht="12.5">
      <c r="A203" s="20"/>
      <c r="B203" s="20" t="s">
        <v>424</v>
      </c>
      <c r="C203" s="72" t="str">
        <f t="shared" si="8"/>
        <v>111</v>
      </c>
      <c r="D203" s="171" t="s">
        <v>425</v>
      </c>
      <c r="E203" s="182">
        <v>0.68183000000000005</v>
      </c>
      <c r="F203" s="23">
        <v>1</v>
      </c>
      <c r="G203" s="23">
        <v>1</v>
      </c>
      <c r="H203" s="22">
        <f t="shared" si="6"/>
        <v>0.68183000000000005</v>
      </c>
      <c r="I203" s="24">
        <f t="shared" si="7"/>
        <v>0.68183000000000005</v>
      </c>
      <c r="J203" s="25">
        <f>ROUND((H203*'2-Calculator'!$D$26),2)</f>
        <v>3681.88</v>
      </c>
      <c r="K203" s="25">
        <f>ROUND((I203*'2-Calculator'!$D$26),2)</f>
        <v>3681.88</v>
      </c>
      <c r="L203" s="23">
        <v>2.1053909664885868</v>
      </c>
      <c r="M203" s="20" t="s">
        <v>199</v>
      </c>
      <c r="N203" s="20" t="s">
        <v>200</v>
      </c>
      <c r="O203" s="20"/>
      <c r="P203" s="20" t="s">
        <v>13</v>
      </c>
    </row>
    <row r="204" spans="1:16" s="26" customFormat="1" ht="12.5">
      <c r="A204" s="20"/>
      <c r="B204" s="20" t="s">
        <v>426</v>
      </c>
      <c r="C204" s="72" t="str">
        <f t="shared" si="8"/>
        <v>111</v>
      </c>
      <c r="D204" s="171" t="s">
        <v>425</v>
      </c>
      <c r="E204" s="182">
        <v>0.78334000000000004</v>
      </c>
      <c r="F204" s="23">
        <v>1</v>
      </c>
      <c r="G204" s="23">
        <v>1</v>
      </c>
      <c r="H204" s="22">
        <f t="shared" si="6"/>
        <v>0.78334000000000004</v>
      </c>
      <c r="I204" s="24">
        <f t="shared" si="7"/>
        <v>0.78334000000000004</v>
      </c>
      <c r="J204" s="25">
        <f>ROUND((H204*'2-Calculator'!$D$26),2)</f>
        <v>4230.04</v>
      </c>
      <c r="K204" s="25">
        <f>ROUND((I204*'2-Calculator'!$D$26),2)</f>
        <v>4230.04</v>
      </c>
      <c r="L204" s="23">
        <v>2.682431360101571</v>
      </c>
      <c r="M204" s="20" t="s">
        <v>199</v>
      </c>
      <c r="N204" s="20" t="s">
        <v>200</v>
      </c>
      <c r="O204" s="20"/>
      <c r="P204" s="20" t="s">
        <v>13</v>
      </c>
    </row>
    <row r="205" spans="1:16" s="26" customFormat="1" ht="12.5">
      <c r="A205" s="20"/>
      <c r="B205" s="20" t="s">
        <v>427</v>
      </c>
      <c r="C205" s="72" t="str">
        <f t="shared" si="8"/>
        <v>111</v>
      </c>
      <c r="D205" s="171" t="s">
        <v>425</v>
      </c>
      <c r="E205" s="182">
        <v>0.94577</v>
      </c>
      <c r="F205" s="23">
        <v>1</v>
      </c>
      <c r="G205" s="23">
        <v>1</v>
      </c>
      <c r="H205" s="22">
        <f t="shared" si="6"/>
        <v>0.94577</v>
      </c>
      <c r="I205" s="24">
        <f t="shared" si="7"/>
        <v>0.94577</v>
      </c>
      <c r="J205" s="25">
        <f>ROUND((H205*'2-Calculator'!$D$26),2)</f>
        <v>5107.16</v>
      </c>
      <c r="K205" s="25">
        <f>ROUND((I205*'2-Calculator'!$D$26),2)</f>
        <v>5107.16</v>
      </c>
      <c r="L205" s="23">
        <v>3.5441795231416551</v>
      </c>
      <c r="M205" s="20" t="s">
        <v>199</v>
      </c>
      <c r="N205" s="20" t="s">
        <v>200</v>
      </c>
      <c r="O205" s="20"/>
      <c r="P205" s="20" t="s">
        <v>13</v>
      </c>
    </row>
    <row r="206" spans="1:16" s="26" customFormat="1" ht="12.5">
      <c r="A206" s="20"/>
      <c r="B206" s="20" t="s">
        <v>428</v>
      </c>
      <c r="C206" s="72" t="str">
        <f t="shared" si="8"/>
        <v>111</v>
      </c>
      <c r="D206" s="171" t="s">
        <v>425</v>
      </c>
      <c r="E206" s="182">
        <v>1.65825</v>
      </c>
      <c r="F206" s="23">
        <v>1</v>
      </c>
      <c r="G206" s="23">
        <v>1</v>
      </c>
      <c r="H206" s="22">
        <f t="shared" si="6"/>
        <v>1.65825</v>
      </c>
      <c r="I206" s="24">
        <f t="shared" si="7"/>
        <v>1.65825</v>
      </c>
      <c r="J206" s="25">
        <f>ROUND((H206*'2-Calculator'!$D$26),2)</f>
        <v>8954.5499999999993</v>
      </c>
      <c r="K206" s="25">
        <f>ROUND((I206*'2-Calculator'!$D$26),2)</f>
        <v>8954.5499999999993</v>
      </c>
      <c r="L206" s="23">
        <v>5.382352941176471</v>
      </c>
      <c r="M206" s="20" t="s">
        <v>199</v>
      </c>
      <c r="N206" s="20" t="s">
        <v>200</v>
      </c>
      <c r="O206" s="20"/>
      <c r="P206" s="20" t="s">
        <v>13</v>
      </c>
    </row>
    <row r="207" spans="1:16" s="26" customFormat="1" ht="12.5">
      <c r="A207" s="20"/>
      <c r="B207" s="20" t="s">
        <v>429</v>
      </c>
      <c r="C207" s="72" t="str">
        <f t="shared" si="8"/>
        <v>113</v>
      </c>
      <c r="D207" s="171" t="s">
        <v>430</v>
      </c>
      <c r="E207" s="182">
        <v>0.41003000000000001</v>
      </c>
      <c r="F207" s="23">
        <v>1</v>
      </c>
      <c r="G207" s="23">
        <v>1</v>
      </c>
      <c r="H207" s="22">
        <f t="shared" ref="H207:H270" si="9">ROUND(E207*F207,5)</f>
        <v>0.41003000000000001</v>
      </c>
      <c r="I207" s="24">
        <f t="shared" ref="I207:I270" si="10">ROUND(E207*G207,5)</f>
        <v>0.41003000000000001</v>
      </c>
      <c r="J207" s="25">
        <f>ROUND((H207*'2-Calculator'!$D$26),2)</f>
        <v>2214.16</v>
      </c>
      <c r="K207" s="25">
        <f>ROUND((I207*'2-Calculator'!$D$26),2)</f>
        <v>2214.16</v>
      </c>
      <c r="L207" s="23">
        <v>1.9931426561950534</v>
      </c>
      <c r="M207" s="20" t="s">
        <v>431</v>
      </c>
      <c r="N207" s="20" t="s">
        <v>432</v>
      </c>
      <c r="O207" s="20"/>
      <c r="P207" s="20" t="s">
        <v>13</v>
      </c>
    </row>
    <row r="208" spans="1:16" s="26" customFormat="1" ht="12.5">
      <c r="A208" s="20"/>
      <c r="B208" s="20" t="s">
        <v>433</v>
      </c>
      <c r="C208" s="72" t="str">
        <f t="shared" ref="C208:C271" si="11">LEFT(B208,3)</f>
        <v>113</v>
      </c>
      <c r="D208" s="171" t="s">
        <v>430</v>
      </c>
      <c r="E208" s="182">
        <v>0.60511999999999999</v>
      </c>
      <c r="F208" s="23">
        <v>1</v>
      </c>
      <c r="G208" s="23">
        <v>1</v>
      </c>
      <c r="H208" s="22">
        <f t="shared" si="9"/>
        <v>0.60511999999999999</v>
      </c>
      <c r="I208" s="24">
        <f t="shared" si="10"/>
        <v>0.60511999999999999</v>
      </c>
      <c r="J208" s="25">
        <f>ROUND((H208*'2-Calculator'!$D$26),2)</f>
        <v>3267.65</v>
      </c>
      <c r="K208" s="25">
        <f>ROUND((I208*'2-Calculator'!$D$26),2)</f>
        <v>3267.65</v>
      </c>
      <c r="L208" s="23">
        <v>2.8066118688465358</v>
      </c>
      <c r="M208" s="20" t="s">
        <v>431</v>
      </c>
      <c r="N208" s="20" t="s">
        <v>432</v>
      </c>
      <c r="O208" s="20"/>
      <c r="P208" s="20" t="s">
        <v>13</v>
      </c>
    </row>
    <row r="209" spans="1:16" s="26" customFormat="1" ht="12.5">
      <c r="A209" s="20"/>
      <c r="B209" s="20" t="s">
        <v>434</v>
      </c>
      <c r="C209" s="72" t="str">
        <f t="shared" si="11"/>
        <v>113</v>
      </c>
      <c r="D209" s="171" t="s">
        <v>430</v>
      </c>
      <c r="E209" s="182">
        <v>0.88168999999999997</v>
      </c>
      <c r="F209" s="23">
        <v>1</v>
      </c>
      <c r="G209" s="23">
        <v>1</v>
      </c>
      <c r="H209" s="22">
        <f t="shared" si="9"/>
        <v>0.88168999999999997</v>
      </c>
      <c r="I209" s="24">
        <f t="shared" si="10"/>
        <v>0.88168999999999997</v>
      </c>
      <c r="J209" s="25">
        <f>ROUND((H209*'2-Calculator'!$D$26),2)</f>
        <v>4761.13</v>
      </c>
      <c r="K209" s="25">
        <f>ROUND((I209*'2-Calculator'!$D$26),2)</f>
        <v>4761.13</v>
      </c>
      <c r="L209" s="23">
        <v>4.0894959962317472</v>
      </c>
      <c r="M209" s="20" t="s">
        <v>431</v>
      </c>
      <c r="N209" s="20" t="s">
        <v>432</v>
      </c>
      <c r="O209" s="20"/>
      <c r="P209" s="20" t="s">
        <v>13</v>
      </c>
    </row>
    <row r="210" spans="1:16" s="26" customFormat="1" ht="12.5">
      <c r="A210" s="20"/>
      <c r="B210" s="20" t="s">
        <v>435</v>
      </c>
      <c r="C210" s="72" t="str">
        <f t="shared" si="11"/>
        <v>113</v>
      </c>
      <c r="D210" s="171" t="s">
        <v>430</v>
      </c>
      <c r="E210" s="182">
        <v>1.4418800000000001</v>
      </c>
      <c r="F210" s="23">
        <v>1</v>
      </c>
      <c r="G210" s="23">
        <v>1</v>
      </c>
      <c r="H210" s="22">
        <f t="shared" si="9"/>
        <v>1.4418800000000001</v>
      </c>
      <c r="I210" s="24">
        <f t="shared" si="10"/>
        <v>1.4418800000000001</v>
      </c>
      <c r="J210" s="25">
        <f>ROUND((H210*'2-Calculator'!$D$26),2)</f>
        <v>7786.15</v>
      </c>
      <c r="K210" s="25">
        <f>ROUND((I210*'2-Calculator'!$D$26),2)</f>
        <v>7786.15</v>
      </c>
      <c r="L210" s="23">
        <v>6.8630790190735693</v>
      </c>
      <c r="M210" s="20" t="s">
        <v>431</v>
      </c>
      <c r="N210" s="20" t="s">
        <v>432</v>
      </c>
      <c r="O210" s="20"/>
      <c r="P210" s="20" t="s">
        <v>13</v>
      </c>
    </row>
    <row r="211" spans="1:16" s="26" customFormat="1" ht="12.5">
      <c r="A211" s="20"/>
      <c r="B211" s="20" t="s">
        <v>436</v>
      </c>
      <c r="C211" s="72" t="str">
        <f t="shared" si="11"/>
        <v>114</v>
      </c>
      <c r="D211" s="171" t="s">
        <v>437</v>
      </c>
      <c r="E211" s="182">
        <v>0.48514000000000002</v>
      </c>
      <c r="F211" s="23">
        <v>1</v>
      </c>
      <c r="G211" s="23">
        <v>1</v>
      </c>
      <c r="H211" s="22">
        <f t="shared" si="9"/>
        <v>0.48514000000000002</v>
      </c>
      <c r="I211" s="24">
        <f t="shared" si="10"/>
        <v>0.48514000000000002</v>
      </c>
      <c r="J211" s="25">
        <f>ROUND((H211*'2-Calculator'!$D$26),2)</f>
        <v>2619.7600000000002</v>
      </c>
      <c r="K211" s="25">
        <f>ROUND((I211*'2-Calculator'!$D$26),2)</f>
        <v>2619.7600000000002</v>
      </c>
      <c r="L211" s="23">
        <v>2.2752585521081943</v>
      </c>
      <c r="M211" s="20" t="s">
        <v>199</v>
      </c>
      <c r="N211" s="20" t="s">
        <v>200</v>
      </c>
      <c r="O211" s="20"/>
      <c r="P211" s="20" t="s">
        <v>13</v>
      </c>
    </row>
    <row r="212" spans="1:16" s="26" customFormat="1" ht="12.5">
      <c r="A212" s="20"/>
      <c r="B212" s="20" t="s">
        <v>438</v>
      </c>
      <c r="C212" s="72" t="str">
        <f t="shared" si="11"/>
        <v>114</v>
      </c>
      <c r="D212" s="171" t="s">
        <v>437</v>
      </c>
      <c r="E212" s="182">
        <v>0.66961000000000004</v>
      </c>
      <c r="F212" s="23">
        <v>1</v>
      </c>
      <c r="G212" s="23">
        <v>1</v>
      </c>
      <c r="H212" s="22">
        <f t="shared" si="9"/>
        <v>0.66961000000000004</v>
      </c>
      <c r="I212" s="24">
        <f t="shared" si="10"/>
        <v>0.66961000000000004</v>
      </c>
      <c r="J212" s="25">
        <f>ROUND((H212*'2-Calculator'!$D$26),2)</f>
        <v>3615.89</v>
      </c>
      <c r="K212" s="25">
        <f>ROUND((I212*'2-Calculator'!$D$26),2)</f>
        <v>3615.89</v>
      </c>
      <c r="L212" s="23">
        <v>2.9051000645577791</v>
      </c>
      <c r="M212" s="20" t="s">
        <v>199</v>
      </c>
      <c r="N212" s="20" t="s">
        <v>200</v>
      </c>
      <c r="O212" s="20"/>
      <c r="P212" s="20" t="s">
        <v>13</v>
      </c>
    </row>
    <row r="213" spans="1:16" s="26" customFormat="1" ht="12.5">
      <c r="A213" s="20"/>
      <c r="B213" s="20" t="s">
        <v>439</v>
      </c>
      <c r="C213" s="72" t="str">
        <f t="shared" si="11"/>
        <v>114</v>
      </c>
      <c r="D213" s="171" t="s">
        <v>437</v>
      </c>
      <c r="E213" s="182">
        <v>1.07548</v>
      </c>
      <c r="F213" s="23">
        <v>1</v>
      </c>
      <c r="G213" s="23">
        <v>1</v>
      </c>
      <c r="H213" s="22">
        <f t="shared" si="9"/>
        <v>1.07548</v>
      </c>
      <c r="I213" s="24">
        <f t="shared" si="10"/>
        <v>1.07548</v>
      </c>
      <c r="J213" s="25">
        <f>ROUND((H213*'2-Calculator'!$D$26),2)</f>
        <v>5807.59</v>
      </c>
      <c r="K213" s="25">
        <f>ROUND((I213*'2-Calculator'!$D$26),2)</f>
        <v>5807.59</v>
      </c>
      <c r="L213" s="23">
        <v>4.7393767705382439</v>
      </c>
      <c r="M213" s="20" t="s">
        <v>199</v>
      </c>
      <c r="N213" s="20" t="s">
        <v>200</v>
      </c>
      <c r="O213" s="20"/>
      <c r="P213" s="20" t="s">
        <v>13</v>
      </c>
    </row>
    <row r="214" spans="1:16" s="26" customFormat="1" ht="12.5">
      <c r="A214" s="20"/>
      <c r="B214" s="20" t="s">
        <v>440</v>
      </c>
      <c r="C214" s="72" t="str">
        <f t="shared" si="11"/>
        <v>114</v>
      </c>
      <c r="D214" s="171" t="s">
        <v>437</v>
      </c>
      <c r="E214" s="182">
        <v>1.8822700000000001</v>
      </c>
      <c r="F214" s="23">
        <v>1</v>
      </c>
      <c r="G214" s="23">
        <v>1</v>
      </c>
      <c r="H214" s="22">
        <f t="shared" si="9"/>
        <v>1.8822700000000001</v>
      </c>
      <c r="I214" s="24">
        <f t="shared" si="10"/>
        <v>1.8822700000000001</v>
      </c>
      <c r="J214" s="25">
        <f>ROUND((H214*'2-Calculator'!$D$26),2)</f>
        <v>10164.26</v>
      </c>
      <c r="K214" s="25">
        <f>ROUND((I214*'2-Calculator'!$D$26),2)</f>
        <v>10164.26</v>
      </c>
      <c r="L214" s="23">
        <v>11.607843137254902</v>
      </c>
      <c r="M214" s="20" t="s">
        <v>199</v>
      </c>
      <c r="N214" s="20" t="s">
        <v>200</v>
      </c>
      <c r="O214" s="20"/>
      <c r="P214" s="20" t="s">
        <v>13</v>
      </c>
    </row>
    <row r="215" spans="1:16" s="26" customFormat="1" ht="12.5">
      <c r="A215" s="20"/>
      <c r="B215" s="20" t="s">
        <v>441</v>
      </c>
      <c r="C215" s="72" t="str">
        <f t="shared" si="11"/>
        <v>115</v>
      </c>
      <c r="D215" s="171" t="s">
        <v>442</v>
      </c>
      <c r="E215" s="182">
        <v>0.56455999999999995</v>
      </c>
      <c r="F215" s="23">
        <v>1</v>
      </c>
      <c r="G215" s="23">
        <v>1</v>
      </c>
      <c r="H215" s="22">
        <f t="shared" si="9"/>
        <v>0.56455999999999995</v>
      </c>
      <c r="I215" s="24">
        <f t="shared" si="10"/>
        <v>0.56455999999999995</v>
      </c>
      <c r="J215" s="25">
        <f>ROUND((H215*'2-Calculator'!$D$26),2)</f>
        <v>3048.62</v>
      </c>
      <c r="K215" s="25">
        <f>ROUND((I215*'2-Calculator'!$D$26),2)</f>
        <v>3048.62</v>
      </c>
      <c r="L215" s="23">
        <v>2.3786650655458823</v>
      </c>
      <c r="M215" s="20" t="s">
        <v>199</v>
      </c>
      <c r="N215" s="20" t="s">
        <v>200</v>
      </c>
      <c r="O215" s="20"/>
      <c r="P215" s="20" t="s">
        <v>13</v>
      </c>
    </row>
    <row r="216" spans="1:16" s="26" customFormat="1" ht="12.5">
      <c r="A216" s="20"/>
      <c r="B216" s="20" t="s">
        <v>443</v>
      </c>
      <c r="C216" s="72" t="str">
        <f t="shared" si="11"/>
        <v>115</v>
      </c>
      <c r="D216" s="171" t="s">
        <v>442</v>
      </c>
      <c r="E216" s="182">
        <v>0.78012000000000004</v>
      </c>
      <c r="F216" s="23">
        <v>1</v>
      </c>
      <c r="G216" s="23">
        <v>1</v>
      </c>
      <c r="H216" s="22">
        <f t="shared" si="9"/>
        <v>0.78012000000000004</v>
      </c>
      <c r="I216" s="24">
        <f t="shared" si="10"/>
        <v>0.78012000000000004</v>
      </c>
      <c r="J216" s="25">
        <f>ROUND((H216*'2-Calculator'!$D$26),2)</f>
        <v>4212.6499999999996</v>
      </c>
      <c r="K216" s="25">
        <f>ROUND((I216*'2-Calculator'!$D$26),2)</f>
        <v>4212.6499999999996</v>
      </c>
      <c r="L216" s="23">
        <v>3.1146602658788773</v>
      </c>
      <c r="M216" s="20" t="s">
        <v>199</v>
      </c>
      <c r="N216" s="20" t="s">
        <v>200</v>
      </c>
      <c r="O216" s="20"/>
      <c r="P216" s="20" t="s">
        <v>13</v>
      </c>
    </row>
    <row r="217" spans="1:16" s="26" customFormat="1" ht="12.5">
      <c r="A217" s="20"/>
      <c r="B217" s="20" t="s">
        <v>444</v>
      </c>
      <c r="C217" s="72" t="str">
        <f t="shared" si="11"/>
        <v>115</v>
      </c>
      <c r="D217" s="171" t="s">
        <v>442</v>
      </c>
      <c r="E217" s="182">
        <v>1.1806700000000001</v>
      </c>
      <c r="F217" s="23">
        <v>1</v>
      </c>
      <c r="G217" s="23">
        <v>1</v>
      </c>
      <c r="H217" s="22">
        <f t="shared" si="9"/>
        <v>1.1806700000000001</v>
      </c>
      <c r="I217" s="24">
        <f t="shared" si="10"/>
        <v>1.1806700000000001</v>
      </c>
      <c r="J217" s="25">
        <f>ROUND((H217*'2-Calculator'!$D$26),2)</f>
        <v>6375.62</v>
      </c>
      <c r="K217" s="25">
        <f>ROUND((I217*'2-Calculator'!$D$26),2)</f>
        <v>6375.62</v>
      </c>
      <c r="L217" s="23">
        <v>5.2808754559666493</v>
      </c>
      <c r="M217" s="20" t="s">
        <v>199</v>
      </c>
      <c r="N217" s="20" t="s">
        <v>200</v>
      </c>
      <c r="O217" s="20"/>
      <c r="P217" s="20" t="s">
        <v>13</v>
      </c>
    </row>
    <row r="218" spans="1:16" s="26" customFormat="1" ht="12.5">
      <c r="A218" s="20"/>
      <c r="B218" s="20" t="s">
        <v>445</v>
      </c>
      <c r="C218" s="72" t="str">
        <f t="shared" si="11"/>
        <v>115</v>
      </c>
      <c r="D218" s="171" t="s">
        <v>442</v>
      </c>
      <c r="E218" s="182">
        <v>2.1595499999999999</v>
      </c>
      <c r="F218" s="23">
        <v>1</v>
      </c>
      <c r="G218" s="23">
        <v>1</v>
      </c>
      <c r="H218" s="22">
        <f t="shared" si="9"/>
        <v>2.1595499999999999</v>
      </c>
      <c r="I218" s="24">
        <f t="shared" si="10"/>
        <v>2.1595499999999999</v>
      </c>
      <c r="J218" s="25">
        <f>ROUND((H218*'2-Calculator'!$D$26),2)</f>
        <v>11661.57</v>
      </c>
      <c r="K218" s="25">
        <f>ROUND((I218*'2-Calculator'!$D$26),2)</f>
        <v>11661.57</v>
      </c>
      <c r="L218" s="23">
        <v>8.3841676367869624</v>
      </c>
      <c r="M218" s="20" t="s">
        <v>199</v>
      </c>
      <c r="N218" s="20" t="s">
        <v>200</v>
      </c>
      <c r="O218" s="20"/>
      <c r="P218" s="20" t="s">
        <v>13</v>
      </c>
    </row>
    <row r="219" spans="1:16" s="26" customFormat="1" ht="12.5">
      <c r="A219" s="20"/>
      <c r="B219" s="20" t="s">
        <v>446</v>
      </c>
      <c r="C219" s="72" t="str">
        <f t="shared" si="11"/>
        <v>120</v>
      </c>
      <c r="D219" s="171" t="s">
        <v>447</v>
      </c>
      <c r="E219" s="182">
        <v>2.2940700000000001</v>
      </c>
      <c r="F219" s="23">
        <v>1</v>
      </c>
      <c r="G219" s="23">
        <v>1</v>
      </c>
      <c r="H219" s="22">
        <f t="shared" si="9"/>
        <v>2.2940700000000001</v>
      </c>
      <c r="I219" s="24">
        <f t="shared" si="10"/>
        <v>2.2940700000000001</v>
      </c>
      <c r="J219" s="25">
        <f>ROUND((H219*'2-Calculator'!$D$26),2)</f>
        <v>12387.98</v>
      </c>
      <c r="K219" s="25">
        <f>ROUND((I219*'2-Calculator'!$D$26),2)</f>
        <v>12387.98</v>
      </c>
      <c r="L219" s="23">
        <v>4.0693853884808657</v>
      </c>
      <c r="M219" s="20" t="s">
        <v>431</v>
      </c>
      <c r="N219" s="20" t="s">
        <v>432</v>
      </c>
      <c r="O219" s="20"/>
      <c r="P219" s="20" t="s">
        <v>13</v>
      </c>
    </row>
    <row r="220" spans="1:16" s="26" customFormat="1" ht="12.5">
      <c r="A220" s="20"/>
      <c r="B220" s="20" t="s">
        <v>448</v>
      </c>
      <c r="C220" s="72" t="str">
        <f t="shared" si="11"/>
        <v>120</v>
      </c>
      <c r="D220" s="171" t="s">
        <v>447</v>
      </c>
      <c r="E220" s="182">
        <v>2.8167200000000001</v>
      </c>
      <c r="F220" s="23">
        <v>1</v>
      </c>
      <c r="G220" s="23">
        <v>1</v>
      </c>
      <c r="H220" s="22">
        <f t="shared" si="9"/>
        <v>2.8167200000000001</v>
      </c>
      <c r="I220" s="24">
        <f t="shared" si="10"/>
        <v>2.8167200000000001</v>
      </c>
      <c r="J220" s="25">
        <f>ROUND((H220*'2-Calculator'!$D$26),2)</f>
        <v>15210.29</v>
      </c>
      <c r="K220" s="25">
        <f>ROUND((I220*'2-Calculator'!$D$26),2)</f>
        <v>15210.29</v>
      </c>
      <c r="L220" s="23">
        <v>6.0155584670815587</v>
      </c>
      <c r="M220" s="20" t="s">
        <v>431</v>
      </c>
      <c r="N220" s="20" t="s">
        <v>432</v>
      </c>
      <c r="O220" s="20"/>
      <c r="P220" s="20" t="s">
        <v>13</v>
      </c>
    </row>
    <row r="221" spans="1:16" s="26" customFormat="1" ht="12.5">
      <c r="A221" s="20"/>
      <c r="B221" s="20" t="s">
        <v>449</v>
      </c>
      <c r="C221" s="72" t="str">
        <f t="shared" si="11"/>
        <v>120</v>
      </c>
      <c r="D221" s="171" t="s">
        <v>447</v>
      </c>
      <c r="E221" s="182">
        <v>3.82551</v>
      </c>
      <c r="F221" s="23">
        <v>1</v>
      </c>
      <c r="G221" s="23">
        <v>1</v>
      </c>
      <c r="H221" s="22">
        <f t="shared" si="9"/>
        <v>3.82551</v>
      </c>
      <c r="I221" s="24">
        <f t="shared" si="10"/>
        <v>3.82551</v>
      </c>
      <c r="J221" s="25">
        <f>ROUND((H221*'2-Calculator'!$D$26),2)</f>
        <v>20657.75</v>
      </c>
      <c r="K221" s="25">
        <f>ROUND((I221*'2-Calculator'!$D$26),2)</f>
        <v>20657.75</v>
      </c>
      <c r="L221" s="23">
        <v>9.9476524554776038</v>
      </c>
      <c r="M221" s="20" t="s">
        <v>431</v>
      </c>
      <c r="N221" s="20" t="s">
        <v>432</v>
      </c>
      <c r="O221" s="20"/>
      <c r="P221" s="20" t="s">
        <v>13</v>
      </c>
    </row>
    <row r="222" spans="1:16" s="26" customFormat="1" ht="12.5">
      <c r="A222" s="20"/>
      <c r="B222" s="20" t="s">
        <v>450</v>
      </c>
      <c r="C222" s="72" t="str">
        <f t="shared" si="11"/>
        <v>120</v>
      </c>
      <c r="D222" s="171" t="s">
        <v>447</v>
      </c>
      <c r="E222" s="182">
        <v>6.67293</v>
      </c>
      <c r="F222" s="23">
        <v>1</v>
      </c>
      <c r="G222" s="23">
        <v>1</v>
      </c>
      <c r="H222" s="22">
        <f t="shared" si="9"/>
        <v>6.67293</v>
      </c>
      <c r="I222" s="24">
        <f t="shared" si="10"/>
        <v>6.67293</v>
      </c>
      <c r="J222" s="25">
        <f>ROUND((H222*'2-Calculator'!$D$26),2)</f>
        <v>36033.82</v>
      </c>
      <c r="K222" s="25">
        <f>ROUND((I222*'2-Calculator'!$D$26),2)</f>
        <v>36033.82</v>
      </c>
      <c r="L222" s="23">
        <v>17.027921406411583</v>
      </c>
      <c r="M222" s="20" t="s">
        <v>431</v>
      </c>
      <c r="N222" s="20" t="s">
        <v>432</v>
      </c>
      <c r="O222" s="20"/>
      <c r="P222" s="20" t="s">
        <v>13</v>
      </c>
    </row>
    <row r="223" spans="1:16" s="26" customFormat="1" ht="12.5">
      <c r="A223" s="20"/>
      <c r="B223" s="20" t="s">
        <v>451</v>
      </c>
      <c r="C223" s="72" t="str">
        <f t="shared" si="11"/>
        <v>121</v>
      </c>
      <c r="D223" s="171" t="s">
        <v>452</v>
      </c>
      <c r="E223" s="182">
        <v>1.6707799999999999</v>
      </c>
      <c r="F223" s="23">
        <v>1</v>
      </c>
      <c r="G223" s="23">
        <v>1</v>
      </c>
      <c r="H223" s="22">
        <f t="shared" si="9"/>
        <v>1.6707799999999999</v>
      </c>
      <c r="I223" s="24">
        <f t="shared" si="10"/>
        <v>1.6707799999999999</v>
      </c>
      <c r="J223" s="25">
        <f>ROUND((H223*'2-Calculator'!$D$26),2)</f>
        <v>9022.2099999999991</v>
      </c>
      <c r="K223" s="25">
        <f>ROUND((I223*'2-Calculator'!$D$26),2)</f>
        <v>9022.2099999999991</v>
      </c>
      <c r="L223" s="23">
        <v>3.483366479840897</v>
      </c>
      <c r="M223" s="20" t="s">
        <v>431</v>
      </c>
      <c r="N223" s="20" t="s">
        <v>432</v>
      </c>
      <c r="O223" s="20"/>
      <c r="P223" s="20" t="s">
        <v>13</v>
      </c>
    </row>
    <row r="224" spans="1:16" s="26" customFormat="1" ht="12.5">
      <c r="A224" s="20"/>
      <c r="B224" s="20" t="s">
        <v>453</v>
      </c>
      <c r="C224" s="72" t="str">
        <f t="shared" si="11"/>
        <v>121</v>
      </c>
      <c r="D224" s="171" t="s">
        <v>452</v>
      </c>
      <c r="E224" s="182">
        <v>2.1600899999999998</v>
      </c>
      <c r="F224" s="23">
        <v>1</v>
      </c>
      <c r="G224" s="23">
        <v>1</v>
      </c>
      <c r="H224" s="22">
        <f t="shared" si="9"/>
        <v>2.1600899999999998</v>
      </c>
      <c r="I224" s="24">
        <f t="shared" si="10"/>
        <v>2.1600899999999998</v>
      </c>
      <c r="J224" s="25">
        <f>ROUND((H224*'2-Calculator'!$D$26),2)</f>
        <v>11664.49</v>
      </c>
      <c r="K224" s="25">
        <f>ROUND((I224*'2-Calculator'!$D$26),2)</f>
        <v>11664.49</v>
      </c>
      <c r="L224" s="23">
        <v>5.9005658179397571</v>
      </c>
      <c r="M224" s="20" t="s">
        <v>431</v>
      </c>
      <c r="N224" s="20" t="s">
        <v>432</v>
      </c>
      <c r="O224" s="20"/>
      <c r="P224" s="20" t="s">
        <v>13</v>
      </c>
    </row>
    <row r="225" spans="1:16" s="26" customFormat="1" ht="12.5">
      <c r="A225" s="20"/>
      <c r="B225" s="20" t="s">
        <v>454</v>
      </c>
      <c r="C225" s="72" t="str">
        <f t="shared" si="11"/>
        <v>121</v>
      </c>
      <c r="D225" s="171" t="s">
        <v>452</v>
      </c>
      <c r="E225" s="182">
        <v>3.2854899999999998</v>
      </c>
      <c r="F225" s="23">
        <v>1</v>
      </c>
      <c r="G225" s="23">
        <v>1</v>
      </c>
      <c r="H225" s="22">
        <f t="shared" si="9"/>
        <v>3.2854899999999998</v>
      </c>
      <c r="I225" s="24">
        <f t="shared" si="10"/>
        <v>3.2854899999999998</v>
      </c>
      <c r="J225" s="25">
        <f>ROUND((H225*'2-Calculator'!$D$26),2)</f>
        <v>17741.650000000001</v>
      </c>
      <c r="K225" s="25">
        <f>ROUND((I225*'2-Calculator'!$D$26),2)</f>
        <v>17741.650000000001</v>
      </c>
      <c r="L225" s="23">
        <v>10.528414359517816</v>
      </c>
      <c r="M225" s="20" t="s">
        <v>431</v>
      </c>
      <c r="N225" s="20" t="s">
        <v>432</v>
      </c>
      <c r="O225" s="20"/>
      <c r="P225" s="20" t="s">
        <v>13</v>
      </c>
    </row>
    <row r="226" spans="1:16" s="26" customFormat="1" ht="12.5">
      <c r="A226" s="20"/>
      <c r="B226" s="20" t="s">
        <v>455</v>
      </c>
      <c r="C226" s="72" t="str">
        <f t="shared" si="11"/>
        <v>121</v>
      </c>
      <c r="D226" s="171" t="s">
        <v>452</v>
      </c>
      <c r="E226" s="182">
        <v>5.4559499999999996</v>
      </c>
      <c r="F226" s="23">
        <v>1</v>
      </c>
      <c r="G226" s="23">
        <v>1</v>
      </c>
      <c r="H226" s="22">
        <f t="shared" si="9"/>
        <v>5.4559499999999996</v>
      </c>
      <c r="I226" s="24">
        <f t="shared" si="10"/>
        <v>5.4559499999999996</v>
      </c>
      <c r="J226" s="25">
        <f>ROUND((H226*'2-Calculator'!$D$26),2)</f>
        <v>29462.13</v>
      </c>
      <c r="K226" s="25">
        <f>ROUND((I226*'2-Calculator'!$D$26),2)</f>
        <v>29462.13</v>
      </c>
      <c r="L226" s="23">
        <v>16.357424441524309</v>
      </c>
      <c r="M226" s="20" t="s">
        <v>431</v>
      </c>
      <c r="N226" s="20" t="s">
        <v>432</v>
      </c>
      <c r="O226" s="20"/>
      <c r="P226" s="20" t="s">
        <v>13</v>
      </c>
    </row>
    <row r="227" spans="1:16" s="26" customFormat="1" ht="12.5">
      <c r="A227" s="20"/>
      <c r="B227" s="20" t="s">
        <v>456</v>
      </c>
      <c r="C227" s="72" t="str">
        <f t="shared" si="11"/>
        <v>130</v>
      </c>
      <c r="D227" s="171" t="s">
        <v>457</v>
      </c>
      <c r="E227" s="182">
        <v>3.99295</v>
      </c>
      <c r="F227" s="23">
        <v>1</v>
      </c>
      <c r="G227" s="23">
        <v>1</v>
      </c>
      <c r="H227" s="22">
        <f t="shared" si="9"/>
        <v>3.99295</v>
      </c>
      <c r="I227" s="24">
        <f t="shared" si="10"/>
        <v>3.99295</v>
      </c>
      <c r="J227" s="25">
        <f>ROUND((H227*'2-Calculator'!$D$26),2)</f>
        <v>21561.93</v>
      </c>
      <c r="K227" s="25">
        <f>ROUND((I227*'2-Calculator'!$D$26),2)</f>
        <v>21561.93</v>
      </c>
      <c r="L227" s="23">
        <v>11.148148148148149</v>
      </c>
      <c r="M227" s="20" t="s">
        <v>431</v>
      </c>
      <c r="N227" s="20" t="s">
        <v>432</v>
      </c>
      <c r="O227" s="20"/>
      <c r="P227" s="20" t="s">
        <v>13</v>
      </c>
    </row>
    <row r="228" spans="1:16" s="26" customFormat="1" ht="12.5">
      <c r="A228" s="20"/>
      <c r="B228" s="20" t="s">
        <v>458</v>
      </c>
      <c r="C228" s="72" t="str">
        <f t="shared" si="11"/>
        <v>130</v>
      </c>
      <c r="D228" s="171" t="s">
        <v>457</v>
      </c>
      <c r="E228" s="182">
        <v>3.9938199999999999</v>
      </c>
      <c r="F228" s="23">
        <v>1</v>
      </c>
      <c r="G228" s="23">
        <v>1</v>
      </c>
      <c r="H228" s="22">
        <f t="shared" si="9"/>
        <v>3.9938199999999999</v>
      </c>
      <c r="I228" s="24">
        <f t="shared" si="10"/>
        <v>3.9938199999999999</v>
      </c>
      <c r="J228" s="25">
        <f>ROUND((H228*'2-Calculator'!$D$26),2)</f>
        <v>21566.63</v>
      </c>
      <c r="K228" s="25">
        <f>ROUND((I228*'2-Calculator'!$D$26),2)</f>
        <v>21566.63</v>
      </c>
      <c r="L228" s="23">
        <v>12.804469273743017</v>
      </c>
      <c r="M228" s="20" t="s">
        <v>431</v>
      </c>
      <c r="N228" s="20" t="s">
        <v>432</v>
      </c>
      <c r="O228" s="20"/>
      <c r="P228" s="20" t="s">
        <v>13</v>
      </c>
    </row>
    <row r="229" spans="1:16" s="26" customFormat="1" ht="12.5">
      <c r="A229" s="20"/>
      <c r="B229" s="20" t="s">
        <v>459</v>
      </c>
      <c r="C229" s="72" t="str">
        <f t="shared" si="11"/>
        <v>130</v>
      </c>
      <c r="D229" s="171" t="s">
        <v>457</v>
      </c>
      <c r="E229" s="182">
        <v>4.8887799999999997</v>
      </c>
      <c r="F229" s="23">
        <v>1</v>
      </c>
      <c r="G229" s="23">
        <v>1</v>
      </c>
      <c r="H229" s="22">
        <f t="shared" si="9"/>
        <v>4.8887799999999997</v>
      </c>
      <c r="I229" s="24">
        <f t="shared" si="10"/>
        <v>4.8887799999999997</v>
      </c>
      <c r="J229" s="25">
        <f>ROUND((H229*'2-Calculator'!$D$26),2)</f>
        <v>26399.41</v>
      </c>
      <c r="K229" s="25">
        <f>ROUND((I229*'2-Calculator'!$D$26),2)</f>
        <v>26399.41</v>
      </c>
      <c r="L229" s="23">
        <v>14.62647374062165</v>
      </c>
      <c r="M229" s="20" t="s">
        <v>431</v>
      </c>
      <c r="N229" s="20" t="s">
        <v>432</v>
      </c>
      <c r="O229" s="20"/>
      <c r="P229" s="20" t="s">
        <v>13</v>
      </c>
    </row>
    <row r="230" spans="1:16" s="26" customFormat="1" ht="12.5">
      <c r="A230" s="20"/>
      <c r="B230" s="20" t="s">
        <v>460</v>
      </c>
      <c r="C230" s="72" t="str">
        <f t="shared" si="11"/>
        <v>130</v>
      </c>
      <c r="D230" s="171" t="s">
        <v>457</v>
      </c>
      <c r="E230" s="182">
        <v>6.33249</v>
      </c>
      <c r="F230" s="23">
        <v>1</v>
      </c>
      <c r="G230" s="23">
        <v>1</v>
      </c>
      <c r="H230" s="22">
        <f t="shared" si="9"/>
        <v>6.33249</v>
      </c>
      <c r="I230" s="24">
        <f t="shared" si="10"/>
        <v>6.33249</v>
      </c>
      <c r="J230" s="25">
        <f>ROUND((H230*'2-Calculator'!$D$26),2)</f>
        <v>34195.449999999997</v>
      </c>
      <c r="K230" s="25">
        <f>ROUND((I230*'2-Calculator'!$D$26),2)</f>
        <v>34195.449999999997</v>
      </c>
      <c r="L230" s="23">
        <v>18.099149422368921</v>
      </c>
      <c r="M230" s="20" t="s">
        <v>431</v>
      </c>
      <c r="N230" s="20" t="s">
        <v>432</v>
      </c>
      <c r="O230" s="20"/>
      <c r="P230" s="20" t="s">
        <v>13</v>
      </c>
    </row>
    <row r="231" spans="1:16" s="26" customFormat="1" ht="12.5">
      <c r="A231" s="20"/>
      <c r="B231" s="20" t="s">
        <v>461</v>
      </c>
      <c r="C231" s="72" t="str">
        <f t="shared" si="11"/>
        <v>131</v>
      </c>
      <c r="D231" s="171" t="s">
        <v>462</v>
      </c>
      <c r="E231" s="182">
        <v>1.32531</v>
      </c>
      <c r="F231" s="23">
        <v>1</v>
      </c>
      <c r="G231" s="23">
        <v>1</v>
      </c>
      <c r="H231" s="22">
        <f t="shared" si="9"/>
        <v>1.32531</v>
      </c>
      <c r="I231" s="24">
        <f t="shared" si="10"/>
        <v>1.32531</v>
      </c>
      <c r="J231" s="25">
        <f>ROUND((H231*'2-Calculator'!$D$26),2)</f>
        <v>7156.67</v>
      </c>
      <c r="K231" s="25">
        <f>ROUND((I231*'2-Calculator'!$D$26),2)</f>
        <v>7156.67</v>
      </c>
      <c r="L231" s="23">
        <v>6.989583333333333</v>
      </c>
      <c r="M231" s="20" t="s">
        <v>431</v>
      </c>
      <c r="N231" s="20" t="s">
        <v>432</v>
      </c>
      <c r="O231" s="20"/>
      <c r="P231" s="20" t="s">
        <v>13</v>
      </c>
    </row>
    <row r="232" spans="1:16" s="26" customFormat="1" ht="12.5">
      <c r="A232" s="20"/>
      <c r="B232" s="20" t="s">
        <v>463</v>
      </c>
      <c r="C232" s="72" t="str">
        <f t="shared" si="11"/>
        <v>131</v>
      </c>
      <c r="D232" s="171" t="s">
        <v>462</v>
      </c>
      <c r="E232" s="182">
        <v>1.8646799999999999</v>
      </c>
      <c r="F232" s="23">
        <v>1</v>
      </c>
      <c r="G232" s="23">
        <v>1</v>
      </c>
      <c r="H232" s="22">
        <f t="shared" si="9"/>
        <v>1.8646799999999999</v>
      </c>
      <c r="I232" s="24">
        <f t="shared" si="10"/>
        <v>1.8646799999999999</v>
      </c>
      <c r="J232" s="25">
        <f>ROUND((H232*'2-Calculator'!$D$26),2)</f>
        <v>10069.27</v>
      </c>
      <c r="K232" s="25">
        <f>ROUND((I232*'2-Calculator'!$D$26),2)</f>
        <v>10069.27</v>
      </c>
      <c r="L232" s="23">
        <v>8.0961621388529537</v>
      </c>
      <c r="M232" s="20" t="s">
        <v>431</v>
      </c>
      <c r="N232" s="20" t="s">
        <v>432</v>
      </c>
      <c r="O232" s="20"/>
      <c r="P232" s="20" t="s">
        <v>13</v>
      </c>
    </row>
    <row r="233" spans="1:16" s="26" customFormat="1" ht="12.5">
      <c r="A233" s="20"/>
      <c r="B233" s="20" t="s">
        <v>464</v>
      </c>
      <c r="C233" s="72" t="str">
        <f t="shared" si="11"/>
        <v>131</v>
      </c>
      <c r="D233" s="171" t="s">
        <v>462</v>
      </c>
      <c r="E233" s="182">
        <v>2.4838100000000001</v>
      </c>
      <c r="F233" s="23">
        <v>1</v>
      </c>
      <c r="G233" s="23">
        <v>1</v>
      </c>
      <c r="H233" s="22">
        <f t="shared" si="9"/>
        <v>2.4838100000000001</v>
      </c>
      <c r="I233" s="24">
        <f t="shared" si="10"/>
        <v>2.4838100000000001</v>
      </c>
      <c r="J233" s="25">
        <f>ROUND((H233*'2-Calculator'!$D$26),2)</f>
        <v>13412.57</v>
      </c>
      <c r="K233" s="25">
        <f>ROUND((I233*'2-Calculator'!$D$26),2)</f>
        <v>13412.57</v>
      </c>
      <c r="L233" s="23">
        <v>10.097328244274809</v>
      </c>
      <c r="M233" s="20" t="s">
        <v>431</v>
      </c>
      <c r="N233" s="20" t="s">
        <v>432</v>
      </c>
      <c r="O233" s="20"/>
      <c r="P233" s="20" t="s">
        <v>13</v>
      </c>
    </row>
    <row r="234" spans="1:16" s="26" customFormat="1" ht="12.5">
      <c r="A234" s="20"/>
      <c r="B234" s="20" t="s">
        <v>465</v>
      </c>
      <c r="C234" s="72" t="str">
        <f t="shared" si="11"/>
        <v>131</v>
      </c>
      <c r="D234" s="171" t="s">
        <v>462</v>
      </c>
      <c r="E234" s="182">
        <v>3.22404</v>
      </c>
      <c r="F234" s="23">
        <v>1</v>
      </c>
      <c r="G234" s="23">
        <v>1</v>
      </c>
      <c r="H234" s="22">
        <f t="shared" si="9"/>
        <v>3.22404</v>
      </c>
      <c r="I234" s="24">
        <f t="shared" si="10"/>
        <v>3.22404</v>
      </c>
      <c r="J234" s="25">
        <f>ROUND((H234*'2-Calculator'!$D$26),2)</f>
        <v>17409.82</v>
      </c>
      <c r="K234" s="25">
        <f>ROUND((I234*'2-Calculator'!$D$26),2)</f>
        <v>17409.82</v>
      </c>
      <c r="L234" s="23">
        <v>12.081045751633987</v>
      </c>
      <c r="M234" s="20" t="s">
        <v>431</v>
      </c>
      <c r="N234" s="20" t="s">
        <v>432</v>
      </c>
      <c r="O234" s="20"/>
      <c r="P234" s="20" t="s">
        <v>13</v>
      </c>
    </row>
    <row r="235" spans="1:16" s="26" customFormat="1" ht="12.5">
      <c r="A235" s="20"/>
      <c r="B235" s="20" t="s">
        <v>466</v>
      </c>
      <c r="C235" s="72" t="str">
        <f t="shared" si="11"/>
        <v>132</v>
      </c>
      <c r="D235" s="171" t="s">
        <v>467</v>
      </c>
      <c r="E235" s="182">
        <v>0.47907</v>
      </c>
      <c r="F235" s="23">
        <v>1</v>
      </c>
      <c r="G235" s="23">
        <v>1</v>
      </c>
      <c r="H235" s="22">
        <f t="shared" si="9"/>
        <v>0.47907</v>
      </c>
      <c r="I235" s="24">
        <f t="shared" si="10"/>
        <v>0.47907</v>
      </c>
      <c r="J235" s="25">
        <f>ROUND((H235*'2-Calculator'!$D$26),2)</f>
        <v>2586.98</v>
      </c>
      <c r="K235" s="25">
        <f>ROUND((I235*'2-Calculator'!$D$26),2)</f>
        <v>2586.98</v>
      </c>
      <c r="L235" s="23">
        <v>3.2363636363636363</v>
      </c>
      <c r="M235" s="20" t="s">
        <v>431</v>
      </c>
      <c r="N235" s="20" t="s">
        <v>432</v>
      </c>
      <c r="O235" s="20"/>
      <c r="P235" s="20" t="s">
        <v>13</v>
      </c>
    </row>
    <row r="236" spans="1:16" s="26" customFormat="1" ht="12.5">
      <c r="A236" s="20"/>
      <c r="B236" s="20" t="s">
        <v>468</v>
      </c>
      <c r="C236" s="72" t="str">
        <f t="shared" si="11"/>
        <v>132</v>
      </c>
      <c r="D236" s="171" t="s">
        <v>467</v>
      </c>
      <c r="E236" s="182">
        <v>0.62902000000000002</v>
      </c>
      <c r="F236" s="23">
        <v>1</v>
      </c>
      <c r="G236" s="23">
        <v>1</v>
      </c>
      <c r="H236" s="22">
        <f t="shared" si="9"/>
        <v>0.62902000000000002</v>
      </c>
      <c r="I236" s="24">
        <f t="shared" si="10"/>
        <v>0.62902000000000002</v>
      </c>
      <c r="J236" s="25">
        <f>ROUND((H236*'2-Calculator'!$D$26),2)</f>
        <v>3396.71</v>
      </c>
      <c r="K236" s="25">
        <f>ROUND((I236*'2-Calculator'!$D$26),2)</f>
        <v>3396.71</v>
      </c>
      <c r="L236" s="23">
        <v>4.2254160363086237</v>
      </c>
      <c r="M236" s="20" t="s">
        <v>431</v>
      </c>
      <c r="N236" s="20" t="s">
        <v>432</v>
      </c>
      <c r="O236" s="20"/>
      <c r="P236" s="20" t="s">
        <v>13</v>
      </c>
    </row>
    <row r="237" spans="1:16" s="26" customFormat="1" ht="12.5">
      <c r="A237" s="20"/>
      <c r="B237" s="20" t="s">
        <v>469</v>
      </c>
      <c r="C237" s="72" t="str">
        <f t="shared" si="11"/>
        <v>132</v>
      </c>
      <c r="D237" s="171" t="s">
        <v>467</v>
      </c>
      <c r="E237" s="182">
        <v>1.0566</v>
      </c>
      <c r="F237" s="23">
        <v>1</v>
      </c>
      <c r="G237" s="23">
        <v>1</v>
      </c>
      <c r="H237" s="22">
        <f t="shared" si="9"/>
        <v>1.0566</v>
      </c>
      <c r="I237" s="24">
        <f t="shared" si="10"/>
        <v>1.0566</v>
      </c>
      <c r="J237" s="25">
        <f>ROUND((H237*'2-Calculator'!$D$26),2)</f>
        <v>5705.64</v>
      </c>
      <c r="K237" s="25">
        <f>ROUND((I237*'2-Calculator'!$D$26),2)</f>
        <v>5705.64</v>
      </c>
      <c r="L237" s="23">
        <v>6.4639498432601883</v>
      </c>
      <c r="M237" s="20" t="s">
        <v>431</v>
      </c>
      <c r="N237" s="20" t="s">
        <v>432</v>
      </c>
      <c r="O237" s="20"/>
      <c r="P237" s="20" t="s">
        <v>13</v>
      </c>
    </row>
    <row r="238" spans="1:16" s="26" customFormat="1" ht="12.5">
      <c r="A238" s="20"/>
      <c r="B238" s="20" t="s">
        <v>470</v>
      </c>
      <c r="C238" s="72" t="str">
        <f t="shared" si="11"/>
        <v>132</v>
      </c>
      <c r="D238" s="171" t="s">
        <v>467</v>
      </c>
      <c r="E238" s="182">
        <v>1.6834</v>
      </c>
      <c r="F238" s="23">
        <v>1</v>
      </c>
      <c r="G238" s="23">
        <v>1</v>
      </c>
      <c r="H238" s="22">
        <f t="shared" si="9"/>
        <v>1.6834</v>
      </c>
      <c r="I238" s="24">
        <f t="shared" si="10"/>
        <v>1.6834</v>
      </c>
      <c r="J238" s="25">
        <f>ROUND((H238*'2-Calculator'!$D$26),2)</f>
        <v>9090.36</v>
      </c>
      <c r="K238" s="25">
        <f>ROUND((I238*'2-Calculator'!$D$26),2)</f>
        <v>9090.36</v>
      </c>
      <c r="L238" s="23">
        <v>8.9183168316831676</v>
      </c>
      <c r="M238" s="20" t="s">
        <v>431</v>
      </c>
      <c r="N238" s="20" t="s">
        <v>432</v>
      </c>
      <c r="O238" s="20"/>
      <c r="P238" s="20" t="s">
        <v>13</v>
      </c>
    </row>
    <row r="239" spans="1:16" s="26" customFormat="1" ht="12.5">
      <c r="A239" s="20"/>
      <c r="B239" s="20" t="s">
        <v>471</v>
      </c>
      <c r="C239" s="72" t="str">
        <f t="shared" si="11"/>
        <v>133</v>
      </c>
      <c r="D239" s="171" t="s">
        <v>472</v>
      </c>
      <c r="E239" s="182">
        <v>0.54879</v>
      </c>
      <c r="F239" s="23">
        <v>1</v>
      </c>
      <c r="G239" s="23">
        <v>1</v>
      </c>
      <c r="H239" s="22">
        <f t="shared" si="9"/>
        <v>0.54879</v>
      </c>
      <c r="I239" s="24">
        <f t="shared" si="10"/>
        <v>0.54879</v>
      </c>
      <c r="J239" s="25">
        <f>ROUND((H239*'2-Calculator'!$D$26),2)</f>
        <v>2963.47</v>
      </c>
      <c r="K239" s="25">
        <f>ROUND((I239*'2-Calculator'!$D$26),2)</f>
        <v>2963.47</v>
      </c>
      <c r="L239" s="23">
        <v>2.4828496042216357</v>
      </c>
      <c r="M239" s="20" t="s">
        <v>431</v>
      </c>
      <c r="N239" s="20" t="s">
        <v>432</v>
      </c>
      <c r="O239" s="20"/>
      <c r="P239" s="20" t="s">
        <v>13</v>
      </c>
    </row>
    <row r="240" spans="1:16" s="26" customFormat="1" ht="12.5">
      <c r="A240" s="20"/>
      <c r="B240" s="20" t="s">
        <v>473</v>
      </c>
      <c r="C240" s="72" t="str">
        <f t="shared" si="11"/>
        <v>133</v>
      </c>
      <c r="D240" s="171" t="s">
        <v>472</v>
      </c>
      <c r="E240" s="182">
        <v>0.90603999999999996</v>
      </c>
      <c r="F240" s="23">
        <v>1</v>
      </c>
      <c r="G240" s="23">
        <v>1</v>
      </c>
      <c r="H240" s="22">
        <f t="shared" si="9"/>
        <v>0.90603999999999996</v>
      </c>
      <c r="I240" s="24">
        <f t="shared" si="10"/>
        <v>0.90603999999999996</v>
      </c>
      <c r="J240" s="25">
        <f>ROUND((H240*'2-Calculator'!$D$26),2)</f>
        <v>4892.62</v>
      </c>
      <c r="K240" s="25">
        <f>ROUND((I240*'2-Calculator'!$D$26),2)</f>
        <v>4892.62</v>
      </c>
      <c r="L240" s="23">
        <v>3.8940502365247518</v>
      </c>
      <c r="M240" s="20" t="s">
        <v>431</v>
      </c>
      <c r="N240" s="20" t="s">
        <v>432</v>
      </c>
      <c r="O240" s="20"/>
      <c r="P240" s="20" t="s">
        <v>13</v>
      </c>
    </row>
    <row r="241" spans="1:16" s="26" customFormat="1" ht="12.5">
      <c r="A241" s="20"/>
      <c r="B241" s="20" t="s">
        <v>474</v>
      </c>
      <c r="C241" s="72" t="str">
        <f t="shared" si="11"/>
        <v>133</v>
      </c>
      <c r="D241" s="171" t="s">
        <v>472</v>
      </c>
      <c r="E241" s="182">
        <v>1.3645499999999999</v>
      </c>
      <c r="F241" s="23">
        <v>1</v>
      </c>
      <c r="G241" s="23">
        <v>1</v>
      </c>
      <c r="H241" s="22">
        <f t="shared" si="9"/>
        <v>1.3645499999999999</v>
      </c>
      <c r="I241" s="24">
        <f t="shared" si="10"/>
        <v>1.3645499999999999</v>
      </c>
      <c r="J241" s="25">
        <f>ROUND((H241*'2-Calculator'!$D$26),2)</f>
        <v>7368.57</v>
      </c>
      <c r="K241" s="25">
        <f>ROUND((I241*'2-Calculator'!$D$26),2)</f>
        <v>7368.57</v>
      </c>
      <c r="L241" s="23">
        <v>5.5441909544081796</v>
      </c>
      <c r="M241" s="20" t="s">
        <v>431</v>
      </c>
      <c r="N241" s="20" t="s">
        <v>432</v>
      </c>
      <c r="O241" s="20"/>
      <c r="P241" s="20" t="s">
        <v>13</v>
      </c>
    </row>
    <row r="242" spans="1:16" s="26" customFormat="1" ht="12.5">
      <c r="A242" s="20"/>
      <c r="B242" s="20" t="s">
        <v>475</v>
      </c>
      <c r="C242" s="72" t="str">
        <f t="shared" si="11"/>
        <v>133</v>
      </c>
      <c r="D242" s="171" t="s">
        <v>472</v>
      </c>
      <c r="E242" s="182">
        <v>2.2521599999999999</v>
      </c>
      <c r="F242" s="23">
        <v>1</v>
      </c>
      <c r="G242" s="23">
        <v>1</v>
      </c>
      <c r="H242" s="22">
        <f t="shared" si="9"/>
        <v>2.2521599999999999</v>
      </c>
      <c r="I242" s="24">
        <f t="shared" si="10"/>
        <v>2.2521599999999999</v>
      </c>
      <c r="J242" s="25">
        <f>ROUND((H242*'2-Calculator'!$D$26),2)</f>
        <v>12161.66</v>
      </c>
      <c r="K242" s="25">
        <f>ROUND((I242*'2-Calculator'!$D$26),2)</f>
        <v>12161.66</v>
      </c>
      <c r="L242" s="23">
        <v>7.1129924671688558</v>
      </c>
      <c r="M242" s="20" t="s">
        <v>431</v>
      </c>
      <c r="N242" s="20" t="s">
        <v>432</v>
      </c>
      <c r="O242" s="20"/>
      <c r="P242" s="20" t="s">
        <v>13</v>
      </c>
    </row>
    <row r="243" spans="1:16" s="26" customFormat="1" ht="12.5">
      <c r="A243" s="20"/>
      <c r="B243" s="20" t="s">
        <v>476</v>
      </c>
      <c r="C243" s="72" t="str">
        <f t="shared" si="11"/>
        <v>134</v>
      </c>
      <c r="D243" s="171" t="s">
        <v>477</v>
      </c>
      <c r="E243" s="182">
        <v>0.71597</v>
      </c>
      <c r="F243" s="23">
        <v>1</v>
      </c>
      <c r="G243" s="23">
        <v>1</v>
      </c>
      <c r="H243" s="22">
        <f t="shared" si="9"/>
        <v>0.71597</v>
      </c>
      <c r="I243" s="24">
        <f t="shared" si="10"/>
        <v>0.71597</v>
      </c>
      <c r="J243" s="25">
        <f>ROUND((H243*'2-Calculator'!$D$26),2)</f>
        <v>3866.24</v>
      </c>
      <c r="K243" s="25">
        <f>ROUND((I243*'2-Calculator'!$D$26),2)</f>
        <v>3866.24</v>
      </c>
      <c r="L243" s="23">
        <v>2.6517317700544356</v>
      </c>
      <c r="M243" s="20" t="s">
        <v>431</v>
      </c>
      <c r="N243" s="20" t="s">
        <v>432</v>
      </c>
      <c r="O243" s="20"/>
      <c r="P243" s="20" t="s">
        <v>13</v>
      </c>
    </row>
    <row r="244" spans="1:16" s="26" customFormat="1" ht="12.5">
      <c r="A244" s="20"/>
      <c r="B244" s="20" t="s">
        <v>478</v>
      </c>
      <c r="C244" s="72" t="str">
        <f t="shared" si="11"/>
        <v>134</v>
      </c>
      <c r="D244" s="171" t="s">
        <v>477</v>
      </c>
      <c r="E244" s="182">
        <v>0.93233999999999995</v>
      </c>
      <c r="F244" s="23">
        <v>1</v>
      </c>
      <c r="G244" s="23">
        <v>1</v>
      </c>
      <c r="H244" s="22">
        <f t="shared" si="9"/>
        <v>0.93233999999999995</v>
      </c>
      <c r="I244" s="24">
        <f t="shared" si="10"/>
        <v>0.93233999999999995</v>
      </c>
      <c r="J244" s="25">
        <f>ROUND((H244*'2-Calculator'!$D$26),2)</f>
        <v>5034.6400000000003</v>
      </c>
      <c r="K244" s="25">
        <f>ROUND((I244*'2-Calculator'!$D$26),2)</f>
        <v>5034.6400000000003</v>
      </c>
      <c r="L244" s="23">
        <v>3.6592753052382827</v>
      </c>
      <c r="M244" s="20" t="s">
        <v>431</v>
      </c>
      <c r="N244" s="20" t="s">
        <v>432</v>
      </c>
      <c r="O244" s="20"/>
      <c r="P244" s="20" t="s">
        <v>13</v>
      </c>
    </row>
    <row r="245" spans="1:16" s="26" customFormat="1" ht="12.5">
      <c r="A245" s="20"/>
      <c r="B245" s="20" t="s">
        <v>479</v>
      </c>
      <c r="C245" s="72" t="str">
        <f t="shared" si="11"/>
        <v>134</v>
      </c>
      <c r="D245" s="171" t="s">
        <v>477</v>
      </c>
      <c r="E245" s="182">
        <v>1.3451599999999999</v>
      </c>
      <c r="F245" s="23">
        <v>1</v>
      </c>
      <c r="G245" s="23">
        <v>1</v>
      </c>
      <c r="H245" s="22">
        <f t="shared" si="9"/>
        <v>1.3451599999999999</v>
      </c>
      <c r="I245" s="24">
        <f t="shared" si="10"/>
        <v>1.3451599999999999</v>
      </c>
      <c r="J245" s="25">
        <f>ROUND((H245*'2-Calculator'!$D$26),2)</f>
        <v>7263.86</v>
      </c>
      <c r="K245" s="25">
        <f>ROUND((I245*'2-Calculator'!$D$26),2)</f>
        <v>7263.86</v>
      </c>
      <c r="L245" s="23">
        <v>5.2423026886383344</v>
      </c>
      <c r="M245" s="20" t="s">
        <v>431</v>
      </c>
      <c r="N245" s="20" t="s">
        <v>432</v>
      </c>
      <c r="O245" s="20"/>
      <c r="P245" s="20" t="s">
        <v>13</v>
      </c>
    </row>
    <row r="246" spans="1:16" s="26" customFormat="1" ht="12.5">
      <c r="A246" s="20"/>
      <c r="B246" s="20" t="s">
        <v>480</v>
      </c>
      <c r="C246" s="72" t="str">
        <f t="shared" si="11"/>
        <v>134</v>
      </c>
      <c r="D246" s="171" t="s">
        <v>477</v>
      </c>
      <c r="E246" s="182">
        <v>2.04738</v>
      </c>
      <c r="F246" s="23">
        <v>1</v>
      </c>
      <c r="G246" s="23">
        <v>1</v>
      </c>
      <c r="H246" s="22">
        <f t="shared" si="9"/>
        <v>2.04738</v>
      </c>
      <c r="I246" s="24">
        <f t="shared" si="10"/>
        <v>2.04738</v>
      </c>
      <c r="J246" s="25">
        <f>ROUND((H246*'2-Calculator'!$D$26),2)</f>
        <v>11055.85</v>
      </c>
      <c r="K246" s="25">
        <f>ROUND((I246*'2-Calculator'!$D$26),2)</f>
        <v>11055.85</v>
      </c>
      <c r="L246" s="23">
        <v>7.0534949017289792</v>
      </c>
      <c r="M246" s="20" t="s">
        <v>431</v>
      </c>
      <c r="N246" s="20" t="s">
        <v>432</v>
      </c>
      <c r="O246" s="20"/>
      <c r="P246" s="20" t="s">
        <v>13</v>
      </c>
    </row>
    <row r="247" spans="1:16" s="26" customFormat="1" ht="12.5">
      <c r="A247" s="20"/>
      <c r="B247" s="20" t="s">
        <v>481</v>
      </c>
      <c r="C247" s="72" t="str">
        <f t="shared" si="11"/>
        <v>135</v>
      </c>
      <c r="D247" s="171" t="s">
        <v>482</v>
      </c>
      <c r="E247" s="182">
        <v>0.86753999999999998</v>
      </c>
      <c r="F247" s="23">
        <v>1</v>
      </c>
      <c r="G247" s="23">
        <v>1</v>
      </c>
      <c r="H247" s="22">
        <f t="shared" si="9"/>
        <v>0.86753999999999998</v>
      </c>
      <c r="I247" s="24">
        <f t="shared" si="10"/>
        <v>0.86753999999999998</v>
      </c>
      <c r="J247" s="25">
        <f>ROUND((H247*'2-Calculator'!$D$26),2)</f>
        <v>4684.72</v>
      </c>
      <c r="K247" s="25">
        <f>ROUND((I247*'2-Calculator'!$D$26),2)</f>
        <v>4684.72</v>
      </c>
      <c r="L247" s="23">
        <v>3.1261477731056382</v>
      </c>
      <c r="M247" s="20" t="s">
        <v>431</v>
      </c>
      <c r="N247" s="20" t="s">
        <v>432</v>
      </c>
      <c r="O247" s="20"/>
      <c r="P247" s="20" t="s">
        <v>13</v>
      </c>
    </row>
    <row r="248" spans="1:16" s="26" customFormat="1" ht="12.5">
      <c r="A248" s="20"/>
      <c r="B248" s="20" t="s">
        <v>483</v>
      </c>
      <c r="C248" s="72" t="str">
        <f t="shared" si="11"/>
        <v>135</v>
      </c>
      <c r="D248" s="171" t="s">
        <v>482</v>
      </c>
      <c r="E248" s="182">
        <v>1.00956</v>
      </c>
      <c r="F248" s="23">
        <v>1</v>
      </c>
      <c r="G248" s="23">
        <v>1</v>
      </c>
      <c r="H248" s="22">
        <f t="shared" si="9"/>
        <v>1.00956</v>
      </c>
      <c r="I248" s="24">
        <f t="shared" si="10"/>
        <v>1.00956</v>
      </c>
      <c r="J248" s="25">
        <f>ROUND((H248*'2-Calculator'!$D$26),2)</f>
        <v>5451.62</v>
      </c>
      <c r="K248" s="25">
        <f>ROUND((I248*'2-Calculator'!$D$26),2)</f>
        <v>5451.62</v>
      </c>
      <c r="L248" s="23">
        <v>3.6977401129943503</v>
      </c>
      <c r="M248" s="20" t="s">
        <v>431</v>
      </c>
      <c r="N248" s="20" t="s">
        <v>432</v>
      </c>
      <c r="O248" s="20"/>
      <c r="P248" s="20" t="s">
        <v>13</v>
      </c>
    </row>
    <row r="249" spans="1:16" s="26" customFormat="1" ht="12.5">
      <c r="A249" s="20"/>
      <c r="B249" s="20" t="s">
        <v>484</v>
      </c>
      <c r="C249" s="72" t="str">
        <f t="shared" si="11"/>
        <v>135</v>
      </c>
      <c r="D249" s="171" t="s">
        <v>482</v>
      </c>
      <c r="E249" s="182">
        <v>1.4482699999999999</v>
      </c>
      <c r="F249" s="23">
        <v>1</v>
      </c>
      <c r="G249" s="23">
        <v>1</v>
      </c>
      <c r="H249" s="22">
        <f t="shared" si="9"/>
        <v>1.4482699999999999</v>
      </c>
      <c r="I249" s="24">
        <f t="shared" si="10"/>
        <v>1.4482699999999999</v>
      </c>
      <c r="J249" s="25">
        <f>ROUND((H249*'2-Calculator'!$D$26),2)</f>
        <v>7820.66</v>
      </c>
      <c r="K249" s="25">
        <f>ROUND((I249*'2-Calculator'!$D$26),2)</f>
        <v>7820.66</v>
      </c>
      <c r="L249" s="23">
        <v>5.5285211267605634</v>
      </c>
      <c r="M249" s="20" t="s">
        <v>431</v>
      </c>
      <c r="N249" s="20" t="s">
        <v>432</v>
      </c>
      <c r="O249" s="20"/>
      <c r="P249" s="20" t="s">
        <v>13</v>
      </c>
    </row>
    <row r="250" spans="1:16" s="26" customFormat="1" ht="12.5">
      <c r="A250" s="20"/>
      <c r="B250" s="20" t="s">
        <v>485</v>
      </c>
      <c r="C250" s="72" t="str">
        <f t="shared" si="11"/>
        <v>135</v>
      </c>
      <c r="D250" s="171" t="s">
        <v>482</v>
      </c>
      <c r="E250" s="182">
        <v>2.4397899999999999</v>
      </c>
      <c r="F250" s="23">
        <v>1</v>
      </c>
      <c r="G250" s="23">
        <v>1</v>
      </c>
      <c r="H250" s="22">
        <f t="shared" si="9"/>
        <v>2.4397899999999999</v>
      </c>
      <c r="I250" s="24">
        <f t="shared" si="10"/>
        <v>2.4397899999999999</v>
      </c>
      <c r="J250" s="25">
        <f>ROUND((H250*'2-Calculator'!$D$26),2)</f>
        <v>13174.87</v>
      </c>
      <c r="K250" s="25">
        <f>ROUND((I250*'2-Calculator'!$D$26),2)</f>
        <v>13174.87</v>
      </c>
      <c r="L250" s="23">
        <v>8.2542682926829265</v>
      </c>
      <c r="M250" s="20" t="s">
        <v>431</v>
      </c>
      <c r="N250" s="20" t="s">
        <v>432</v>
      </c>
      <c r="O250" s="20"/>
      <c r="P250" s="20" t="s">
        <v>13</v>
      </c>
    </row>
    <row r="251" spans="1:16" s="26" customFormat="1" ht="12.5">
      <c r="A251" s="20"/>
      <c r="B251" s="20" t="s">
        <v>486</v>
      </c>
      <c r="C251" s="72" t="str">
        <f t="shared" si="11"/>
        <v>136</v>
      </c>
      <c r="D251" s="171" t="s">
        <v>487</v>
      </c>
      <c r="E251" s="182">
        <v>0.75356000000000001</v>
      </c>
      <c r="F251" s="23">
        <v>1</v>
      </c>
      <c r="G251" s="23">
        <v>1</v>
      </c>
      <c r="H251" s="22">
        <f t="shared" si="9"/>
        <v>0.75356000000000001</v>
      </c>
      <c r="I251" s="24">
        <f t="shared" si="10"/>
        <v>0.75356000000000001</v>
      </c>
      <c r="J251" s="25">
        <f>ROUND((H251*'2-Calculator'!$D$26),2)</f>
        <v>4069.22</v>
      </c>
      <c r="K251" s="25">
        <f>ROUND((I251*'2-Calculator'!$D$26),2)</f>
        <v>4069.22</v>
      </c>
      <c r="L251" s="23">
        <v>3.3577011494252873</v>
      </c>
      <c r="M251" s="20" t="s">
        <v>431</v>
      </c>
      <c r="N251" s="20" t="s">
        <v>432</v>
      </c>
      <c r="O251" s="20"/>
      <c r="P251" s="20" t="s">
        <v>13</v>
      </c>
    </row>
    <row r="252" spans="1:16" s="26" customFormat="1" ht="12.5">
      <c r="A252" s="20"/>
      <c r="B252" s="20" t="s">
        <v>488</v>
      </c>
      <c r="C252" s="72" t="str">
        <f t="shared" si="11"/>
        <v>136</v>
      </c>
      <c r="D252" s="171" t="s">
        <v>487</v>
      </c>
      <c r="E252" s="182">
        <v>1.04284</v>
      </c>
      <c r="F252" s="23">
        <v>1</v>
      </c>
      <c r="G252" s="23">
        <v>1</v>
      </c>
      <c r="H252" s="22">
        <f t="shared" si="9"/>
        <v>1.04284</v>
      </c>
      <c r="I252" s="24">
        <f t="shared" si="10"/>
        <v>1.04284</v>
      </c>
      <c r="J252" s="25">
        <f>ROUND((H252*'2-Calculator'!$D$26),2)</f>
        <v>5631.34</v>
      </c>
      <c r="K252" s="25">
        <f>ROUND((I252*'2-Calculator'!$D$26),2)</f>
        <v>5631.34</v>
      </c>
      <c r="L252" s="23">
        <v>4.5343711736924961</v>
      </c>
      <c r="M252" s="20" t="s">
        <v>431</v>
      </c>
      <c r="N252" s="20" t="s">
        <v>432</v>
      </c>
      <c r="O252" s="20"/>
      <c r="P252" s="20" t="s">
        <v>13</v>
      </c>
    </row>
    <row r="253" spans="1:16" s="26" customFormat="1" ht="12.5">
      <c r="A253" s="20"/>
      <c r="B253" s="20" t="s">
        <v>489</v>
      </c>
      <c r="C253" s="72" t="str">
        <f t="shared" si="11"/>
        <v>136</v>
      </c>
      <c r="D253" s="171" t="s">
        <v>487</v>
      </c>
      <c r="E253" s="182">
        <v>1.4824900000000001</v>
      </c>
      <c r="F253" s="23">
        <v>1</v>
      </c>
      <c r="G253" s="23">
        <v>1</v>
      </c>
      <c r="H253" s="22">
        <f t="shared" si="9"/>
        <v>1.4824900000000001</v>
      </c>
      <c r="I253" s="24">
        <f t="shared" si="10"/>
        <v>1.4824900000000001</v>
      </c>
      <c r="J253" s="25">
        <f>ROUND((H253*'2-Calculator'!$D$26),2)</f>
        <v>8005.45</v>
      </c>
      <c r="K253" s="25">
        <f>ROUND((I253*'2-Calculator'!$D$26),2)</f>
        <v>8005.45</v>
      </c>
      <c r="L253" s="23">
        <v>6.6723117169213824</v>
      </c>
      <c r="M253" s="20" t="s">
        <v>431</v>
      </c>
      <c r="N253" s="20" t="s">
        <v>432</v>
      </c>
      <c r="O253" s="20"/>
      <c r="P253" s="20" t="s">
        <v>13</v>
      </c>
    </row>
    <row r="254" spans="1:16" s="26" customFormat="1" ht="12.5">
      <c r="A254" s="20"/>
      <c r="B254" s="20" t="s">
        <v>490</v>
      </c>
      <c r="C254" s="72" t="str">
        <f t="shared" si="11"/>
        <v>136</v>
      </c>
      <c r="D254" s="171" t="s">
        <v>487</v>
      </c>
      <c r="E254" s="182">
        <v>2.10168</v>
      </c>
      <c r="F254" s="23">
        <v>1</v>
      </c>
      <c r="G254" s="23">
        <v>1</v>
      </c>
      <c r="H254" s="22">
        <f t="shared" si="9"/>
        <v>2.10168</v>
      </c>
      <c r="I254" s="24">
        <f t="shared" si="10"/>
        <v>2.10168</v>
      </c>
      <c r="J254" s="25">
        <f>ROUND((H254*'2-Calculator'!$D$26),2)</f>
        <v>11349.07</v>
      </c>
      <c r="K254" s="25">
        <f>ROUND((I254*'2-Calculator'!$D$26),2)</f>
        <v>11349.07</v>
      </c>
      <c r="L254" s="23">
        <v>9.0785886126704085</v>
      </c>
      <c r="M254" s="20" t="s">
        <v>431</v>
      </c>
      <c r="N254" s="20" t="s">
        <v>432</v>
      </c>
      <c r="O254" s="20"/>
      <c r="P254" s="20" t="s">
        <v>13</v>
      </c>
    </row>
    <row r="255" spans="1:16" s="26" customFormat="1" ht="12.5">
      <c r="A255" s="20"/>
      <c r="B255" s="20" t="s">
        <v>491</v>
      </c>
      <c r="C255" s="72" t="str">
        <f t="shared" si="11"/>
        <v>137</v>
      </c>
      <c r="D255" s="171" t="s">
        <v>492</v>
      </c>
      <c r="E255" s="182">
        <v>0.77037999999999995</v>
      </c>
      <c r="F255" s="23">
        <v>1</v>
      </c>
      <c r="G255" s="23">
        <v>1</v>
      </c>
      <c r="H255" s="22">
        <f t="shared" si="9"/>
        <v>0.77037999999999995</v>
      </c>
      <c r="I255" s="24">
        <f t="shared" si="10"/>
        <v>0.77037999999999995</v>
      </c>
      <c r="J255" s="25">
        <f>ROUND((H255*'2-Calculator'!$D$26),2)</f>
        <v>4160.05</v>
      </c>
      <c r="K255" s="25">
        <f>ROUND((I255*'2-Calculator'!$D$26),2)</f>
        <v>4160.05</v>
      </c>
      <c r="L255" s="23">
        <v>3.9362603831157825</v>
      </c>
      <c r="M255" s="20" t="s">
        <v>431</v>
      </c>
      <c r="N255" s="20" t="s">
        <v>432</v>
      </c>
      <c r="O255" s="20"/>
      <c r="P255" s="20" t="s">
        <v>13</v>
      </c>
    </row>
    <row r="256" spans="1:16" s="26" customFormat="1" ht="12.5">
      <c r="A256" s="20"/>
      <c r="B256" s="20" t="s">
        <v>493</v>
      </c>
      <c r="C256" s="72" t="str">
        <f t="shared" si="11"/>
        <v>137</v>
      </c>
      <c r="D256" s="171" t="s">
        <v>492</v>
      </c>
      <c r="E256" s="182">
        <v>0.98175000000000001</v>
      </c>
      <c r="F256" s="23">
        <v>1</v>
      </c>
      <c r="G256" s="23">
        <v>1</v>
      </c>
      <c r="H256" s="22">
        <f t="shared" si="9"/>
        <v>0.98175000000000001</v>
      </c>
      <c r="I256" s="24">
        <f t="shared" si="10"/>
        <v>0.98175000000000001</v>
      </c>
      <c r="J256" s="25">
        <f>ROUND((H256*'2-Calculator'!$D$26),2)</f>
        <v>5301.45</v>
      </c>
      <c r="K256" s="25">
        <f>ROUND((I256*'2-Calculator'!$D$26),2)</f>
        <v>5301.45</v>
      </c>
      <c r="L256" s="23">
        <v>4.9331955922865012</v>
      </c>
      <c r="M256" s="20" t="s">
        <v>431</v>
      </c>
      <c r="N256" s="20" t="s">
        <v>432</v>
      </c>
      <c r="O256" s="20"/>
      <c r="P256" s="20" t="s">
        <v>13</v>
      </c>
    </row>
    <row r="257" spans="1:16" s="26" customFormat="1" ht="12.5">
      <c r="A257" s="20"/>
      <c r="B257" s="20" t="s">
        <v>494</v>
      </c>
      <c r="C257" s="72" t="str">
        <f t="shared" si="11"/>
        <v>137</v>
      </c>
      <c r="D257" s="171" t="s">
        <v>492</v>
      </c>
      <c r="E257" s="182">
        <v>1.3382400000000001</v>
      </c>
      <c r="F257" s="23">
        <v>1</v>
      </c>
      <c r="G257" s="23">
        <v>1</v>
      </c>
      <c r="H257" s="22">
        <f t="shared" si="9"/>
        <v>1.3382400000000001</v>
      </c>
      <c r="I257" s="24">
        <f t="shared" si="10"/>
        <v>1.3382400000000001</v>
      </c>
      <c r="J257" s="25">
        <f>ROUND((H257*'2-Calculator'!$D$26),2)</f>
        <v>7226.5</v>
      </c>
      <c r="K257" s="25">
        <f>ROUND((I257*'2-Calculator'!$D$26),2)</f>
        <v>7226.5</v>
      </c>
      <c r="L257" s="23">
        <v>6.4638418826017983</v>
      </c>
      <c r="M257" s="20" t="s">
        <v>431</v>
      </c>
      <c r="N257" s="20" t="s">
        <v>432</v>
      </c>
      <c r="O257" s="20"/>
      <c r="P257" s="20" t="s">
        <v>13</v>
      </c>
    </row>
    <row r="258" spans="1:16" s="26" customFormat="1" ht="12.5">
      <c r="A258" s="20"/>
      <c r="B258" s="20" t="s">
        <v>495</v>
      </c>
      <c r="C258" s="72" t="str">
        <f t="shared" si="11"/>
        <v>137</v>
      </c>
      <c r="D258" s="171" t="s">
        <v>492</v>
      </c>
      <c r="E258" s="182">
        <v>1.93306</v>
      </c>
      <c r="F258" s="23">
        <v>1</v>
      </c>
      <c r="G258" s="23">
        <v>1</v>
      </c>
      <c r="H258" s="22">
        <f t="shared" si="9"/>
        <v>1.93306</v>
      </c>
      <c r="I258" s="24">
        <f t="shared" si="10"/>
        <v>1.93306</v>
      </c>
      <c r="J258" s="25">
        <f>ROUND((H258*'2-Calculator'!$D$26),2)</f>
        <v>10438.52</v>
      </c>
      <c r="K258" s="25">
        <f>ROUND((I258*'2-Calculator'!$D$26),2)</f>
        <v>10438.52</v>
      </c>
      <c r="L258" s="23">
        <v>8.2969113251411493</v>
      </c>
      <c r="M258" s="20" t="s">
        <v>431</v>
      </c>
      <c r="N258" s="20" t="s">
        <v>432</v>
      </c>
      <c r="O258" s="20"/>
      <c r="P258" s="20" t="s">
        <v>13</v>
      </c>
    </row>
    <row r="259" spans="1:16" s="26" customFormat="1" ht="12.5">
      <c r="A259" s="20"/>
      <c r="B259" s="20" t="s">
        <v>496</v>
      </c>
      <c r="C259" s="72" t="str">
        <f t="shared" si="11"/>
        <v>138</v>
      </c>
      <c r="D259" s="171" t="s">
        <v>497</v>
      </c>
      <c r="E259" s="182">
        <v>0.36315999999999998</v>
      </c>
      <c r="F259" s="23">
        <v>1</v>
      </c>
      <c r="G259" s="23">
        <v>1</v>
      </c>
      <c r="H259" s="22">
        <f t="shared" si="9"/>
        <v>0.36315999999999998</v>
      </c>
      <c r="I259" s="24">
        <f t="shared" si="10"/>
        <v>0.36315999999999998</v>
      </c>
      <c r="J259" s="25">
        <f>ROUND((H259*'2-Calculator'!$D$26),2)</f>
        <v>1961.06</v>
      </c>
      <c r="K259" s="25">
        <f>ROUND((I259*'2-Calculator'!$D$26),2)</f>
        <v>1961.06</v>
      </c>
      <c r="L259" s="23">
        <v>2.3976679622431982</v>
      </c>
      <c r="M259" s="20" t="s">
        <v>431</v>
      </c>
      <c r="N259" s="20" t="s">
        <v>432</v>
      </c>
      <c r="O259" s="20"/>
      <c r="P259" s="20" t="s">
        <v>13</v>
      </c>
    </row>
    <row r="260" spans="1:16" s="26" customFormat="1" ht="12.5">
      <c r="A260" s="20"/>
      <c r="B260" s="20" t="s">
        <v>498</v>
      </c>
      <c r="C260" s="72" t="str">
        <f t="shared" si="11"/>
        <v>138</v>
      </c>
      <c r="D260" s="171" t="s">
        <v>497</v>
      </c>
      <c r="E260" s="182">
        <v>0.52010999999999996</v>
      </c>
      <c r="F260" s="23">
        <v>1</v>
      </c>
      <c r="G260" s="23">
        <v>1</v>
      </c>
      <c r="H260" s="22">
        <f t="shared" si="9"/>
        <v>0.52010999999999996</v>
      </c>
      <c r="I260" s="24">
        <f t="shared" si="10"/>
        <v>0.52010999999999996</v>
      </c>
      <c r="J260" s="25">
        <f>ROUND((H260*'2-Calculator'!$D$26),2)</f>
        <v>2808.59</v>
      </c>
      <c r="K260" s="25">
        <f>ROUND((I260*'2-Calculator'!$D$26),2)</f>
        <v>2808.59</v>
      </c>
      <c r="L260" s="23">
        <v>3.2316804696509069</v>
      </c>
      <c r="M260" s="20" t="s">
        <v>431</v>
      </c>
      <c r="N260" s="20" t="s">
        <v>432</v>
      </c>
      <c r="O260" s="20"/>
      <c r="P260" s="20" t="s">
        <v>13</v>
      </c>
    </row>
    <row r="261" spans="1:16" s="26" customFormat="1" ht="12.5">
      <c r="A261" s="20"/>
      <c r="B261" s="20" t="s">
        <v>499</v>
      </c>
      <c r="C261" s="72" t="str">
        <f t="shared" si="11"/>
        <v>138</v>
      </c>
      <c r="D261" s="171" t="s">
        <v>497</v>
      </c>
      <c r="E261" s="182">
        <v>0.82389000000000001</v>
      </c>
      <c r="F261" s="23">
        <v>1</v>
      </c>
      <c r="G261" s="23">
        <v>1</v>
      </c>
      <c r="H261" s="22">
        <f t="shared" si="9"/>
        <v>0.82389000000000001</v>
      </c>
      <c r="I261" s="24">
        <f t="shared" si="10"/>
        <v>0.82389000000000001</v>
      </c>
      <c r="J261" s="25">
        <f>ROUND((H261*'2-Calculator'!$D$26),2)</f>
        <v>4449.01</v>
      </c>
      <c r="K261" s="25">
        <f>ROUND((I261*'2-Calculator'!$D$26),2)</f>
        <v>4449.01</v>
      </c>
      <c r="L261" s="23">
        <v>4.7068581332012878</v>
      </c>
      <c r="M261" s="20" t="s">
        <v>431</v>
      </c>
      <c r="N261" s="20" t="s">
        <v>432</v>
      </c>
      <c r="O261" s="20"/>
      <c r="P261" s="20" t="s">
        <v>13</v>
      </c>
    </row>
    <row r="262" spans="1:16" s="26" customFormat="1" ht="12.5">
      <c r="A262" s="20"/>
      <c r="B262" s="20" t="s">
        <v>500</v>
      </c>
      <c r="C262" s="72" t="str">
        <f t="shared" si="11"/>
        <v>138</v>
      </c>
      <c r="D262" s="171" t="s">
        <v>497</v>
      </c>
      <c r="E262" s="182">
        <v>1.7515799999999999</v>
      </c>
      <c r="F262" s="23">
        <v>1</v>
      </c>
      <c r="G262" s="23">
        <v>1</v>
      </c>
      <c r="H262" s="22">
        <f t="shared" si="9"/>
        <v>1.7515799999999999</v>
      </c>
      <c r="I262" s="24">
        <f t="shared" si="10"/>
        <v>1.7515799999999999</v>
      </c>
      <c r="J262" s="25">
        <f>ROUND((H262*'2-Calculator'!$D$26),2)</f>
        <v>9458.5300000000007</v>
      </c>
      <c r="K262" s="25">
        <f>ROUND((I262*'2-Calculator'!$D$26),2)</f>
        <v>9458.5300000000007</v>
      </c>
      <c r="L262" s="23">
        <v>8.6265060240963862</v>
      </c>
      <c r="M262" s="20" t="s">
        <v>431</v>
      </c>
      <c r="N262" s="20" t="s">
        <v>432</v>
      </c>
      <c r="O262" s="20"/>
      <c r="P262" s="20" t="s">
        <v>13</v>
      </c>
    </row>
    <row r="263" spans="1:16" s="26" customFormat="1" ht="12.5">
      <c r="A263" s="20"/>
      <c r="B263" s="20" t="s">
        <v>501</v>
      </c>
      <c r="C263" s="72" t="str">
        <f t="shared" si="11"/>
        <v>139</v>
      </c>
      <c r="D263" s="171" t="s">
        <v>502</v>
      </c>
      <c r="E263" s="182">
        <v>0.56301999999999996</v>
      </c>
      <c r="F263" s="23">
        <v>1</v>
      </c>
      <c r="G263" s="23">
        <v>1</v>
      </c>
      <c r="H263" s="22">
        <f t="shared" si="9"/>
        <v>0.56301999999999996</v>
      </c>
      <c r="I263" s="24">
        <f t="shared" si="10"/>
        <v>0.56301999999999996</v>
      </c>
      <c r="J263" s="25">
        <f>ROUND((H263*'2-Calculator'!$D$26),2)</f>
        <v>3040.31</v>
      </c>
      <c r="K263" s="25">
        <f>ROUND((I263*'2-Calculator'!$D$26),2)</f>
        <v>3040.31</v>
      </c>
      <c r="L263" s="23">
        <v>2.7659539003714642</v>
      </c>
      <c r="M263" s="20" t="s">
        <v>431</v>
      </c>
      <c r="N263" s="20" t="s">
        <v>432</v>
      </c>
      <c r="O263" s="20"/>
      <c r="P263" s="20" t="s">
        <v>13</v>
      </c>
    </row>
    <row r="264" spans="1:16" s="26" customFormat="1" ht="12.5">
      <c r="A264" s="20"/>
      <c r="B264" s="20" t="s">
        <v>503</v>
      </c>
      <c r="C264" s="72" t="str">
        <f t="shared" si="11"/>
        <v>139</v>
      </c>
      <c r="D264" s="171" t="s">
        <v>502</v>
      </c>
      <c r="E264" s="182">
        <v>0.78098999999999996</v>
      </c>
      <c r="F264" s="23">
        <v>1</v>
      </c>
      <c r="G264" s="23">
        <v>1</v>
      </c>
      <c r="H264" s="22">
        <f t="shared" si="9"/>
        <v>0.78098999999999996</v>
      </c>
      <c r="I264" s="24">
        <f t="shared" si="10"/>
        <v>0.78098999999999996</v>
      </c>
      <c r="J264" s="25">
        <f>ROUND((H264*'2-Calculator'!$D$26),2)</f>
        <v>4217.3500000000004</v>
      </c>
      <c r="K264" s="25">
        <f>ROUND((I264*'2-Calculator'!$D$26),2)</f>
        <v>4217.3500000000004</v>
      </c>
      <c r="L264" s="23">
        <v>3.6642044421090922</v>
      </c>
      <c r="M264" s="20" t="s">
        <v>431</v>
      </c>
      <c r="N264" s="20" t="s">
        <v>432</v>
      </c>
      <c r="O264" s="20"/>
      <c r="P264" s="20" t="s">
        <v>13</v>
      </c>
    </row>
    <row r="265" spans="1:16" s="26" customFormat="1" ht="12.5">
      <c r="A265" s="20"/>
      <c r="B265" s="20" t="s">
        <v>504</v>
      </c>
      <c r="C265" s="72" t="str">
        <f t="shared" si="11"/>
        <v>139</v>
      </c>
      <c r="D265" s="171" t="s">
        <v>502</v>
      </c>
      <c r="E265" s="182">
        <v>1.0825</v>
      </c>
      <c r="F265" s="23">
        <v>1</v>
      </c>
      <c r="G265" s="23">
        <v>1</v>
      </c>
      <c r="H265" s="22">
        <f t="shared" si="9"/>
        <v>1.0825</v>
      </c>
      <c r="I265" s="24">
        <f t="shared" si="10"/>
        <v>1.0825</v>
      </c>
      <c r="J265" s="25">
        <f>ROUND((H265*'2-Calculator'!$D$26),2)</f>
        <v>5845.5</v>
      </c>
      <c r="K265" s="25">
        <f>ROUND((I265*'2-Calculator'!$D$26),2)</f>
        <v>5845.5</v>
      </c>
      <c r="L265" s="23">
        <v>4.9819015275390273</v>
      </c>
      <c r="M265" s="20" t="s">
        <v>431</v>
      </c>
      <c r="N265" s="20" t="s">
        <v>432</v>
      </c>
      <c r="O265" s="20"/>
      <c r="P265" s="20" t="s">
        <v>13</v>
      </c>
    </row>
    <row r="266" spans="1:16" s="26" customFormat="1" ht="12.5">
      <c r="A266" s="20"/>
      <c r="B266" s="20" t="s">
        <v>505</v>
      </c>
      <c r="C266" s="72" t="str">
        <f t="shared" si="11"/>
        <v>139</v>
      </c>
      <c r="D266" s="171" t="s">
        <v>502</v>
      </c>
      <c r="E266" s="182">
        <v>1.6280600000000001</v>
      </c>
      <c r="F266" s="23">
        <v>1</v>
      </c>
      <c r="G266" s="23">
        <v>1</v>
      </c>
      <c r="H266" s="22">
        <f t="shared" si="9"/>
        <v>1.6280600000000001</v>
      </c>
      <c r="I266" s="24">
        <f t="shared" si="10"/>
        <v>1.6280600000000001</v>
      </c>
      <c r="J266" s="25">
        <f>ROUND((H266*'2-Calculator'!$D$26),2)</f>
        <v>8791.52</v>
      </c>
      <c r="K266" s="25">
        <f>ROUND((I266*'2-Calculator'!$D$26),2)</f>
        <v>8791.52</v>
      </c>
      <c r="L266" s="23">
        <v>7.100484422914537</v>
      </c>
      <c r="M266" s="20" t="s">
        <v>431</v>
      </c>
      <c r="N266" s="20" t="s">
        <v>432</v>
      </c>
      <c r="O266" s="20"/>
      <c r="P266" s="20" t="s">
        <v>13</v>
      </c>
    </row>
    <row r="267" spans="1:16" s="26" customFormat="1" ht="12.5">
      <c r="A267" s="20"/>
      <c r="B267" s="20" t="s">
        <v>506</v>
      </c>
      <c r="C267" s="72" t="str">
        <f t="shared" si="11"/>
        <v>140</v>
      </c>
      <c r="D267" s="171" t="s">
        <v>507</v>
      </c>
      <c r="E267" s="182">
        <v>0.66881000000000002</v>
      </c>
      <c r="F267" s="23">
        <v>1</v>
      </c>
      <c r="G267" s="23">
        <v>1</v>
      </c>
      <c r="H267" s="22">
        <f t="shared" si="9"/>
        <v>0.66881000000000002</v>
      </c>
      <c r="I267" s="24">
        <f t="shared" si="10"/>
        <v>0.66881000000000002</v>
      </c>
      <c r="J267" s="25">
        <f>ROUND((H267*'2-Calculator'!$D$26),2)</f>
        <v>3611.57</v>
      </c>
      <c r="K267" s="25">
        <f>ROUND((I267*'2-Calculator'!$D$26),2)</f>
        <v>3611.57</v>
      </c>
      <c r="L267" s="23">
        <v>2.9416845039573896</v>
      </c>
      <c r="M267" s="20" t="s">
        <v>431</v>
      </c>
      <c r="N267" s="20" t="s">
        <v>432</v>
      </c>
      <c r="O267" s="20"/>
      <c r="P267" s="20" t="s">
        <v>13</v>
      </c>
    </row>
    <row r="268" spans="1:16" s="26" customFormat="1" ht="12.5">
      <c r="A268" s="20"/>
      <c r="B268" s="20" t="s">
        <v>508</v>
      </c>
      <c r="C268" s="72" t="str">
        <f t="shared" si="11"/>
        <v>140</v>
      </c>
      <c r="D268" s="171" t="s">
        <v>507</v>
      </c>
      <c r="E268" s="182">
        <v>0.82371000000000005</v>
      </c>
      <c r="F268" s="23">
        <v>1</v>
      </c>
      <c r="G268" s="23">
        <v>1</v>
      </c>
      <c r="H268" s="22">
        <f t="shared" si="9"/>
        <v>0.82371000000000005</v>
      </c>
      <c r="I268" s="24">
        <f t="shared" si="10"/>
        <v>0.82371000000000005</v>
      </c>
      <c r="J268" s="25">
        <f>ROUND((H268*'2-Calculator'!$D$26),2)</f>
        <v>4448.03</v>
      </c>
      <c r="K268" s="25">
        <f>ROUND((I268*'2-Calculator'!$D$26),2)</f>
        <v>4448.03</v>
      </c>
      <c r="L268" s="23">
        <v>3.6481641079087668</v>
      </c>
      <c r="M268" s="20" t="s">
        <v>431</v>
      </c>
      <c r="N268" s="20" t="s">
        <v>432</v>
      </c>
      <c r="O268" s="20"/>
      <c r="P268" s="20" t="s">
        <v>13</v>
      </c>
    </row>
    <row r="269" spans="1:16" s="26" customFormat="1" ht="12.5">
      <c r="A269" s="20"/>
      <c r="B269" s="20" t="s">
        <v>509</v>
      </c>
      <c r="C269" s="72" t="str">
        <f t="shared" si="11"/>
        <v>140</v>
      </c>
      <c r="D269" s="171" t="s">
        <v>507</v>
      </c>
      <c r="E269" s="182">
        <v>0.99883</v>
      </c>
      <c r="F269" s="23">
        <v>1</v>
      </c>
      <c r="G269" s="23">
        <v>1</v>
      </c>
      <c r="H269" s="22">
        <f t="shared" si="9"/>
        <v>0.99883</v>
      </c>
      <c r="I269" s="24">
        <f t="shared" si="10"/>
        <v>0.99883</v>
      </c>
      <c r="J269" s="25">
        <f>ROUND((H269*'2-Calculator'!$D$26),2)</f>
        <v>5393.68</v>
      </c>
      <c r="K269" s="25">
        <f>ROUND((I269*'2-Calculator'!$D$26),2)</f>
        <v>5393.68</v>
      </c>
      <c r="L269" s="23">
        <v>4.6092649596567323</v>
      </c>
      <c r="M269" s="20" t="s">
        <v>431</v>
      </c>
      <c r="N269" s="20" t="s">
        <v>432</v>
      </c>
      <c r="O269" s="20"/>
      <c r="P269" s="20" t="s">
        <v>13</v>
      </c>
    </row>
    <row r="270" spans="1:16" s="26" customFormat="1" ht="12.5">
      <c r="A270" s="20"/>
      <c r="B270" s="20" t="s">
        <v>510</v>
      </c>
      <c r="C270" s="72" t="str">
        <f t="shared" si="11"/>
        <v>140</v>
      </c>
      <c r="D270" s="171" t="s">
        <v>507</v>
      </c>
      <c r="E270" s="182">
        <v>1.47725</v>
      </c>
      <c r="F270" s="23">
        <v>1</v>
      </c>
      <c r="G270" s="23">
        <v>1</v>
      </c>
      <c r="H270" s="22">
        <f t="shared" si="9"/>
        <v>1.47725</v>
      </c>
      <c r="I270" s="24">
        <f t="shared" si="10"/>
        <v>1.47725</v>
      </c>
      <c r="J270" s="25">
        <f>ROUND((H270*'2-Calculator'!$D$26),2)</f>
        <v>7977.15</v>
      </c>
      <c r="K270" s="25">
        <f>ROUND((I270*'2-Calculator'!$D$26),2)</f>
        <v>7977.15</v>
      </c>
      <c r="L270" s="23">
        <v>6.67976764306019</v>
      </c>
      <c r="M270" s="20" t="s">
        <v>431</v>
      </c>
      <c r="N270" s="20" t="s">
        <v>432</v>
      </c>
      <c r="O270" s="20"/>
      <c r="P270" s="20" t="s">
        <v>13</v>
      </c>
    </row>
    <row r="271" spans="1:16" s="26" customFormat="1" ht="12.5">
      <c r="A271" s="20"/>
      <c r="B271" s="20" t="s">
        <v>511</v>
      </c>
      <c r="C271" s="72" t="str">
        <f t="shared" si="11"/>
        <v>141</v>
      </c>
      <c r="D271" s="171" t="s">
        <v>512</v>
      </c>
      <c r="E271" s="182">
        <v>0.47291</v>
      </c>
      <c r="F271" s="23">
        <v>1</v>
      </c>
      <c r="G271" s="23">
        <v>1</v>
      </c>
      <c r="H271" s="22">
        <f t="shared" ref="H271:H334" si="12">ROUND(E271*F271,5)</f>
        <v>0.47291</v>
      </c>
      <c r="I271" s="24">
        <f t="shared" ref="I271:I334" si="13">ROUND(E271*G271,5)</f>
        <v>0.47291</v>
      </c>
      <c r="J271" s="25">
        <f>ROUND((H271*'2-Calculator'!$D$26),2)</f>
        <v>2553.71</v>
      </c>
      <c r="K271" s="25">
        <f>ROUND((I271*'2-Calculator'!$D$26),2)</f>
        <v>2553.71</v>
      </c>
      <c r="L271" s="23">
        <v>2.170313094924289</v>
      </c>
      <c r="M271" s="20" t="s">
        <v>431</v>
      </c>
      <c r="N271" s="20" t="s">
        <v>432</v>
      </c>
      <c r="O271" s="20"/>
      <c r="P271" s="20" t="s">
        <v>13</v>
      </c>
    </row>
    <row r="272" spans="1:16" s="26" customFormat="1" ht="12.5">
      <c r="A272" s="20"/>
      <c r="B272" s="20" t="s">
        <v>513</v>
      </c>
      <c r="C272" s="72" t="str">
        <f t="shared" ref="C272:C335" si="14">LEFT(B272,3)</f>
        <v>141</v>
      </c>
      <c r="D272" s="171" t="s">
        <v>512</v>
      </c>
      <c r="E272" s="182">
        <v>0.71142000000000005</v>
      </c>
      <c r="F272" s="23">
        <v>1</v>
      </c>
      <c r="G272" s="23">
        <v>1</v>
      </c>
      <c r="H272" s="22">
        <f t="shared" si="12"/>
        <v>0.71142000000000005</v>
      </c>
      <c r="I272" s="24">
        <f t="shared" si="13"/>
        <v>0.71142000000000005</v>
      </c>
      <c r="J272" s="25">
        <f>ROUND((H272*'2-Calculator'!$D$26),2)</f>
        <v>3841.67</v>
      </c>
      <c r="K272" s="25">
        <f>ROUND((I272*'2-Calculator'!$D$26),2)</f>
        <v>3841.67</v>
      </c>
      <c r="L272" s="23">
        <v>3.142263458007152</v>
      </c>
      <c r="M272" s="20" t="s">
        <v>431</v>
      </c>
      <c r="N272" s="20" t="s">
        <v>432</v>
      </c>
      <c r="O272" s="20"/>
      <c r="P272" s="20" t="s">
        <v>13</v>
      </c>
    </row>
    <row r="273" spans="1:16" s="26" customFormat="1" ht="12.5">
      <c r="A273" s="20"/>
      <c r="B273" s="20" t="s">
        <v>514</v>
      </c>
      <c r="C273" s="72" t="str">
        <f t="shared" si="14"/>
        <v>141</v>
      </c>
      <c r="D273" s="171" t="s">
        <v>512</v>
      </c>
      <c r="E273" s="182">
        <v>0.85551999999999995</v>
      </c>
      <c r="F273" s="23">
        <v>1</v>
      </c>
      <c r="G273" s="23">
        <v>1</v>
      </c>
      <c r="H273" s="22">
        <f t="shared" si="12"/>
        <v>0.85551999999999995</v>
      </c>
      <c r="I273" s="24">
        <f t="shared" si="13"/>
        <v>0.85551999999999995</v>
      </c>
      <c r="J273" s="25">
        <f>ROUND((H273*'2-Calculator'!$D$26),2)</f>
        <v>4619.8100000000004</v>
      </c>
      <c r="K273" s="25">
        <f>ROUND((I273*'2-Calculator'!$D$26),2)</f>
        <v>4619.8100000000004</v>
      </c>
      <c r="L273" s="23">
        <v>3.6870960295475532</v>
      </c>
      <c r="M273" s="20" t="s">
        <v>431</v>
      </c>
      <c r="N273" s="20" t="s">
        <v>432</v>
      </c>
      <c r="O273" s="20"/>
      <c r="P273" s="20" t="s">
        <v>13</v>
      </c>
    </row>
    <row r="274" spans="1:16" s="26" customFormat="1" ht="12.5">
      <c r="A274" s="20"/>
      <c r="B274" s="20" t="s">
        <v>515</v>
      </c>
      <c r="C274" s="72" t="str">
        <f t="shared" si="14"/>
        <v>141</v>
      </c>
      <c r="D274" s="171" t="s">
        <v>512</v>
      </c>
      <c r="E274" s="182">
        <v>1.5036499999999999</v>
      </c>
      <c r="F274" s="23">
        <v>1</v>
      </c>
      <c r="G274" s="23">
        <v>1</v>
      </c>
      <c r="H274" s="22">
        <f t="shared" si="12"/>
        <v>1.5036499999999999</v>
      </c>
      <c r="I274" s="24">
        <f t="shared" si="13"/>
        <v>1.5036499999999999</v>
      </c>
      <c r="J274" s="25">
        <f>ROUND((H274*'2-Calculator'!$D$26),2)</f>
        <v>8119.71</v>
      </c>
      <c r="K274" s="25">
        <f>ROUND((I274*'2-Calculator'!$D$26),2)</f>
        <v>8119.71</v>
      </c>
      <c r="L274" s="23">
        <v>5.2949245541838135</v>
      </c>
      <c r="M274" s="20" t="s">
        <v>431</v>
      </c>
      <c r="N274" s="20" t="s">
        <v>432</v>
      </c>
      <c r="O274" s="20"/>
      <c r="P274" s="20" t="s">
        <v>13</v>
      </c>
    </row>
    <row r="275" spans="1:16" s="26" customFormat="1" ht="12.5">
      <c r="A275" s="20"/>
      <c r="B275" s="20" t="s">
        <v>516</v>
      </c>
      <c r="C275" s="72" t="str">
        <f t="shared" si="14"/>
        <v>142</v>
      </c>
      <c r="D275" s="171" t="s">
        <v>517</v>
      </c>
      <c r="E275" s="182">
        <v>0.77449999999999997</v>
      </c>
      <c r="F275" s="23">
        <v>1</v>
      </c>
      <c r="G275" s="23">
        <v>1</v>
      </c>
      <c r="H275" s="22">
        <f t="shared" si="12"/>
        <v>0.77449999999999997</v>
      </c>
      <c r="I275" s="24">
        <f t="shared" si="13"/>
        <v>0.77449999999999997</v>
      </c>
      <c r="J275" s="25">
        <f>ROUND((H275*'2-Calculator'!$D$26),2)</f>
        <v>4182.3</v>
      </c>
      <c r="K275" s="25">
        <f>ROUND((I275*'2-Calculator'!$D$26),2)</f>
        <v>4182.3</v>
      </c>
      <c r="L275" s="23">
        <v>3.1119005328596803</v>
      </c>
      <c r="M275" s="20" t="s">
        <v>431</v>
      </c>
      <c r="N275" s="20" t="s">
        <v>432</v>
      </c>
      <c r="O275" s="20"/>
      <c r="P275" s="20" t="s">
        <v>13</v>
      </c>
    </row>
    <row r="276" spans="1:16" s="26" customFormat="1" ht="12.5">
      <c r="A276" s="20"/>
      <c r="B276" s="20" t="s">
        <v>518</v>
      </c>
      <c r="C276" s="72" t="str">
        <f t="shared" si="14"/>
        <v>142</v>
      </c>
      <c r="D276" s="171" t="s">
        <v>517</v>
      </c>
      <c r="E276" s="182">
        <v>0.91207000000000005</v>
      </c>
      <c r="F276" s="23">
        <v>1</v>
      </c>
      <c r="G276" s="23">
        <v>1</v>
      </c>
      <c r="H276" s="22">
        <f t="shared" si="12"/>
        <v>0.91207000000000005</v>
      </c>
      <c r="I276" s="24">
        <f t="shared" si="13"/>
        <v>0.91207000000000005</v>
      </c>
      <c r="J276" s="25">
        <f>ROUND((H276*'2-Calculator'!$D$26),2)</f>
        <v>4925.18</v>
      </c>
      <c r="K276" s="25">
        <f>ROUND((I276*'2-Calculator'!$D$26),2)</f>
        <v>4925.18</v>
      </c>
      <c r="L276" s="23">
        <v>4.0579842137219186</v>
      </c>
      <c r="M276" s="20" t="s">
        <v>431</v>
      </c>
      <c r="N276" s="20" t="s">
        <v>432</v>
      </c>
      <c r="O276" s="20"/>
      <c r="P276" s="20" t="s">
        <v>13</v>
      </c>
    </row>
    <row r="277" spans="1:16" s="26" customFormat="1" ht="12.5">
      <c r="A277" s="20"/>
      <c r="B277" s="20" t="s">
        <v>519</v>
      </c>
      <c r="C277" s="72" t="str">
        <f t="shared" si="14"/>
        <v>142</v>
      </c>
      <c r="D277" s="171" t="s">
        <v>517</v>
      </c>
      <c r="E277" s="182">
        <v>1.2350000000000001</v>
      </c>
      <c r="F277" s="23">
        <v>1</v>
      </c>
      <c r="G277" s="23">
        <v>1</v>
      </c>
      <c r="H277" s="22">
        <f t="shared" si="12"/>
        <v>1.2350000000000001</v>
      </c>
      <c r="I277" s="24">
        <f t="shared" si="13"/>
        <v>1.2350000000000001</v>
      </c>
      <c r="J277" s="25">
        <f>ROUND((H277*'2-Calculator'!$D$26),2)</f>
        <v>6669</v>
      </c>
      <c r="K277" s="25">
        <f>ROUND((I277*'2-Calculator'!$D$26),2)</f>
        <v>6669</v>
      </c>
      <c r="L277" s="23">
        <v>5.7840282373703946</v>
      </c>
      <c r="M277" s="20" t="s">
        <v>431</v>
      </c>
      <c r="N277" s="20" t="s">
        <v>432</v>
      </c>
      <c r="O277" s="20"/>
      <c r="P277" s="20" t="s">
        <v>13</v>
      </c>
    </row>
    <row r="278" spans="1:16" s="26" customFormat="1" ht="12.5">
      <c r="A278" s="20"/>
      <c r="B278" s="20" t="s">
        <v>520</v>
      </c>
      <c r="C278" s="72" t="str">
        <f t="shared" si="14"/>
        <v>142</v>
      </c>
      <c r="D278" s="171" t="s">
        <v>517</v>
      </c>
      <c r="E278" s="182">
        <v>1.8620399999999999</v>
      </c>
      <c r="F278" s="23">
        <v>1</v>
      </c>
      <c r="G278" s="23">
        <v>1</v>
      </c>
      <c r="H278" s="22">
        <f t="shared" si="12"/>
        <v>1.8620399999999999</v>
      </c>
      <c r="I278" s="24">
        <f t="shared" si="13"/>
        <v>1.8620399999999999</v>
      </c>
      <c r="J278" s="25">
        <f>ROUND((H278*'2-Calculator'!$D$26),2)</f>
        <v>10055.02</v>
      </c>
      <c r="K278" s="25">
        <f>ROUND((I278*'2-Calculator'!$D$26),2)</f>
        <v>10055.02</v>
      </c>
      <c r="L278" s="23">
        <v>8.5956566701137547</v>
      </c>
      <c r="M278" s="20" t="s">
        <v>431</v>
      </c>
      <c r="N278" s="20" t="s">
        <v>432</v>
      </c>
      <c r="O278" s="20"/>
      <c r="P278" s="20" t="s">
        <v>13</v>
      </c>
    </row>
    <row r="279" spans="1:16" s="26" customFormat="1" ht="12.5">
      <c r="A279" s="20"/>
      <c r="B279" s="20" t="s">
        <v>521</v>
      </c>
      <c r="C279" s="72" t="str">
        <f t="shared" si="14"/>
        <v>143</v>
      </c>
      <c r="D279" s="171" t="s">
        <v>522</v>
      </c>
      <c r="E279" s="182">
        <v>0.62655000000000005</v>
      </c>
      <c r="F279" s="23">
        <v>1</v>
      </c>
      <c r="G279" s="23">
        <v>1</v>
      </c>
      <c r="H279" s="22">
        <f t="shared" si="12"/>
        <v>0.62655000000000005</v>
      </c>
      <c r="I279" s="24">
        <f t="shared" si="13"/>
        <v>0.62655000000000005</v>
      </c>
      <c r="J279" s="25">
        <f>ROUND((H279*'2-Calculator'!$D$26),2)</f>
        <v>3383.37</v>
      </c>
      <c r="K279" s="25">
        <f>ROUND((I279*'2-Calculator'!$D$26),2)</f>
        <v>3383.37</v>
      </c>
      <c r="L279" s="23">
        <v>2.9102963063184957</v>
      </c>
      <c r="M279" s="20" t="s">
        <v>431</v>
      </c>
      <c r="N279" s="20" t="s">
        <v>432</v>
      </c>
      <c r="O279" s="20"/>
      <c r="P279" s="20" t="s">
        <v>13</v>
      </c>
    </row>
    <row r="280" spans="1:16" s="26" customFormat="1" ht="12.5">
      <c r="A280" s="20"/>
      <c r="B280" s="20" t="s">
        <v>523</v>
      </c>
      <c r="C280" s="72" t="str">
        <f t="shared" si="14"/>
        <v>143</v>
      </c>
      <c r="D280" s="171" t="s">
        <v>522</v>
      </c>
      <c r="E280" s="182">
        <v>0.88785999999999998</v>
      </c>
      <c r="F280" s="23">
        <v>1</v>
      </c>
      <c r="G280" s="23">
        <v>1</v>
      </c>
      <c r="H280" s="22">
        <f t="shared" si="12"/>
        <v>0.88785999999999998</v>
      </c>
      <c r="I280" s="24">
        <f t="shared" si="13"/>
        <v>0.88785999999999998</v>
      </c>
      <c r="J280" s="25">
        <f>ROUND((H280*'2-Calculator'!$D$26),2)</f>
        <v>4794.4399999999996</v>
      </c>
      <c r="K280" s="25">
        <f>ROUND((I280*'2-Calculator'!$D$26),2)</f>
        <v>4794.4399999999996</v>
      </c>
      <c r="L280" s="23">
        <v>3.7238281777657707</v>
      </c>
      <c r="M280" s="20" t="s">
        <v>431</v>
      </c>
      <c r="N280" s="20" t="s">
        <v>432</v>
      </c>
      <c r="O280" s="20"/>
      <c r="P280" s="20" t="s">
        <v>13</v>
      </c>
    </row>
    <row r="281" spans="1:16" s="26" customFormat="1" ht="12.5">
      <c r="A281" s="20"/>
      <c r="B281" s="20" t="s">
        <v>524</v>
      </c>
      <c r="C281" s="72" t="str">
        <f t="shared" si="14"/>
        <v>143</v>
      </c>
      <c r="D281" s="171" t="s">
        <v>522</v>
      </c>
      <c r="E281" s="182">
        <v>1.2703</v>
      </c>
      <c r="F281" s="23">
        <v>1</v>
      </c>
      <c r="G281" s="23">
        <v>1</v>
      </c>
      <c r="H281" s="22">
        <f t="shared" si="12"/>
        <v>1.2703</v>
      </c>
      <c r="I281" s="24">
        <f t="shared" si="13"/>
        <v>1.2703</v>
      </c>
      <c r="J281" s="25">
        <f>ROUND((H281*'2-Calculator'!$D$26),2)</f>
        <v>6859.62</v>
      </c>
      <c r="K281" s="25">
        <f>ROUND((I281*'2-Calculator'!$D$26),2)</f>
        <v>6859.62</v>
      </c>
      <c r="L281" s="23">
        <v>5.3203833203833204</v>
      </c>
      <c r="M281" s="20" t="s">
        <v>431</v>
      </c>
      <c r="N281" s="20" t="s">
        <v>432</v>
      </c>
      <c r="O281" s="20"/>
      <c r="P281" s="20" t="s">
        <v>13</v>
      </c>
    </row>
    <row r="282" spans="1:16" s="26" customFormat="1" ht="12.5">
      <c r="A282" s="20"/>
      <c r="B282" s="20" t="s">
        <v>525</v>
      </c>
      <c r="C282" s="72" t="str">
        <f t="shared" si="14"/>
        <v>143</v>
      </c>
      <c r="D282" s="171" t="s">
        <v>522</v>
      </c>
      <c r="E282" s="182">
        <v>1.95642</v>
      </c>
      <c r="F282" s="23">
        <v>1</v>
      </c>
      <c r="G282" s="23">
        <v>1</v>
      </c>
      <c r="H282" s="22">
        <f t="shared" si="12"/>
        <v>1.95642</v>
      </c>
      <c r="I282" s="24">
        <f t="shared" si="13"/>
        <v>1.95642</v>
      </c>
      <c r="J282" s="25">
        <f>ROUND((H282*'2-Calculator'!$D$26),2)</f>
        <v>10564.67</v>
      </c>
      <c r="K282" s="25">
        <f>ROUND((I282*'2-Calculator'!$D$26),2)</f>
        <v>10564.67</v>
      </c>
      <c r="L282" s="23">
        <v>7.4716701902748417</v>
      </c>
      <c r="M282" s="20" t="s">
        <v>431</v>
      </c>
      <c r="N282" s="20" t="s">
        <v>432</v>
      </c>
      <c r="O282" s="20"/>
      <c r="P282" s="20" t="s">
        <v>13</v>
      </c>
    </row>
    <row r="283" spans="1:16" s="26" customFormat="1" ht="12.5">
      <c r="A283" s="20"/>
      <c r="B283" s="20" t="s">
        <v>526</v>
      </c>
      <c r="C283" s="72" t="str">
        <f t="shared" si="14"/>
        <v>144</v>
      </c>
      <c r="D283" s="171" t="s">
        <v>527</v>
      </c>
      <c r="E283" s="182">
        <v>0.60807</v>
      </c>
      <c r="F283" s="23">
        <v>1</v>
      </c>
      <c r="G283" s="23">
        <v>1</v>
      </c>
      <c r="H283" s="22">
        <f t="shared" si="12"/>
        <v>0.60807</v>
      </c>
      <c r="I283" s="24">
        <f t="shared" si="13"/>
        <v>0.60807</v>
      </c>
      <c r="J283" s="25">
        <f>ROUND((H283*'2-Calculator'!$D$26),2)</f>
        <v>3283.58</v>
      </c>
      <c r="K283" s="25">
        <f>ROUND((I283*'2-Calculator'!$D$26),2)</f>
        <v>3283.58</v>
      </c>
      <c r="L283" s="23">
        <v>2.451381984489958</v>
      </c>
      <c r="M283" s="20" t="s">
        <v>431</v>
      </c>
      <c r="N283" s="20" t="s">
        <v>432</v>
      </c>
      <c r="O283" s="20"/>
      <c r="P283" s="20" t="s">
        <v>13</v>
      </c>
    </row>
    <row r="284" spans="1:16" s="26" customFormat="1" ht="12.5">
      <c r="A284" s="20"/>
      <c r="B284" s="20" t="s">
        <v>528</v>
      </c>
      <c r="C284" s="72" t="str">
        <f t="shared" si="14"/>
        <v>144</v>
      </c>
      <c r="D284" s="171" t="s">
        <v>527</v>
      </c>
      <c r="E284" s="182">
        <v>0.80030000000000001</v>
      </c>
      <c r="F284" s="23">
        <v>1</v>
      </c>
      <c r="G284" s="23">
        <v>1</v>
      </c>
      <c r="H284" s="22">
        <f t="shared" si="12"/>
        <v>0.80030000000000001</v>
      </c>
      <c r="I284" s="24">
        <f t="shared" si="13"/>
        <v>0.80030000000000001</v>
      </c>
      <c r="J284" s="25">
        <f>ROUND((H284*'2-Calculator'!$D$26),2)</f>
        <v>4321.62</v>
      </c>
      <c r="K284" s="25">
        <f>ROUND((I284*'2-Calculator'!$D$26),2)</f>
        <v>4321.62</v>
      </c>
      <c r="L284" s="23">
        <v>3.2359053299980758</v>
      </c>
      <c r="M284" s="20" t="s">
        <v>431</v>
      </c>
      <c r="N284" s="20" t="s">
        <v>432</v>
      </c>
      <c r="O284" s="20"/>
      <c r="P284" s="20" t="s">
        <v>13</v>
      </c>
    </row>
    <row r="285" spans="1:16" s="26" customFormat="1" ht="12.5">
      <c r="A285" s="20"/>
      <c r="B285" s="20" t="s">
        <v>529</v>
      </c>
      <c r="C285" s="72" t="str">
        <f t="shared" si="14"/>
        <v>144</v>
      </c>
      <c r="D285" s="171" t="s">
        <v>527</v>
      </c>
      <c r="E285" s="182">
        <v>1.1305499999999999</v>
      </c>
      <c r="F285" s="23">
        <v>1</v>
      </c>
      <c r="G285" s="23">
        <v>1</v>
      </c>
      <c r="H285" s="22">
        <f t="shared" si="12"/>
        <v>1.1305499999999999</v>
      </c>
      <c r="I285" s="24">
        <f t="shared" si="13"/>
        <v>1.1305499999999999</v>
      </c>
      <c r="J285" s="25">
        <f>ROUND((H285*'2-Calculator'!$D$26),2)</f>
        <v>6104.97</v>
      </c>
      <c r="K285" s="25">
        <f>ROUND((I285*'2-Calculator'!$D$26),2)</f>
        <v>6104.97</v>
      </c>
      <c r="L285" s="23">
        <v>4.9121926743602611</v>
      </c>
      <c r="M285" s="20" t="s">
        <v>431</v>
      </c>
      <c r="N285" s="20" t="s">
        <v>432</v>
      </c>
      <c r="O285" s="20"/>
      <c r="P285" s="20" t="s">
        <v>13</v>
      </c>
    </row>
    <row r="286" spans="1:16" s="26" customFormat="1" ht="12.5">
      <c r="A286" s="20"/>
      <c r="B286" s="20" t="s">
        <v>530</v>
      </c>
      <c r="C286" s="72" t="str">
        <f t="shared" si="14"/>
        <v>144</v>
      </c>
      <c r="D286" s="171" t="s">
        <v>527</v>
      </c>
      <c r="E286" s="182">
        <v>1.9715100000000001</v>
      </c>
      <c r="F286" s="23">
        <v>1</v>
      </c>
      <c r="G286" s="23">
        <v>1</v>
      </c>
      <c r="H286" s="22">
        <f t="shared" si="12"/>
        <v>1.9715100000000001</v>
      </c>
      <c r="I286" s="24">
        <f t="shared" si="13"/>
        <v>1.9715100000000001</v>
      </c>
      <c r="J286" s="25">
        <f>ROUND((H286*'2-Calculator'!$D$26),2)</f>
        <v>10646.15</v>
      </c>
      <c r="K286" s="25">
        <f>ROUND((I286*'2-Calculator'!$D$26),2)</f>
        <v>10646.15</v>
      </c>
      <c r="L286" s="23">
        <v>7.9788235294117644</v>
      </c>
      <c r="M286" s="20" t="s">
        <v>431</v>
      </c>
      <c r="N286" s="20" t="s">
        <v>432</v>
      </c>
      <c r="O286" s="20"/>
      <c r="P286" s="20" t="s">
        <v>13</v>
      </c>
    </row>
    <row r="287" spans="1:16" s="26" customFormat="1" ht="12.5">
      <c r="A287" s="20"/>
      <c r="B287" s="20" t="s">
        <v>531</v>
      </c>
      <c r="C287" s="72" t="str">
        <f t="shared" si="14"/>
        <v>145</v>
      </c>
      <c r="D287" s="171" t="s">
        <v>532</v>
      </c>
      <c r="E287" s="182">
        <v>0.58189000000000002</v>
      </c>
      <c r="F287" s="23">
        <v>1</v>
      </c>
      <c r="G287" s="23">
        <v>1</v>
      </c>
      <c r="H287" s="22">
        <f t="shared" si="12"/>
        <v>0.58189000000000002</v>
      </c>
      <c r="I287" s="24">
        <f t="shared" si="13"/>
        <v>0.58189000000000002</v>
      </c>
      <c r="J287" s="25">
        <f>ROUND((H287*'2-Calculator'!$D$26),2)</f>
        <v>3142.21</v>
      </c>
      <c r="K287" s="25">
        <f>ROUND((I287*'2-Calculator'!$D$26),2)</f>
        <v>3142.21</v>
      </c>
      <c r="L287" s="23">
        <v>2.3341762548994818</v>
      </c>
      <c r="M287" s="20" t="s">
        <v>431</v>
      </c>
      <c r="N287" s="20" t="s">
        <v>432</v>
      </c>
      <c r="O287" s="20"/>
      <c r="P287" s="20" t="s">
        <v>13</v>
      </c>
    </row>
    <row r="288" spans="1:16" s="26" customFormat="1" ht="12.5">
      <c r="A288" s="20"/>
      <c r="B288" s="20" t="s">
        <v>533</v>
      </c>
      <c r="C288" s="72" t="str">
        <f t="shared" si="14"/>
        <v>145</v>
      </c>
      <c r="D288" s="171" t="s">
        <v>532</v>
      </c>
      <c r="E288" s="182">
        <v>0.74385000000000001</v>
      </c>
      <c r="F288" s="23">
        <v>1</v>
      </c>
      <c r="G288" s="23">
        <v>1</v>
      </c>
      <c r="H288" s="22">
        <f t="shared" si="12"/>
        <v>0.74385000000000001</v>
      </c>
      <c r="I288" s="24">
        <f t="shared" si="13"/>
        <v>0.74385000000000001</v>
      </c>
      <c r="J288" s="25">
        <f>ROUND((H288*'2-Calculator'!$D$26),2)</f>
        <v>4016.79</v>
      </c>
      <c r="K288" s="25">
        <f>ROUND((I288*'2-Calculator'!$D$26),2)</f>
        <v>4016.79</v>
      </c>
      <c r="L288" s="23">
        <v>3.0092784193311526</v>
      </c>
      <c r="M288" s="20" t="s">
        <v>431</v>
      </c>
      <c r="N288" s="20" t="s">
        <v>432</v>
      </c>
      <c r="O288" s="20"/>
      <c r="P288" s="20" t="s">
        <v>13</v>
      </c>
    </row>
    <row r="289" spans="1:16" s="26" customFormat="1" ht="12.5">
      <c r="A289" s="20"/>
      <c r="B289" s="20" t="s">
        <v>534</v>
      </c>
      <c r="C289" s="72" t="str">
        <f t="shared" si="14"/>
        <v>145</v>
      </c>
      <c r="D289" s="171" t="s">
        <v>532</v>
      </c>
      <c r="E289" s="182">
        <v>0.95970999999999995</v>
      </c>
      <c r="F289" s="23">
        <v>1</v>
      </c>
      <c r="G289" s="23">
        <v>1</v>
      </c>
      <c r="H289" s="22">
        <f t="shared" si="12"/>
        <v>0.95970999999999995</v>
      </c>
      <c r="I289" s="24">
        <f t="shared" si="13"/>
        <v>0.95970999999999995</v>
      </c>
      <c r="J289" s="25">
        <f>ROUND((H289*'2-Calculator'!$D$26),2)</f>
        <v>5182.43</v>
      </c>
      <c r="K289" s="25">
        <f>ROUND((I289*'2-Calculator'!$D$26),2)</f>
        <v>5182.43</v>
      </c>
      <c r="L289" s="23">
        <v>4.0455665024630543</v>
      </c>
      <c r="M289" s="20" t="s">
        <v>431</v>
      </c>
      <c r="N289" s="20" t="s">
        <v>432</v>
      </c>
      <c r="O289" s="20"/>
      <c r="P289" s="20" t="s">
        <v>13</v>
      </c>
    </row>
    <row r="290" spans="1:16" s="26" customFormat="1" ht="12.5">
      <c r="A290" s="20"/>
      <c r="B290" s="20" t="s">
        <v>535</v>
      </c>
      <c r="C290" s="72" t="str">
        <f t="shared" si="14"/>
        <v>145</v>
      </c>
      <c r="D290" s="171" t="s">
        <v>532</v>
      </c>
      <c r="E290" s="182">
        <v>1.4620899999999999</v>
      </c>
      <c r="F290" s="23">
        <v>1</v>
      </c>
      <c r="G290" s="23">
        <v>1</v>
      </c>
      <c r="H290" s="22">
        <f t="shared" si="12"/>
        <v>1.4620899999999999</v>
      </c>
      <c r="I290" s="24">
        <f t="shared" si="13"/>
        <v>1.4620899999999999</v>
      </c>
      <c r="J290" s="25">
        <f>ROUND((H290*'2-Calculator'!$D$26),2)</f>
        <v>7895.29</v>
      </c>
      <c r="K290" s="25">
        <f>ROUND((I290*'2-Calculator'!$D$26),2)</f>
        <v>7895.29</v>
      </c>
      <c r="L290" s="23">
        <v>6.5251017639077338</v>
      </c>
      <c r="M290" s="20" t="s">
        <v>431</v>
      </c>
      <c r="N290" s="20" t="s">
        <v>432</v>
      </c>
      <c r="O290" s="20"/>
      <c r="P290" s="20" t="s">
        <v>13</v>
      </c>
    </row>
    <row r="291" spans="1:16" s="26" customFormat="1" ht="12.5">
      <c r="A291" s="20"/>
      <c r="B291" s="20" t="s">
        <v>536</v>
      </c>
      <c r="C291" s="72" t="str">
        <f t="shared" si="14"/>
        <v>160</v>
      </c>
      <c r="D291" s="171" t="s">
        <v>537</v>
      </c>
      <c r="E291" s="182">
        <v>3.5544699999999998</v>
      </c>
      <c r="F291" s="23">
        <v>1</v>
      </c>
      <c r="G291" s="23">
        <v>1</v>
      </c>
      <c r="H291" s="22">
        <f t="shared" si="12"/>
        <v>3.5544699999999998</v>
      </c>
      <c r="I291" s="24">
        <f t="shared" si="13"/>
        <v>3.5544699999999998</v>
      </c>
      <c r="J291" s="25">
        <f>ROUND((H291*'2-Calculator'!$D$26),2)</f>
        <v>19194.14</v>
      </c>
      <c r="K291" s="25">
        <f>ROUND((I291*'2-Calculator'!$D$26),2)</f>
        <v>19194.14</v>
      </c>
      <c r="L291" s="23">
        <v>5.3538461538461535</v>
      </c>
      <c r="M291" s="20" t="s">
        <v>199</v>
      </c>
      <c r="N291" s="20" t="s">
        <v>538</v>
      </c>
      <c r="O291" s="20"/>
      <c r="P291" s="20" t="s">
        <v>13</v>
      </c>
    </row>
    <row r="292" spans="1:16" s="26" customFormat="1" ht="12.5">
      <c r="A292" s="20"/>
      <c r="B292" s="20" t="s">
        <v>539</v>
      </c>
      <c r="C292" s="72" t="str">
        <f t="shared" si="14"/>
        <v>160</v>
      </c>
      <c r="D292" s="171" t="s">
        <v>537</v>
      </c>
      <c r="E292" s="182">
        <v>4.3781699999999999</v>
      </c>
      <c r="F292" s="23">
        <v>1</v>
      </c>
      <c r="G292" s="23">
        <v>1</v>
      </c>
      <c r="H292" s="22">
        <f t="shared" si="12"/>
        <v>4.3781699999999999</v>
      </c>
      <c r="I292" s="24">
        <f t="shared" si="13"/>
        <v>4.3781699999999999</v>
      </c>
      <c r="J292" s="25">
        <f>ROUND((H292*'2-Calculator'!$D$26),2)</f>
        <v>23642.12</v>
      </c>
      <c r="K292" s="25">
        <f>ROUND((I292*'2-Calculator'!$D$26),2)</f>
        <v>23642.12</v>
      </c>
      <c r="L292" s="23">
        <v>6.5443925233644862</v>
      </c>
      <c r="M292" s="20" t="s">
        <v>199</v>
      </c>
      <c r="N292" s="20" t="s">
        <v>538</v>
      </c>
      <c r="O292" s="20"/>
      <c r="P292" s="20" t="s">
        <v>13</v>
      </c>
    </row>
    <row r="293" spans="1:16" s="26" customFormat="1" ht="12.5">
      <c r="A293" s="20"/>
      <c r="B293" s="20" t="s">
        <v>540</v>
      </c>
      <c r="C293" s="72" t="str">
        <f t="shared" si="14"/>
        <v>160</v>
      </c>
      <c r="D293" s="171" t="s">
        <v>537</v>
      </c>
      <c r="E293" s="182">
        <v>6.7552500000000002</v>
      </c>
      <c r="F293" s="23">
        <v>1</v>
      </c>
      <c r="G293" s="23">
        <v>1</v>
      </c>
      <c r="H293" s="22">
        <f t="shared" si="12"/>
        <v>6.7552500000000002</v>
      </c>
      <c r="I293" s="24">
        <f t="shared" si="13"/>
        <v>6.7552500000000002</v>
      </c>
      <c r="J293" s="25">
        <f>ROUND((H293*'2-Calculator'!$D$26),2)</f>
        <v>36478.35</v>
      </c>
      <c r="K293" s="25">
        <f>ROUND((I293*'2-Calculator'!$D$26),2)</f>
        <v>36478.35</v>
      </c>
      <c r="L293" s="23">
        <v>9.7746341463414641</v>
      </c>
      <c r="M293" s="20" t="s">
        <v>199</v>
      </c>
      <c r="N293" s="20" t="s">
        <v>538</v>
      </c>
      <c r="O293" s="20"/>
      <c r="P293" s="20" t="s">
        <v>13</v>
      </c>
    </row>
    <row r="294" spans="1:16" s="26" customFormat="1" ht="12.5">
      <c r="A294" s="20"/>
      <c r="B294" s="20" t="s">
        <v>541</v>
      </c>
      <c r="C294" s="72" t="str">
        <f t="shared" si="14"/>
        <v>160</v>
      </c>
      <c r="D294" s="171" t="s">
        <v>537</v>
      </c>
      <c r="E294" s="182">
        <v>12.58414</v>
      </c>
      <c r="F294" s="23">
        <v>1</v>
      </c>
      <c r="G294" s="23">
        <v>1</v>
      </c>
      <c r="H294" s="22">
        <f t="shared" si="12"/>
        <v>12.58414</v>
      </c>
      <c r="I294" s="24">
        <f t="shared" si="13"/>
        <v>12.58414</v>
      </c>
      <c r="J294" s="25">
        <f>ROUND((H294*'2-Calculator'!$D$26),2)</f>
        <v>67954.36</v>
      </c>
      <c r="K294" s="25">
        <f>ROUND((I294*'2-Calculator'!$D$26),2)</f>
        <v>67954.36</v>
      </c>
      <c r="L294" s="23">
        <v>24.645933014354068</v>
      </c>
      <c r="M294" s="20" t="s">
        <v>199</v>
      </c>
      <c r="N294" s="20" t="s">
        <v>538</v>
      </c>
      <c r="O294" s="20"/>
      <c r="P294" s="20" t="s">
        <v>13</v>
      </c>
    </row>
    <row r="295" spans="1:16" s="26" customFormat="1" ht="12.5">
      <c r="A295" s="20"/>
      <c r="B295" s="20" t="s">
        <v>542</v>
      </c>
      <c r="C295" s="72" t="str">
        <f t="shared" si="14"/>
        <v>161</v>
      </c>
      <c r="D295" s="171" t="s">
        <v>543</v>
      </c>
      <c r="E295" s="182">
        <v>17.378579999999999</v>
      </c>
      <c r="F295" s="23">
        <v>1</v>
      </c>
      <c r="G295" s="23">
        <v>1</v>
      </c>
      <c r="H295" s="22">
        <f t="shared" si="12"/>
        <v>17.378579999999999</v>
      </c>
      <c r="I295" s="24">
        <f t="shared" si="13"/>
        <v>17.378579999999999</v>
      </c>
      <c r="J295" s="25">
        <f>ROUND((H295*'2-Calculator'!$D$26),2)</f>
        <v>93844.33</v>
      </c>
      <c r="K295" s="25">
        <f>ROUND((I295*'2-Calculator'!$D$26),2)</f>
        <v>93844.33</v>
      </c>
      <c r="L295" s="23">
        <v>7</v>
      </c>
      <c r="M295" s="20" t="s">
        <v>199</v>
      </c>
      <c r="N295" s="20" t="s">
        <v>538</v>
      </c>
      <c r="O295" s="20"/>
      <c r="P295" s="20" t="s">
        <v>13</v>
      </c>
    </row>
    <row r="296" spans="1:16" s="26" customFormat="1" ht="12.5">
      <c r="A296" s="20"/>
      <c r="B296" s="20" t="s">
        <v>544</v>
      </c>
      <c r="C296" s="72" t="str">
        <f t="shared" si="14"/>
        <v>161</v>
      </c>
      <c r="D296" s="171" t="s">
        <v>543</v>
      </c>
      <c r="E296" s="182">
        <v>18.293240000000001</v>
      </c>
      <c r="F296" s="23">
        <v>1</v>
      </c>
      <c r="G296" s="23">
        <v>1</v>
      </c>
      <c r="H296" s="22">
        <f t="shared" si="12"/>
        <v>18.293240000000001</v>
      </c>
      <c r="I296" s="24">
        <f t="shared" si="13"/>
        <v>18.293240000000001</v>
      </c>
      <c r="J296" s="25">
        <f>ROUND((H296*'2-Calculator'!$D$26),2)</f>
        <v>98783.5</v>
      </c>
      <c r="K296" s="25">
        <f>ROUND((I296*'2-Calculator'!$D$26),2)</f>
        <v>98783.5</v>
      </c>
      <c r="L296" s="23">
        <v>17.15625</v>
      </c>
      <c r="M296" s="20" t="s">
        <v>199</v>
      </c>
      <c r="N296" s="20" t="s">
        <v>538</v>
      </c>
      <c r="O296" s="20"/>
      <c r="P296" s="20" t="s">
        <v>13</v>
      </c>
    </row>
    <row r="297" spans="1:16" s="26" customFormat="1" ht="12.5">
      <c r="A297" s="20"/>
      <c r="B297" s="20" t="s">
        <v>545</v>
      </c>
      <c r="C297" s="72" t="str">
        <f t="shared" si="14"/>
        <v>161</v>
      </c>
      <c r="D297" s="171" t="s">
        <v>543</v>
      </c>
      <c r="E297" s="182">
        <v>22.783639999999998</v>
      </c>
      <c r="F297" s="23">
        <v>1</v>
      </c>
      <c r="G297" s="23">
        <v>1</v>
      </c>
      <c r="H297" s="22">
        <f t="shared" si="12"/>
        <v>22.783639999999998</v>
      </c>
      <c r="I297" s="24">
        <f t="shared" si="13"/>
        <v>22.783639999999998</v>
      </c>
      <c r="J297" s="25">
        <f>ROUND((H297*'2-Calculator'!$D$26),2)</f>
        <v>123031.66</v>
      </c>
      <c r="K297" s="25">
        <f>ROUND((I297*'2-Calculator'!$D$26),2)</f>
        <v>123031.66</v>
      </c>
      <c r="L297" s="23">
        <v>26.984070796460177</v>
      </c>
      <c r="M297" s="20" t="s">
        <v>199</v>
      </c>
      <c r="N297" s="20" t="s">
        <v>538</v>
      </c>
      <c r="O297" s="20"/>
      <c r="P297" s="20" t="s">
        <v>13</v>
      </c>
    </row>
    <row r="298" spans="1:16" s="26" customFormat="1" ht="12.5">
      <c r="A298" s="20"/>
      <c r="B298" s="20" t="s">
        <v>546</v>
      </c>
      <c r="C298" s="72" t="str">
        <f t="shared" si="14"/>
        <v>161</v>
      </c>
      <c r="D298" s="171" t="s">
        <v>543</v>
      </c>
      <c r="E298" s="182">
        <v>29.73959</v>
      </c>
      <c r="F298" s="23">
        <v>1</v>
      </c>
      <c r="G298" s="23">
        <v>1</v>
      </c>
      <c r="H298" s="22">
        <f t="shared" si="12"/>
        <v>29.73959</v>
      </c>
      <c r="I298" s="24">
        <f t="shared" si="13"/>
        <v>29.73959</v>
      </c>
      <c r="J298" s="25">
        <f>ROUND((H298*'2-Calculator'!$D$26),2)</f>
        <v>160593.79</v>
      </c>
      <c r="K298" s="25">
        <f>ROUND((I298*'2-Calculator'!$D$26),2)</f>
        <v>160593.79</v>
      </c>
      <c r="L298" s="23">
        <v>38.588628762541809</v>
      </c>
      <c r="M298" s="20" t="s">
        <v>199</v>
      </c>
      <c r="N298" s="20" t="s">
        <v>538</v>
      </c>
      <c r="O298" s="20"/>
      <c r="P298" s="20" t="s">
        <v>13</v>
      </c>
    </row>
    <row r="299" spans="1:16" s="26" customFormat="1" ht="12.5">
      <c r="A299" s="20"/>
      <c r="B299" s="20" t="s">
        <v>547</v>
      </c>
      <c r="C299" s="72" t="str">
        <f t="shared" si="14"/>
        <v>162</v>
      </c>
      <c r="D299" s="171" t="s">
        <v>548</v>
      </c>
      <c r="E299" s="182">
        <v>5.4940100000000003</v>
      </c>
      <c r="F299" s="23">
        <v>1</v>
      </c>
      <c r="G299" s="23">
        <v>1</v>
      </c>
      <c r="H299" s="22">
        <f t="shared" si="12"/>
        <v>5.4940100000000003</v>
      </c>
      <c r="I299" s="24">
        <f t="shared" si="13"/>
        <v>5.4940100000000003</v>
      </c>
      <c r="J299" s="25">
        <f>ROUND((H299*'2-Calculator'!$D$26),2)</f>
        <v>29667.65</v>
      </c>
      <c r="K299" s="25">
        <f>ROUND((I299*'2-Calculator'!$D$26),2)</f>
        <v>29667.65</v>
      </c>
      <c r="L299" s="23">
        <v>7.2192982456140351</v>
      </c>
      <c r="M299" s="20" t="s">
        <v>199</v>
      </c>
      <c r="N299" s="20" t="s">
        <v>538</v>
      </c>
      <c r="O299" s="20"/>
      <c r="P299" s="20" t="s">
        <v>13</v>
      </c>
    </row>
    <row r="300" spans="1:16" s="26" customFormat="1" ht="12.5">
      <c r="A300" s="20"/>
      <c r="B300" s="20" t="s">
        <v>549</v>
      </c>
      <c r="C300" s="72" t="str">
        <f t="shared" si="14"/>
        <v>162</v>
      </c>
      <c r="D300" s="171" t="s">
        <v>548</v>
      </c>
      <c r="E300" s="182">
        <v>6.4381000000000004</v>
      </c>
      <c r="F300" s="23">
        <v>1</v>
      </c>
      <c r="G300" s="23">
        <v>1</v>
      </c>
      <c r="H300" s="22">
        <f t="shared" si="12"/>
        <v>6.4381000000000004</v>
      </c>
      <c r="I300" s="24">
        <f t="shared" si="13"/>
        <v>6.4381000000000004</v>
      </c>
      <c r="J300" s="25">
        <f>ROUND((H300*'2-Calculator'!$D$26),2)</f>
        <v>34765.74</v>
      </c>
      <c r="K300" s="25">
        <f>ROUND((I300*'2-Calculator'!$D$26),2)</f>
        <v>34765.74</v>
      </c>
      <c r="L300" s="23">
        <v>9.1607538802660748</v>
      </c>
      <c r="M300" s="20" t="s">
        <v>199</v>
      </c>
      <c r="N300" s="20" t="s">
        <v>538</v>
      </c>
      <c r="O300" s="20"/>
      <c r="P300" s="20" t="s">
        <v>13</v>
      </c>
    </row>
    <row r="301" spans="1:16" s="26" customFormat="1" ht="12.5">
      <c r="A301" s="20"/>
      <c r="B301" s="20" t="s">
        <v>550</v>
      </c>
      <c r="C301" s="72" t="str">
        <f t="shared" si="14"/>
        <v>162</v>
      </c>
      <c r="D301" s="171" t="s">
        <v>548</v>
      </c>
      <c r="E301" s="182">
        <v>8.1233599999999999</v>
      </c>
      <c r="F301" s="23">
        <v>1</v>
      </c>
      <c r="G301" s="23">
        <v>1</v>
      </c>
      <c r="H301" s="22">
        <f t="shared" si="12"/>
        <v>8.1233599999999999</v>
      </c>
      <c r="I301" s="24">
        <f t="shared" si="13"/>
        <v>8.1233599999999999</v>
      </c>
      <c r="J301" s="25">
        <f>ROUND((H301*'2-Calculator'!$D$26),2)</f>
        <v>43866.14</v>
      </c>
      <c r="K301" s="25">
        <f>ROUND((I301*'2-Calculator'!$D$26),2)</f>
        <v>43866.14</v>
      </c>
      <c r="L301" s="23">
        <v>13.176971072036302</v>
      </c>
      <c r="M301" s="20" t="s">
        <v>199</v>
      </c>
      <c r="N301" s="20" t="s">
        <v>538</v>
      </c>
      <c r="O301" s="20"/>
      <c r="P301" s="20" t="s">
        <v>13</v>
      </c>
    </row>
    <row r="302" spans="1:16" s="26" customFormat="1" ht="12.5">
      <c r="A302" s="20"/>
      <c r="B302" s="20" t="s">
        <v>551</v>
      </c>
      <c r="C302" s="72" t="str">
        <f t="shared" si="14"/>
        <v>162</v>
      </c>
      <c r="D302" s="171" t="s">
        <v>548</v>
      </c>
      <c r="E302" s="182">
        <v>11.86031</v>
      </c>
      <c r="F302" s="23">
        <v>1</v>
      </c>
      <c r="G302" s="23">
        <v>1</v>
      </c>
      <c r="H302" s="22">
        <f t="shared" si="12"/>
        <v>11.86031</v>
      </c>
      <c r="I302" s="24">
        <f t="shared" si="13"/>
        <v>11.86031</v>
      </c>
      <c r="J302" s="25">
        <f>ROUND((H302*'2-Calculator'!$D$26),2)</f>
        <v>64045.67</v>
      </c>
      <c r="K302" s="25">
        <f>ROUND((I302*'2-Calculator'!$D$26),2)</f>
        <v>64045.67</v>
      </c>
      <c r="L302" s="23">
        <v>20.740310077519378</v>
      </c>
      <c r="M302" s="20" t="s">
        <v>199</v>
      </c>
      <c r="N302" s="20" t="s">
        <v>538</v>
      </c>
      <c r="O302" s="20"/>
      <c r="P302" s="20" t="s">
        <v>13</v>
      </c>
    </row>
    <row r="303" spans="1:16" s="26" customFormat="1" ht="12.5">
      <c r="A303" s="20"/>
      <c r="B303" s="20" t="s">
        <v>552</v>
      </c>
      <c r="C303" s="72" t="str">
        <f t="shared" si="14"/>
        <v>163</v>
      </c>
      <c r="D303" s="171" t="s">
        <v>553</v>
      </c>
      <c r="E303" s="182">
        <v>4.8052599999999996</v>
      </c>
      <c r="F303" s="23">
        <v>1</v>
      </c>
      <c r="G303" s="23">
        <v>1</v>
      </c>
      <c r="H303" s="22">
        <f t="shared" si="12"/>
        <v>4.8052599999999996</v>
      </c>
      <c r="I303" s="24">
        <f t="shared" si="13"/>
        <v>4.8052599999999996</v>
      </c>
      <c r="J303" s="25">
        <f>ROUND((H303*'2-Calculator'!$D$26),2)</f>
        <v>25948.400000000001</v>
      </c>
      <c r="K303" s="25">
        <f>ROUND((I303*'2-Calculator'!$D$26),2)</f>
        <v>25948.400000000001</v>
      </c>
      <c r="L303" s="23">
        <v>5.4665023526775709</v>
      </c>
      <c r="M303" s="20" t="s">
        <v>199</v>
      </c>
      <c r="N303" s="20" t="s">
        <v>538</v>
      </c>
      <c r="O303" s="20"/>
      <c r="P303" s="20" t="s">
        <v>13</v>
      </c>
    </row>
    <row r="304" spans="1:16" s="26" customFormat="1" ht="12.5">
      <c r="A304" s="20"/>
      <c r="B304" s="20" t="s">
        <v>554</v>
      </c>
      <c r="C304" s="72" t="str">
        <f t="shared" si="14"/>
        <v>163</v>
      </c>
      <c r="D304" s="171" t="s">
        <v>553</v>
      </c>
      <c r="E304" s="182">
        <v>5.3172699999999997</v>
      </c>
      <c r="F304" s="23">
        <v>1</v>
      </c>
      <c r="G304" s="23">
        <v>1</v>
      </c>
      <c r="H304" s="22">
        <f t="shared" si="12"/>
        <v>5.3172699999999997</v>
      </c>
      <c r="I304" s="24">
        <f t="shared" si="13"/>
        <v>5.3172699999999997</v>
      </c>
      <c r="J304" s="25">
        <f>ROUND((H304*'2-Calculator'!$D$26),2)</f>
        <v>28713.26</v>
      </c>
      <c r="K304" s="25">
        <f>ROUND((I304*'2-Calculator'!$D$26),2)</f>
        <v>28713.26</v>
      </c>
      <c r="L304" s="23">
        <v>6.6024329769099648</v>
      </c>
      <c r="M304" s="20" t="s">
        <v>199</v>
      </c>
      <c r="N304" s="20" t="s">
        <v>538</v>
      </c>
      <c r="O304" s="20"/>
      <c r="P304" s="20" t="s">
        <v>13</v>
      </c>
    </row>
    <row r="305" spans="1:16" s="26" customFormat="1" ht="12.5">
      <c r="A305" s="20"/>
      <c r="B305" s="20" t="s">
        <v>555</v>
      </c>
      <c r="C305" s="72" t="str">
        <f t="shared" si="14"/>
        <v>163</v>
      </c>
      <c r="D305" s="171" t="s">
        <v>553</v>
      </c>
      <c r="E305" s="182">
        <v>6.7187700000000001</v>
      </c>
      <c r="F305" s="23">
        <v>1</v>
      </c>
      <c r="G305" s="23">
        <v>1</v>
      </c>
      <c r="H305" s="22">
        <f t="shared" si="12"/>
        <v>6.7187700000000001</v>
      </c>
      <c r="I305" s="24">
        <f t="shared" si="13"/>
        <v>6.7187700000000001</v>
      </c>
      <c r="J305" s="25">
        <f>ROUND((H305*'2-Calculator'!$D$26),2)</f>
        <v>36281.360000000001</v>
      </c>
      <c r="K305" s="25">
        <f>ROUND((I305*'2-Calculator'!$D$26),2)</f>
        <v>36281.360000000001</v>
      </c>
      <c r="L305" s="23">
        <v>9.8281910397295018</v>
      </c>
      <c r="M305" s="20" t="s">
        <v>199</v>
      </c>
      <c r="N305" s="20" t="s">
        <v>538</v>
      </c>
      <c r="O305" s="20"/>
      <c r="P305" s="20" t="s">
        <v>13</v>
      </c>
    </row>
    <row r="306" spans="1:16" s="26" customFormat="1" ht="12.5">
      <c r="A306" s="20"/>
      <c r="B306" s="20" t="s">
        <v>556</v>
      </c>
      <c r="C306" s="72" t="str">
        <f t="shared" si="14"/>
        <v>163</v>
      </c>
      <c r="D306" s="171" t="s">
        <v>553</v>
      </c>
      <c r="E306" s="182">
        <v>10.09243</v>
      </c>
      <c r="F306" s="23">
        <v>1</v>
      </c>
      <c r="G306" s="23">
        <v>1</v>
      </c>
      <c r="H306" s="22">
        <f t="shared" si="12"/>
        <v>10.09243</v>
      </c>
      <c r="I306" s="24">
        <f t="shared" si="13"/>
        <v>10.09243</v>
      </c>
      <c r="J306" s="25">
        <f>ROUND((H306*'2-Calculator'!$D$26),2)</f>
        <v>54499.12</v>
      </c>
      <c r="K306" s="25">
        <f>ROUND((I306*'2-Calculator'!$D$26),2)</f>
        <v>54499.12</v>
      </c>
      <c r="L306" s="23">
        <v>16.350706509149873</v>
      </c>
      <c r="M306" s="20" t="s">
        <v>199</v>
      </c>
      <c r="N306" s="20" t="s">
        <v>538</v>
      </c>
      <c r="O306" s="20"/>
      <c r="P306" s="20" t="s">
        <v>13</v>
      </c>
    </row>
    <row r="307" spans="1:16" s="26" customFormat="1" ht="12.5">
      <c r="A307" s="20"/>
      <c r="B307" s="20" t="s">
        <v>557</v>
      </c>
      <c r="C307" s="72" t="str">
        <f t="shared" si="14"/>
        <v>165</v>
      </c>
      <c r="D307" s="171" t="s">
        <v>558</v>
      </c>
      <c r="E307" s="182">
        <v>4.6556300000000004</v>
      </c>
      <c r="F307" s="23">
        <v>1</v>
      </c>
      <c r="G307" s="23">
        <v>1</v>
      </c>
      <c r="H307" s="22">
        <f t="shared" si="12"/>
        <v>4.6556300000000004</v>
      </c>
      <c r="I307" s="24">
        <f t="shared" si="13"/>
        <v>4.6556300000000004</v>
      </c>
      <c r="J307" s="25">
        <f>ROUND((H307*'2-Calculator'!$D$26),2)</f>
        <v>25140.400000000001</v>
      </c>
      <c r="K307" s="25">
        <f>ROUND((I307*'2-Calculator'!$D$26),2)</f>
        <v>25140.400000000001</v>
      </c>
      <c r="L307" s="23">
        <v>7.348958333333333</v>
      </c>
      <c r="M307" s="20" t="s">
        <v>199</v>
      </c>
      <c r="N307" s="20" t="s">
        <v>538</v>
      </c>
      <c r="O307" s="20"/>
      <c r="P307" s="20" t="s">
        <v>13</v>
      </c>
    </row>
    <row r="308" spans="1:16" s="26" customFormat="1" ht="12.5">
      <c r="A308" s="20"/>
      <c r="B308" s="20" t="s">
        <v>559</v>
      </c>
      <c r="C308" s="72" t="str">
        <f t="shared" si="14"/>
        <v>165</v>
      </c>
      <c r="D308" s="171" t="s">
        <v>558</v>
      </c>
      <c r="E308" s="182">
        <v>5.6693300000000004</v>
      </c>
      <c r="F308" s="23">
        <v>1</v>
      </c>
      <c r="G308" s="23">
        <v>1</v>
      </c>
      <c r="H308" s="22">
        <f t="shared" si="12"/>
        <v>5.6693300000000004</v>
      </c>
      <c r="I308" s="24">
        <f t="shared" si="13"/>
        <v>5.6693300000000004</v>
      </c>
      <c r="J308" s="25">
        <f>ROUND((H308*'2-Calculator'!$D$26),2)</f>
        <v>30614.38</v>
      </c>
      <c r="K308" s="25">
        <f>ROUND((I308*'2-Calculator'!$D$26),2)</f>
        <v>30614.38</v>
      </c>
      <c r="L308" s="23">
        <v>8.8973953390277334</v>
      </c>
      <c r="M308" s="20" t="s">
        <v>199</v>
      </c>
      <c r="N308" s="20" t="s">
        <v>538</v>
      </c>
      <c r="O308" s="20"/>
      <c r="P308" s="20" t="s">
        <v>13</v>
      </c>
    </row>
    <row r="309" spans="1:16" s="26" customFormat="1" ht="12.5">
      <c r="A309" s="20"/>
      <c r="B309" s="20" t="s">
        <v>560</v>
      </c>
      <c r="C309" s="72" t="str">
        <f t="shared" si="14"/>
        <v>165</v>
      </c>
      <c r="D309" s="171" t="s">
        <v>558</v>
      </c>
      <c r="E309" s="182">
        <v>6.8163999999999998</v>
      </c>
      <c r="F309" s="23">
        <v>1</v>
      </c>
      <c r="G309" s="23">
        <v>1</v>
      </c>
      <c r="H309" s="22">
        <f t="shared" si="12"/>
        <v>6.8163999999999998</v>
      </c>
      <c r="I309" s="24">
        <f t="shared" si="13"/>
        <v>6.8163999999999998</v>
      </c>
      <c r="J309" s="25">
        <f>ROUND((H309*'2-Calculator'!$D$26),2)</f>
        <v>36808.559999999998</v>
      </c>
      <c r="K309" s="25">
        <f>ROUND((I309*'2-Calculator'!$D$26),2)</f>
        <v>36808.559999999998</v>
      </c>
      <c r="L309" s="23">
        <v>11.272394007013069</v>
      </c>
      <c r="M309" s="20" t="s">
        <v>199</v>
      </c>
      <c r="N309" s="20" t="s">
        <v>538</v>
      </c>
      <c r="O309" s="20"/>
      <c r="P309" s="20" t="s">
        <v>13</v>
      </c>
    </row>
    <row r="310" spans="1:16" s="26" customFormat="1" ht="12.5">
      <c r="A310" s="20"/>
      <c r="B310" s="20" t="s">
        <v>561</v>
      </c>
      <c r="C310" s="72" t="str">
        <f t="shared" si="14"/>
        <v>165</v>
      </c>
      <c r="D310" s="171" t="s">
        <v>558</v>
      </c>
      <c r="E310" s="182">
        <v>9.2293199999999995</v>
      </c>
      <c r="F310" s="23">
        <v>1</v>
      </c>
      <c r="G310" s="23">
        <v>1</v>
      </c>
      <c r="H310" s="22">
        <f t="shared" si="12"/>
        <v>9.2293199999999995</v>
      </c>
      <c r="I310" s="24">
        <f t="shared" si="13"/>
        <v>9.2293199999999995</v>
      </c>
      <c r="J310" s="25">
        <f>ROUND((H310*'2-Calculator'!$D$26),2)</f>
        <v>49838.33</v>
      </c>
      <c r="K310" s="25">
        <f>ROUND((I310*'2-Calculator'!$D$26),2)</f>
        <v>49838.33</v>
      </c>
      <c r="L310" s="23">
        <v>15.805597579425113</v>
      </c>
      <c r="M310" s="20" t="s">
        <v>199</v>
      </c>
      <c r="N310" s="20" t="s">
        <v>538</v>
      </c>
      <c r="O310" s="20"/>
      <c r="P310" s="20" t="s">
        <v>13</v>
      </c>
    </row>
    <row r="311" spans="1:16" s="26" customFormat="1" ht="12.5">
      <c r="A311" s="20"/>
      <c r="B311" s="20" t="s">
        <v>562</v>
      </c>
      <c r="C311" s="72" t="str">
        <f t="shared" si="14"/>
        <v>166</v>
      </c>
      <c r="D311" s="171" t="s">
        <v>563</v>
      </c>
      <c r="E311" s="182">
        <v>4.2858000000000001</v>
      </c>
      <c r="F311" s="23">
        <v>1</v>
      </c>
      <c r="G311" s="23">
        <v>1</v>
      </c>
      <c r="H311" s="22">
        <f t="shared" si="12"/>
        <v>4.2858000000000001</v>
      </c>
      <c r="I311" s="24">
        <f t="shared" si="13"/>
        <v>4.2858000000000001</v>
      </c>
      <c r="J311" s="25">
        <f>ROUND((H311*'2-Calculator'!$D$26),2)</f>
        <v>23143.32</v>
      </c>
      <c r="K311" s="25">
        <f>ROUND((I311*'2-Calculator'!$D$26),2)</f>
        <v>23143.32</v>
      </c>
      <c r="L311" s="23">
        <v>5.7328953693318381</v>
      </c>
      <c r="M311" s="20" t="s">
        <v>199</v>
      </c>
      <c r="N311" s="20" t="s">
        <v>538</v>
      </c>
      <c r="O311" s="20"/>
      <c r="P311" s="20" t="s">
        <v>13</v>
      </c>
    </row>
    <row r="312" spans="1:16" s="26" customFormat="1" ht="12.5">
      <c r="A312" s="20"/>
      <c r="B312" s="20" t="s">
        <v>564</v>
      </c>
      <c r="C312" s="72" t="str">
        <f t="shared" si="14"/>
        <v>166</v>
      </c>
      <c r="D312" s="171" t="s">
        <v>563</v>
      </c>
      <c r="E312" s="182">
        <v>4.7722100000000003</v>
      </c>
      <c r="F312" s="23">
        <v>1</v>
      </c>
      <c r="G312" s="23">
        <v>1</v>
      </c>
      <c r="H312" s="22">
        <f t="shared" si="12"/>
        <v>4.7722100000000003</v>
      </c>
      <c r="I312" s="24">
        <f t="shared" si="13"/>
        <v>4.7722100000000003</v>
      </c>
      <c r="J312" s="25">
        <f>ROUND((H312*'2-Calculator'!$D$26),2)</f>
        <v>25769.93</v>
      </c>
      <c r="K312" s="25">
        <f>ROUND((I312*'2-Calculator'!$D$26),2)</f>
        <v>25769.93</v>
      </c>
      <c r="L312" s="23">
        <v>6.83324621014114</v>
      </c>
      <c r="M312" s="20" t="s">
        <v>199</v>
      </c>
      <c r="N312" s="20" t="s">
        <v>538</v>
      </c>
      <c r="O312" s="20"/>
      <c r="P312" s="20" t="s">
        <v>13</v>
      </c>
    </row>
    <row r="313" spans="1:16" s="26" customFormat="1" ht="12.5">
      <c r="A313" s="20"/>
      <c r="B313" s="20" t="s">
        <v>565</v>
      </c>
      <c r="C313" s="72" t="str">
        <f t="shared" si="14"/>
        <v>166</v>
      </c>
      <c r="D313" s="171" t="s">
        <v>563</v>
      </c>
      <c r="E313" s="182">
        <v>5.6671699999999996</v>
      </c>
      <c r="F313" s="23">
        <v>1</v>
      </c>
      <c r="G313" s="23">
        <v>1</v>
      </c>
      <c r="H313" s="22">
        <f t="shared" si="12"/>
        <v>5.6671699999999996</v>
      </c>
      <c r="I313" s="24">
        <f t="shared" si="13"/>
        <v>5.6671699999999996</v>
      </c>
      <c r="J313" s="25">
        <f>ROUND((H313*'2-Calculator'!$D$26),2)</f>
        <v>30602.720000000001</v>
      </c>
      <c r="K313" s="25">
        <f>ROUND((I313*'2-Calculator'!$D$26),2)</f>
        <v>30602.720000000001</v>
      </c>
      <c r="L313" s="23">
        <v>9.0794021485287253</v>
      </c>
      <c r="M313" s="20" t="s">
        <v>199</v>
      </c>
      <c r="N313" s="20" t="s">
        <v>538</v>
      </c>
      <c r="O313" s="20"/>
      <c r="P313" s="20" t="s">
        <v>13</v>
      </c>
    </row>
    <row r="314" spans="1:16" s="26" customFormat="1" ht="12.5">
      <c r="A314" s="20"/>
      <c r="B314" s="20" t="s">
        <v>566</v>
      </c>
      <c r="C314" s="72" t="str">
        <f t="shared" si="14"/>
        <v>166</v>
      </c>
      <c r="D314" s="171" t="s">
        <v>563</v>
      </c>
      <c r="E314" s="182">
        <v>8.3193800000000007</v>
      </c>
      <c r="F314" s="23">
        <v>1</v>
      </c>
      <c r="G314" s="23">
        <v>1</v>
      </c>
      <c r="H314" s="22">
        <f t="shared" si="12"/>
        <v>8.3193800000000007</v>
      </c>
      <c r="I314" s="24">
        <f t="shared" si="13"/>
        <v>8.3193800000000007</v>
      </c>
      <c r="J314" s="25">
        <f>ROUND((H314*'2-Calculator'!$D$26),2)</f>
        <v>44924.65</v>
      </c>
      <c r="K314" s="25">
        <f>ROUND((I314*'2-Calculator'!$D$26),2)</f>
        <v>44924.65</v>
      </c>
      <c r="L314" s="23">
        <v>14.492271799358413</v>
      </c>
      <c r="M314" s="20" t="s">
        <v>199</v>
      </c>
      <c r="N314" s="20" t="s">
        <v>538</v>
      </c>
      <c r="O314" s="20"/>
      <c r="P314" s="20" t="s">
        <v>13</v>
      </c>
    </row>
    <row r="315" spans="1:16" s="26" customFormat="1" ht="12.5">
      <c r="A315" s="20"/>
      <c r="B315" s="20" t="s">
        <v>567</v>
      </c>
      <c r="C315" s="72" t="str">
        <f t="shared" si="14"/>
        <v>167</v>
      </c>
      <c r="D315" s="171" t="s">
        <v>568</v>
      </c>
      <c r="E315" s="182">
        <v>3.6032199999999999</v>
      </c>
      <c r="F315" s="23">
        <v>1</v>
      </c>
      <c r="G315" s="23">
        <v>1</v>
      </c>
      <c r="H315" s="22">
        <f t="shared" si="12"/>
        <v>3.6032199999999999</v>
      </c>
      <c r="I315" s="24">
        <f t="shared" si="13"/>
        <v>3.6032199999999999</v>
      </c>
      <c r="J315" s="25">
        <f>ROUND((H315*'2-Calculator'!$D$26),2)</f>
        <v>19457.39</v>
      </c>
      <c r="K315" s="25">
        <f>ROUND((I315*'2-Calculator'!$D$26),2)</f>
        <v>19457.39</v>
      </c>
      <c r="L315" s="23">
        <v>4.1552839683680807</v>
      </c>
      <c r="M315" s="20" t="s">
        <v>199</v>
      </c>
      <c r="N315" s="20" t="s">
        <v>538</v>
      </c>
      <c r="O315" s="20"/>
      <c r="P315" s="20" t="s">
        <v>13</v>
      </c>
    </row>
    <row r="316" spans="1:16" s="26" customFormat="1" ht="12.5">
      <c r="A316" s="20"/>
      <c r="B316" s="20" t="s">
        <v>569</v>
      </c>
      <c r="C316" s="72" t="str">
        <f t="shared" si="14"/>
        <v>167</v>
      </c>
      <c r="D316" s="171" t="s">
        <v>568</v>
      </c>
      <c r="E316" s="182">
        <v>3.7453400000000001</v>
      </c>
      <c r="F316" s="23">
        <v>1</v>
      </c>
      <c r="G316" s="23">
        <v>1</v>
      </c>
      <c r="H316" s="22">
        <f t="shared" si="12"/>
        <v>3.7453400000000001</v>
      </c>
      <c r="I316" s="24">
        <f t="shared" si="13"/>
        <v>3.7453400000000001</v>
      </c>
      <c r="J316" s="25">
        <f>ROUND((H316*'2-Calculator'!$D$26),2)</f>
        <v>20224.84</v>
      </c>
      <c r="K316" s="25">
        <f>ROUND((I316*'2-Calculator'!$D$26),2)</f>
        <v>20224.84</v>
      </c>
      <c r="L316" s="23">
        <v>4.8349445041174368</v>
      </c>
      <c r="M316" s="20" t="s">
        <v>199</v>
      </c>
      <c r="N316" s="20" t="s">
        <v>538</v>
      </c>
      <c r="O316" s="20"/>
      <c r="P316" s="20" t="s">
        <v>13</v>
      </c>
    </row>
    <row r="317" spans="1:16" s="26" customFormat="1" ht="12.5">
      <c r="A317" s="20"/>
      <c r="B317" s="20" t="s">
        <v>570</v>
      </c>
      <c r="C317" s="72" t="str">
        <f t="shared" si="14"/>
        <v>167</v>
      </c>
      <c r="D317" s="171" t="s">
        <v>568</v>
      </c>
      <c r="E317" s="182">
        <v>5.6542899999999996</v>
      </c>
      <c r="F317" s="23">
        <v>1</v>
      </c>
      <c r="G317" s="23">
        <v>1</v>
      </c>
      <c r="H317" s="22">
        <f t="shared" si="12"/>
        <v>5.6542899999999996</v>
      </c>
      <c r="I317" s="24">
        <f t="shared" si="13"/>
        <v>5.6542899999999996</v>
      </c>
      <c r="J317" s="25">
        <f>ROUND((H317*'2-Calculator'!$D$26),2)</f>
        <v>30533.17</v>
      </c>
      <c r="K317" s="25">
        <f>ROUND((I317*'2-Calculator'!$D$26),2)</f>
        <v>30533.17</v>
      </c>
      <c r="L317" s="23">
        <v>8.2768786127167626</v>
      </c>
      <c r="M317" s="20" t="s">
        <v>199</v>
      </c>
      <c r="N317" s="20" t="s">
        <v>538</v>
      </c>
      <c r="O317" s="20"/>
      <c r="P317" s="20" t="s">
        <v>13</v>
      </c>
    </row>
    <row r="318" spans="1:16" s="26" customFormat="1" ht="12.5">
      <c r="A318" s="20"/>
      <c r="B318" s="20" t="s">
        <v>571</v>
      </c>
      <c r="C318" s="72" t="str">
        <f t="shared" si="14"/>
        <v>167</v>
      </c>
      <c r="D318" s="171" t="s">
        <v>568</v>
      </c>
      <c r="E318" s="182">
        <v>9.0781700000000001</v>
      </c>
      <c r="F318" s="23">
        <v>1</v>
      </c>
      <c r="G318" s="23">
        <v>1</v>
      </c>
      <c r="H318" s="22">
        <f t="shared" si="12"/>
        <v>9.0781700000000001</v>
      </c>
      <c r="I318" s="24">
        <f t="shared" si="13"/>
        <v>9.0781700000000001</v>
      </c>
      <c r="J318" s="25">
        <f>ROUND((H318*'2-Calculator'!$D$26),2)</f>
        <v>49022.12</v>
      </c>
      <c r="K318" s="25">
        <f>ROUND((I318*'2-Calculator'!$D$26),2)</f>
        <v>49022.12</v>
      </c>
      <c r="L318" s="23">
        <v>16.05654761904762</v>
      </c>
      <c r="M318" s="20" t="s">
        <v>199</v>
      </c>
      <c r="N318" s="20" t="s">
        <v>538</v>
      </c>
      <c r="O318" s="20"/>
      <c r="P318" s="20" t="s">
        <v>13</v>
      </c>
    </row>
    <row r="319" spans="1:16" s="26" customFormat="1" ht="12.5">
      <c r="A319" s="20"/>
      <c r="B319" s="20" t="s">
        <v>572</v>
      </c>
      <c r="C319" s="72" t="str">
        <f t="shared" si="14"/>
        <v>169</v>
      </c>
      <c r="D319" s="171" t="s">
        <v>573</v>
      </c>
      <c r="E319" s="182">
        <v>3.6141700000000001</v>
      </c>
      <c r="F319" s="23">
        <v>1</v>
      </c>
      <c r="G319" s="23">
        <v>1</v>
      </c>
      <c r="H319" s="22">
        <f t="shared" si="12"/>
        <v>3.6141700000000001</v>
      </c>
      <c r="I319" s="24">
        <f t="shared" si="13"/>
        <v>3.6141700000000001</v>
      </c>
      <c r="J319" s="25">
        <f>ROUND((H319*'2-Calculator'!$D$26),2)</f>
        <v>19516.52</v>
      </c>
      <c r="K319" s="25">
        <f>ROUND((I319*'2-Calculator'!$D$26),2)</f>
        <v>19516.52</v>
      </c>
      <c r="L319" s="23">
        <v>2.4207620842870607</v>
      </c>
      <c r="M319" s="20" t="s">
        <v>199</v>
      </c>
      <c r="N319" s="20" t="s">
        <v>538</v>
      </c>
      <c r="O319" s="20"/>
      <c r="P319" s="20" t="s">
        <v>13</v>
      </c>
    </row>
    <row r="320" spans="1:16" s="26" customFormat="1" ht="12.5">
      <c r="A320" s="20"/>
      <c r="B320" s="20" t="s">
        <v>574</v>
      </c>
      <c r="C320" s="72" t="str">
        <f t="shared" si="14"/>
        <v>169</v>
      </c>
      <c r="D320" s="171" t="s">
        <v>573</v>
      </c>
      <c r="E320" s="182">
        <v>3.6628400000000001</v>
      </c>
      <c r="F320" s="23">
        <v>1</v>
      </c>
      <c r="G320" s="23">
        <v>1</v>
      </c>
      <c r="H320" s="22">
        <f t="shared" si="12"/>
        <v>3.6628400000000001</v>
      </c>
      <c r="I320" s="24">
        <f t="shared" si="13"/>
        <v>3.6628400000000001</v>
      </c>
      <c r="J320" s="25">
        <f>ROUND((H320*'2-Calculator'!$D$26),2)</f>
        <v>19779.34</v>
      </c>
      <c r="K320" s="25">
        <f>ROUND((I320*'2-Calculator'!$D$26),2)</f>
        <v>19779.34</v>
      </c>
      <c r="L320" s="23">
        <v>3.8341336116910232</v>
      </c>
      <c r="M320" s="20" t="s">
        <v>199</v>
      </c>
      <c r="N320" s="20" t="s">
        <v>538</v>
      </c>
      <c r="O320" s="20"/>
      <c r="P320" s="20" t="s">
        <v>13</v>
      </c>
    </row>
    <row r="321" spans="1:16" s="26" customFormat="1" ht="12.5">
      <c r="A321" s="20"/>
      <c r="B321" s="20" t="s">
        <v>575</v>
      </c>
      <c r="C321" s="72" t="str">
        <f t="shared" si="14"/>
        <v>169</v>
      </c>
      <c r="D321" s="171" t="s">
        <v>573</v>
      </c>
      <c r="E321" s="182">
        <v>4.7862900000000002</v>
      </c>
      <c r="F321" s="23">
        <v>1</v>
      </c>
      <c r="G321" s="23">
        <v>1</v>
      </c>
      <c r="H321" s="22">
        <f t="shared" si="12"/>
        <v>4.7862900000000002</v>
      </c>
      <c r="I321" s="24">
        <f t="shared" si="13"/>
        <v>4.7862900000000002</v>
      </c>
      <c r="J321" s="25">
        <f>ROUND((H321*'2-Calculator'!$D$26),2)</f>
        <v>25845.97</v>
      </c>
      <c r="K321" s="25">
        <f>ROUND((I321*'2-Calculator'!$D$26),2)</f>
        <v>25845.97</v>
      </c>
      <c r="L321" s="23">
        <v>7.5449113338473399</v>
      </c>
      <c r="M321" s="20" t="s">
        <v>199</v>
      </c>
      <c r="N321" s="20" t="s">
        <v>538</v>
      </c>
      <c r="O321" s="20"/>
      <c r="P321" s="20" t="s">
        <v>13</v>
      </c>
    </row>
    <row r="322" spans="1:16" s="26" customFormat="1" ht="12.5">
      <c r="A322" s="20"/>
      <c r="B322" s="20" t="s">
        <v>576</v>
      </c>
      <c r="C322" s="72" t="str">
        <f t="shared" si="14"/>
        <v>169</v>
      </c>
      <c r="D322" s="171" t="s">
        <v>573</v>
      </c>
      <c r="E322" s="182">
        <v>7.7865900000000003</v>
      </c>
      <c r="F322" s="23">
        <v>1</v>
      </c>
      <c r="G322" s="23">
        <v>1</v>
      </c>
      <c r="H322" s="22">
        <f t="shared" si="12"/>
        <v>7.7865900000000003</v>
      </c>
      <c r="I322" s="24">
        <f t="shared" si="13"/>
        <v>7.7865900000000003</v>
      </c>
      <c r="J322" s="25">
        <f>ROUND((H322*'2-Calculator'!$D$26),2)</f>
        <v>42047.59</v>
      </c>
      <c r="K322" s="25">
        <f>ROUND((I322*'2-Calculator'!$D$26),2)</f>
        <v>42047.59</v>
      </c>
      <c r="L322" s="23">
        <v>13.400309119010819</v>
      </c>
      <c r="M322" s="20" t="s">
        <v>199</v>
      </c>
      <c r="N322" s="20" t="s">
        <v>538</v>
      </c>
      <c r="O322" s="20"/>
      <c r="P322" s="20" t="s">
        <v>13</v>
      </c>
    </row>
    <row r="323" spans="1:16" s="26" customFormat="1" ht="12.5">
      <c r="A323" s="20"/>
      <c r="B323" s="20" t="s">
        <v>577</v>
      </c>
      <c r="C323" s="72" t="str">
        <f t="shared" si="14"/>
        <v>170</v>
      </c>
      <c r="D323" s="171" t="s">
        <v>578</v>
      </c>
      <c r="E323" s="182">
        <v>2.7106499999999998</v>
      </c>
      <c r="F323" s="23">
        <v>1</v>
      </c>
      <c r="G323" s="23">
        <v>1</v>
      </c>
      <c r="H323" s="22">
        <f t="shared" si="12"/>
        <v>2.7106499999999998</v>
      </c>
      <c r="I323" s="24">
        <f t="shared" si="13"/>
        <v>2.7106499999999998</v>
      </c>
      <c r="J323" s="25">
        <f>ROUND((H323*'2-Calculator'!$D$26),2)</f>
        <v>14637.51</v>
      </c>
      <c r="K323" s="25">
        <f>ROUND((I323*'2-Calculator'!$D$26),2)</f>
        <v>14637.51</v>
      </c>
      <c r="L323" s="23">
        <v>4.632352941176471</v>
      </c>
      <c r="M323" s="20" t="s">
        <v>199</v>
      </c>
      <c r="N323" s="20" t="s">
        <v>538</v>
      </c>
      <c r="O323" s="20"/>
      <c r="P323" s="20" t="s">
        <v>13</v>
      </c>
    </row>
    <row r="324" spans="1:16" s="26" customFormat="1" ht="12.5">
      <c r="A324" s="20"/>
      <c r="B324" s="20" t="s">
        <v>579</v>
      </c>
      <c r="C324" s="72" t="str">
        <f t="shared" si="14"/>
        <v>170</v>
      </c>
      <c r="D324" s="171" t="s">
        <v>578</v>
      </c>
      <c r="E324" s="182">
        <v>3.07904</v>
      </c>
      <c r="F324" s="23">
        <v>1</v>
      </c>
      <c r="G324" s="23">
        <v>1</v>
      </c>
      <c r="H324" s="22">
        <f t="shared" si="12"/>
        <v>3.07904</v>
      </c>
      <c r="I324" s="24">
        <f t="shared" si="13"/>
        <v>3.07904</v>
      </c>
      <c r="J324" s="25">
        <f>ROUND((H324*'2-Calculator'!$D$26),2)</f>
        <v>16626.82</v>
      </c>
      <c r="K324" s="25">
        <f>ROUND((I324*'2-Calculator'!$D$26),2)</f>
        <v>16626.82</v>
      </c>
      <c r="L324" s="23">
        <v>6.189801699716714</v>
      </c>
      <c r="M324" s="20" t="s">
        <v>199</v>
      </c>
      <c r="N324" s="20" t="s">
        <v>538</v>
      </c>
      <c r="O324" s="20"/>
      <c r="P324" s="20" t="s">
        <v>13</v>
      </c>
    </row>
    <row r="325" spans="1:16" s="26" customFormat="1" ht="12.5">
      <c r="A325" s="20"/>
      <c r="B325" s="20" t="s">
        <v>580</v>
      </c>
      <c r="C325" s="72" t="str">
        <f t="shared" si="14"/>
        <v>170</v>
      </c>
      <c r="D325" s="171" t="s">
        <v>578</v>
      </c>
      <c r="E325" s="182">
        <v>3.9049499999999999</v>
      </c>
      <c r="F325" s="23">
        <v>1</v>
      </c>
      <c r="G325" s="23">
        <v>1</v>
      </c>
      <c r="H325" s="22">
        <f t="shared" si="12"/>
        <v>3.9049499999999999</v>
      </c>
      <c r="I325" s="24">
        <f t="shared" si="13"/>
        <v>3.9049499999999999</v>
      </c>
      <c r="J325" s="25">
        <f>ROUND((H325*'2-Calculator'!$D$26),2)</f>
        <v>21086.73</v>
      </c>
      <c r="K325" s="25">
        <f>ROUND((I325*'2-Calculator'!$D$26),2)</f>
        <v>21086.73</v>
      </c>
      <c r="L325" s="23">
        <v>8.1807909604519775</v>
      </c>
      <c r="M325" s="20" t="s">
        <v>199</v>
      </c>
      <c r="N325" s="20" t="s">
        <v>538</v>
      </c>
      <c r="O325" s="20"/>
      <c r="P325" s="20" t="s">
        <v>13</v>
      </c>
    </row>
    <row r="326" spans="1:16" s="26" customFormat="1" ht="12.5">
      <c r="A326" s="20"/>
      <c r="B326" s="20" t="s">
        <v>581</v>
      </c>
      <c r="C326" s="72" t="str">
        <f t="shared" si="14"/>
        <v>170</v>
      </c>
      <c r="D326" s="171" t="s">
        <v>578</v>
      </c>
      <c r="E326" s="182">
        <v>5.4905900000000001</v>
      </c>
      <c r="F326" s="23">
        <v>1</v>
      </c>
      <c r="G326" s="23">
        <v>1</v>
      </c>
      <c r="H326" s="22">
        <f t="shared" si="12"/>
        <v>5.4905900000000001</v>
      </c>
      <c r="I326" s="24">
        <f t="shared" si="13"/>
        <v>5.4905900000000001</v>
      </c>
      <c r="J326" s="25">
        <f>ROUND((H326*'2-Calculator'!$D$26),2)</f>
        <v>29649.19</v>
      </c>
      <c r="K326" s="25">
        <f>ROUND((I326*'2-Calculator'!$D$26),2)</f>
        <v>29649.19</v>
      </c>
      <c r="L326" s="23">
        <v>13.283653846153847</v>
      </c>
      <c r="M326" s="20" t="s">
        <v>199</v>
      </c>
      <c r="N326" s="20" t="s">
        <v>538</v>
      </c>
      <c r="O326" s="20"/>
      <c r="P326" s="20" t="s">
        <v>13</v>
      </c>
    </row>
    <row r="327" spans="1:16" s="26" customFormat="1" ht="12.5">
      <c r="A327" s="20"/>
      <c r="B327" s="20" t="s">
        <v>582</v>
      </c>
      <c r="C327" s="72" t="str">
        <f t="shared" si="14"/>
        <v>171</v>
      </c>
      <c r="D327" s="171" t="s">
        <v>583</v>
      </c>
      <c r="E327" s="182">
        <v>2.0089600000000001</v>
      </c>
      <c r="F327" s="23">
        <v>1</v>
      </c>
      <c r="G327" s="23">
        <v>1</v>
      </c>
      <c r="H327" s="22">
        <f t="shared" si="12"/>
        <v>2.0089600000000001</v>
      </c>
      <c r="I327" s="24">
        <f t="shared" si="13"/>
        <v>2.0089600000000001</v>
      </c>
      <c r="J327" s="25">
        <f>ROUND((H327*'2-Calculator'!$D$26),2)</f>
        <v>10848.38</v>
      </c>
      <c r="K327" s="25">
        <f>ROUND((I327*'2-Calculator'!$D$26),2)</f>
        <v>10848.38</v>
      </c>
      <c r="L327" s="23">
        <v>2.7009177459473368</v>
      </c>
      <c r="M327" s="20" t="s">
        <v>199</v>
      </c>
      <c r="N327" s="20" t="s">
        <v>538</v>
      </c>
      <c r="O327" s="20"/>
      <c r="P327" s="20" t="s">
        <v>13</v>
      </c>
    </row>
    <row r="328" spans="1:16" s="26" customFormat="1" ht="12.5">
      <c r="A328" s="20"/>
      <c r="B328" s="20" t="s">
        <v>584</v>
      </c>
      <c r="C328" s="72" t="str">
        <f t="shared" si="14"/>
        <v>171</v>
      </c>
      <c r="D328" s="171" t="s">
        <v>583</v>
      </c>
      <c r="E328" s="182">
        <v>2.30355</v>
      </c>
      <c r="F328" s="23">
        <v>1</v>
      </c>
      <c r="G328" s="23">
        <v>1</v>
      </c>
      <c r="H328" s="22">
        <f t="shared" si="12"/>
        <v>2.30355</v>
      </c>
      <c r="I328" s="24">
        <f t="shared" si="13"/>
        <v>2.30355</v>
      </c>
      <c r="J328" s="25">
        <f>ROUND((H328*'2-Calculator'!$D$26),2)</f>
        <v>12439.17</v>
      </c>
      <c r="K328" s="25">
        <f>ROUND((I328*'2-Calculator'!$D$26),2)</f>
        <v>12439.17</v>
      </c>
      <c r="L328" s="23">
        <v>3.8636419829397948</v>
      </c>
      <c r="M328" s="20" t="s">
        <v>199</v>
      </c>
      <c r="N328" s="20" t="s">
        <v>538</v>
      </c>
      <c r="O328" s="20"/>
      <c r="P328" s="20" t="s">
        <v>13</v>
      </c>
    </row>
    <row r="329" spans="1:16" s="26" customFormat="1" ht="12.5">
      <c r="A329" s="20"/>
      <c r="B329" s="20" t="s">
        <v>585</v>
      </c>
      <c r="C329" s="72" t="str">
        <f t="shared" si="14"/>
        <v>171</v>
      </c>
      <c r="D329" s="171" t="s">
        <v>583</v>
      </c>
      <c r="E329" s="182">
        <v>2.9482599999999999</v>
      </c>
      <c r="F329" s="23">
        <v>1</v>
      </c>
      <c r="G329" s="23">
        <v>1</v>
      </c>
      <c r="H329" s="22">
        <f t="shared" si="12"/>
        <v>2.9482599999999999</v>
      </c>
      <c r="I329" s="24">
        <f t="shared" si="13"/>
        <v>2.9482599999999999</v>
      </c>
      <c r="J329" s="25">
        <f>ROUND((H329*'2-Calculator'!$D$26),2)</f>
        <v>15920.6</v>
      </c>
      <c r="K329" s="25">
        <f>ROUND((I329*'2-Calculator'!$D$26),2)</f>
        <v>15920.6</v>
      </c>
      <c r="L329" s="23">
        <v>6.2211248744559757</v>
      </c>
      <c r="M329" s="20" t="s">
        <v>199</v>
      </c>
      <c r="N329" s="20" t="s">
        <v>538</v>
      </c>
      <c r="O329" s="20"/>
      <c r="P329" s="20" t="s">
        <v>13</v>
      </c>
    </row>
    <row r="330" spans="1:16" s="26" customFormat="1" ht="12.5">
      <c r="A330" s="20"/>
      <c r="B330" s="20" t="s">
        <v>586</v>
      </c>
      <c r="C330" s="72" t="str">
        <f t="shared" si="14"/>
        <v>171</v>
      </c>
      <c r="D330" s="171" t="s">
        <v>583</v>
      </c>
      <c r="E330" s="182">
        <v>4.3847199999999997</v>
      </c>
      <c r="F330" s="23">
        <v>1</v>
      </c>
      <c r="G330" s="23">
        <v>1</v>
      </c>
      <c r="H330" s="22">
        <f t="shared" si="12"/>
        <v>4.3847199999999997</v>
      </c>
      <c r="I330" s="24">
        <f t="shared" si="13"/>
        <v>4.3847199999999997</v>
      </c>
      <c r="J330" s="25">
        <f>ROUND((H330*'2-Calculator'!$D$26),2)</f>
        <v>23677.49</v>
      </c>
      <c r="K330" s="25">
        <f>ROUND((I330*'2-Calculator'!$D$26),2)</f>
        <v>23677.49</v>
      </c>
      <c r="L330" s="23">
        <v>10.613041154462854</v>
      </c>
      <c r="M330" s="20" t="s">
        <v>199</v>
      </c>
      <c r="N330" s="20" t="s">
        <v>538</v>
      </c>
      <c r="O330" s="20"/>
      <c r="P330" s="20" t="s">
        <v>13</v>
      </c>
    </row>
    <row r="331" spans="1:16" s="26" customFormat="1" ht="12.5">
      <c r="A331" s="20"/>
      <c r="B331" s="20" t="s">
        <v>587</v>
      </c>
      <c r="C331" s="72" t="str">
        <f t="shared" si="14"/>
        <v>174</v>
      </c>
      <c r="D331" s="171" t="s">
        <v>588</v>
      </c>
      <c r="E331" s="182">
        <v>2.4989499999999998</v>
      </c>
      <c r="F331" s="23">
        <v>1</v>
      </c>
      <c r="G331" s="23">
        <v>1</v>
      </c>
      <c r="H331" s="22">
        <f t="shared" si="12"/>
        <v>2.4989499999999998</v>
      </c>
      <c r="I331" s="24">
        <f t="shared" si="13"/>
        <v>2.4989499999999998</v>
      </c>
      <c r="J331" s="25">
        <f>ROUND((H331*'2-Calculator'!$D$26),2)</f>
        <v>13494.33</v>
      </c>
      <c r="K331" s="25">
        <f>ROUND((I331*'2-Calculator'!$D$26),2)</f>
        <v>13494.33</v>
      </c>
      <c r="L331" s="23">
        <v>2.208368253436138</v>
      </c>
      <c r="M331" s="20" t="s">
        <v>199</v>
      </c>
      <c r="N331" s="20" t="s">
        <v>538</v>
      </c>
      <c r="O331" s="20"/>
      <c r="P331" s="20" t="s">
        <v>13</v>
      </c>
    </row>
    <row r="332" spans="1:16" s="26" customFormat="1" ht="12.5">
      <c r="A332" s="20"/>
      <c r="B332" s="20" t="s">
        <v>589</v>
      </c>
      <c r="C332" s="72" t="str">
        <f t="shared" si="14"/>
        <v>174</v>
      </c>
      <c r="D332" s="171" t="s">
        <v>588</v>
      </c>
      <c r="E332" s="182">
        <v>2.7116799999999999</v>
      </c>
      <c r="F332" s="23">
        <v>1</v>
      </c>
      <c r="G332" s="23">
        <v>1</v>
      </c>
      <c r="H332" s="22">
        <f t="shared" si="12"/>
        <v>2.7116799999999999</v>
      </c>
      <c r="I332" s="24">
        <f t="shared" si="13"/>
        <v>2.7116799999999999</v>
      </c>
      <c r="J332" s="25">
        <f>ROUND((H332*'2-Calculator'!$D$26),2)</f>
        <v>14643.07</v>
      </c>
      <c r="K332" s="25">
        <f>ROUND((I332*'2-Calculator'!$D$26),2)</f>
        <v>14643.07</v>
      </c>
      <c r="L332" s="23">
        <v>3.0509531535185559</v>
      </c>
      <c r="M332" s="20" t="s">
        <v>199</v>
      </c>
      <c r="N332" s="20" t="s">
        <v>538</v>
      </c>
      <c r="O332" s="20"/>
      <c r="P332" s="20" t="s">
        <v>13</v>
      </c>
    </row>
    <row r="333" spans="1:16" s="26" customFormat="1" ht="12.5">
      <c r="A333" s="20"/>
      <c r="B333" s="20" t="s">
        <v>590</v>
      </c>
      <c r="C333" s="72" t="str">
        <f t="shared" si="14"/>
        <v>174</v>
      </c>
      <c r="D333" s="171" t="s">
        <v>588</v>
      </c>
      <c r="E333" s="182">
        <v>3.3265500000000001</v>
      </c>
      <c r="F333" s="23">
        <v>1</v>
      </c>
      <c r="G333" s="23">
        <v>1</v>
      </c>
      <c r="H333" s="22">
        <f t="shared" si="12"/>
        <v>3.3265500000000001</v>
      </c>
      <c r="I333" s="24">
        <f t="shared" si="13"/>
        <v>3.3265500000000001</v>
      </c>
      <c r="J333" s="25">
        <f>ROUND((H333*'2-Calculator'!$D$26),2)</f>
        <v>17963.37</v>
      </c>
      <c r="K333" s="25">
        <f>ROUND((I333*'2-Calculator'!$D$26),2)</f>
        <v>17963.37</v>
      </c>
      <c r="L333" s="23">
        <v>5.2008113590263694</v>
      </c>
      <c r="M333" s="20" t="s">
        <v>199</v>
      </c>
      <c r="N333" s="20" t="s">
        <v>538</v>
      </c>
      <c r="O333" s="20"/>
      <c r="P333" s="20" t="s">
        <v>13</v>
      </c>
    </row>
    <row r="334" spans="1:16" s="26" customFormat="1" ht="12.5">
      <c r="A334" s="20"/>
      <c r="B334" s="20" t="s">
        <v>591</v>
      </c>
      <c r="C334" s="72" t="str">
        <f t="shared" si="14"/>
        <v>174</v>
      </c>
      <c r="D334" s="171" t="s">
        <v>588</v>
      </c>
      <c r="E334" s="182">
        <v>4.6489399999999996</v>
      </c>
      <c r="F334" s="23">
        <v>1</v>
      </c>
      <c r="G334" s="23">
        <v>1</v>
      </c>
      <c r="H334" s="22">
        <f t="shared" si="12"/>
        <v>4.6489399999999996</v>
      </c>
      <c r="I334" s="24">
        <f t="shared" si="13"/>
        <v>4.6489399999999996</v>
      </c>
      <c r="J334" s="25">
        <f>ROUND((H334*'2-Calculator'!$D$26),2)</f>
        <v>25104.28</v>
      </c>
      <c r="K334" s="25">
        <f>ROUND((I334*'2-Calculator'!$D$26),2)</f>
        <v>25104.28</v>
      </c>
      <c r="L334" s="23">
        <v>8.2255218216318777</v>
      </c>
      <c r="M334" s="20" t="s">
        <v>199</v>
      </c>
      <c r="N334" s="20" t="s">
        <v>538</v>
      </c>
      <c r="O334" s="20"/>
      <c r="P334" s="20" t="s">
        <v>13</v>
      </c>
    </row>
    <row r="335" spans="1:16" s="26" customFormat="1" ht="14.25" customHeight="1">
      <c r="A335" s="20"/>
      <c r="B335" s="20" t="s">
        <v>592</v>
      </c>
      <c r="C335" s="72" t="str">
        <f t="shared" si="14"/>
        <v>175</v>
      </c>
      <c r="D335" s="171" t="s">
        <v>593</v>
      </c>
      <c r="E335" s="182">
        <v>2.5165600000000001</v>
      </c>
      <c r="F335" s="23">
        <v>1</v>
      </c>
      <c r="G335" s="23">
        <v>1</v>
      </c>
      <c r="H335" s="22">
        <f t="shared" ref="H335:H398" si="15">ROUND(E335*F335,5)</f>
        <v>2.5165600000000001</v>
      </c>
      <c r="I335" s="24">
        <f t="shared" ref="I335:I398" si="16">ROUND(E335*G335,5)</f>
        <v>2.5165600000000001</v>
      </c>
      <c r="J335" s="25">
        <f>ROUND((H335*'2-Calculator'!$D$26),2)</f>
        <v>13589.42</v>
      </c>
      <c r="K335" s="25">
        <f>ROUND((I335*'2-Calculator'!$D$26),2)</f>
        <v>13589.42</v>
      </c>
      <c r="L335" s="23">
        <v>2.0688645980253879</v>
      </c>
      <c r="M335" s="20" t="s">
        <v>199</v>
      </c>
      <c r="N335" s="20" t="s">
        <v>538</v>
      </c>
      <c r="O335" s="20"/>
      <c r="P335" s="20" t="s">
        <v>13</v>
      </c>
    </row>
    <row r="336" spans="1:16" s="26" customFormat="1" ht="13.5" customHeight="1">
      <c r="A336" s="20"/>
      <c r="B336" s="20" t="s">
        <v>594</v>
      </c>
      <c r="C336" s="72" t="str">
        <f t="shared" ref="C336:C399" si="17">LEFT(B336,3)</f>
        <v>175</v>
      </c>
      <c r="D336" s="171" t="s">
        <v>593</v>
      </c>
      <c r="E336" s="182">
        <v>2.8443100000000001</v>
      </c>
      <c r="F336" s="23">
        <v>1</v>
      </c>
      <c r="G336" s="23">
        <v>1</v>
      </c>
      <c r="H336" s="22">
        <f t="shared" si="15"/>
        <v>2.8443100000000001</v>
      </c>
      <c r="I336" s="24">
        <f t="shared" si="16"/>
        <v>2.8443100000000001</v>
      </c>
      <c r="J336" s="25">
        <f>ROUND((H336*'2-Calculator'!$D$26),2)</f>
        <v>15359.27</v>
      </c>
      <c r="K336" s="25">
        <f>ROUND((I336*'2-Calculator'!$D$26),2)</f>
        <v>15359.27</v>
      </c>
      <c r="L336" s="23">
        <v>3.1486350225940174</v>
      </c>
      <c r="M336" s="20" t="s">
        <v>199</v>
      </c>
      <c r="N336" s="20" t="s">
        <v>538</v>
      </c>
      <c r="O336" s="20"/>
      <c r="P336" s="20" t="s">
        <v>13</v>
      </c>
    </row>
    <row r="337" spans="1:16" s="26" customFormat="1" ht="15" customHeight="1">
      <c r="A337" s="20"/>
      <c r="B337" s="20" t="s">
        <v>595</v>
      </c>
      <c r="C337" s="72" t="str">
        <f t="shared" si="17"/>
        <v>175</v>
      </c>
      <c r="D337" s="171" t="s">
        <v>593</v>
      </c>
      <c r="E337" s="182">
        <v>3.5103399999999998</v>
      </c>
      <c r="F337" s="23">
        <v>1</v>
      </c>
      <c r="G337" s="23">
        <v>1</v>
      </c>
      <c r="H337" s="22">
        <f t="shared" si="15"/>
        <v>3.5103399999999998</v>
      </c>
      <c r="I337" s="24">
        <f t="shared" si="16"/>
        <v>3.5103399999999998</v>
      </c>
      <c r="J337" s="25">
        <f>ROUND((H337*'2-Calculator'!$D$26),2)</f>
        <v>18955.84</v>
      </c>
      <c r="K337" s="25">
        <f>ROUND((I337*'2-Calculator'!$D$26),2)</f>
        <v>18955.84</v>
      </c>
      <c r="L337" s="23">
        <v>6.0416902318817165</v>
      </c>
      <c r="M337" s="20" t="s">
        <v>199</v>
      </c>
      <c r="N337" s="20" t="s">
        <v>538</v>
      </c>
      <c r="O337" s="20"/>
      <c r="P337" s="20" t="s">
        <v>13</v>
      </c>
    </row>
    <row r="338" spans="1:16" s="26" customFormat="1" ht="13.5" customHeight="1">
      <c r="A338" s="20"/>
      <c r="B338" s="20" t="s">
        <v>596</v>
      </c>
      <c r="C338" s="72" t="str">
        <f t="shared" si="17"/>
        <v>175</v>
      </c>
      <c r="D338" s="171" t="s">
        <v>593</v>
      </c>
      <c r="E338" s="182">
        <v>5.1369699999999998</v>
      </c>
      <c r="F338" s="23">
        <v>1</v>
      </c>
      <c r="G338" s="23">
        <v>1</v>
      </c>
      <c r="H338" s="22">
        <f t="shared" si="15"/>
        <v>5.1369699999999998</v>
      </c>
      <c r="I338" s="24">
        <f t="shared" si="16"/>
        <v>5.1369699999999998</v>
      </c>
      <c r="J338" s="25">
        <f>ROUND((H338*'2-Calculator'!$D$26),2)</f>
        <v>27739.64</v>
      </c>
      <c r="K338" s="25">
        <f>ROUND((I338*'2-Calculator'!$D$26),2)</f>
        <v>27739.64</v>
      </c>
      <c r="L338" s="23">
        <v>10.178636363636363</v>
      </c>
      <c r="M338" s="20" t="s">
        <v>199</v>
      </c>
      <c r="N338" s="20" t="s">
        <v>538</v>
      </c>
      <c r="O338" s="20"/>
      <c r="P338" s="20" t="s">
        <v>13</v>
      </c>
    </row>
    <row r="339" spans="1:16" s="26" customFormat="1" ht="12.5">
      <c r="A339" s="20"/>
      <c r="B339" s="20" t="s">
        <v>597</v>
      </c>
      <c r="C339" s="72" t="str">
        <f t="shared" si="17"/>
        <v>176</v>
      </c>
      <c r="D339" s="171" t="s">
        <v>598</v>
      </c>
      <c r="E339" s="182">
        <v>2.0777700000000001</v>
      </c>
      <c r="F339" s="23">
        <v>1</v>
      </c>
      <c r="G339" s="23">
        <v>1</v>
      </c>
      <c r="H339" s="22">
        <f t="shared" si="15"/>
        <v>2.0777700000000001</v>
      </c>
      <c r="I339" s="24">
        <f t="shared" si="16"/>
        <v>2.0777700000000001</v>
      </c>
      <c r="J339" s="25">
        <f>ROUND((H339*'2-Calculator'!$D$26),2)</f>
        <v>11219.96</v>
      </c>
      <c r="K339" s="25">
        <f>ROUND((I339*'2-Calculator'!$D$26),2)</f>
        <v>11219.96</v>
      </c>
      <c r="L339" s="23">
        <v>2.6492434662998625</v>
      </c>
      <c r="M339" s="20" t="s">
        <v>199</v>
      </c>
      <c r="N339" s="20" t="s">
        <v>538</v>
      </c>
      <c r="O339" s="20"/>
      <c r="P339" s="20" t="s">
        <v>13</v>
      </c>
    </row>
    <row r="340" spans="1:16" s="26" customFormat="1" ht="12.5">
      <c r="A340" s="20"/>
      <c r="B340" s="20" t="s">
        <v>599</v>
      </c>
      <c r="C340" s="72" t="str">
        <f t="shared" si="17"/>
        <v>176</v>
      </c>
      <c r="D340" s="171" t="s">
        <v>598</v>
      </c>
      <c r="E340" s="182">
        <v>2.4649200000000002</v>
      </c>
      <c r="F340" s="23">
        <v>1</v>
      </c>
      <c r="G340" s="23">
        <v>1</v>
      </c>
      <c r="H340" s="22">
        <f t="shared" si="15"/>
        <v>2.4649200000000002</v>
      </c>
      <c r="I340" s="24">
        <f t="shared" si="16"/>
        <v>2.4649200000000002</v>
      </c>
      <c r="J340" s="25">
        <f>ROUND((H340*'2-Calculator'!$D$26),2)</f>
        <v>13310.57</v>
      </c>
      <c r="K340" s="25">
        <f>ROUND((I340*'2-Calculator'!$D$26),2)</f>
        <v>13310.57</v>
      </c>
      <c r="L340" s="23">
        <v>3.4337416481069041</v>
      </c>
      <c r="M340" s="20" t="s">
        <v>199</v>
      </c>
      <c r="N340" s="20" t="s">
        <v>538</v>
      </c>
      <c r="O340" s="20"/>
      <c r="P340" s="20" t="s">
        <v>13</v>
      </c>
    </row>
    <row r="341" spans="1:16" s="26" customFormat="1" ht="12.5">
      <c r="A341" s="20"/>
      <c r="B341" s="20" t="s">
        <v>600</v>
      </c>
      <c r="C341" s="72" t="str">
        <f t="shared" si="17"/>
        <v>176</v>
      </c>
      <c r="D341" s="171" t="s">
        <v>598</v>
      </c>
      <c r="E341" s="182">
        <v>3.8187000000000002</v>
      </c>
      <c r="F341" s="23">
        <v>1</v>
      </c>
      <c r="G341" s="23">
        <v>1</v>
      </c>
      <c r="H341" s="22">
        <f t="shared" si="15"/>
        <v>3.8187000000000002</v>
      </c>
      <c r="I341" s="24">
        <f t="shared" si="16"/>
        <v>3.8187000000000002</v>
      </c>
      <c r="J341" s="25">
        <f>ROUND((H341*'2-Calculator'!$D$26),2)</f>
        <v>20620.98</v>
      </c>
      <c r="K341" s="25">
        <f>ROUND((I341*'2-Calculator'!$D$26),2)</f>
        <v>20620.98</v>
      </c>
      <c r="L341" s="23">
        <v>5.9196129512467435</v>
      </c>
      <c r="M341" s="20" t="s">
        <v>199</v>
      </c>
      <c r="N341" s="20" t="s">
        <v>538</v>
      </c>
      <c r="O341" s="20"/>
      <c r="P341" s="20" t="s">
        <v>13</v>
      </c>
    </row>
    <row r="342" spans="1:16" s="26" customFormat="1" ht="12.5">
      <c r="A342" s="20"/>
      <c r="B342" s="20" t="s">
        <v>601</v>
      </c>
      <c r="C342" s="72" t="str">
        <f t="shared" si="17"/>
        <v>176</v>
      </c>
      <c r="D342" s="171" t="s">
        <v>598</v>
      </c>
      <c r="E342" s="182">
        <v>6.3247799999999996</v>
      </c>
      <c r="F342" s="23">
        <v>1</v>
      </c>
      <c r="G342" s="23">
        <v>1</v>
      </c>
      <c r="H342" s="22">
        <f t="shared" si="15"/>
        <v>6.3247799999999996</v>
      </c>
      <c r="I342" s="24">
        <f t="shared" si="16"/>
        <v>6.3247799999999996</v>
      </c>
      <c r="J342" s="25">
        <f>ROUND((H342*'2-Calculator'!$D$26),2)</f>
        <v>34153.81</v>
      </c>
      <c r="K342" s="25">
        <f>ROUND((I342*'2-Calculator'!$D$26),2)</f>
        <v>34153.81</v>
      </c>
      <c r="L342" s="23">
        <v>13.546125461254613</v>
      </c>
      <c r="M342" s="20" t="s">
        <v>199</v>
      </c>
      <c r="N342" s="20" t="s">
        <v>538</v>
      </c>
      <c r="O342" s="20"/>
      <c r="P342" s="20" t="s">
        <v>13</v>
      </c>
    </row>
    <row r="343" spans="1:16" s="26" customFormat="1" ht="12.5">
      <c r="A343" s="20"/>
      <c r="B343" s="20" t="s">
        <v>602</v>
      </c>
      <c r="C343" s="72" t="str">
        <f t="shared" si="17"/>
        <v>177</v>
      </c>
      <c r="D343" s="171" t="s">
        <v>603</v>
      </c>
      <c r="E343" s="182">
        <v>1.4886699999999999</v>
      </c>
      <c r="F343" s="23">
        <v>1</v>
      </c>
      <c r="G343" s="23">
        <v>1</v>
      </c>
      <c r="H343" s="22">
        <f t="shared" si="15"/>
        <v>1.4886699999999999</v>
      </c>
      <c r="I343" s="24">
        <f t="shared" si="16"/>
        <v>1.4886699999999999</v>
      </c>
      <c r="J343" s="25">
        <f>ROUND((H343*'2-Calculator'!$D$26),2)</f>
        <v>8038.82</v>
      </c>
      <c r="K343" s="25">
        <f>ROUND((I343*'2-Calculator'!$D$26),2)</f>
        <v>8038.82</v>
      </c>
      <c r="L343" s="23">
        <v>2.8467243510506797</v>
      </c>
      <c r="M343" s="20" t="s">
        <v>199</v>
      </c>
      <c r="N343" s="20" t="s">
        <v>538</v>
      </c>
      <c r="O343" s="20"/>
      <c r="P343" s="20" t="s">
        <v>13</v>
      </c>
    </row>
    <row r="344" spans="1:16" s="26" customFormat="1" ht="12.5">
      <c r="A344" s="20"/>
      <c r="B344" s="20" t="s">
        <v>604</v>
      </c>
      <c r="C344" s="72" t="str">
        <f t="shared" si="17"/>
        <v>177</v>
      </c>
      <c r="D344" s="171" t="s">
        <v>603</v>
      </c>
      <c r="E344" s="182">
        <v>2.1489699999999998</v>
      </c>
      <c r="F344" s="23">
        <v>1</v>
      </c>
      <c r="G344" s="23">
        <v>1</v>
      </c>
      <c r="H344" s="22">
        <f t="shared" si="15"/>
        <v>2.1489699999999998</v>
      </c>
      <c r="I344" s="24">
        <f t="shared" si="16"/>
        <v>2.1489699999999998</v>
      </c>
      <c r="J344" s="25">
        <f>ROUND((H344*'2-Calculator'!$D$26),2)</f>
        <v>11604.44</v>
      </c>
      <c r="K344" s="25">
        <f>ROUND((I344*'2-Calculator'!$D$26),2)</f>
        <v>11604.44</v>
      </c>
      <c r="L344" s="23">
        <v>4.251131221719457</v>
      </c>
      <c r="M344" s="20" t="s">
        <v>199</v>
      </c>
      <c r="N344" s="20" t="s">
        <v>538</v>
      </c>
      <c r="O344" s="20"/>
      <c r="P344" s="20" t="s">
        <v>13</v>
      </c>
    </row>
    <row r="345" spans="1:16" s="26" customFormat="1" ht="12.5">
      <c r="A345" s="20"/>
      <c r="B345" s="20" t="s">
        <v>605</v>
      </c>
      <c r="C345" s="72" t="str">
        <f t="shared" si="17"/>
        <v>177</v>
      </c>
      <c r="D345" s="171" t="s">
        <v>603</v>
      </c>
      <c r="E345" s="182">
        <v>2.88747</v>
      </c>
      <c r="F345" s="23">
        <v>1</v>
      </c>
      <c r="G345" s="23">
        <v>1</v>
      </c>
      <c r="H345" s="22">
        <f t="shared" si="15"/>
        <v>2.88747</v>
      </c>
      <c r="I345" s="24">
        <f t="shared" si="16"/>
        <v>2.88747</v>
      </c>
      <c r="J345" s="25">
        <f>ROUND((H345*'2-Calculator'!$D$26),2)</f>
        <v>15592.34</v>
      </c>
      <c r="K345" s="25">
        <f>ROUND((I345*'2-Calculator'!$D$26),2)</f>
        <v>15592.34</v>
      </c>
      <c r="L345" s="23">
        <v>6.401929260450161</v>
      </c>
      <c r="M345" s="20" t="s">
        <v>199</v>
      </c>
      <c r="N345" s="20" t="s">
        <v>538</v>
      </c>
      <c r="O345" s="20"/>
      <c r="P345" s="20" t="s">
        <v>13</v>
      </c>
    </row>
    <row r="346" spans="1:16" s="26" customFormat="1" ht="12.5">
      <c r="A346" s="20"/>
      <c r="B346" s="20" t="s">
        <v>606</v>
      </c>
      <c r="C346" s="72" t="str">
        <f t="shared" si="17"/>
        <v>177</v>
      </c>
      <c r="D346" s="171" t="s">
        <v>603</v>
      </c>
      <c r="E346" s="182">
        <v>3.9839899999999999</v>
      </c>
      <c r="F346" s="23">
        <v>1</v>
      </c>
      <c r="G346" s="23">
        <v>1</v>
      </c>
      <c r="H346" s="22">
        <f t="shared" si="15"/>
        <v>3.9839899999999999</v>
      </c>
      <c r="I346" s="24">
        <f t="shared" si="16"/>
        <v>3.9839899999999999</v>
      </c>
      <c r="J346" s="25">
        <f>ROUND((H346*'2-Calculator'!$D$26),2)</f>
        <v>21513.55</v>
      </c>
      <c r="K346" s="25">
        <f>ROUND((I346*'2-Calculator'!$D$26),2)</f>
        <v>21513.55</v>
      </c>
      <c r="L346" s="23">
        <v>10.31958762886598</v>
      </c>
      <c r="M346" s="20" t="s">
        <v>199</v>
      </c>
      <c r="N346" s="20" t="s">
        <v>538</v>
      </c>
      <c r="O346" s="20"/>
      <c r="P346" s="20" t="s">
        <v>13</v>
      </c>
    </row>
    <row r="347" spans="1:16" s="26" customFormat="1" ht="12.5">
      <c r="A347" s="20"/>
      <c r="B347" s="20" t="s">
        <v>607</v>
      </c>
      <c r="C347" s="72" t="str">
        <f t="shared" si="17"/>
        <v>178</v>
      </c>
      <c r="D347" s="171" t="s">
        <v>608</v>
      </c>
      <c r="E347" s="182">
        <v>6.1629899999999997</v>
      </c>
      <c r="F347" s="23">
        <v>1</v>
      </c>
      <c r="G347" s="23">
        <v>1</v>
      </c>
      <c r="H347" s="22">
        <f t="shared" si="15"/>
        <v>6.1629899999999997</v>
      </c>
      <c r="I347" s="24">
        <f t="shared" si="16"/>
        <v>6.1629899999999997</v>
      </c>
      <c r="J347" s="25">
        <f>ROUND((H347*'2-Calculator'!$D$26),2)</f>
        <v>33280.15</v>
      </c>
      <c r="K347" s="25">
        <f>ROUND((I347*'2-Calculator'!$D$26),2)</f>
        <v>33280.15</v>
      </c>
      <c r="L347" s="23">
        <v>2.4891304347826089</v>
      </c>
      <c r="M347" s="20" t="s">
        <v>199</v>
      </c>
      <c r="N347" s="20" t="s">
        <v>538</v>
      </c>
      <c r="O347" s="20"/>
      <c r="P347" s="20" t="s">
        <v>13</v>
      </c>
    </row>
    <row r="348" spans="1:16" s="26" customFormat="1" ht="12.5">
      <c r="A348" s="20"/>
      <c r="B348" s="20" t="s">
        <v>609</v>
      </c>
      <c r="C348" s="72" t="str">
        <f t="shared" si="17"/>
        <v>178</v>
      </c>
      <c r="D348" s="171" t="s">
        <v>608</v>
      </c>
      <c r="E348" s="182">
        <v>6.90984</v>
      </c>
      <c r="F348" s="23">
        <v>1</v>
      </c>
      <c r="G348" s="23">
        <v>1</v>
      </c>
      <c r="H348" s="22">
        <f t="shared" si="15"/>
        <v>6.90984</v>
      </c>
      <c r="I348" s="24">
        <f t="shared" si="16"/>
        <v>6.90984</v>
      </c>
      <c r="J348" s="25">
        <f>ROUND((H348*'2-Calculator'!$D$26),2)</f>
        <v>37313.14</v>
      </c>
      <c r="K348" s="25">
        <f>ROUND((I348*'2-Calculator'!$D$26),2)</f>
        <v>37313.14</v>
      </c>
      <c r="L348" s="23">
        <v>4.7186147186147185</v>
      </c>
      <c r="M348" s="20" t="s">
        <v>199</v>
      </c>
      <c r="N348" s="20" t="s">
        <v>538</v>
      </c>
      <c r="O348" s="20"/>
      <c r="P348" s="20" t="s">
        <v>13</v>
      </c>
    </row>
    <row r="349" spans="1:16" s="26" customFormat="1" ht="12.5">
      <c r="A349" s="20"/>
      <c r="B349" s="20" t="s">
        <v>610</v>
      </c>
      <c r="C349" s="72" t="str">
        <f t="shared" si="17"/>
        <v>178</v>
      </c>
      <c r="D349" s="171" t="s">
        <v>608</v>
      </c>
      <c r="E349" s="182">
        <v>7.4164899999999996</v>
      </c>
      <c r="F349" s="23">
        <v>1</v>
      </c>
      <c r="G349" s="23">
        <v>1</v>
      </c>
      <c r="H349" s="22">
        <f t="shared" si="15"/>
        <v>7.4164899999999996</v>
      </c>
      <c r="I349" s="24">
        <f t="shared" si="16"/>
        <v>7.4164899999999996</v>
      </c>
      <c r="J349" s="25">
        <f>ROUND((H349*'2-Calculator'!$D$26),2)</f>
        <v>40049.050000000003</v>
      </c>
      <c r="K349" s="25">
        <f>ROUND((I349*'2-Calculator'!$D$26),2)</f>
        <v>40049.050000000003</v>
      </c>
      <c r="L349" s="23">
        <v>6.9645776566757496</v>
      </c>
      <c r="M349" s="20" t="s">
        <v>199</v>
      </c>
      <c r="N349" s="20" t="s">
        <v>538</v>
      </c>
      <c r="O349" s="20"/>
      <c r="P349" s="20" t="s">
        <v>13</v>
      </c>
    </row>
    <row r="350" spans="1:16" s="26" customFormat="1" ht="12.5">
      <c r="A350" s="20"/>
      <c r="B350" s="20" t="s">
        <v>611</v>
      </c>
      <c r="C350" s="72" t="str">
        <f t="shared" si="17"/>
        <v>178</v>
      </c>
      <c r="D350" s="171" t="s">
        <v>608</v>
      </c>
      <c r="E350" s="182">
        <v>10.0251</v>
      </c>
      <c r="F350" s="23">
        <v>1</v>
      </c>
      <c r="G350" s="23">
        <v>1</v>
      </c>
      <c r="H350" s="22">
        <f t="shared" si="15"/>
        <v>10.0251</v>
      </c>
      <c r="I350" s="24">
        <f t="shared" si="16"/>
        <v>10.0251</v>
      </c>
      <c r="J350" s="25">
        <f>ROUND((H350*'2-Calculator'!$D$26),2)</f>
        <v>54135.54</v>
      </c>
      <c r="K350" s="25">
        <f>ROUND((I350*'2-Calculator'!$D$26),2)</f>
        <v>54135.54</v>
      </c>
      <c r="L350" s="23">
        <v>11.670999999999999</v>
      </c>
      <c r="M350" s="20" t="s">
        <v>199</v>
      </c>
      <c r="N350" s="20" t="s">
        <v>538</v>
      </c>
      <c r="O350" s="20"/>
      <c r="P350" s="20" t="s">
        <v>13</v>
      </c>
    </row>
    <row r="351" spans="1:16" s="26" customFormat="1" ht="12.5">
      <c r="A351" s="20"/>
      <c r="B351" s="20" t="s">
        <v>612</v>
      </c>
      <c r="C351" s="72" t="str">
        <f t="shared" si="17"/>
        <v>179</v>
      </c>
      <c r="D351" s="171" t="s">
        <v>613</v>
      </c>
      <c r="E351" s="182">
        <v>4.2816999999999998</v>
      </c>
      <c r="F351" s="23">
        <v>1</v>
      </c>
      <c r="G351" s="23">
        <v>1</v>
      </c>
      <c r="H351" s="22">
        <f t="shared" si="15"/>
        <v>4.2816999999999998</v>
      </c>
      <c r="I351" s="24">
        <f t="shared" si="16"/>
        <v>4.2816999999999998</v>
      </c>
      <c r="J351" s="25">
        <f>ROUND((H351*'2-Calculator'!$D$26),2)</f>
        <v>23121.18</v>
      </c>
      <c r="K351" s="25">
        <f>ROUND((I351*'2-Calculator'!$D$26),2)</f>
        <v>23121.18</v>
      </c>
      <c r="L351" s="23">
        <v>3.0982558139534886</v>
      </c>
      <c r="M351" s="20" t="s">
        <v>199</v>
      </c>
      <c r="N351" s="20" t="s">
        <v>538</v>
      </c>
      <c r="O351" s="20"/>
      <c r="P351" s="20" t="s">
        <v>13</v>
      </c>
    </row>
    <row r="352" spans="1:16" s="26" customFormat="1" ht="12.5">
      <c r="A352" s="20"/>
      <c r="B352" s="20" t="s">
        <v>614</v>
      </c>
      <c r="C352" s="72" t="str">
        <f t="shared" si="17"/>
        <v>179</v>
      </c>
      <c r="D352" s="171" t="s">
        <v>613</v>
      </c>
      <c r="E352" s="182">
        <v>4.8523500000000004</v>
      </c>
      <c r="F352" s="23">
        <v>1</v>
      </c>
      <c r="G352" s="23">
        <v>1</v>
      </c>
      <c r="H352" s="22">
        <f t="shared" si="15"/>
        <v>4.8523500000000004</v>
      </c>
      <c r="I352" s="24">
        <f t="shared" si="16"/>
        <v>4.8523500000000004</v>
      </c>
      <c r="J352" s="25">
        <f>ROUND((H352*'2-Calculator'!$D$26),2)</f>
        <v>26202.69</v>
      </c>
      <c r="K352" s="25">
        <f>ROUND((I352*'2-Calculator'!$D$26),2)</f>
        <v>26202.69</v>
      </c>
      <c r="L352" s="23">
        <v>4.6621285316937495</v>
      </c>
      <c r="M352" s="20" t="s">
        <v>199</v>
      </c>
      <c r="N352" s="20" t="s">
        <v>538</v>
      </c>
      <c r="O352" s="20"/>
      <c r="P352" s="20" t="s">
        <v>13</v>
      </c>
    </row>
    <row r="353" spans="1:16" s="26" customFormat="1" ht="12.5">
      <c r="A353" s="20"/>
      <c r="B353" s="20" t="s">
        <v>615</v>
      </c>
      <c r="C353" s="72" t="str">
        <f t="shared" si="17"/>
        <v>179</v>
      </c>
      <c r="D353" s="171" t="s">
        <v>613</v>
      </c>
      <c r="E353" s="182">
        <v>5.9554400000000003</v>
      </c>
      <c r="F353" s="23">
        <v>1</v>
      </c>
      <c r="G353" s="23">
        <v>1</v>
      </c>
      <c r="H353" s="22">
        <f t="shared" si="15"/>
        <v>5.9554400000000003</v>
      </c>
      <c r="I353" s="24">
        <f t="shared" si="16"/>
        <v>5.9554400000000003</v>
      </c>
      <c r="J353" s="25">
        <f>ROUND((H353*'2-Calculator'!$D$26),2)</f>
        <v>32159.38</v>
      </c>
      <c r="K353" s="25">
        <f>ROUND((I353*'2-Calculator'!$D$26),2)</f>
        <v>32159.38</v>
      </c>
      <c r="L353" s="23">
        <v>7.994667959282598</v>
      </c>
      <c r="M353" s="20" t="s">
        <v>199</v>
      </c>
      <c r="N353" s="20" t="s">
        <v>538</v>
      </c>
      <c r="O353" s="20"/>
      <c r="P353" s="20" t="s">
        <v>13</v>
      </c>
    </row>
    <row r="354" spans="1:16" s="26" customFormat="1" ht="12.5">
      <c r="A354" s="20"/>
      <c r="B354" s="20" t="s">
        <v>616</v>
      </c>
      <c r="C354" s="72" t="str">
        <f t="shared" si="17"/>
        <v>179</v>
      </c>
      <c r="D354" s="171" t="s">
        <v>613</v>
      </c>
      <c r="E354" s="182">
        <v>8.1676599999999997</v>
      </c>
      <c r="F354" s="23">
        <v>1</v>
      </c>
      <c r="G354" s="23">
        <v>1</v>
      </c>
      <c r="H354" s="22">
        <f t="shared" si="15"/>
        <v>8.1676599999999997</v>
      </c>
      <c r="I354" s="24">
        <f t="shared" si="16"/>
        <v>8.1676599999999997</v>
      </c>
      <c r="J354" s="25">
        <f>ROUND((H354*'2-Calculator'!$D$26),2)</f>
        <v>44105.36</v>
      </c>
      <c r="K354" s="25">
        <f>ROUND((I354*'2-Calculator'!$D$26),2)</f>
        <v>44105.36</v>
      </c>
      <c r="L354" s="23">
        <v>13.078440161362618</v>
      </c>
      <c r="M354" s="20" t="s">
        <v>199</v>
      </c>
      <c r="N354" s="20" t="s">
        <v>538</v>
      </c>
      <c r="O354" s="20"/>
      <c r="P354" s="20" t="s">
        <v>13</v>
      </c>
    </row>
    <row r="355" spans="1:16" s="26" customFormat="1" ht="12.5">
      <c r="A355" s="20"/>
      <c r="B355" s="20" t="s">
        <v>617</v>
      </c>
      <c r="C355" s="72" t="str">
        <f t="shared" si="17"/>
        <v>180</v>
      </c>
      <c r="D355" s="171" t="s">
        <v>618</v>
      </c>
      <c r="E355" s="182">
        <v>1.4592400000000001</v>
      </c>
      <c r="F355" s="23">
        <v>1</v>
      </c>
      <c r="G355" s="23">
        <v>1</v>
      </c>
      <c r="H355" s="22">
        <f t="shared" si="15"/>
        <v>1.4592400000000001</v>
      </c>
      <c r="I355" s="24">
        <f t="shared" si="16"/>
        <v>1.4592400000000001</v>
      </c>
      <c r="J355" s="25">
        <f>ROUND((H355*'2-Calculator'!$D$26),2)</f>
        <v>7879.9</v>
      </c>
      <c r="K355" s="25">
        <f>ROUND((I355*'2-Calculator'!$D$26),2)</f>
        <v>7879.9</v>
      </c>
      <c r="L355" s="23">
        <v>3.1099720410065239</v>
      </c>
      <c r="M355" s="20" t="s">
        <v>199</v>
      </c>
      <c r="N355" s="20" t="s">
        <v>538</v>
      </c>
      <c r="O355" s="20"/>
      <c r="P355" s="20" t="s">
        <v>13</v>
      </c>
    </row>
    <row r="356" spans="1:16" s="26" customFormat="1" ht="12.5">
      <c r="A356" s="20"/>
      <c r="B356" s="20" t="s">
        <v>619</v>
      </c>
      <c r="C356" s="72" t="str">
        <f t="shared" si="17"/>
        <v>180</v>
      </c>
      <c r="D356" s="171" t="s">
        <v>618</v>
      </c>
      <c r="E356" s="182">
        <v>1.82168</v>
      </c>
      <c r="F356" s="23">
        <v>1</v>
      </c>
      <c r="G356" s="23">
        <v>1</v>
      </c>
      <c r="H356" s="22">
        <f t="shared" si="15"/>
        <v>1.82168</v>
      </c>
      <c r="I356" s="24">
        <f t="shared" si="16"/>
        <v>1.82168</v>
      </c>
      <c r="J356" s="25">
        <f>ROUND((H356*'2-Calculator'!$D$26),2)</f>
        <v>9837.07</v>
      </c>
      <c r="K356" s="25">
        <f>ROUND((I356*'2-Calculator'!$D$26),2)</f>
        <v>9837.07</v>
      </c>
      <c r="L356" s="23">
        <v>5.3455269829771819</v>
      </c>
      <c r="M356" s="20" t="s">
        <v>199</v>
      </c>
      <c r="N356" s="20" t="s">
        <v>538</v>
      </c>
      <c r="O356" s="20"/>
      <c r="P356" s="20" t="s">
        <v>13</v>
      </c>
    </row>
    <row r="357" spans="1:16" s="26" customFormat="1" ht="12.5">
      <c r="A357" s="20"/>
      <c r="B357" s="20" t="s">
        <v>620</v>
      </c>
      <c r="C357" s="72" t="str">
        <f t="shared" si="17"/>
        <v>180</v>
      </c>
      <c r="D357" s="171" t="s">
        <v>618</v>
      </c>
      <c r="E357" s="182">
        <v>2.51715</v>
      </c>
      <c r="F357" s="23">
        <v>1</v>
      </c>
      <c r="G357" s="23">
        <v>1</v>
      </c>
      <c r="H357" s="22">
        <f t="shared" si="15"/>
        <v>2.51715</v>
      </c>
      <c r="I357" s="24">
        <f t="shared" si="16"/>
        <v>2.51715</v>
      </c>
      <c r="J357" s="25">
        <f>ROUND((H357*'2-Calculator'!$D$26),2)</f>
        <v>13592.61</v>
      </c>
      <c r="K357" s="25">
        <f>ROUND((I357*'2-Calculator'!$D$26),2)</f>
        <v>13592.61</v>
      </c>
      <c r="L357" s="23">
        <v>8.7697872340425533</v>
      </c>
      <c r="M357" s="20" t="s">
        <v>199</v>
      </c>
      <c r="N357" s="20" t="s">
        <v>538</v>
      </c>
      <c r="O357" s="20"/>
      <c r="P357" s="20" t="s">
        <v>13</v>
      </c>
    </row>
    <row r="358" spans="1:16" s="26" customFormat="1" ht="12.5">
      <c r="A358" s="20"/>
      <c r="B358" s="20" t="s">
        <v>621</v>
      </c>
      <c r="C358" s="72" t="str">
        <f t="shared" si="17"/>
        <v>180</v>
      </c>
      <c r="D358" s="171" t="s">
        <v>618</v>
      </c>
      <c r="E358" s="182">
        <v>4.6330799999999996</v>
      </c>
      <c r="F358" s="23">
        <v>1</v>
      </c>
      <c r="G358" s="23">
        <v>1</v>
      </c>
      <c r="H358" s="22">
        <f t="shared" si="15"/>
        <v>4.6330799999999996</v>
      </c>
      <c r="I358" s="24">
        <f t="shared" si="16"/>
        <v>4.6330799999999996</v>
      </c>
      <c r="J358" s="25">
        <f>ROUND((H358*'2-Calculator'!$D$26),2)</f>
        <v>25018.63</v>
      </c>
      <c r="K358" s="25">
        <f>ROUND((I358*'2-Calculator'!$D$26),2)</f>
        <v>25018.63</v>
      </c>
      <c r="L358" s="23">
        <v>15.044783715012723</v>
      </c>
      <c r="M358" s="20" t="s">
        <v>199</v>
      </c>
      <c r="N358" s="20" t="s">
        <v>538</v>
      </c>
      <c r="O358" s="20"/>
      <c r="P358" s="20" t="s">
        <v>13</v>
      </c>
    </row>
    <row r="359" spans="1:16" s="26" customFormat="1" ht="12.5">
      <c r="A359" s="20"/>
      <c r="B359" s="20" t="s">
        <v>622</v>
      </c>
      <c r="C359" s="72" t="str">
        <f t="shared" si="17"/>
        <v>181</v>
      </c>
      <c r="D359" s="171" t="s">
        <v>623</v>
      </c>
      <c r="E359" s="182">
        <v>1.92266</v>
      </c>
      <c r="F359" s="23">
        <v>1</v>
      </c>
      <c r="G359" s="23">
        <v>1</v>
      </c>
      <c r="H359" s="22">
        <f t="shared" si="15"/>
        <v>1.92266</v>
      </c>
      <c r="I359" s="24">
        <f t="shared" si="16"/>
        <v>1.92266</v>
      </c>
      <c r="J359" s="25">
        <f>ROUND((H359*'2-Calculator'!$D$26),2)</f>
        <v>10382.36</v>
      </c>
      <c r="K359" s="25">
        <f>ROUND((I359*'2-Calculator'!$D$26),2)</f>
        <v>10382.36</v>
      </c>
      <c r="L359" s="23">
        <v>3.0499080036798527</v>
      </c>
      <c r="M359" s="20" t="s">
        <v>199</v>
      </c>
      <c r="N359" s="20" t="s">
        <v>538</v>
      </c>
      <c r="O359" s="20"/>
      <c r="P359" s="20" t="s">
        <v>13</v>
      </c>
    </row>
    <row r="360" spans="1:16" s="26" customFormat="1" ht="12.5">
      <c r="A360" s="20"/>
      <c r="B360" s="20" t="s">
        <v>624</v>
      </c>
      <c r="C360" s="72" t="str">
        <f t="shared" si="17"/>
        <v>181</v>
      </c>
      <c r="D360" s="171" t="s">
        <v>623</v>
      </c>
      <c r="E360" s="182">
        <v>2.6571699999999998</v>
      </c>
      <c r="F360" s="23">
        <v>1</v>
      </c>
      <c r="G360" s="23">
        <v>1</v>
      </c>
      <c r="H360" s="22">
        <f t="shared" si="15"/>
        <v>2.6571699999999998</v>
      </c>
      <c r="I360" s="24">
        <f t="shared" si="16"/>
        <v>2.6571699999999998</v>
      </c>
      <c r="J360" s="25">
        <f>ROUND((H360*'2-Calculator'!$D$26),2)</f>
        <v>14348.72</v>
      </c>
      <c r="K360" s="25">
        <f>ROUND((I360*'2-Calculator'!$D$26),2)</f>
        <v>14348.72</v>
      </c>
      <c r="L360" s="23">
        <v>5.6100611189468736</v>
      </c>
      <c r="M360" s="20" t="s">
        <v>199</v>
      </c>
      <c r="N360" s="20" t="s">
        <v>538</v>
      </c>
      <c r="O360" s="20"/>
      <c r="P360" s="20" t="s">
        <v>13</v>
      </c>
    </row>
    <row r="361" spans="1:16" s="26" customFormat="1" ht="12.5">
      <c r="A361" s="20"/>
      <c r="B361" s="20" t="s">
        <v>625</v>
      </c>
      <c r="C361" s="72" t="str">
        <f t="shared" si="17"/>
        <v>181</v>
      </c>
      <c r="D361" s="171" t="s">
        <v>623</v>
      </c>
      <c r="E361" s="182">
        <v>4.1294500000000003</v>
      </c>
      <c r="F361" s="23">
        <v>1</v>
      </c>
      <c r="G361" s="23">
        <v>1</v>
      </c>
      <c r="H361" s="22">
        <f t="shared" si="15"/>
        <v>4.1294500000000003</v>
      </c>
      <c r="I361" s="24">
        <f t="shared" si="16"/>
        <v>4.1294500000000003</v>
      </c>
      <c r="J361" s="25">
        <f>ROUND((H361*'2-Calculator'!$D$26),2)</f>
        <v>22299.03</v>
      </c>
      <c r="K361" s="25">
        <f>ROUND((I361*'2-Calculator'!$D$26),2)</f>
        <v>22299.03</v>
      </c>
      <c r="L361" s="23">
        <v>10.622973784270563</v>
      </c>
      <c r="M361" s="20" t="s">
        <v>199</v>
      </c>
      <c r="N361" s="20" t="s">
        <v>538</v>
      </c>
      <c r="O361" s="20"/>
      <c r="P361" s="20" t="s">
        <v>13</v>
      </c>
    </row>
    <row r="362" spans="1:16" s="26" customFormat="1" ht="12.5">
      <c r="A362" s="20"/>
      <c r="B362" s="20" t="s">
        <v>626</v>
      </c>
      <c r="C362" s="72" t="str">
        <f t="shared" si="17"/>
        <v>181</v>
      </c>
      <c r="D362" s="171" t="s">
        <v>623</v>
      </c>
      <c r="E362" s="182">
        <v>6.4381000000000004</v>
      </c>
      <c r="F362" s="23">
        <v>1</v>
      </c>
      <c r="G362" s="23">
        <v>1</v>
      </c>
      <c r="H362" s="22">
        <f t="shared" si="15"/>
        <v>6.4381000000000004</v>
      </c>
      <c r="I362" s="24">
        <f t="shared" si="16"/>
        <v>6.4381000000000004</v>
      </c>
      <c r="J362" s="25">
        <f>ROUND((H362*'2-Calculator'!$D$26),2)</f>
        <v>34765.74</v>
      </c>
      <c r="K362" s="25">
        <f>ROUND((I362*'2-Calculator'!$D$26),2)</f>
        <v>34765.74</v>
      </c>
      <c r="L362" s="23">
        <v>16.917593198168738</v>
      </c>
      <c r="M362" s="20" t="s">
        <v>199</v>
      </c>
      <c r="N362" s="20" t="s">
        <v>538</v>
      </c>
      <c r="O362" s="20"/>
      <c r="P362" s="20" t="s">
        <v>13</v>
      </c>
    </row>
    <row r="363" spans="1:16" s="26" customFormat="1" ht="12.5">
      <c r="A363" s="20"/>
      <c r="B363" s="20" t="s">
        <v>627</v>
      </c>
      <c r="C363" s="72" t="str">
        <f t="shared" si="17"/>
        <v>182</v>
      </c>
      <c r="D363" s="171" t="s">
        <v>628</v>
      </c>
      <c r="E363" s="182">
        <v>2.3237000000000001</v>
      </c>
      <c r="F363" s="23">
        <v>1</v>
      </c>
      <c r="G363" s="23">
        <v>1</v>
      </c>
      <c r="H363" s="22">
        <f t="shared" si="15"/>
        <v>2.3237000000000001</v>
      </c>
      <c r="I363" s="24">
        <f t="shared" si="16"/>
        <v>2.3237000000000001</v>
      </c>
      <c r="J363" s="25">
        <f>ROUND((H363*'2-Calculator'!$D$26),2)</f>
        <v>12547.98</v>
      </c>
      <c r="K363" s="25">
        <f>ROUND((I363*'2-Calculator'!$D$26),2)</f>
        <v>12547.98</v>
      </c>
      <c r="L363" s="23">
        <v>2.6592322249256557</v>
      </c>
      <c r="M363" s="20" t="s">
        <v>199</v>
      </c>
      <c r="N363" s="20" t="s">
        <v>538</v>
      </c>
      <c r="O363" s="20"/>
      <c r="P363" s="20" t="s">
        <v>13</v>
      </c>
    </row>
    <row r="364" spans="1:16" s="26" customFormat="1" ht="12.5">
      <c r="A364" s="20"/>
      <c r="B364" s="20" t="s">
        <v>629</v>
      </c>
      <c r="C364" s="72" t="str">
        <f t="shared" si="17"/>
        <v>182</v>
      </c>
      <c r="D364" s="171" t="s">
        <v>628</v>
      </c>
      <c r="E364" s="182">
        <v>2.5232600000000001</v>
      </c>
      <c r="F364" s="23">
        <v>1</v>
      </c>
      <c r="G364" s="23">
        <v>1</v>
      </c>
      <c r="H364" s="22">
        <f t="shared" si="15"/>
        <v>2.5232600000000001</v>
      </c>
      <c r="I364" s="24">
        <f t="shared" si="16"/>
        <v>2.5232600000000001</v>
      </c>
      <c r="J364" s="25">
        <f>ROUND((H364*'2-Calculator'!$D$26),2)</f>
        <v>13625.6</v>
      </c>
      <c r="K364" s="25">
        <f>ROUND((I364*'2-Calculator'!$D$26),2)</f>
        <v>13625.6</v>
      </c>
      <c r="L364" s="23">
        <v>4.6575975039001563</v>
      </c>
      <c r="M364" s="20" t="s">
        <v>199</v>
      </c>
      <c r="N364" s="20" t="s">
        <v>538</v>
      </c>
      <c r="O364" s="20"/>
      <c r="P364" s="20" t="s">
        <v>13</v>
      </c>
    </row>
    <row r="365" spans="1:16" s="26" customFormat="1" ht="12.5">
      <c r="A365" s="20"/>
      <c r="B365" s="20" t="s">
        <v>630</v>
      </c>
      <c r="C365" s="72" t="str">
        <f t="shared" si="17"/>
        <v>182</v>
      </c>
      <c r="D365" s="171" t="s">
        <v>628</v>
      </c>
      <c r="E365" s="182">
        <v>3.05369</v>
      </c>
      <c r="F365" s="23">
        <v>1</v>
      </c>
      <c r="G365" s="23">
        <v>1</v>
      </c>
      <c r="H365" s="22">
        <f t="shared" si="15"/>
        <v>3.05369</v>
      </c>
      <c r="I365" s="24">
        <f t="shared" si="16"/>
        <v>3.05369</v>
      </c>
      <c r="J365" s="25">
        <f>ROUND((H365*'2-Calculator'!$D$26),2)</f>
        <v>16489.93</v>
      </c>
      <c r="K365" s="25">
        <f>ROUND((I365*'2-Calculator'!$D$26),2)</f>
        <v>16489.93</v>
      </c>
      <c r="L365" s="23">
        <v>7.5825963919349135</v>
      </c>
      <c r="M365" s="20" t="s">
        <v>199</v>
      </c>
      <c r="N365" s="20" t="s">
        <v>538</v>
      </c>
      <c r="O365" s="20"/>
      <c r="P365" s="20" t="s">
        <v>13</v>
      </c>
    </row>
    <row r="366" spans="1:16" s="26" customFormat="1" ht="12.5">
      <c r="A366" s="20"/>
      <c r="B366" s="20" t="s">
        <v>631</v>
      </c>
      <c r="C366" s="72" t="str">
        <f t="shared" si="17"/>
        <v>182</v>
      </c>
      <c r="D366" s="171" t="s">
        <v>628</v>
      </c>
      <c r="E366" s="182">
        <v>5.4697800000000001</v>
      </c>
      <c r="F366" s="23">
        <v>1</v>
      </c>
      <c r="G366" s="23">
        <v>1</v>
      </c>
      <c r="H366" s="22">
        <f t="shared" si="15"/>
        <v>5.4697800000000001</v>
      </c>
      <c r="I366" s="24">
        <f t="shared" si="16"/>
        <v>5.4697800000000001</v>
      </c>
      <c r="J366" s="25">
        <f>ROUND((H366*'2-Calculator'!$D$26),2)</f>
        <v>29536.81</v>
      </c>
      <c r="K366" s="25">
        <f>ROUND((I366*'2-Calculator'!$D$26),2)</f>
        <v>29536.81</v>
      </c>
      <c r="L366" s="23">
        <v>14.101233151706337</v>
      </c>
      <c r="M366" s="20" t="s">
        <v>199</v>
      </c>
      <c r="N366" s="20" t="s">
        <v>538</v>
      </c>
      <c r="O366" s="20"/>
      <c r="P366" s="20" t="s">
        <v>13</v>
      </c>
    </row>
    <row r="367" spans="1:16" s="26" customFormat="1" ht="12.5">
      <c r="A367" s="20"/>
      <c r="B367" s="20" t="s">
        <v>632</v>
      </c>
      <c r="C367" s="72" t="str">
        <f t="shared" si="17"/>
        <v>183</v>
      </c>
      <c r="D367" s="171" t="s">
        <v>633</v>
      </c>
      <c r="E367" s="182">
        <v>5.0173300000000003</v>
      </c>
      <c r="F367" s="23">
        <v>1</v>
      </c>
      <c r="G367" s="23">
        <v>1</v>
      </c>
      <c r="H367" s="22">
        <f t="shared" si="15"/>
        <v>5.0173300000000003</v>
      </c>
      <c r="I367" s="24">
        <f t="shared" si="16"/>
        <v>5.0173300000000003</v>
      </c>
      <c r="J367" s="25">
        <f>ROUND((H367*'2-Calculator'!$D$26),2)</f>
        <v>27093.58</v>
      </c>
      <c r="K367" s="25">
        <f>ROUND((I367*'2-Calculator'!$D$26),2)</f>
        <v>27093.58</v>
      </c>
      <c r="L367" s="23">
        <v>2.206946454413893</v>
      </c>
      <c r="M367" s="20" t="s">
        <v>199</v>
      </c>
      <c r="N367" s="20" t="s">
        <v>538</v>
      </c>
      <c r="O367" s="20"/>
      <c r="P367" s="20" t="s">
        <v>13</v>
      </c>
    </row>
    <row r="368" spans="1:16" s="26" customFormat="1" ht="12.5">
      <c r="A368" s="20"/>
      <c r="B368" s="20" t="s">
        <v>634</v>
      </c>
      <c r="C368" s="72" t="str">
        <f t="shared" si="17"/>
        <v>183</v>
      </c>
      <c r="D368" s="171" t="s">
        <v>633</v>
      </c>
      <c r="E368" s="182">
        <v>5.1610399999999998</v>
      </c>
      <c r="F368" s="23">
        <v>1</v>
      </c>
      <c r="G368" s="23">
        <v>1</v>
      </c>
      <c r="H368" s="22">
        <f t="shared" si="15"/>
        <v>5.1610399999999998</v>
      </c>
      <c r="I368" s="24">
        <f t="shared" si="16"/>
        <v>5.1610399999999998</v>
      </c>
      <c r="J368" s="25">
        <f>ROUND((H368*'2-Calculator'!$D$26),2)</f>
        <v>27869.62</v>
      </c>
      <c r="K368" s="25">
        <f>ROUND((I368*'2-Calculator'!$D$26),2)</f>
        <v>27869.62</v>
      </c>
      <c r="L368" s="23">
        <v>2.9774322968906719</v>
      </c>
      <c r="M368" s="20" t="s">
        <v>199</v>
      </c>
      <c r="N368" s="20" t="s">
        <v>538</v>
      </c>
      <c r="O368" s="20"/>
      <c r="P368" s="20" t="s">
        <v>13</v>
      </c>
    </row>
    <row r="369" spans="1:16" s="26" customFormat="1" ht="12.5">
      <c r="A369" s="20"/>
      <c r="B369" s="20" t="s">
        <v>635</v>
      </c>
      <c r="C369" s="72" t="str">
        <f t="shared" si="17"/>
        <v>183</v>
      </c>
      <c r="D369" s="171" t="s">
        <v>633</v>
      </c>
      <c r="E369" s="182">
        <v>6.0094599999999998</v>
      </c>
      <c r="F369" s="23">
        <v>1</v>
      </c>
      <c r="G369" s="23">
        <v>1</v>
      </c>
      <c r="H369" s="22">
        <f t="shared" si="15"/>
        <v>6.0094599999999998</v>
      </c>
      <c r="I369" s="24">
        <f t="shared" si="16"/>
        <v>6.0094599999999998</v>
      </c>
      <c r="J369" s="25">
        <f>ROUND((H369*'2-Calculator'!$D$26),2)</f>
        <v>32451.08</v>
      </c>
      <c r="K369" s="25">
        <f>ROUND((I369*'2-Calculator'!$D$26),2)</f>
        <v>32451.08</v>
      </c>
      <c r="L369" s="23">
        <v>5.8007395234182413</v>
      </c>
      <c r="M369" s="20" t="s">
        <v>199</v>
      </c>
      <c r="N369" s="20" t="s">
        <v>538</v>
      </c>
      <c r="O369" s="20"/>
      <c r="P369" s="20" t="s">
        <v>13</v>
      </c>
    </row>
    <row r="370" spans="1:16" s="26" customFormat="1" ht="12.5">
      <c r="A370" s="20"/>
      <c r="B370" s="20" t="s">
        <v>636</v>
      </c>
      <c r="C370" s="72" t="str">
        <f t="shared" si="17"/>
        <v>183</v>
      </c>
      <c r="D370" s="171" t="s">
        <v>633</v>
      </c>
      <c r="E370" s="182">
        <v>8.5547699999999995</v>
      </c>
      <c r="F370" s="23">
        <v>1</v>
      </c>
      <c r="G370" s="23">
        <v>1</v>
      </c>
      <c r="H370" s="22">
        <f t="shared" si="15"/>
        <v>8.5547699999999995</v>
      </c>
      <c r="I370" s="24">
        <f t="shared" si="16"/>
        <v>8.5547699999999995</v>
      </c>
      <c r="J370" s="25">
        <f>ROUND((H370*'2-Calculator'!$D$26),2)</f>
        <v>46195.76</v>
      </c>
      <c r="K370" s="25">
        <f>ROUND((I370*'2-Calculator'!$D$26),2)</f>
        <v>46195.76</v>
      </c>
      <c r="L370" s="23">
        <v>12.558605341246292</v>
      </c>
      <c r="M370" s="20" t="s">
        <v>199</v>
      </c>
      <c r="N370" s="20" t="s">
        <v>538</v>
      </c>
      <c r="O370" s="20"/>
      <c r="P370" s="20" t="s">
        <v>13</v>
      </c>
    </row>
    <row r="371" spans="1:16" s="26" customFormat="1" ht="12.5">
      <c r="A371" s="20"/>
      <c r="B371" s="20" t="s">
        <v>637</v>
      </c>
      <c r="C371" s="72" t="str">
        <f t="shared" si="17"/>
        <v>190</v>
      </c>
      <c r="D371" s="171" t="s">
        <v>638</v>
      </c>
      <c r="E371" s="182">
        <v>0.97055000000000002</v>
      </c>
      <c r="F371" s="23">
        <v>1</v>
      </c>
      <c r="G371" s="23">
        <v>1</v>
      </c>
      <c r="H371" s="22">
        <f t="shared" si="15"/>
        <v>0.97055000000000002</v>
      </c>
      <c r="I371" s="24">
        <f t="shared" si="16"/>
        <v>0.97055000000000002</v>
      </c>
      <c r="J371" s="25">
        <f>ROUND((H371*'2-Calculator'!$D$26),2)</f>
        <v>5240.97</v>
      </c>
      <c r="K371" s="25">
        <f>ROUND((I371*'2-Calculator'!$D$26),2)</f>
        <v>5240.97</v>
      </c>
      <c r="L371" s="23">
        <v>2.2826498081806883</v>
      </c>
      <c r="M371" s="20" t="s">
        <v>199</v>
      </c>
      <c r="N371" s="20" t="s">
        <v>538</v>
      </c>
      <c r="O371" s="20"/>
      <c r="P371" s="20" t="s">
        <v>13</v>
      </c>
    </row>
    <row r="372" spans="1:16" s="26" customFormat="1" ht="12.5">
      <c r="A372" s="20"/>
      <c r="B372" s="20" t="s">
        <v>639</v>
      </c>
      <c r="C372" s="72" t="str">
        <f t="shared" si="17"/>
        <v>190</v>
      </c>
      <c r="D372" s="171" t="s">
        <v>638</v>
      </c>
      <c r="E372" s="182">
        <v>1.0580799999999999</v>
      </c>
      <c r="F372" s="23">
        <v>1</v>
      </c>
      <c r="G372" s="23">
        <v>1</v>
      </c>
      <c r="H372" s="22">
        <f t="shared" si="15"/>
        <v>1.0580799999999999</v>
      </c>
      <c r="I372" s="24">
        <f t="shared" si="16"/>
        <v>1.0580799999999999</v>
      </c>
      <c r="J372" s="25">
        <f>ROUND((H372*'2-Calculator'!$D$26),2)</f>
        <v>5713.63</v>
      </c>
      <c r="K372" s="25">
        <f>ROUND((I372*'2-Calculator'!$D$26),2)</f>
        <v>5713.63</v>
      </c>
      <c r="L372" s="23">
        <v>3.3109248242293132</v>
      </c>
      <c r="M372" s="20" t="s">
        <v>199</v>
      </c>
      <c r="N372" s="20" t="s">
        <v>538</v>
      </c>
      <c r="O372" s="20"/>
      <c r="P372" s="20" t="s">
        <v>13</v>
      </c>
    </row>
    <row r="373" spans="1:16" s="26" customFormat="1" ht="12.5">
      <c r="A373" s="20"/>
      <c r="B373" s="20" t="s">
        <v>640</v>
      </c>
      <c r="C373" s="72" t="str">
        <f t="shared" si="17"/>
        <v>190</v>
      </c>
      <c r="D373" s="171" t="s">
        <v>638</v>
      </c>
      <c r="E373" s="182">
        <v>1.3549800000000001</v>
      </c>
      <c r="F373" s="23">
        <v>1</v>
      </c>
      <c r="G373" s="23">
        <v>1</v>
      </c>
      <c r="H373" s="22">
        <f t="shared" si="15"/>
        <v>1.3549800000000001</v>
      </c>
      <c r="I373" s="24">
        <f t="shared" si="16"/>
        <v>1.3549800000000001</v>
      </c>
      <c r="J373" s="25">
        <f>ROUND((H373*'2-Calculator'!$D$26),2)</f>
        <v>7316.89</v>
      </c>
      <c r="K373" s="25">
        <f>ROUND((I373*'2-Calculator'!$D$26),2)</f>
        <v>7316.89</v>
      </c>
      <c r="L373" s="23">
        <v>5.0955189206093907</v>
      </c>
      <c r="M373" s="20" t="s">
        <v>199</v>
      </c>
      <c r="N373" s="20" t="s">
        <v>538</v>
      </c>
      <c r="O373" s="20"/>
      <c r="P373" s="20" t="s">
        <v>13</v>
      </c>
    </row>
    <row r="374" spans="1:16" s="26" customFormat="1" ht="12.5">
      <c r="A374" s="20"/>
      <c r="B374" s="20" t="s">
        <v>641</v>
      </c>
      <c r="C374" s="72" t="str">
        <f t="shared" si="17"/>
        <v>190</v>
      </c>
      <c r="D374" s="171" t="s">
        <v>638</v>
      </c>
      <c r="E374" s="182">
        <v>1.96618</v>
      </c>
      <c r="F374" s="23">
        <v>1</v>
      </c>
      <c r="G374" s="23">
        <v>1</v>
      </c>
      <c r="H374" s="22">
        <f t="shared" si="15"/>
        <v>1.96618</v>
      </c>
      <c r="I374" s="24">
        <f t="shared" si="16"/>
        <v>1.96618</v>
      </c>
      <c r="J374" s="25">
        <f>ROUND((H374*'2-Calculator'!$D$26),2)</f>
        <v>10617.37</v>
      </c>
      <c r="K374" s="25">
        <f>ROUND((I374*'2-Calculator'!$D$26),2)</f>
        <v>10617.37</v>
      </c>
      <c r="L374" s="23">
        <v>6.8501711054902543</v>
      </c>
      <c r="M374" s="20" t="s">
        <v>199</v>
      </c>
      <c r="N374" s="20" t="s">
        <v>538</v>
      </c>
      <c r="O374" s="20"/>
      <c r="P374" s="20" t="s">
        <v>13</v>
      </c>
    </row>
    <row r="375" spans="1:16" s="26" customFormat="1" ht="12.5">
      <c r="A375" s="20"/>
      <c r="B375" s="20" t="s">
        <v>642</v>
      </c>
      <c r="C375" s="72" t="str">
        <f t="shared" si="17"/>
        <v>191</v>
      </c>
      <c r="D375" s="171" t="s">
        <v>643</v>
      </c>
      <c r="E375" s="182">
        <v>1.1581399999999999</v>
      </c>
      <c r="F375" s="23">
        <v>1</v>
      </c>
      <c r="G375" s="23">
        <v>1</v>
      </c>
      <c r="H375" s="22">
        <f t="shared" si="15"/>
        <v>1.1581399999999999</v>
      </c>
      <c r="I375" s="24">
        <f t="shared" si="16"/>
        <v>1.1581399999999999</v>
      </c>
      <c r="J375" s="25">
        <f>ROUND((H375*'2-Calculator'!$D$26),2)</f>
        <v>6253.96</v>
      </c>
      <c r="K375" s="25">
        <f>ROUND((I375*'2-Calculator'!$D$26),2)</f>
        <v>6253.96</v>
      </c>
      <c r="L375" s="23">
        <v>2.0971816006381281</v>
      </c>
      <c r="M375" s="20" t="s">
        <v>199</v>
      </c>
      <c r="N375" s="20" t="s">
        <v>538</v>
      </c>
      <c r="O375" s="20"/>
      <c r="P375" s="20" t="s">
        <v>13</v>
      </c>
    </row>
    <row r="376" spans="1:16" s="26" customFormat="1" ht="12.5">
      <c r="A376" s="20"/>
      <c r="B376" s="20" t="s">
        <v>644</v>
      </c>
      <c r="C376" s="72" t="str">
        <f t="shared" si="17"/>
        <v>191</v>
      </c>
      <c r="D376" s="171" t="s">
        <v>643</v>
      </c>
      <c r="E376" s="182">
        <v>1.3576600000000001</v>
      </c>
      <c r="F376" s="23">
        <v>1</v>
      </c>
      <c r="G376" s="23">
        <v>1</v>
      </c>
      <c r="H376" s="22">
        <f t="shared" si="15"/>
        <v>1.3576600000000001</v>
      </c>
      <c r="I376" s="24">
        <f t="shared" si="16"/>
        <v>1.3576600000000001</v>
      </c>
      <c r="J376" s="25">
        <f>ROUND((H376*'2-Calculator'!$D$26),2)</f>
        <v>7331.36</v>
      </c>
      <c r="K376" s="25">
        <f>ROUND((I376*'2-Calculator'!$D$26),2)</f>
        <v>7331.36</v>
      </c>
      <c r="L376" s="23">
        <v>2.9441264416915849</v>
      </c>
      <c r="M376" s="20" t="s">
        <v>199</v>
      </c>
      <c r="N376" s="20" t="s">
        <v>538</v>
      </c>
      <c r="O376" s="20"/>
      <c r="P376" s="20" t="s">
        <v>13</v>
      </c>
    </row>
    <row r="377" spans="1:16" s="26" customFormat="1" ht="12.5">
      <c r="A377" s="20"/>
      <c r="B377" s="20" t="s">
        <v>645</v>
      </c>
      <c r="C377" s="72" t="str">
        <f t="shared" si="17"/>
        <v>191</v>
      </c>
      <c r="D377" s="171" t="s">
        <v>643</v>
      </c>
      <c r="E377" s="182">
        <v>1.76305</v>
      </c>
      <c r="F377" s="23">
        <v>1</v>
      </c>
      <c r="G377" s="23">
        <v>1</v>
      </c>
      <c r="H377" s="22">
        <f t="shared" si="15"/>
        <v>1.76305</v>
      </c>
      <c r="I377" s="24">
        <f t="shared" si="16"/>
        <v>1.76305</v>
      </c>
      <c r="J377" s="25">
        <f>ROUND((H377*'2-Calculator'!$D$26),2)</f>
        <v>9520.4699999999993</v>
      </c>
      <c r="K377" s="25">
        <f>ROUND((I377*'2-Calculator'!$D$26),2)</f>
        <v>9520.4699999999993</v>
      </c>
      <c r="L377" s="23">
        <v>4.8497202238209436</v>
      </c>
      <c r="M377" s="20" t="s">
        <v>199</v>
      </c>
      <c r="N377" s="20" t="s">
        <v>538</v>
      </c>
      <c r="O377" s="20"/>
      <c r="P377" s="20" t="s">
        <v>13</v>
      </c>
    </row>
    <row r="378" spans="1:16" s="26" customFormat="1" ht="12.5">
      <c r="A378" s="20"/>
      <c r="B378" s="20" t="s">
        <v>646</v>
      </c>
      <c r="C378" s="72" t="str">
        <f t="shared" si="17"/>
        <v>191</v>
      </c>
      <c r="D378" s="171" t="s">
        <v>643</v>
      </c>
      <c r="E378" s="182">
        <v>2.5284399999999998</v>
      </c>
      <c r="F378" s="23">
        <v>1</v>
      </c>
      <c r="G378" s="23">
        <v>1</v>
      </c>
      <c r="H378" s="22">
        <f t="shared" si="15"/>
        <v>2.5284399999999998</v>
      </c>
      <c r="I378" s="24">
        <f t="shared" si="16"/>
        <v>2.5284399999999998</v>
      </c>
      <c r="J378" s="25">
        <f>ROUND((H378*'2-Calculator'!$D$26),2)</f>
        <v>13653.58</v>
      </c>
      <c r="K378" s="25">
        <f>ROUND((I378*'2-Calculator'!$D$26),2)</f>
        <v>13653.58</v>
      </c>
      <c r="L378" s="23">
        <v>7.9675810473815458</v>
      </c>
      <c r="M378" s="20" t="s">
        <v>199</v>
      </c>
      <c r="N378" s="20" t="s">
        <v>538</v>
      </c>
      <c r="O378" s="20"/>
      <c r="P378" s="20" t="s">
        <v>13</v>
      </c>
    </row>
    <row r="379" spans="1:16" s="26" customFormat="1" ht="12.5">
      <c r="A379" s="20"/>
      <c r="B379" s="20" t="s">
        <v>647</v>
      </c>
      <c r="C379" s="72" t="str">
        <f t="shared" si="17"/>
        <v>192</v>
      </c>
      <c r="D379" s="171" t="s">
        <v>648</v>
      </c>
      <c r="E379" s="182">
        <v>1.2423299999999999</v>
      </c>
      <c r="F379" s="23">
        <v>1</v>
      </c>
      <c r="G379" s="23">
        <v>1</v>
      </c>
      <c r="H379" s="22">
        <f t="shared" si="15"/>
        <v>1.2423299999999999</v>
      </c>
      <c r="I379" s="24">
        <f t="shared" si="16"/>
        <v>1.2423299999999999</v>
      </c>
      <c r="J379" s="25">
        <f>ROUND((H379*'2-Calculator'!$D$26),2)</f>
        <v>6708.58</v>
      </c>
      <c r="K379" s="25">
        <f>ROUND((I379*'2-Calculator'!$D$26),2)</f>
        <v>6708.58</v>
      </c>
      <c r="L379" s="23">
        <v>2.3600558226081563</v>
      </c>
      <c r="M379" s="20" t="s">
        <v>199</v>
      </c>
      <c r="N379" s="20" t="s">
        <v>538</v>
      </c>
      <c r="O379" s="20"/>
      <c r="P379" s="20" t="s">
        <v>13</v>
      </c>
    </row>
    <row r="380" spans="1:16" s="26" customFormat="1" ht="12.5">
      <c r="A380" s="20"/>
      <c r="B380" s="20" t="s">
        <v>649</v>
      </c>
      <c r="C380" s="72" t="str">
        <f t="shared" si="17"/>
        <v>192</v>
      </c>
      <c r="D380" s="171" t="s">
        <v>648</v>
      </c>
      <c r="E380" s="182">
        <v>1.5458499999999999</v>
      </c>
      <c r="F380" s="23">
        <v>1</v>
      </c>
      <c r="G380" s="23">
        <v>1</v>
      </c>
      <c r="H380" s="22">
        <f t="shared" si="15"/>
        <v>1.5458499999999999</v>
      </c>
      <c r="I380" s="24">
        <f t="shared" si="16"/>
        <v>1.5458499999999999</v>
      </c>
      <c r="J380" s="25">
        <f>ROUND((H380*'2-Calculator'!$D$26),2)</f>
        <v>8347.59</v>
      </c>
      <c r="K380" s="25">
        <f>ROUND((I380*'2-Calculator'!$D$26),2)</f>
        <v>8347.59</v>
      </c>
      <c r="L380" s="23">
        <v>4.1947966973048763</v>
      </c>
      <c r="M380" s="20" t="s">
        <v>199</v>
      </c>
      <c r="N380" s="20" t="s">
        <v>538</v>
      </c>
      <c r="O380" s="20"/>
      <c r="P380" s="20" t="s">
        <v>13</v>
      </c>
    </row>
    <row r="381" spans="1:16" s="26" customFormat="1" ht="12.5">
      <c r="A381" s="20"/>
      <c r="B381" s="20" t="s">
        <v>650</v>
      </c>
      <c r="C381" s="72" t="str">
        <f t="shared" si="17"/>
        <v>192</v>
      </c>
      <c r="D381" s="171" t="s">
        <v>648</v>
      </c>
      <c r="E381" s="182">
        <v>2.1680000000000001</v>
      </c>
      <c r="F381" s="23">
        <v>1</v>
      </c>
      <c r="G381" s="23">
        <v>1</v>
      </c>
      <c r="H381" s="22">
        <f t="shared" si="15"/>
        <v>2.1680000000000001</v>
      </c>
      <c r="I381" s="24">
        <f t="shared" si="16"/>
        <v>2.1680000000000001</v>
      </c>
      <c r="J381" s="25">
        <f>ROUND((H381*'2-Calculator'!$D$26),2)</f>
        <v>11707.2</v>
      </c>
      <c r="K381" s="25">
        <f>ROUND((I381*'2-Calculator'!$D$26),2)</f>
        <v>11707.2</v>
      </c>
      <c r="L381" s="23">
        <v>7.3668093147335076</v>
      </c>
      <c r="M381" s="20" t="s">
        <v>199</v>
      </c>
      <c r="N381" s="20" t="s">
        <v>538</v>
      </c>
      <c r="O381" s="20"/>
      <c r="P381" s="20" t="s">
        <v>13</v>
      </c>
    </row>
    <row r="382" spans="1:16" s="26" customFormat="1" ht="12.5">
      <c r="A382" s="20"/>
      <c r="B382" s="20" t="s">
        <v>651</v>
      </c>
      <c r="C382" s="72" t="str">
        <f t="shared" si="17"/>
        <v>192</v>
      </c>
      <c r="D382" s="171" t="s">
        <v>648</v>
      </c>
      <c r="E382" s="182">
        <v>3.3688799999999999</v>
      </c>
      <c r="F382" s="23">
        <v>1</v>
      </c>
      <c r="G382" s="23">
        <v>1</v>
      </c>
      <c r="H382" s="22">
        <f t="shared" si="15"/>
        <v>3.3688799999999999</v>
      </c>
      <c r="I382" s="24">
        <f t="shared" si="16"/>
        <v>3.3688799999999999</v>
      </c>
      <c r="J382" s="25">
        <f>ROUND((H382*'2-Calculator'!$D$26),2)</f>
        <v>18191.95</v>
      </c>
      <c r="K382" s="25">
        <f>ROUND((I382*'2-Calculator'!$D$26),2)</f>
        <v>18191.95</v>
      </c>
      <c r="L382" s="23">
        <v>10.81699446834665</v>
      </c>
      <c r="M382" s="20" t="s">
        <v>199</v>
      </c>
      <c r="N382" s="20" t="s">
        <v>538</v>
      </c>
      <c r="O382" s="20"/>
      <c r="P382" s="20" t="s">
        <v>13</v>
      </c>
    </row>
    <row r="383" spans="1:16" s="26" customFormat="1" ht="12.5">
      <c r="A383" s="20"/>
      <c r="B383" s="20" t="s">
        <v>652</v>
      </c>
      <c r="C383" s="72" t="str">
        <f t="shared" si="17"/>
        <v>193</v>
      </c>
      <c r="D383" s="171" t="s">
        <v>653</v>
      </c>
      <c r="E383" s="182">
        <v>0.94323000000000001</v>
      </c>
      <c r="F383" s="23">
        <v>1</v>
      </c>
      <c r="G383" s="23">
        <v>1</v>
      </c>
      <c r="H383" s="22">
        <f t="shared" si="15"/>
        <v>0.94323000000000001</v>
      </c>
      <c r="I383" s="24">
        <f t="shared" si="16"/>
        <v>0.94323000000000001</v>
      </c>
      <c r="J383" s="25">
        <f>ROUND((H383*'2-Calculator'!$D$26),2)</f>
        <v>5093.4399999999996</v>
      </c>
      <c r="K383" s="25">
        <f>ROUND((I383*'2-Calculator'!$D$26),2)</f>
        <v>5093.4399999999996</v>
      </c>
      <c r="L383" s="23">
        <v>6.8160377358490569</v>
      </c>
      <c r="M383" s="20" t="s">
        <v>199</v>
      </c>
      <c r="N383" s="20" t="s">
        <v>538</v>
      </c>
      <c r="O383" s="20"/>
      <c r="P383" s="20" t="s">
        <v>13</v>
      </c>
    </row>
    <row r="384" spans="1:16" s="26" customFormat="1" ht="12.5">
      <c r="A384" s="20"/>
      <c r="B384" s="20" t="s">
        <v>654</v>
      </c>
      <c r="C384" s="72" t="str">
        <f t="shared" si="17"/>
        <v>193</v>
      </c>
      <c r="D384" s="171" t="s">
        <v>653</v>
      </c>
      <c r="E384" s="182">
        <v>1.3894200000000001</v>
      </c>
      <c r="F384" s="23">
        <v>1</v>
      </c>
      <c r="G384" s="23">
        <v>1</v>
      </c>
      <c r="H384" s="22">
        <f t="shared" si="15"/>
        <v>1.3894200000000001</v>
      </c>
      <c r="I384" s="24">
        <f t="shared" si="16"/>
        <v>1.3894200000000001</v>
      </c>
      <c r="J384" s="25">
        <f>ROUND((H384*'2-Calculator'!$D$26),2)</f>
        <v>7502.87</v>
      </c>
      <c r="K384" s="25">
        <f>ROUND((I384*'2-Calculator'!$D$26),2)</f>
        <v>7502.87</v>
      </c>
      <c r="L384" s="23">
        <v>8.0427480916030536</v>
      </c>
      <c r="M384" s="20" t="s">
        <v>199</v>
      </c>
      <c r="N384" s="20" t="s">
        <v>538</v>
      </c>
      <c r="O384" s="20"/>
      <c r="P384" s="20" t="s">
        <v>13</v>
      </c>
    </row>
    <row r="385" spans="1:16" s="26" customFormat="1" ht="12.5">
      <c r="A385" s="20"/>
      <c r="B385" s="20" t="s">
        <v>655</v>
      </c>
      <c r="C385" s="72" t="str">
        <f t="shared" si="17"/>
        <v>193</v>
      </c>
      <c r="D385" s="171" t="s">
        <v>653</v>
      </c>
      <c r="E385" s="182">
        <v>1.84033</v>
      </c>
      <c r="F385" s="23">
        <v>1</v>
      </c>
      <c r="G385" s="23">
        <v>1</v>
      </c>
      <c r="H385" s="22">
        <f t="shared" si="15"/>
        <v>1.84033</v>
      </c>
      <c r="I385" s="24">
        <f t="shared" si="16"/>
        <v>1.84033</v>
      </c>
      <c r="J385" s="25">
        <f>ROUND((H385*'2-Calculator'!$D$26),2)</f>
        <v>9937.7800000000007</v>
      </c>
      <c r="K385" s="25">
        <f>ROUND((I385*'2-Calculator'!$D$26),2)</f>
        <v>9937.7800000000007</v>
      </c>
      <c r="L385" s="23">
        <v>10.813063063063064</v>
      </c>
      <c r="M385" s="20" t="s">
        <v>199</v>
      </c>
      <c r="N385" s="20" t="s">
        <v>538</v>
      </c>
      <c r="O385" s="20"/>
      <c r="P385" s="20" t="s">
        <v>13</v>
      </c>
    </row>
    <row r="386" spans="1:16" s="26" customFormat="1" ht="12.5">
      <c r="A386" s="20"/>
      <c r="B386" s="20" t="s">
        <v>656</v>
      </c>
      <c r="C386" s="72" t="str">
        <f t="shared" si="17"/>
        <v>193</v>
      </c>
      <c r="D386" s="171" t="s">
        <v>653</v>
      </c>
      <c r="E386" s="182">
        <v>2.8600500000000002</v>
      </c>
      <c r="F386" s="23">
        <v>1</v>
      </c>
      <c r="G386" s="23">
        <v>1</v>
      </c>
      <c r="H386" s="22">
        <f t="shared" si="15"/>
        <v>2.8600500000000002</v>
      </c>
      <c r="I386" s="24">
        <f t="shared" si="16"/>
        <v>2.8600500000000002</v>
      </c>
      <c r="J386" s="25">
        <f>ROUND((H386*'2-Calculator'!$D$26),2)</f>
        <v>15444.27</v>
      </c>
      <c r="K386" s="25">
        <f>ROUND((I386*'2-Calculator'!$D$26),2)</f>
        <v>15444.27</v>
      </c>
      <c r="L386" s="23">
        <v>14.124497991967871</v>
      </c>
      <c r="M386" s="20" t="s">
        <v>199</v>
      </c>
      <c r="N386" s="20" t="s">
        <v>538</v>
      </c>
      <c r="O386" s="20"/>
      <c r="P386" s="20" t="s">
        <v>13</v>
      </c>
    </row>
    <row r="387" spans="1:16" s="26" customFormat="1" ht="12.5">
      <c r="A387" s="20"/>
      <c r="B387" s="20" t="s">
        <v>657</v>
      </c>
      <c r="C387" s="72" t="str">
        <f t="shared" si="17"/>
        <v>194</v>
      </c>
      <c r="D387" s="171" t="s">
        <v>658</v>
      </c>
      <c r="E387" s="182">
        <v>0.64624000000000004</v>
      </c>
      <c r="F387" s="23">
        <v>1</v>
      </c>
      <c r="G387" s="23">
        <v>1</v>
      </c>
      <c r="H387" s="22">
        <f t="shared" si="15"/>
        <v>0.64624000000000004</v>
      </c>
      <c r="I387" s="24">
        <f t="shared" si="16"/>
        <v>0.64624000000000004</v>
      </c>
      <c r="J387" s="25">
        <f>ROUND((H387*'2-Calculator'!$D$26),2)</f>
        <v>3489.7</v>
      </c>
      <c r="K387" s="25">
        <f>ROUND((I387*'2-Calculator'!$D$26),2)</f>
        <v>3489.7</v>
      </c>
      <c r="L387" s="23">
        <v>2.9206012089527853</v>
      </c>
      <c r="M387" s="20" t="s">
        <v>199</v>
      </c>
      <c r="N387" s="20" t="s">
        <v>538</v>
      </c>
      <c r="O387" s="20"/>
      <c r="P387" s="20" t="s">
        <v>13</v>
      </c>
    </row>
    <row r="388" spans="1:16" s="26" customFormat="1" ht="12.5">
      <c r="A388" s="20"/>
      <c r="B388" s="20" t="s">
        <v>659</v>
      </c>
      <c r="C388" s="72" t="str">
        <f t="shared" si="17"/>
        <v>194</v>
      </c>
      <c r="D388" s="171" t="s">
        <v>658</v>
      </c>
      <c r="E388" s="182">
        <v>0.84814999999999996</v>
      </c>
      <c r="F388" s="23">
        <v>1</v>
      </c>
      <c r="G388" s="23">
        <v>1</v>
      </c>
      <c r="H388" s="22">
        <f t="shared" si="15"/>
        <v>0.84814999999999996</v>
      </c>
      <c r="I388" s="24">
        <f t="shared" si="16"/>
        <v>0.84814999999999996</v>
      </c>
      <c r="J388" s="25">
        <f>ROUND((H388*'2-Calculator'!$D$26),2)</f>
        <v>4580.01</v>
      </c>
      <c r="K388" s="25">
        <f>ROUND((I388*'2-Calculator'!$D$26),2)</f>
        <v>4580.01</v>
      </c>
      <c r="L388" s="23">
        <v>4.0730409345269578</v>
      </c>
      <c r="M388" s="20" t="s">
        <v>199</v>
      </c>
      <c r="N388" s="20" t="s">
        <v>538</v>
      </c>
      <c r="O388" s="20"/>
      <c r="P388" s="20" t="s">
        <v>13</v>
      </c>
    </row>
    <row r="389" spans="1:16" s="26" customFormat="1" ht="12.5">
      <c r="A389" s="20"/>
      <c r="B389" s="20" t="s">
        <v>660</v>
      </c>
      <c r="C389" s="72" t="str">
        <f t="shared" si="17"/>
        <v>194</v>
      </c>
      <c r="D389" s="171" t="s">
        <v>658</v>
      </c>
      <c r="E389" s="182">
        <v>1.1732199999999999</v>
      </c>
      <c r="F389" s="23">
        <v>1</v>
      </c>
      <c r="G389" s="23">
        <v>1</v>
      </c>
      <c r="H389" s="22">
        <f t="shared" si="15"/>
        <v>1.1732199999999999</v>
      </c>
      <c r="I389" s="24">
        <f t="shared" si="16"/>
        <v>1.1732199999999999</v>
      </c>
      <c r="J389" s="25">
        <f>ROUND((H389*'2-Calculator'!$D$26),2)</f>
        <v>6335.39</v>
      </c>
      <c r="K389" s="25">
        <f>ROUND((I389*'2-Calculator'!$D$26),2)</f>
        <v>6335.39</v>
      </c>
      <c r="L389" s="23">
        <v>5.5096370261215091</v>
      </c>
      <c r="M389" s="20" t="s">
        <v>199</v>
      </c>
      <c r="N389" s="20" t="s">
        <v>538</v>
      </c>
      <c r="O389" s="20"/>
      <c r="P389" s="20" t="s">
        <v>13</v>
      </c>
    </row>
    <row r="390" spans="1:16" s="26" customFormat="1" ht="12.5">
      <c r="A390" s="20"/>
      <c r="B390" s="20" t="s">
        <v>661</v>
      </c>
      <c r="C390" s="72" t="str">
        <f t="shared" si="17"/>
        <v>194</v>
      </c>
      <c r="D390" s="171" t="s">
        <v>658</v>
      </c>
      <c r="E390" s="182">
        <v>1.7784500000000001</v>
      </c>
      <c r="F390" s="23">
        <v>1</v>
      </c>
      <c r="G390" s="23">
        <v>1</v>
      </c>
      <c r="H390" s="22">
        <f t="shared" si="15"/>
        <v>1.7784500000000001</v>
      </c>
      <c r="I390" s="24">
        <f t="shared" si="16"/>
        <v>1.7784500000000001</v>
      </c>
      <c r="J390" s="25">
        <f>ROUND((H390*'2-Calculator'!$D$26),2)</f>
        <v>9603.6299999999992</v>
      </c>
      <c r="K390" s="25">
        <f>ROUND((I390*'2-Calculator'!$D$26),2)</f>
        <v>9603.6299999999992</v>
      </c>
      <c r="L390" s="23">
        <v>8.0433454749229476</v>
      </c>
      <c r="M390" s="20" t="s">
        <v>199</v>
      </c>
      <c r="N390" s="20" t="s">
        <v>538</v>
      </c>
      <c r="O390" s="20"/>
      <c r="P390" s="20" t="s">
        <v>13</v>
      </c>
    </row>
    <row r="391" spans="1:16" s="26" customFormat="1" ht="12.5">
      <c r="A391" s="20"/>
      <c r="B391" s="20" t="s">
        <v>662</v>
      </c>
      <c r="C391" s="72" t="str">
        <f t="shared" si="17"/>
        <v>196</v>
      </c>
      <c r="D391" s="171" t="s">
        <v>663</v>
      </c>
      <c r="E391" s="182">
        <v>0.46403</v>
      </c>
      <c r="F391" s="23">
        <v>1</v>
      </c>
      <c r="G391" s="23">
        <v>1</v>
      </c>
      <c r="H391" s="22">
        <f t="shared" si="15"/>
        <v>0.46403</v>
      </c>
      <c r="I391" s="24">
        <f t="shared" si="16"/>
        <v>0.46403</v>
      </c>
      <c r="J391" s="25">
        <f>ROUND((H391*'2-Calculator'!$D$26),2)</f>
        <v>2505.7600000000002</v>
      </c>
      <c r="K391" s="25">
        <f>ROUND((I391*'2-Calculator'!$D$26),2)</f>
        <v>2505.7600000000002</v>
      </c>
      <c r="L391" s="23">
        <v>1.9739130434782608</v>
      </c>
      <c r="M391" s="20" t="s">
        <v>199</v>
      </c>
      <c r="N391" s="20" t="s">
        <v>538</v>
      </c>
      <c r="O391" s="20"/>
      <c r="P391" s="20" t="s">
        <v>13</v>
      </c>
    </row>
    <row r="392" spans="1:16" s="26" customFormat="1" ht="12.5">
      <c r="A392" s="20"/>
      <c r="B392" s="20" t="s">
        <v>664</v>
      </c>
      <c r="C392" s="72" t="str">
        <f t="shared" si="17"/>
        <v>196</v>
      </c>
      <c r="D392" s="171" t="s">
        <v>663</v>
      </c>
      <c r="E392" s="182">
        <v>0.68645999999999996</v>
      </c>
      <c r="F392" s="23">
        <v>1</v>
      </c>
      <c r="G392" s="23">
        <v>1</v>
      </c>
      <c r="H392" s="22">
        <f t="shared" si="15"/>
        <v>0.68645999999999996</v>
      </c>
      <c r="I392" s="24">
        <f t="shared" si="16"/>
        <v>0.68645999999999996</v>
      </c>
      <c r="J392" s="25">
        <f>ROUND((H392*'2-Calculator'!$D$26),2)</f>
        <v>3706.88</v>
      </c>
      <c r="K392" s="25">
        <f>ROUND((I392*'2-Calculator'!$D$26),2)</f>
        <v>3706.88</v>
      </c>
      <c r="L392" s="23">
        <v>2.6273666092943202</v>
      </c>
      <c r="M392" s="20" t="s">
        <v>199</v>
      </c>
      <c r="N392" s="20" t="s">
        <v>538</v>
      </c>
      <c r="O392" s="20"/>
      <c r="P392" s="20" t="s">
        <v>13</v>
      </c>
    </row>
    <row r="393" spans="1:16" s="26" customFormat="1" ht="12.5">
      <c r="A393" s="20"/>
      <c r="B393" s="20" t="s">
        <v>665</v>
      </c>
      <c r="C393" s="72" t="str">
        <f t="shared" si="17"/>
        <v>196</v>
      </c>
      <c r="D393" s="171" t="s">
        <v>663</v>
      </c>
      <c r="E393" s="182">
        <v>1.06915</v>
      </c>
      <c r="F393" s="23">
        <v>1</v>
      </c>
      <c r="G393" s="23">
        <v>1</v>
      </c>
      <c r="H393" s="22">
        <f t="shared" si="15"/>
        <v>1.06915</v>
      </c>
      <c r="I393" s="24">
        <f t="shared" si="16"/>
        <v>1.06915</v>
      </c>
      <c r="J393" s="25">
        <f>ROUND((H393*'2-Calculator'!$D$26),2)</f>
        <v>5773.41</v>
      </c>
      <c r="K393" s="25">
        <f>ROUND((I393*'2-Calculator'!$D$26),2)</f>
        <v>5773.41</v>
      </c>
      <c r="L393" s="23">
        <v>2.9821679962458938</v>
      </c>
      <c r="M393" s="20" t="s">
        <v>199</v>
      </c>
      <c r="N393" s="20" t="s">
        <v>538</v>
      </c>
      <c r="O393" s="20"/>
      <c r="P393" s="20" t="s">
        <v>13</v>
      </c>
    </row>
    <row r="394" spans="1:16" s="26" customFormat="1" ht="12.5">
      <c r="A394" s="20"/>
      <c r="B394" s="20" t="s">
        <v>666</v>
      </c>
      <c r="C394" s="72" t="str">
        <f t="shared" si="17"/>
        <v>196</v>
      </c>
      <c r="D394" s="171" t="s">
        <v>663</v>
      </c>
      <c r="E394" s="182">
        <v>1.9227700000000001</v>
      </c>
      <c r="F394" s="23">
        <v>1</v>
      </c>
      <c r="G394" s="23">
        <v>1</v>
      </c>
      <c r="H394" s="22">
        <f t="shared" si="15"/>
        <v>1.9227700000000001</v>
      </c>
      <c r="I394" s="24">
        <f t="shared" si="16"/>
        <v>1.9227700000000001</v>
      </c>
      <c r="J394" s="25">
        <f>ROUND((H394*'2-Calculator'!$D$26),2)</f>
        <v>10382.959999999999</v>
      </c>
      <c r="K394" s="25">
        <f>ROUND((I394*'2-Calculator'!$D$26),2)</f>
        <v>10382.959999999999</v>
      </c>
      <c r="L394" s="23">
        <v>4.5671569809500845</v>
      </c>
      <c r="M394" s="20" t="s">
        <v>199</v>
      </c>
      <c r="N394" s="20" t="s">
        <v>538</v>
      </c>
      <c r="O394" s="20"/>
      <c r="P394" s="20" t="s">
        <v>13</v>
      </c>
    </row>
    <row r="395" spans="1:16" s="26" customFormat="1" ht="12.5">
      <c r="A395" s="20"/>
      <c r="B395" s="20" t="s">
        <v>667</v>
      </c>
      <c r="C395" s="72" t="str">
        <f t="shared" si="17"/>
        <v>197</v>
      </c>
      <c r="D395" s="171" t="s">
        <v>668</v>
      </c>
      <c r="E395" s="182">
        <v>0.59358</v>
      </c>
      <c r="F395" s="23">
        <v>1</v>
      </c>
      <c r="G395" s="23">
        <v>1</v>
      </c>
      <c r="H395" s="22">
        <f t="shared" si="15"/>
        <v>0.59358</v>
      </c>
      <c r="I395" s="24">
        <f t="shared" si="16"/>
        <v>0.59358</v>
      </c>
      <c r="J395" s="25">
        <f>ROUND((H395*'2-Calculator'!$D$26),2)</f>
        <v>3205.33</v>
      </c>
      <c r="K395" s="25">
        <f>ROUND((I395*'2-Calculator'!$D$26),2)</f>
        <v>3205.33</v>
      </c>
      <c r="L395" s="23">
        <v>2.888657844990548</v>
      </c>
      <c r="M395" s="20" t="s">
        <v>199</v>
      </c>
      <c r="N395" s="20" t="s">
        <v>538</v>
      </c>
      <c r="O395" s="20"/>
      <c r="P395" s="20" t="s">
        <v>13</v>
      </c>
    </row>
    <row r="396" spans="1:16" s="26" customFormat="1" ht="12.5">
      <c r="A396" s="20"/>
      <c r="B396" s="20" t="s">
        <v>669</v>
      </c>
      <c r="C396" s="72" t="str">
        <f t="shared" si="17"/>
        <v>197</v>
      </c>
      <c r="D396" s="171" t="s">
        <v>668</v>
      </c>
      <c r="E396" s="182">
        <v>0.79281999999999997</v>
      </c>
      <c r="F396" s="23">
        <v>1</v>
      </c>
      <c r="G396" s="23">
        <v>1</v>
      </c>
      <c r="H396" s="22">
        <f t="shared" si="15"/>
        <v>0.79281999999999997</v>
      </c>
      <c r="I396" s="24">
        <f t="shared" si="16"/>
        <v>0.79281999999999997</v>
      </c>
      <c r="J396" s="25">
        <f>ROUND((H396*'2-Calculator'!$D$26),2)</f>
        <v>4281.2299999999996</v>
      </c>
      <c r="K396" s="25">
        <f>ROUND((I396*'2-Calculator'!$D$26),2)</f>
        <v>4281.2299999999996</v>
      </c>
      <c r="L396" s="23">
        <v>3.8774768437096965</v>
      </c>
      <c r="M396" s="20" t="s">
        <v>199</v>
      </c>
      <c r="N396" s="20" t="s">
        <v>538</v>
      </c>
      <c r="O396" s="20"/>
      <c r="P396" s="20" t="s">
        <v>13</v>
      </c>
    </row>
    <row r="397" spans="1:16" s="26" customFormat="1" ht="12.5">
      <c r="A397" s="20"/>
      <c r="B397" s="20" t="s">
        <v>670</v>
      </c>
      <c r="C397" s="72" t="str">
        <f t="shared" si="17"/>
        <v>197</v>
      </c>
      <c r="D397" s="171" t="s">
        <v>668</v>
      </c>
      <c r="E397" s="182">
        <v>1.09639</v>
      </c>
      <c r="F397" s="23">
        <v>1</v>
      </c>
      <c r="G397" s="23">
        <v>1</v>
      </c>
      <c r="H397" s="22">
        <f t="shared" si="15"/>
        <v>1.09639</v>
      </c>
      <c r="I397" s="24">
        <f t="shared" si="16"/>
        <v>1.09639</v>
      </c>
      <c r="J397" s="25">
        <f>ROUND((H397*'2-Calculator'!$D$26),2)</f>
        <v>5920.51</v>
      </c>
      <c r="K397" s="25">
        <f>ROUND((I397*'2-Calculator'!$D$26),2)</f>
        <v>5920.51</v>
      </c>
      <c r="L397" s="23">
        <v>5.0872427582171076</v>
      </c>
      <c r="M397" s="20" t="s">
        <v>199</v>
      </c>
      <c r="N397" s="20" t="s">
        <v>538</v>
      </c>
      <c r="O397" s="20"/>
      <c r="P397" s="20" t="s">
        <v>13</v>
      </c>
    </row>
    <row r="398" spans="1:16" s="26" customFormat="1" ht="12.5">
      <c r="A398" s="20"/>
      <c r="B398" s="20" t="s">
        <v>671</v>
      </c>
      <c r="C398" s="72" t="str">
        <f t="shared" si="17"/>
        <v>197</v>
      </c>
      <c r="D398" s="171" t="s">
        <v>668</v>
      </c>
      <c r="E398" s="182">
        <v>1.9979</v>
      </c>
      <c r="F398" s="23">
        <v>1</v>
      </c>
      <c r="G398" s="23">
        <v>1</v>
      </c>
      <c r="H398" s="22">
        <f t="shared" si="15"/>
        <v>1.9979</v>
      </c>
      <c r="I398" s="24">
        <f t="shared" si="16"/>
        <v>1.9979</v>
      </c>
      <c r="J398" s="25">
        <f>ROUND((H398*'2-Calculator'!$D$26),2)</f>
        <v>10788.66</v>
      </c>
      <c r="K398" s="25">
        <f>ROUND((I398*'2-Calculator'!$D$26),2)</f>
        <v>10788.66</v>
      </c>
      <c r="L398" s="23">
        <v>8.7052074139452778</v>
      </c>
      <c r="M398" s="20" t="s">
        <v>199</v>
      </c>
      <c r="N398" s="20" t="s">
        <v>538</v>
      </c>
      <c r="O398" s="20"/>
      <c r="P398" s="20" t="s">
        <v>13</v>
      </c>
    </row>
    <row r="399" spans="1:16" s="26" customFormat="1" ht="12.5">
      <c r="A399" s="20"/>
      <c r="B399" s="20" t="s">
        <v>672</v>
      </c>
      <c r="C399" s="72" t="str">
        <f t="shared" si="17"/>
        <v>198</v>
      </c>
      <c r="D399" s="171" t="s">
        <v>673</v>
      </c>
      <c r="E399" s="182">
        <v>0.58867999999999998</v>
      </c>
      <c r="F399" s="23">
        <v>1</v>
      </c>
      <c r="G399" s="23">
        <v>1</v>
      </c>
      <c r="H399" s="22">
        <f t="shared" ref="H399:H462" si="18">ROUND(E399*F399,5)</f>
        <v>0.58867999999999998</v>
      </c>
      <c r="I399" s="24">
        <f t="shared" ref="I399:I462" si="19">ROUND(E399*G399,5)</f>
        <v>0.58867999999999998</v>
      </c>
      <c r="J399" s="25">
        <f>ROUND((H399*'2-Calculator'!$D$26),2)</f>
        <v>3178.87</v>
      </c>
      <c r="K399" s="25">
        <f>ROUND((I399*'2-Calculator'!$D$26),2)</f>
        <v>3178.87</v>
      </c>
      <c r="L399" s="23">
        <v>1.8321561515701059</v>
      </c>
      <c r="M399" s="20" t="s">
        <v>199</v>
      </c>
      <c r="N399" s="20" t="s">
        <v>538</v>
      </c>
      <c r="O399" s="20"/>
      <c r="P399" s="20" t="s">
        <v>13</v>
      </c>
    </row>
    <row r="400" spans="1:16" s="26" customFormat="1" ht="12.5">
      <c r="A400" s="20"/>
      <c r="B400" s="20" t="s">
        <v>674</v>
      </c>
      <c r="C400" s="72" t="str">
        <f t="shared" ref="C400:C463" si="20">LEFT(B400,3)</f>
        <v>198</v>
      </c>
      <c r="D400" s="171" t="s">
        <v>673</v>
      </c>
      <c r="E400" s="182">
        <v>0.70352999999999999</v>
      </c>
      <c r="F400" s="23">
        <v>1</v>
      </c>
      <c r="G400" s="23">
        <v>1</v>
      </c>
      <c r="H400" s="22">
        <f t="shared" si="18"/>
        <v>0.70352999999999999</v>
      </c>
      <c r="I400" s="24">
        <f t="shared" si="19"/>
        <v>0.70352999999999999</v>
      </c>
      <c r="J400" s="25">
        <f>ROUND((H400*'2-Calculator'!$D$26),2)</f>
        <v>3799.06</v>
      </c>
      <c r="K400" s="25">
        <f>ROUND((I400*'2-Calculator'!$D$26),2)</f>
        <v>3799.06</v>
      </c>
      <c r="L400" s="23">
        <v>2.5123266208930466</v>
      </c>
      <c r="M400" s="20" t="s">
        <v>199</v>
      </c>
      <c r="N400" s="20" t="s">
        <v>538</v>
      </c>
      <c r="O400" s="20"/>
      <c r="P400" s="20" t="s">
        <v>13</v>
      </c>
    </row>
    <row r="401" spans="1:16" s="26" customFormat="1" ht="12.5">
      <c r="A401" s="20"/>
      <c r="B401" s="20" t="s">
        <v>675</v>
      </c>
      <c r="C401" s="72" t="str">
        <f t="shared" si="20"/>
        <v>198</v>
      </c>
      <c r="D401" s="171" t="s">
        <v>673</v>
      </c>
      <c r="E401" s="182">
        <v>0.92823</v>
      </c>
      <c r="F401" s="23">
        <v>1</v>
      </c>
      <c r="G401" s="23">
        <v>1</v>
      </c>
      <c r="H401" s="22">
        <f t="shared" si="18"/>
        <v>0.92823</v>
      </c>
      <c r="I401" s="24">
        <f t="shared" si="19"/>
        <v>0.92823</v>
      </c>
      <c r="J401" s="25">
        <f>ROUND((H401*'2-Calculator'!$D$26),2)</f>
        <v>5012.4399999999996</v>
      </c>
      <c r="K401" s="25">
        <f>ROUND((I401*'2-Calculator'!$D$26),2)</f>
        <v>5012.4399999999996</v>
      </c>
      <c r="L401" s="23">
        <v>3.9138938848920861</v>
      </c>
      <c r="M401" s="20" t="s">
        <v>199</v>
      </c>
      <c r="N401" s="20" t="s">
        <v>538</v>
      </c>
      <c r="O401" s="20"/>
      <c r="P401" s="20" t="s">
        <v>13</v>
      </c>
    </row>
    <row r="402" spans="1:16" s="26" customFormat="1" ht="12.5">
      <c r="A402" s="20"/>
      <c r="B402" s="20" t="s">
        <v>676</v>
      </c>
      <c r="C402" s="72" t="str">
        <f t="shared" si="20"/>
        <v>198</v>
      </c>
      <c r="D402" s="171" t="s">
        <v>673</v>
      </c>
      <c r="E402" s="182">
        <v>1.61378</v>
      </c>
      <c r="F402" s="23">
        <v>1</v>
      </c>
      <c r="G402" s="23">
        <v>1</v>
      </c>
      <c r="H402" s="22">
        <f t="shared" si="18"/>
        <v>1.61378</v>
      </c>
      <c r="I402" s="24">
        <f t="shared" si="19"/>
        <v>1.61378</v>
      </c>
      <c r="J402" s="25">
        <f>ROUND((H402*'2-Calculator'!$D$26),2)</f>
        <v>8714.41</v>
      </c>
      <c r="K402" s="25">
        <f>ROUND((I402*'2-Calculator'!$D$26),2)</f>
        <v>8714.41</v>
      </c>
      <c r="L402" s="23">
        <v>6.3735224586288419</v>
      </c>
      <c r="M402" s="20" t="s">
        <v>199</v>
      </c>
      <c r="N402" s="20" t="s">
        <v>538</v>
      </c>
      <c r="O402" s="20"/>
      <c r="P402" s="20" t="s">
        <v>13</v>
      </c>
    </row>
    <row r="403" spans="1:16" s="26" customFormat="1" ht="12.5">
      <c r="A403" s="20"/>
      <c r="B403" s="20" t="s">
        <v>677</v>
      </c>
      <c r="C403" s="72" t="str">
        <f t="shared" si="20"/>
        <v>199</v>
      </c>
      <c r="D403" s="171" t="s">
        <v>678</v>
      </c>
      <c r="E403" s="182">
        <v>0.62819000000000003</v>
      </c>
      <c r="F403" s="23">
        <v>1</v>
      </c>
      <c r="G403" s="23">
        <v>1</v>
      </c>
      <c r="H403" s="22">
        <f t="shared" si="18"/>
        <v>0.62819000000000003</v>
      </c>
      <c r="I403" s="24">
        <f t="shared" si="19"/>
        <v>0.62819000000000003</v>
      </c>
      <c r="J403" s="25">
        <f>ROUND((H403*'2-Calculator'!$D$26),2)</f>
        <v>3392.23</v>
      </c>
      <c r="K403" s="25">
        <f>ROUND((I403*'2-Calculator'!$D$26),2)</f>
        <v>3392.23</v>
      </c>
      <c r="L403" s="23">
        <v>2.1099780560216859</v>
      </c>
      <c r="M403" s="20" t="s">
        <v>199</v>
      </c>
      <c r="N403" s="20" t="s">
        <v>538</v>
      </c>
      <c r="O403" s="20"/>
      <c r="P403" s="20" t="s">
        <v>13</v>
      </c>
    </row>
    <row r="404" spans="1:16" s="26" customFormat="1" ht="12.5">
      <c r="A404" s="20"/>
      <c r="B404" s="20" t="s">
        <v>679</v>
      </c>
      <c r="C404" s="72" t="str">
        <f t="shared" si="20"/>
        <v>199</v>
      </c>
      <c r="D404" s="171" t="s">
        <v>678</v>
      </c>
      <c r="E404" s="182">
        <v>0.76761000000000001</v>
      </c>
      <c r="F404" s="23">
        <v>1</v>
      </c>
      <c r="G404" s="23">
        <v>1</v>
      </c>
      <c r="H404" s="22">
        <f t="shared" si="18"/>
        <v>0.76761000000000001</v>
      </c>
      <c r="I404" s="24">
        <f t="shared" si="19"/>
        <v>0.76761000000000001</v>
      </c>
      <c r="J404" s="25">
        <f>ROUND((H404*'2-Calculator'!$D$26),2)</f>
        <v>4145.09</v>
      </c>
      <c r="K404" s="25">
        <f>ROUND((I404*'2-Calculator'!$D$26),2)</f>
        <v>4145.09</v>
      </c>
      <c r="L404" s="23">
        <v>2.8486307397629029</v>
      </c>
      <c r="M404" s="20" t="s">
        <v>199</v>
      </c>
      <c r="N404" s="20" t="s">
        <v>538</v>
      </c>
      <c r="O404" s="20"/>
      <c r="P404" s="20" t="s">
        <v>13</v>
      </c>
    </row>
    <row r="405" spans="1:16" s="26" customFormat="1" ht="12.5">
      <c r="A405" s="20"/>
      <c r="B405" s="20" t="s">
        <v>680</v>
      </c>
      <c r="C405" s="72" t="str">
        <f t="shared" si="20"/>
        <v>199</v>
      </c>
      <c r="D405" s="171" t="s">
        <v>678</v>
      </c>
      <c r="E405" s="182">
        <v>1.0573699999999999</v>
      </c>
      <c r="F405" s="23">
        <v>1</v>
      </c>
      <c r="G405" s="23">
        <v>1</v>
      </c>
      <c r="H405" s="22">
        <f t="shared" si="18"/>
        <v>1.0573699999999999</v>
      </c>
      <c r="I405" s="24">
        <f t="shared" si="19"/>
        <v>1.0573699999999999</v>
      </c>
      <c r="J405" s="25">
        <f>ROUND((H405*'2-Calculator'!$D$26),2)</f>
        <v>5709.8</v>
      </c>
      <c r="K405" s="25">
        <f>ROUND((I405*'2-Calculator'!$D$26),2)</f>
        <v>5709.8</v>
      </c>
      <c r="L405" s="23">
        <v>4.2954219173711916</v>
      </c>
      <c r="M405" s="20" t="s">
        <v>199</v>
      </c>
      <c r="N405" s="20" t="s">
        <v>538</v>
      </c>
      <c r="O405" s="20"/>
      <c r="P405" s="20" t="s">
        <v>13</v>
      </c>
    </row>
    <row r="406" spans="1:16" s="26" customFormat="1" ht="12.5">
      <c r="A406" s="20"/>
      <c r="B406" s="20" t="s">
        <v>681</v>
      </c>
      <c r="C406" s="72" t="str">
        <f t="shared" si="20"/>
        <v>199</v>
      </c>
      <c r="D406" s="171" t="s">
        <v>678</v>
      </c>
      <c r="E406" s="182">
        <v>1.5440700000000001</v>
      </c>
      <c r="F406" s="23">
        <v>1</v>
      </c>
      <c r="G406" s="23">
        <v>1</v>
      </c>
      <c r="H406" s="22">
        <f t="shared" si="18"/>
        <v>1.5440700000000001</v>
      </c>
      <c r="I406" s="24">
        <f t="shared" si="19"/>
        <v>1.5440700000000001</v>
      </c>
      <c r="J406" s="25">
        <f>ROUND((H406*'2-Calculator'!$D$26),2)</f>
        <v>8337.98</v>
      </c>
      <c r="K406" s="25">
        <f>ROUND((I406*'2-Calculator'!$D$26),2)</f>
        <v>8337.98</v>
      </c>
      <c r="L406" s="23">
        <v>6.6563354603463996</v>
      </c>
      <c r="M406" s="20" t="s">
        <v>199</v>
      </c>
      <c r="N406" s="20" t="s">
        <v>538</v>
      </c>
      <c r="O406" s="20"/>
      <c r="P406" s="20" t="s">
        <v>13</v>
      </c>
    </row>
    <row r="407" spans="1:16" s="26" customFormat="1" ht="12.5">
      <c r="A407" s="20"/>
      <c r="B407" s="20" t="s">
        <v>682</v>
      </c>
      <c r="C407" s="72" t="str">
        <f t="shared" si="20"/>
        <v>200</v>
      </c>
      <c r="D407" s="171" t="s">
        <v>683</v>
      </c>
      <c r="E407" s="182">
        <v>0.53907000000000005</v>
      </c>
      <c r="F407" s="23">
        <v>1</v>
      </c>
      <c r="G407" s="23">
        <v>1</v>
      </c>
      <c r="H407" s="22">
        <f t="shared" si="18"/>
        <v>0.53907000000000005</v>
      </c>
      <c r="I407" s="24">
        <f t="shared" si="19"/>
        <v>0.53907000000000005</v>
      </c>
      <c r="J407" s="25">
        <f>ROUND((H407*'2-Calculator'!$D$26),2)</f>
        <v>2910.98</v>
      </c>
      <c r="K407" s="25">
        <f>ROUND((I407*'2-Calculator'!$D$26),2)</f>
        <v>2910.98</v>
      </c>
      <c r="L407" s="23">
        <v>2.4830316742081449</v>
      </c>
      <c r="M407" s="20" t="s">
        <v>199</v>
      </c>
      <c r="N407" s="20" t="s">
        <v>538</v>
      </c>
      <c r="O407" s="20"/>
      <c r="P407" s="20" t="s">
        <v>13</v>
      </c>
    </row>
    <row r="408" spans="1:16" s="26" customFormat="1" ht="12.5">
      <c r="A408" s="20"/>
      <c r="B408" s="20" t="s">
        <v>684</v>
      </c>
      <c r="C408" s="72" t="str">
        <f t="shared" si="20"/>
        <v>200</v>
      </c>
      <c r="D408" s="171" t="s">
        <v>683</v>
      </c>
      <c r="E408" s="182">
        <v>0.79823</v>
      </c>
      <c r="F408" s="23">
        <v>1</v>
      </c>
      <c r="G408" s="23">
        <v>1</v>
      </c>
      <c r="H408" s="22">
        <f t="shared" si="18"/>
        <v>0.79823</v>
      </c>
      <c r="I408" s="24">
        <f t="shared" si="19"/>
        <v>0.79823</v>
      </c>
      <c r="J408" s="25">
        <f>ROUND((H408*'2-Calculator'!$D$26),2)</f>
        <v>4310.4399999999996</v>
      </c>
      <c r="K408" s="25">
        <f>ROUND((I408*'2-Calculator'!$D$26),2)</f>
        <v>4310.4399999999996</v>
      </c>
      <c r="L408" s="23">
        <v>3.6039685820587017</v>
      </c>
      <c r="M408" s="20" t="s">
        <v>199</v>
      </c>
      <c r="N408" s="20" t="s">
        <v>538</v>
      </c>
      <c r="O408" s="20"/>
      <c r="P408" s="20" t="s">
        <v>13</v>
      </c>
    </row>
    <row r="409" spans="1:16" s="26" customFormat="1" ht="12.5">
      <c r="A409" s="20"/>
      <c r="B409" s="20" t="s">
        <v>685</v>
      </c>
      <c r="C409" s="72" t="str">
        <f t="shared" si="20"/>
        <v>200</v>
      </c>
      <c r="D409" s="171" t="s">
        <v>683</v>
      </c>
      <c r="E409" s="182">
        <v>1.1542699999999999</v>
      </c>
      <c r="F409" s="23">
        <v>1</v>
      </c>
      <c r="G409" s="23">
        <v>1</v>
      </c>
      <c r="H409" s="22">
        <f t="shared" si="18"/>
        <v>1.1542699999999999</v>
      </c>
      <c r="I409" s="24">
        <f t="shared" si="19"/>
        <v>1.1542699999999999</v>
      </c>
      <c r="J409" s="25">
        <f>ROUND((H409*'2-Calculator'!$D$26),2)</f>
        <v>6233.06</v>
      </c>
      <c r="K409" s="25">
        <f>ROUND((I409*'2-Calculator'!$D$26),2)</f>
        <v>6233.06</v>
      </c>
      <c r="L409" s="23">
        <v>5.5478150728309057</v>
      </c>
      <c r="M409" s="20" t="s">
        <v>199</v>
      </c>
      <c r="N409" s="20" t="s">
        <v>538</v>
      </c>
      <c r="O409" s="20"/>
      <c r="P409" s="20" t="s">
        <v>13</v>
      </c>
    </row>
    <row r="410" spans="1:16" s="26" customFormat="1" ht="12.5">
      <c r="A410" s="20"/>
      <c r="B410" s="20" t="s">
        <v>686</v>
      </c>
      <c r="C410" s="72" t="str">
        <f t="shared" si="20"/>
        <v>200</v>
      </c>
      <c r="D410" s="171" t="s">
        <v>683</v>
      </c>
      <c r="E410" s="182">
        <v>1.7912300000000001</v>
      </c>
      <c r="F410" s="23">
        <v>1</v>
      </c>
      <c r="G410" s="23">
        <v>1</v>
      </c>
      <c r="H410" s="22">
        <f t="shared" si="18"/>
        <v>1.7912300000000001</v>
      </c>
      <c r="I410" s="24">
        <f t="shared" si="19"/>
        <v>1.7912300000000001</v>
      </c>
      <c r="J410" s="25">
        <f>ROUND((H410*'2-Calculator'!$D$26),2)</f>
        <v>9672.64</v>
      </c>
      <c r="K410" s="25">
        <f>ROUND((I410*'2-Calculator'!$D$26),2)</f>
        <v>9672.64</v>
      </c>
      <c r="L410" s="23">
        <v>8.489539748953975</v>
      </c>
      <c r="M410" s="20" t="s">
        <v>199</v>
      </c>
      <c r="N410" s="20" t="s">
        <v>538</v>
      </c>
      <c r="O410" s="20"/>
      <c r="P410" s="20" t="s">
        <v>13</v>
      </c>
    </row>
    <row r="411" spans="1:16" s="26" customFormat="1" ht="12.5">
      <c r="A411" s="20"/>
      <c r="B411" s="20" t="s">
        <v>687</v>
      </c>
      <c r="C411" s="72" t="str">
        <f t="shared" si="20"/>
        <v>201</v>
      </c>
      <c r="D411" s="171" t="s">
        <v>688</v>
      </c>
      <c r="E411" s="182">
        <v>0.55791999999999997</v>
      </c>
      <c r="F411" s="23">
        <v>1</v>
      </c>
      <c r="G411" s="23">
        <v>1</v>
      </c>
      <c r="H411" s="22">
        <f t="shared" si="18"/>
        <v>0.55791999999999997</v>
      </c>
      <c r="I411" s="24">
        <f t="shared" si="19"/>
        <v>0.55791999999999997</v>
      </c>
      <c r="J411" s="25">
        <f>ROUND((H411*'2-Calculator'!$D$26),2)</f>
        <v>3012.77</v>
      </c>
      <c r="K411" s="25">
        <f>ROUND((I411*'2-Calculator'!$D$26),2)</f>
        <v>3012.77</v>
      </c>
      <c r="L411" s="23">
        <v>2.1107621548336164</v>
      </c>
      <c r="M411" s="20" t="s">
        <v>199</v>
      </c>
      <c r="N411" s="20" t="s">
        <v>538</v>
      </c>
      <c r="O411" s="20"/>
      <c r="P411" s="20" t="s">
        <v>13</v>
      </c>
    </row>
    <row r="412" spans="1:16" s="26" customFormat="1" ht="12.5">
      <c r="A412" s="20"/>
      <c r="B412" s="20" t="s">
        <v>689</v>
      </c>
      <c r="C412" s="72" t="str">
        <f t="shared" si="20"/>
        <v>201</v>
      </c>
      <c r="D412" s="171" t="s">
        <v>688</v>
      </c>
      <c r="E412" s="182">
        <v>0.72328000000000003</v>
      </c>
      <c r="F412" s="23">
        <v>1</v>
      </c>
      <c r="G412" s="23">
        <v>1</v>
      </c>
      <c r="H412" s="22">
        <f t="shared" si="18"/>
        <v>0.72328000000000003</v>
      </c>
      <c r="I412" s="24">
        <f t="shared" si="19"/>
        <v>0.72328000000000003</v>
      </c>
      <c r="J412" s="25">
        <f>ROUND((H412*'2-Calculator'!$D$26),2)</f>
        <v>3905.71</v>
      </c>
      <c r="K412" s="25">
        <f>ROUND((I412*'2-Calculator'!$D$26),2)</f>
        <v>3905.71</v>
      </c>
      <c r="L412" s="23">
        <v>2.995429401575683</v>
      </c>
      <c r="M412" s="20" t="s">
        <v>199</v>
      </c>
      <c r="N412" s="20" t="s">
        <v>538</v>
      </c>
      <c r="O412" s="20"/>
      <c r="P412" s="20" t="s">
        <v>13</v>
      </c>
    </row>
    <row r="413" spans="1:16" s="26" customFormat="1" ht="12.5">
      <c r="A413" s="20"/>
      <c r="B413" s="20" t="s">
        <v>690</v>
      </c>
      <c r="C413" s="72" t="str">
        <f t="shared" si="20"/>
        <v>201</v>
      </c>
      <c r="D413" s="171" t="s">
        <v>688</v>
      </c>
      <c r="E413" s="182">
        <v>1.0803100000000001</v>
      </c>
      <c r="F413" s="23">
        <v>1</v>
      </c>
      <c r="G413" s="23">
        <v>1</v>
      </c>
      <c r="H413" s="22">
        <f t="shared" si="18"/>
        <v>1.0803100000000001</v>
      </c>
      <c r="I413" s="24">
        <f t="shared" si="19"/>
        <v>1.0803100000000001</v>
      </c>
      <c r="J413" s="25">
        <f>ROUND((H413*'2-Calculator'!$D$26),2)</f>
        <v>5833.67</v>
      </c>
      <c r="K413" s="25">
        <f>ROUND((I413*'2-Calculator'!$D$26),2)</f>
        <v>5833.67</v>
      </c>
      <c r="L413" s="23">
        <v>4.7868874128416117</v>
      </c>
      <c r="M413" s="20" t="s">
        <v>199</v>
      </c>
      <c r="N413" s="20" t="s">
        <v>538</v>
      </c>
      <c r="O413" s="20"/>
      <c r="P413" s="20" t="s">
        <v>13</v>
      </c>
    </row>
    <row r="414" spans="1:16" s="26" customFormat="1" ht="12.5">
      <c r="A414" s="20"/>
      <c r="B414" s="20" t="s">
        <v>691</v>
      </c>
      <c r="C414" s="72" t="str">
        <f t="shared" si="20"/>
        <v>201</v>
      </c>
      <c r="D414" s="171" t="s">
        <v>688</v>
      </c>
      <c r="E414" s="182">
        <v>1.77437</v>
      </c>
      <c r="F414" s="23">
        <v>1</v>
      </c>
      <c r="G414" s="23">
        <v>1</v>
      </c>
      <c r="H414" s="22">
        <f t="shared" si="18"/>
        <v>1.77437</v>
      </c>
      <c r="I414" s="24">
        <f t="shared" si="19"/>
        <v>1.77437</v>
      </c>
      <c r="J414" s="25">
        <f>ROUND((H414*'2-Calculator'!$D$26),2)</f>
        <v>9581.6</v>
      </c>
      <c r="K414" s="25">
        <f>ROUND((I414*'2-Calculator'!$D$26),2)</f>
        <v>9581.6</v>
      </c>
      <c r="L414" s="23">
        <v>7.5758218451749739</v>
      </c>
      <c r="M414" s="20" t="s">
        <v>199</v>
      </c>
      <c r="N414" s="20" t="s">
        <v>538</v>
      </c>
      <c r="O414" s="20"/>
      <c r="P414" s="20" t="s">
        <v>13</v>
      </c>
    </row>
    <row r="415" spans="1:16" s="26" customFormat="1" ht="12.5">
      <c r="A415" s="20"/>
      <c r="B415" s="20" t="s">
        <v>692</v>
      </c>
      <c r="C415" s="72" t="str">
        <f t="shared" si="20"/>
        <v>203</v>
      </c>
      <c r="D415" s="171" t="s">
        <v>693</v>
      </c>
      <c r="E415" s="182">
        <v>0.59638000000000002</v>
      </c>
      <c r="F415" s="23">
        <v>1</v>
      </c>
      <c r="G415" s="23">
        <v>1</v>
      </c>
      <c r="H415" s="22">
        <f t="shared" si="18"/>
        <v>0.59638000000000002</v>
      </c>
      <c r="I415" s="24">
        <f t="shared" si="19"/>
        <v>0.59638000000000002</v>
      </c>
      <c r="J415" s="25">
        <f>ROUND((H415*'2-Calculator'!$D$26),2)</f>
        <v>3220.45</v>
      </c>
      <c r="K415" s="25">
        <f>ROUND((I415*'2-Calculator'!$D$26),2)</f>
        <v>3220.45</v>
      </c>
      <c r="L415" s="23">
        <v>1.5913275639845332</v>
      </c>
      <c r="M415" s="20" t="s">
        <v>199</v>
      </c>
      <c r="N415" s="20" t="s">
        <v>538</v>
      </c>
      <c r="O415" s="20"/>
      <c r="P415" s="20" t="s">
        <v>13</v>
      </c>
    </row>
    <row r="416" spans="1:16" s="26" customFormat="1" ht="12.5">
      <c r="A416" s="20"/>
      <c r="B416" s="20" t="s">
        <v>694</v>
      </c>
      <c r="C416" s="72" t="str">
        <f t="shared" si="20"/>
        <v>203</v>
      </c>
      <c r="D416" s="171" t="s">
        <v>693</v>
      </c>
      <c r="E416" s="182">
        <v>0.70538000000000001</v>
      </c>
      <c r="F416" s="23">
        <v>1</v>
      </c>
      <c r="G416" s="23">
        <v>1</v>
      </c>
      <c r="H416" s="22">
        <f t="shared" si="18"/>
        <v>0.70538000000000001</v>
      </c>
      <c r="I416" s="24">
        <f t="shared" si="19"/>
        <v>0.70538000000000001</v>
      </c>
      <c r="J416" s="25">
        <f>ROUND((H416*'2-Calculator'!$D$26),2)</f>
        <v>3809.05</v>
      </c>
      <c r="K416" s="25">
        <f>ROUND((I416*'2-Calculator'!$D$26),2)</f>
        <v>3809.05</v>
      </c>
      <c r="L416" s="23">
        <v>2.1744703818647957</v>
      </c>
      <c r="M416" s="20" t="s">
        <v>199</v>
      </c>
      <c r="N416" s="20" t="s">
        <v>538</v>
      </c>
      <c r="O416" s="20"/>
      <c r="P416" s="20" t="s">
        <v>13</v>
      </c>
    </row>
    <row r="417" spans="1:16" s="26" customFormat="1" ht="12.5">
      <c r="A417" s="20"/>
      <c r="B417" s="20" t="s">
        <v>695</v>
      </c>
      <c r="C417" s="72" t="str">
        <f t="shared" si="20"/>
        <v>203</v>
      </c>
      <c r="D417" s="171" t="s">
        <v>693</v>
      </c>
      <c r="E417" s="182">
        <v>0.87924999999999998</v>
      </c>
      <c r="F417" s="23">
        <v>1</v>
      </c>
      <c r="G417" s="23">
        <v>1</v>
      </c>
      <c r="H417" s="22">
        <f t="shared" si="18"/>
        <v>0.87924999999999998</v>
      </c>
      <c r="I417" s="24">
        <f t="shared" si="19"/>
        <v>0.87924999999999998</v>
      </c>
      <c r="J417" s="25">
        <f>ROUND((H417*'2-Calculator'!$D$26),2)</f>
        <v>4747.95</v>
      </c>
      <c r="K417" s="25">
        <f>ROUND((I417*'2-Calculator'!$D$26),2)</f>
        <v>4747.95</v>
      </c>
      <c r="L417" s="23">
        <v>3.1650868878357028</v>
      </c>
      <c r="M417" s="20" t="s">
        <v>199</v>
      </c>
      <c r="N417" s="20" t="s">
        <v>538</v>
      </c>
      <c r="O417" s="20"/>
      <c r="P417" s="20" t="s">
        <v>13</v>
      </c>
    </row>
    <row r="418" spans="1:16" s="26" customFormat="1" ht="12.5">
      <c r="A418" s="20"/>
      <c r="B418" s="20" t="s">
        <v>696</v>
      </c>
      <c r="C418" s="72" t="str">
        <f t="shared" si="20"/>
        <v>203</v>
      </c>
      <c r="D418" s="171" t="s">
        <v>693</v>
      </c>
      <c r="E418" s="182">
        <v>1.30579</v>
      </c>
      <c r="F418" s="23">
        <v>1</v>
      </c>
      <c r="G418" s="23">
        <v>1</v>
      </c>
      <c r="H418" s="22">
        <f t="shared" si="18"/>
        <v>1.30579</v>
      </c>
      <c r="I418" s="24">
        <f t="shared" si="19"/>
        <v>1.30579</v>
      </c>
      <c r="J418" s="25">
        <f>ROUND((H418*'2-Calculator'!$D$26),2)</f>
        <v>7051.27</v>
      </c>
      <c r="K418" s="25">
        <f>ROUND((I418*'2-Calculator'!$D$26),2)</f>
        <v>7051.27</v>
      </c>
      <c r="L418" s="23">
        <v>5.2234636871508382</v>
      </c>
      <c r="M418" s="20" t="s">
        <v>199</v>
      </c>
      <c r="N418" s="20" t="s">
        <v>538</v>
      </c>
      <c r="O418" s="20"/>
      <c r="P418" s="20" t="s">
        <v>13</v>
      </c>
    </row>
    <row r="419" spans="1:16" s="26" customFormat="1" ht="12.5">
      <c r="A419" s="20"/>
      <c r="B419" s="20" t="s">
        <v>697</v>
      </c>
      <c r="C419" s="72" t="str">
        <f t="shared" si="20"/>
        <v>204</v>
      </c>
      <c r="D419" s="171" t="s">
        <v>698</v>
      </c>
      <c r="E419" s="182">
        <v>0.68722000000000005</v>
      </c>
      <c r="F419" s="23">
        <v>1</v>
      </c>
      <c r="G419" s="23">
        <v>1</v>
      </c>
      <c r="H419" s="22">
        <f t="shared" si="18"/>
        <v>0.68722000000000005</v>
      </c>
      <c r="I419" s="24">
        <f t="shared" si="19"/>
        <v>0.68722000000000005</v>
      </c>
      <c r="J419" s="25">
        <f>ROUND((H419*'2-Calculator'!$D$26),2)</f>
        <v>3710.99</v>
      </c>
      <c r="K419" s="25">
        <f>ROUND((I419*'2-Calculator'!$D$26),2)</f>
        <v>3710.99</v>
      </c>
      <c r="L419" s="23">
        <v>2.2186727122835945</v>
      </c>
      <c r="M419" s="20" t="s">
        <v>199</v>
      </c>
      <c r="N419" s="20" t="s">
        <v>538</v>
      </c>
      <c r="O419" s="20"/>
      <c r="P419" s="20" t="s">
        <v>13</v>
      </c>
    </row>
    <row r="420" spans="1:16" s="26" customFormat="1" ht="12.5">
      <c r="A420" s="20"/>
      <c r="B420" s="20" t="s">
        <v>699</v>
      </c>
      <c r="C420" s="72" t="str">
        <f t="shared" si="20"/>
        <v>204</v>
      </c>
      <c r="D420" s="171" t="s">
        <v>698</v>
      </c>
      <c r="E420" s="182">
        <v>0.80796000000000001</v>
      </c>
      <c r="F420" s="23">
        <v>1</v>
      </c>
      <c r="G420" s="23">
        <v>1</v>
      </c>
      <c r="H420" s="22">
        <f t="shared" si="18"/>
        <v>0.80796000000000001</v>
      </c>
      <c r="I420" s="24">
        <f t="shared" si="19"/>
        <v>0.80796000000000001</v>
      </c>
      <c r="J420" s="25">
        <f>ROUND((H420*'2-Calculator'!$D$26),2)</f>
        <v>4362.9799999999996</v>
      </c>
      <c r="K420" s="25">
        <f>ROUND((I420*'2-Calculator'!$D$26),2)</f>
        <v>4362.9799999999996</v>
      </c>
      <c r="L420" s="23">
        <v>2.9105804427401081</v>
      </c>
      <c r="M420" s="20" t="s">
        <v>199</v>
      </c>
      <c r="N420" s="20" t="s">
        <v>538</v>
      </c>
      <c r="O420" s="20"/>
      <c r="P420" s="20" t="s">
        <v>13</v>
      </c>
    </row>
    <row r="421" spans="1:16" s="26" customFormat="1" ht="12.5">
      <c r="A421" s="20"/>
      <c r="B421" s="20" t="s">
        <v>700</v>
      </c>
      <c r="C421" s="72" t="str">
        <f t="shared" si="20"/>
        <v>204</v>
      </c>
      <c r="D421" s="171" t="s">
        <v>698</v>
      </c>
      <c r="E421" s="182">
        <v>1.04087</v>
      </c>
      <c r="F421" s="23">
        <v>1</v>
      </c>
      <c r="G421" s="23">
        <v>1</v>
      </c>
      <c r="H421" s="22">
        <f t="shared" si="18"/>
        <v>1.04087</v>
      </c>
      <c r="I421" s="24">
        <f t="shared" si="19"/>
        <v>1.04087</v>
      </c>
      <c r="J421" s="25">
        <f>ROUND((H421*'2-Calculator'!$D$26),2)</f>
        <v>5620.7</v>
      </c>
      <c r="K421" s="25">
        <f>ROUND((I421*'2-Calculator'!$D$26),2)</f>
        <v>5620.7</v>
      </c>
      <c r="L421" s="23">
        <v>4.2375654450261777</v>
      </c>
      <c r="M421" s="20" t="s">
        <v>199</v>
      </c>
      <c r="N421" s="20" t="s">
        <v>538</v>
      </c>
      <c r="O421" s="20"/>
      <c r="P421" s="20" t="s">
        <v>13</v>
      </c>
    </row>
    <row r="422" spans="1:16" s="26" customFormat="1" ht="12.5">
      <c r="A422" s="20"/>
      <c r="B422" s="20" t="s">
        <v>701</v>
      </c>
      <c r="C422" s="72" t="str">
        <f t="shared" si="20"/>
        <v>204</v>
      </c>
      <c r="D422" s="171" t="s">
        <v>698</v>
      </c>
      <c r="E422" s="182">
        <v>1.6310500000000001</v>
      </c>
      <c r="F422" s="23">
        <v>1</v>
      </c>
      <c r="G422" s="23">
        <v>1</v>
      </c>
      <c r="H422" s="22">
        <f t="shared" si="18"/>
        <v>1.6310500000000001</v>
      </c>
      <c r="I422" s="24">
        <f t="shared" si="19"/>
        <v>1.6310500000000001</v>
      </c>
      <c r="J422" s="25">
        <f>ROUND((H422*'2-Calculator'!$D$26),2)</f>
        <v>8807.67</v>
      </c>
      <c r="K422" s="25">
        <f>ROUND((I422*'2-Calculator'!$D$26),2)</f>
        <v>8807.67</v>
      </c>
      <c r="L422" s="23">
        <v>6.7012987012987013</v>
      </c>
      <c r="M422" s="20" t="s">
        <v>199</v>
      </c>
      <c r="N422" s="20" t="s">
        <v>538</v>
      </c>
      <c r="O422" s="20"/>
      <c r="P422" s="20" t="s">
        <v>13</v>
      </c>
    </row>
    <row r="423" spans="1:16" s="26" customFormat="1" ht="14.25" customHeight="1">
      <c r="A423" s="20"/>
      <c r="B423" s="20" t="s">
        <v>702</v>
      </c>
      <c r="C423" s="72" t="str">
        <f t="shared" si="20"/>
        <v>205</v>
      </c>
      <c r="D423" s="171" t="s">
        <v>703</v>
      </c>
      <c r="E423" s="182">
        <v>0.61722999999999995</v>
      </c>
      <c r="F423" s="23">
        <v>1</v>
      </c>
      <c r="G423" s="23">
        <v>1</v>
      </c>
      <c r="H423" s="22">
        <f t="shared" si="18"/>
        <v>0.61722999999999995</v>
      </c>
      <c r="I423" s="24">
        <f t="shared" si="19"/>
        <v>0.61722999999999995</v>
      </c>
      <c r="J423" s="25">
        <f>ROUND((H423*'2-Calculator'!$D$26),2)</f>
        <v>3333.04</v>
      </c>
      <c r="K423" s="25">
        <f>ROUND((I423*'2-Calculator'!$D$26),2)</f>
        <v>3333.04</v>
      </c>
      <c r="L423" s="23">
        <v>2.5021186440677967</v>
      </c>
      <c r="M423" s="20" t="s">
        <v>199</v>
      </c>
      <c r="N423" s="20" t="s">
        <v>538</v>
      </c>
      <c r="O423" s="20"/>
      <c r="P423" s="20" t="s">
        <v>13</v>
      </c>
    </row>
    <row r="424" spans="1:16" s="26" customFormat="1" ht="12.75" customHeight="1">
      <c r="A424" s="20"/>
      <c r="B424" s="20" t="s">
        <v>704</v>
      </c>
      <c r="C424" s="72" t="str">
        <f t="shared" si="20"/>
        <v>205</v>
      </c>
      <c r="D424" s="171" t="s">
        <v>703</v>
      </c>
      <c r="E424" s="182">
        <v>0.76905000000000001</v>
      </c>
      <c r="F424" s="23">
        <v>1</v>
      </c>
      <c r="G424" s="23">
        <v>1</v>
      </c>
      <c r="H424" s="22">
        <f t="shared" si="18"/>
        <v>0.76905000000000001</v>
      </c>
      <c r="I424" s="24">
        <f t="shared" si="19"/>
        <v>0.76905000000000001</v>
      </c>
      <c r="J424" s="25">
        <f>ROUND((H424*'2-Calculator'!$D$26),2)</f>
        <v>4152.87</v>
      </c>
      <c r="K424" s="25">
        <f>ROUND((I424*'2-Calculator'!$D$26),2)</f>
        <v>4152.87</v>
      </c>
      <c r="L424" s="23">
        <v>3.5206861755802219</v>
      </c>
      <c r="M424" s="20" t="s">
        <v>199</v>
      </c>
      <c r="N424" s="20" t="s">
        <v>538</v>
      </c>
      <c r="O424" s="20"/>
      <c r="P424" s="20" t="s">
        <v>13</v>
      </c>
    </row>
    <row r="425" spans="1:16" s="26" customFormat="1" ht="14.25" customHeight="1">
      <c r="A425" s="20"/>
      <c r="B425" s="20" t="s">
        <v>705</v>
      </c>
      <c r="C425" s="72" t="str">
        <f t="shared" si="20"/>
        <v>205</v>
      </c>
      <c r="D425" s="171" t="s">
        <v>703</v>
      </c>
      <c r="E425" s="182">
        <v>1.1383799999999999</v>
      </c>
      <c r="F425" s="23">
        <v>1</v>
      </c>
      <c r="G425" s="23">
        <v>1</v>
      </c>
      <c r="H425" s="22">
        <f t="shared" si="18"/>
        <v>1.1383799999999999</v>
      </c>
      <c r="I425" s="24">
        <f t="shared" si="19"/>
        <v>1.1383799999999999</v>
      </c>
      <c r="J425" s="25">
        <f>ROUND((H425*'2-Calculator'!$D$26),2)</f>
        <v>6147.25</v>
      </c>
      <c r="K425" s="25">
        <f>ROUND((I425*'2-Calculator'!$D$26),2)</f>
        <v>6147.25</v>
      </c>
      <c r="L425" s="23">
        <v>5.243534482758621</v>
      </c>
      <c r="M425" s="20" t="s">
        <v>199</v>
      </c>
      <c r="N425" s="20" t="s">
        <v>538</v>
      </c>
      <c r="O425" s="20"/>
      <c r="P425" s="20" t="s">
        <v>13</v>
      </c>
    </row>
    <row r="426" spans="1:16" s="26" customFormat="1" ht="12.75" customHeight="1">
      <c r="A426" s="20"/>
      <c r="B426" s="20" t="s">
        <v>706</v>
      </c>
      <c r="C426" s="72" t="str">
        <f t="shared" si="20"/>
        <v>205</v>
      </c>
      <c r="D426" s="171" t="s">
        <v>703</v>
      </c>
      <c r="E426" s="182">
        <v>2.0461399999999998</v>
      </c>
      <c r="F426" s="23">
        <v>1</v>
      </c>
      <c r="G426" s="23">
        <v>1</v>
      </c>
      <c r="H426" s="22">
        <f t="shared" si="18"/>
        <v>2.0461399999999998</v>
      </c>
      <c r="I426" s="24">
        <f t="shared" si="19"/>
        <v>2.0461399999999998</v>
      </c>
      <c r="J426" s="25">
        <f>ROUND((H426*'2-Calculator'!$D$26),2)</f>
        <v>11049.16</v>
      </c>
      <c r="K426" s="25">
        <f>ROUND((I426*'2-Calculator'!$D$26),2)</f>
        <v>11049.16</v>
      </c>
      <c r="L426" s="23">
        <v>8.0924369747899156</v>
      </c>
      <c r="M426" s="20" t="s">
        <v>199</v>
      </c>
      <c r="N426" s="20" t="s">
        <v>538</v>
      </c>
      <c r="O426" s="20"/>
      <c r="P426" s="20" t="s">
        <v>13</v>
      </c>
    </row>
    <row r="427" spans="1:16" s="26" customFormat="1" ht="12.5">
      <c r="A427" s="20"/>
      <c r="B427" s="20" t="s">
        <v>707</v>
      </c>
      <c r="C427" s="72" t="str">
        <f t="shared" si="20"/>
        <v>206</v>
      </c>
      <c r="D427" s="171" t="s">
        <v>708</v>
      </c>
      <c r="E427" s="182">
        <v>0.79100999999999999</v>
      </c>
      <c r="F427" s="23">
        <v>1</v>
      </c>
      <c r="G427" s="23">
        <v>1</v>
      </c>
      <c r="H427" s="22">
        <f t="shared" si="18"/>
        <v>0.79100999999999999</v>
      </c>
      <c r="I427" s="24">
        <f t="shared" si="19"/>
        <v>0.79100999999999999</v>
      </c>
      <c r="J427" s="25">
        <f>ROUND((H427*'2-Calculator'!$D$26),2)</f>
        <v>4271.45</v>
      </c>
      <c r="K427" s="25">
        <f>ROUND((I427*'2-Calculator'!$D$26),2)</f>
        <v>4271.45</v>
      </c>
      <c r="L427" s="23">
        <v>2.4865497076023391</v>
      </c>
      <c r="M427" s="20" t="s">
        <v>199</v>
      </c>
      <c r="N427" s="20" t="s">
        <v>538</v>
      </c>
      <c r="O427" s="20"/>
      <c r="P427" s="20" t="s">
        <v>13</v>
      </c>
    </row>
    <row r="428" spans="1:16" s="26" customFormat="1" ht="12.5">
      <c r="A428" s="20"/>
      <c r="B428" s="20" t="s">
        <v>709</v>
      </c>
      <c r="C428" s="72" t="str">
        <f t="shared" si="20"/>
        <v>206</v>
      </c>
      <c r="D428" s="171" t="s">
        <v>708</v>
      </c>
      <c r="E428" s="182">
        <v>0.80667999999999995</v>
      </c>
      <c r="F428" s="23">
        <v>1</v>
      </c>
      <c r="G428" s="23">
        <v>1</v>
      </c>
      <c r="H428" s="22">
        <f t="shared" si="18"/>
        <v>0.80667999999999995</v>
      </c>
      <c r="I428" s="24">
        <f t="shared" si="19"/>
        <v>0.80667999999999995</v>
      </c>
      <c r="J428" s="25">
        <f>ROUND((H428*'2-Calculator'!$D$26),2)</f>
        <v>4356.07</v>
      </c>
      <c r="K428" s="25">
        <f>ROUND((I428*'2-Calculator'!$D$26),2)</f>
        <v>4356.07</v>
      </c>
      <c r="L428" s="23">
        <v>3.5481156879929885</v>
      </c>
      <c r="M428" s="20" t="s">
        <v>199</v>
      </c>
      <c r="N428" s="20" t="s">
        <v>538</v>
      </c>
      <c r="O428" s="20"/>
      <c r="P428" s="20" t="s">
        <v>13</v>
      </c>
    </row>
    <row r="429" spans="1:16" s="26" customFormat="1" ht="12.5">
      <c r="A429" s="20"/>
      <c r="B429" s="20" t="s">
        <v>710</v>
      </c>
      <c r="C429" s="72" t="str">
        <f t="shared" si="20"/>
        <v>206</v>
      </c>
      <c r="D429" s="171" t="s">
        <v>708</v>
      </c>
      <c r="E429" s="182">
        <v>1.2093100000000001</v>
      </c>
      <c r="F429" s="23">
        <v>1</v>
      </c>
      <c r="G429" s="23">
        <v>1</v>
      </c>
      <c r="H429" s="22">
        <f t="shared" si="18"/>
        <v>1.2093100000000001</v>
      </c>
      <c r="I429" s="24">
        <f t="shared" si="19"/>
        <v>1.2093100000000001</v>
      </c>
      <c r="J429" s="25">
        <f>ROUND((H429*'2-Calculator'!$D$26),2)</f>
        <v>6530.27</v>
      </c>
      <c r="K429" s="25">
        <f>ROUND((I429*'2-Calculator'!$D$26),2)</f>
        <v>6530.27</v>
      </c>
      <c r="L429" s="23">
        <v>5.4946942900454774</v>
      </c>
      <c r="M429" s="20" t="s">
        <v>199</v>
      </c>
      <c r="N429" s="20" t="s">
        <v>538</v>
      </c>
      <c r="O429" s="20"/>
      <c r="P429" s="20" t="s">
        <v>13</v>
      </c>
    </row>
    <row r="430" spans="1:16" s="26" customFormat="1" ht="12.5">
      <c r="A430" s="20"/>
      <c r="B430" s="20" t="s">
        <v>711</v>
      </c>
      <c r="C430" s="72" t="str">
        <f t="shared" si="20"/>
        <v>206</v>
      </c>
      <c r="D430" s="171" t="s">
        <v>708</v>
      </c>
      <c r="E430" s="182">
        <v>2.3949799999999999</v>
      </c>
      <c r="F430" s="23">
        <v>1</v>
      </c>
      <c r="G430" s="23">
        <v>1</v>
      </c>
      <c r="H430" s="22">
        <f t="shared" si="18"/>
        <v>2.3949799999999999</v>
      </c>
      <c r="I430" s="24">
        <f t="shared" si="19"/>
        <v>2.3949799999999999</v>
      </c>
      <c r="J430" s="25">
        <f>ROUND((H430*'2-Calculator'!$D$26),2)</f>
        <v>12932.89</v>
      </c>
      <c r="K430" s="25">
        <f>ROUND((I430*'2-Calculator'!$D$26),2)</f>
        <v>12932.89</v>
      </c>
      <c r="L430" s="23">
        <v>10.570943075615974</v>
      </c>
      <c r="M430" s="20" t="s">
        <v>199</v>
      </c>
      <c r="N430" s="20" t="s">
        <v>538</v>
      </c>
      <c r="O430" s="20"/>
      <c r="P430" s="20" t="s">
        <v>13</v>
      </c>
    </row>
    <row r="431" spans="1:16" s="26" customFormat="1" ht="12.5">
      <c r="A431" s="20"/>
      <c r="B431" s="20" t="s">
        <v>712</v>
      </c>
      <c r="C431" s="72" t="str">
        <f t="shared" si="20"/>
        <v>207</v>
      </c>
      <c r="D431" s="171" t="s">
        <v>713</v>
      </c>
      <c r="E431" s="182">
        <v>0.65949000000000002</v>
      </c>
      <c r="F431" s="23">
        <v>1</v>
      </c>
      <c r="G431" s="23">
        <v>1</v>
      </c>
      <c r="H431" s="22">
        <f t="shared" si="18"/>
        <v>0.65949000000000002</v>
      </c>
      <c r="I431" s="24">
        <f t="shared" si="19"/>
        <v>0.65949000000000002</v>
      </c>
      <c r="J431" s="25">
        <f>ROUND((H431*'2-Calculator'!$D$26),2)</f>
        <v>3561.25</v>
      </c>
      <c r="K431" s="25">
        <f>ROUND((I431*'2-Calculator'!$D$26),2)</f>
        <v>3561.25</v>
      </c>
      <c r="L431" s="23">
        <v>2.4503702536631478</v>
      </c>
      <c r="M431" s="20" t="s">
        <v>199</v>
      </c>
      <c r="N431" s="20" t="s">
        <v>538</v>
      </c>
      <c r="O431" s="20"/>
      <c r="P431" s="20" t="s">
        <v>13</v>
      </c>
    </row>
    <row r="432" spans="1:16" s="26" customFormat="1" ht="12.5">
      <c r="A432" s="20"/>
      <c r="B432" s="20" t="s">
        <v>714</v>
      </c>
      <c r="C432" s="72" t="str">
        <f t="shared" si="20"/>
        <v>207</v>
      </c>
      <c r="D432" s="171" t="s">
        <v>713</v>
      </c>
      <c r="E432" s="182">
        <v>0.82628000000000001</v>
      </c>
      <c r="F432" s="23">
        <v>1</v>
      </c>
      <c r="G432" s="23">
        <v>1</v>
      </c>
      <c r="H432" s="22">
        <f t="shared" si="18"/>
        <v>0.82628000000000001</v>
      </c>
      <c r="I432" s="24">
        <f t="shared" si="19"/>
        <v>0.82628000000000001</v>
      </c>
      <c r="J432" s="25">
        <f>ROUND((H432*'2-Calculator'!$D$26),2)</f>
        <v>4461.91</v>
      </c>
      <c r="K432" s="25">
        <f>ROUND((I432*'2-Calculator'!$D$26),2)</f>
        <v>4461.91</v>
      </c>
      <c r="L432" s="23">
        <v>3.2805366626292742</v>
      </c>
      <c r="M432" s="20" t="s">
        <v>199</v>
      </c>
      <c r="N432" s="20" t="s">
        <v>538</v>
      </c>
      <c r="O432" s="20"/>
      <c r="P432" s="20" t="s">
        <v>13</v>
      </c>
    </row>
    <row r="433" spans="1:16" s="26" customFormat="1" ht="12.5">
      <c r="A433" s="20"/>
      <c r="B433" s="20" t="s">
        <v>715</v>
      </c>
      <c r="C433" s="72" t="str">
        <f t="shared" si="20"/>
        <v>207</v>
      </c>
      <c r="D433" s="171" t="s">
        <v>713</v>
      </c>
      <c r="E433" s="182">
        <v>1.1492500000000001</v>
      </c>
      <c r="F433" s="23">
        <v>1</v>
      </c>
      <c r="G433" s="23">
        <v>1</v>
      </c>
      <c r="H433" s="22">
        <f t="shared" si="18"/>
        <v>1.1492500000000001</v>
      </c>
      <c r="I433" s="24">
        <f t="shared" si="19"/>
        <v>1.1492500000000001</v>
      </c>
      <c r="J433" s="25">
        <f>ROUND((H433*'2-Calculator'!$D$26),2)</f>
        <v>6205.95</v>
      </c>
      <c r="K433" s="25">
        <f>ROUND((I433*'2-Calculator'!$D$26),2)</f>
        <v>6205.95</v>
      </c>
      <c r="L433" s="23">
        <v>4.9306226175349428</v>
      </c>
      <c r="M433" s="20" t="s">
        <v>199</v>
      </c>
      <c r="N433" s="20" t="s">
        <v>538</v>
      </c>
      <c r="O433" s="20"/>
      <c r="P433" s="20" t="s">
        <v>13</v>
      </c>
    </row>
    <row r="434" spans="1:16" s="26" customFormat="1" ht="12.5">
      <c r="A434" s="20"/>
      <c r="B434" s="20" t="s">
        <v>716</v>
      </c>
      <c r="C434" s="72" t="str">
        <f t="shared" si="20"/>
        <v>207</v>
      </c>
      <c r="D434" s="171" t="s">
        <v>713</v>
      </c>
      <c r="E434" s="182">
        <v>1.94753</v>
      </c>
      <c r="F434" s="23">
        <v>1</v>
      </c>
      <c r="G434" s="23">
        <v>1</v>
      </c>
      <c r="H434" s="22">
        <f t="shared" si="18"/>
        <v>1.94753</v>
      </c>
      <c r="I434" s="24">
        <f t="shared" si="19"/>
        <v>1.94753</v>
      </c>
      <c r="J434" s="25">
        <f>ROUND((H434*'2-Calculator'!$D$26),2)</f>
        <v>10516.66</v>
      </c>
      <c r="K434" s="25">
        <f>ROUND((I434*'2-Calculator'!$D$26),2)</f>
        <v>10516.66</v>
      </c>
      <c r="L434" s="23">
        <v>7.7628372497824198</v>
      </c>
      <c r="M434" s="20" t="s">
        <v>199</v>
      </c>
      <c r="N434" s="20" t="s">
        <v>538</v>
      </c>
      <c r="O434" s="20"/>
      <c r="P434" s="20" t="s">
        <v>13</v>
      </c>
    </row>
    <row r="435" spans="1:16" s="26" customFormat="1" ht="12.5">
      <c r="A435" s="20"/>
      <c r="B435" s="20" t="s">
        <v>717</v>
      </c>
      <c r="C435" s="72" t="str">
        <f t="shared" si="20"/>
        <v>220</v>
      </c>
      <c r="D435" s="171" t="s">
        <v>718</v>
      </c>
      <c r="E435" s="182">
        <v>1.7632699999999999</v>
      </c>
      <c r="F435" s="23">
        <v>1</v>
      </c>
      <c r="G435" s="23">
        <v>1</v>
      </c>
      <c r="H435" s="22">
        <f t="shared" si="18"/>
        <v>1.7632699999999999</v>
      </c>
      <c r="I435" s="24">
        <f t="shared" si="19"/>
        <v>1.7632699999999999</v>
      </c>
      <c r="J435" s="25">
        <f>ROUND((H435*'2-Calculator'!$D$26),2)</f>
        <v>9521.66</v>
      </c>
      <c r="K435" s="25">
        <f>ROUND((I435*'2-Calculator'!$D$26),2)</f>
        <v>9521.66</v>
      </c>
      <c r="L435" s="23">
        <v>3.0029761904761907</v>
      </c>
      <c r="M435" s="20" t="s">
        <v>199</v>
      </c>
      <c r="N435" s="20" t="s">
        <v>719</v>
      </c>
      <c r="O435" s="20"/>
      <c r="P435" s="20" t="s">
        <v>13</v>
      </c>
    </row>
    <row r="436" spans="1:16" s="26" customFormat="1" ht="12.5">
      <c r="A436" s="20"/>
      <c r="B436" s="20" t="s">
        <v>720</v>
      </c>
      <c r="C436" s="72" t="str">
        <f t="shared" si="20"/>
        <v>220</v>
      </c>
      <c r="D436" s="171" t="s">
        <v>718</v>
      </c>
      <c r="E436" s="182">
        <v>2.53043</v>
      </c>
      <c r="F436" s="23">
        <v>1</v>
      </c>
      <c r="G436" s="23">
        <v>1</v>
      </c>
      <c r="H436" s="22">
        <f t="shared" si="18"/>
        <v>2.53043</v>
      </c>
      <c r="I436" s="24">
        <f t="shared" si="19"/>
        <v>2.53043</v>
      </c>
      <c r="J436" s="25">
        <f>ROUND((H436*'2-Calculator'!$D$26),2)</f>
        <v>13664.32</v>
      </c>
      <c r="K436" s="25">
        <f>ROUND((I436*'2-Calculator'!$D$26),2)</f>
        <v>13664.32</v>
      </c>
      <c r="L436" s="23">
        <v>6.7627067212866026</v>
      </c>
      <c r="M436" s="20" t="s">
        <v>199</v>
      </c>
      <c r="N436" s="20" t="s">
        <v>719</v>
      </c>
      <c r="O436" s="20"/>
      <c r="P436" s="20" t="s">
        <v>13</v>
      </c>
    </row>
    <row r="437" spans="1:16" s="26" customFormat="1" ht="12.5">
      <c r="A437" s="20"/>
      <c r="B437" s="20" t="s">
        <v>721</v>
      </c>
      <c r="C437" s="72" t="str">
        <f t="shared" si="20"/>
        <v>220</v>
      </c>
      <c r="D437" s="171" t="s">
        <v>718</v>
      </c>
      <c r="E437" s="182">
        <v>3.8535400000000002</v>
      </c>
      <c r="F437" s="23">
        <v>1</v>
      </c>
      <c r="G437" s="23">
        <v>1</v>
      </c>
      <c r="H437" s="22">
        <f t="shared" si="18"/>
        <v>3.8535400000000002</v>
      </c>
      <c r="I437" s="24">
        <f t="shared" si="19"/>
        <v>3.8535400000000002</v>
      </c>
      <c r="J437" s="25">
        <f>ROUND((H437*'2-Calculator'!$D$26),2)</f>
        <v>20809.12</v>
      </c>
      <c r="K437" s="25">
        <f>ROUND((I437*'2-Calculator'!$D$26),2)</f>
        <v>20809.12</v>
      </c>
      <c r="L437" s="23">
        <v>11.83505556638721</v>
      </c>
      <c r="M437" s="20" t="s">
        <v>199</v>
      </c>
      <c r="N437" s="20" t="s">
        <v>719</v>
      </c>
      <c r="O437" s="20"/>
      <c r="P437" s="20" t="s">
        <v>13</v>
      </c>
    </row>
    <row r="438" spans="1:16" s="26" customFormat="1" ht="12.5">
      <c r="A438" s="20"/>
      <c r="B438" s="20" t="s">
        <v>722</v>
      </c>
      <c r="C438" s="72" t="str">
        <f t="shared" si="20"/>
        <v>220</v>
      </c>
      <c r="D438" s="171" t="s">
        <v>718</v>
      </c>
      <c r="E438" s="182">
        <v>6.8827999999999996</v>
      </c>
      <c r="F438" s="23">
        <v>1</v>
      </c>
      <c r="G438" s="23">
        <v>1</v>
      </c>
      <c r="H438" s="22">
        <f t="shared" si="18"/>
        <v>6.8827999999999996</v>
      </c>
      <c r="I438" s="24">
        <f t="shared" si="19"/>
        <v>6.8827999999999996</v>
      </c>
      <c r="J438" s="25">
        <f>ROUND((H438*'2-Calculator'!$D$26),2)</f>
        <v>37167.120000000003</v>
      </c>
      <c r="K438" s="25">
        <f>ROUND((I438*'2-Calculator'!$D$26),2)</f>
        <v>37167.120000000003</v>
      </c>
      <c r="L438" s="23">
        <v>19.683798182387967</v>
      </c>
      <c r="M438" s="20" t="s">
        <v>199</v>
      </c>
      <c r="N438" s="20" t="s">
        <v>719</v>
      </c>
      <c r="O438" s="20"/>
      <c r="P438" s="20" t="s">
        <v>13</v>
      </c>
    </row>
    <row r="439" spans="1:16" s="26" customFormat="1" ht="12.5">
      <c r="A439" s="20"/>
      <c r="B439" s="20" t="s">
        <v>723</v>
      </c>
      <c r="C439" s="72" t="str">
        <f t="shared" si="20"/>
        <v>222</v>
      </c>
      <c r="D439" s="171" t="s">
        <v>724</v>
      </c>
      <c r="E439" s="182">
        <v>0.94096000000000002</v>
      </c>
      <c r="F439" s="23">
        <v>1</v>
      </c>
      <c r="G439" s="23">
        <v>1</v>
      </c>
      <c r="H439" s="22">
        <f t="shared" si="18"/>
        <v>0.94096000000000002</v>
      </c>
      <c r="I439" s="24">
        <f t="shared" si="19"/>
        <v>0.94096000000000002</v>
      </c>
      <c r="J439" s="25">
        <f>ROUND((H439*'2-Calculator'!$D$26),2)</f>
        <v>5081.18</v>
      </c>
      <c r="K439" s="25">
        <f>ROUND((I439*'2-Calculator'!$D$26),2)</f>
        <v>5081.18</v>
      </c>
      <c r="L439" s="23">
        <v>2.6402502606882168</v>
      </c>
      <c r="M439" s="20" t="s">
        <v>199</v>
      </c>
      <c r="N439" s="20" t="s">
        <v>719</v>
      </c>
      <c r="O439" s="20"/>
      <c r="P439" s="20" t="s">
        <v>13</v>
      </c>
    </row>
    <row r="440" spans="1:16" s="26" customFormat="1" ht="12.5">
      <c r="A440" s="20"/>
      <c r="B440" s="20" t="s">
        <v>725</v>
      </c>
      <c r="C440" s="72" t="str">
        <f t="shared" si="20"/>
        <v>222</v>
      </c>
      <c r="D440" s="171" t="s">
        <v>724</v>
      </c>
      <c r="E440" s="182">
        <v>1.5875900000000001</v>
      </c>
      <c r="F440" s="23">
        <v>1</v>
      </c>
      <c r="G440" s="23">
        <v>1</v>
      </c>
      <c r="H440" s="22">
        <f t="shared" si="18"/>
        <v>1.5875900000000001</v>
      </c>
      <c r="I440" s="24">
        <f t="shared" si="19"/>
        <v>1.5875900000000001</v>
      </c>
      <c r="J440" s="25">
        <f>ROUND((H440*'2-Calculator'!$D$26),2)</f>
        <v>8572.99</v>
      </c>
      <c r="K440" s="25">
        <f>ROUND((I440*'2-Calculator'!$D$26),2)</f>
        <v>8572.99</v>
      </c>
      <c r="L440" s="23">
        <v>4.3140756302521011</v>
      </c>
      <c r="M440" s="20" t="s">
        <v>199</v>
      </c>
      <c r="N440" s="20" t="s">
        <v>719</v>
      </c>
      <c r="O440" s="20"/>
      <c r="P440" s="20" t="s">
        <v>13</v>
      </c>
    </row>
    <row r="441" spans="1:16" s="26" customFormat="1" ht="12.5">
      <c r="A441" s="20"/>
      <c r="B441" s="20" t="s">
        <v>726</v>
      </c>
      <c r="C441" s="72" t="str">
        <f t="shared" si="20"/>
        <v>222</v>
      </c>
      <c r="D441" s="171" t="s">
        <v>724</v>
      </c>
      <c r="E441" s="182">
        <v>2.3714200000000001</v>
      </c>
      <c r="F441" s="23">
        <v>1</v>
      </c>
      <c r="G441" s="23">
        <v>1</v>
      </c>
      <c r="H441" s="22">
        <f t="shared" si="18"/>
        <v>2.3714200000000001</v>
      </c>
      <c r="I441" s="24">
        <f t="shared" si="19"/>
        <v>2.3714200000000001</v>
      </c>
      <c r="J441" s="25">
        <f>ROUND((H441*'2-Calculator'!$D$26),2)</f>
        <v>12805.67</v>
      </c>
      <c r="K441" s="25">
        <f>ROUND((I441*'2-Calculator'!$D$26),2)</f>
        <v>12805.67</v>
      </c>
      <c r="L441" s="23">
        <v>9.2465960665658091</v>
      </c>
      <c r="M441" s="20" t="s">
        <v>199</v>
      </c>
      <c r="N441" s="20" t="s">
        <v>719</v>
      </c>
      <c r="O441" s="20"/>
      <c r="P441" s="20" t="s">
        <v>13</v>
      </c>
    </row>
    <row r="442" spans="1:16" s="26" customFormat="1" ht="12.5">
      <c r="A442" s="20"/>
      <c r="B442" s="20" t="s">
        <v>727</v>
      </c>
      <c r="C442" s="72" t="str">
        <f t="shared" si="20"/>
        <v>222</v>
      </c>
      <c r="D442" s="171" t="s">
        <v>724</v>
      </c>
      <c r="E442" s="182">
        <v>5.0557999999999996</v>
      </c>
      <c r="F442" s="23">
        <v>1</v>
      </c>
      <c r="G442" s="23">
        <v>1</v>
      </c>
      <c r="H442" s="22">
        <f t="shared" si="18"/>
        <v>5.0557999999999996</v>
      </c>
      <c r="I442" s="24">
        <f t="shared" si="19"/>
        <v>5.0557999999999996</v>
      </c>
      <c r="J442" s="25">
        <f>ROUND((H442*'2-Calculator'!$D$26),2)</f>
        <v>27301.32</v>
      </c>
      <c r="K442" s="25">
        <f>ROUND((I442*'2-Calculator'!$D$26),2)</f>
        <v>27301.32</v>
      </c>
      <c r="L442" s="23">
        <v>15.09814323607427</v>
      </c>
      <c r="M442" s="20" t="s">
        <v>199</v>
      </c>
      <c r="N442" s="20" t="s">
        <v>719</v>
      </c>
      <c r="O442" s="20"/>
      <c r="P442" s="20" t="s">
        <v>13</v>
      </c>
    </row>
    <row r="443" spans="1:16" s="26" customFormat="1" ht="12.5">
      <c r="A443" s="20"/>
      <c r="B443" s="20" t="s">
        <v>728</v>
      </c>
      <c r="C443" s="72" t="str">
        <f t="shared" si="20"/>
        <v>223</v>
      </c>
      <c r="D443" s="171" t="s">
        <v>729</v>
      </c>
      <c r="E443" s="182">
        <v>1.2950299999999999</v>
      </c>
      <c r="F443" s="23">
        <v>1</v>
      </c>
      <c r="G443" s="23">
        <v>1</v>
      </c>
      <c r="H443" s="22">
        <f t="shared" si="18"/>
        <v>1.2950299999999999</v>
      </c>
      <c r="I443" s="24">
        <f t="shared" si="19"/>
        <v>1.2950299999999999</v>
      </c>
      <c r="J443" s="25">
        <f>ROUND((H443*'2-Calculator'!$D$26),2)</f>
        <v>6993.16</v>
      </c>
      <c r="K443" s="25">
        <f>ROUND((I443*'2-Calculator'!$D$26),2)</f>
        <v>6993.16</v>
      </c>
      <c r="L443" s="23">
        <v>3.8103828146516112</v>
      </c>
      <c r="M443" s="20" t="s">
        <v>199</v>
      </c>
      <c r="N443" s="20" t="s">
        <v>719</v>
      </c>
      <c r="O443" s="20"/>
      <c r="P443" s="20" t="s">
        <v>13</v>
      </c>
    </row>
    <row r="444" spans="1:16" s="26" customFormat="1" ht="12.5">
      <c r="A444" s="20"/>
      <c r="B444" s="20" t="s">
        <v>730</v>
      </c>
      <c r="C444" s="72" t="str">
        <f t="shared" si="20"/>
        <v>223</v>
      </c>
      <c r="D444" s="171" t="s">
        <v>729</v>
      </c>
      <c r="E444" s="182">
        <v>1.9591000000000001</v>
      </c>
      <c r="F444" s="23">
        <v>1</v>
      </c>
      <c r="G444" s="23">
        <v>1</v>
      </c>
      <c r="H444" s="22">
        <f t="shared" si="18"/>
        <v>1.9591000000000001</v>
      </c>
      <c r="I444" s="24">
        <f t="shared" si="19"/>
        <v>1.9591000000000001</v>
      </c>
      <c r="J444" s="25">
        <f>ROUND((H444*'2-Calculator'!$D$26),2)</f>
        <v>10579.14</v>
      </c>
      <c r="K444" s="25">
        <f>ROUND((I444*'2-Calculator'!$D$26),2)</f>
        <v>10579.14</v>
      </c>
      <c r="L444" s="23">
        <v>6.1930372148859547</v>
      </c>
      <c r="M444" s="20" t="s">
        <v>199</v>
      </c>
      <c r="N444" s="20" t="s">
        <v>719</v>
      </c>
      <c r="O444" s="20"/>
      <c r="P444" s="20" t="s">
        <v>13</v>
      </c>
    </row>
    <row r="445" spans="1:16" s="26" customFormat="1" ht="12.5">
      <c r="A445" s="20"/>
      <c r="B445" s="20" t="s">
        <v>731</v>
      </c>
      <c r="C445" s="72" t="str">
        <f t="shared" si="20"/>
        <v>223</v>
      </c>
      <c r="D445" s="171" t="s">
        <v>729</v>
      </c>
      <c r="E445" s="182">
        <v>2.7535400000000001</v>
      </c>
      <c r="F445" s="23">
        <v>1</v>
      </c>
      <c r="G445" s="23">
        <v>1</v>
      </c>
      <c r="H445" s="22">
        <f t="shared" si="18"/>
        <v>2.7535400000000001</v>
      </c>
      <c r="I445" s="24">
        <f t="shared" si="19"/>
        <v>2.7535400000000001</v>
      </c>
      <c r="J445" s="25">
        <f>ROUND((H445*'2-Calculator'!$D$26),2)</f>
        <v>14869.12</v>
      </c>
      <c r="K445" s="25">
        <f>ROUND((I445*'2-Calculator'!$D$26),2)</f>
        <v>14869.12</v>
      </c>
      <c r="L445" s="23">
        <v>9.4051036682615639</v>
      </c>
      <c r="M445" s="20" t="s">
        <v>199</v>
      </c>
      <c r="N445" s="20" t="s">
        <v>719</v>
      </c>
      <c r="O445" s="20"/>
      <c r="P445" s="20" t="s">
        <v>13</v>
      </c>
    </row>
    <row r="446" spans="1:16" s="26" customFormat="1" ht="12.5">
      <c r="A446" s="20"/>
      <c r="B446" s="20" t="s">
        <v>732</v>
      </c>
      <c r="C446" s="72" t="str">
        <f t="shared" si="20"/>
        <v>223</v>
      </c>
      <c r="D446" s="171" t="s">
        <v>729</v>
      </c>
      <c r="E446" s="182">
        <v>4.8592500000000003</v>
      </c>
      <c r="F446" s="23">
        <v>1</v>
      </c>
      <c r="G446" s="23">
        <v>1</v>
      </c>
      <c r="H446" s="22">
        <f t="shared" si="18"/>
        <v>4.8592500000000003</v>
      </c>
      <c r="I446" s="24">
        <f t="shared" si="19"/>
        <v>4.8592500000000003</v>
      </c>
      <c r="J446" s="25">
        <f>ROUND((H446*'2-Calculator'!$D$26),2)</f>
        <v>26239.95</v>
      </c>
      <c r="K446" s="25">
        <f>ROUND((I446*'2-Calculator'!$D$26),2)</f>
        <v>26239.95</v>
      </c>
      <c r="L446" s="23">
        <v>15.434837092731829</v>
      </c>
      <c r="M446" s="20" t="s">
        <v>199</v>
      </c>
      <c r="N446" s="20" t="s">
        <v>719</v>
      </c>
      <c r="O446" s="20"/>
      <c r="P446" s="20" t="s">
        <v>13</v>
      </c>
    </row>
    <row r="447" spans="1:16" s="26" customFormat="1" ht="12.5">
      <c r="A447" s="20"/>
      <c r="B447" s="20" t="s">
        <v>733</v>
      </c>
      <c r="C447" s="72" t="str">
        <f t="shared" si="20"/>
        <v>224</v>
      </c>
      <c r="D447" s="171" t="s">
        <v>734</v>
      </c>
      <c r="E447" s="182">
        <v>1.5676600000000001</v>
      </c>
      <c r="F447" s="23">
        <v>1</v>
      </c>
      <c r="G447" s="23">
        <v>1</v>
      </c>
      <c r="H447" s="22">
        <f t="shared" si="18"/>
        <v>1.5676600000000001</v>
      </c>
      <c r="I447" s="24">
        <f t="shared" si="19"/>
        <v>1.5676600000000001</v>
      </c>
      <c r="J447" s="25">
        <f>ROUND((H447*'2-Calculator'!$D$26),2)</f>
        <v>8465.36</v>
      </c>
      <c r="K447" s="25">
        <f>ROUND((I447*'2-Calculator'!$D$26),2)</f>
        <v>8465.36</v>
      </c>
      <c r="L447" s="23">
        <v>5.1640398175031104</v>
      </c>
      <c r="M447" s="20" t="s">
        <v>199</v>
      </c>
      <c r="N447" s="20" t="s">
        <v>719</v>
      </c>
      <c r="O447" s="20"/>
      <c r="P447" s="20" t="s">
        <v>13</v>
      </c>
    </row>
    <row r="448" spans="1:16" s="26" customFormat="1" ht="12.5">
      <c r="A448" s="20"/>
      <c r="B448" s="20" t="s">
        <v>735</v>
      </c>
      <c r="C448" s="72" t="str">
        <f t="shared" si="20"/>
        <v>224</v>
      </c>
      <c r="D448" s="171" t="s">
        <v>734</v>
      </c>
      <c r="E448" s="182">
        <v>1.93849</v>
      </c>
      <c r="F448" s="23">
        <v>1</v>
      </c>
      <c r="G448" s="23">
        <v>1</v>
      </c>
      <c r="H448" s="22">
        <f t="shared" si="18"/>
        <v>1.93849</v>
      </c>
      <c r="I448" s="24">
        <f t="shared" si="19"/>
        <v>1.93849</v>
      </c>
      <c r="J448" s="25">
        <f>ROUND((H448*'2-Calculator'!$D$26),2)</f>
        <v>10467.85</v>
      </c>
      <c r="K448" s="25">
        <f>ROUND((I448*'2-Calculator'!$D$26),2)</f>
        <v>10467.85</v>
      </c>
      <c r="L448" s="23">
        <v>7.2361437082505864</v>
      </c>
      <c r="M448" s="20" t="s">
        <v>199</v>
      </c>
      <c r="N448" s="20" t="s">
        <v>719</v>
      </c>
      <c r="O448" s="20"/>
      <c r="P448" s="20" t="s">
        <v>13</v>
      </c>
    </row>
    <row r="449" spans="1:16" s="26" customFormat="1" ht="12.5">
      <c r="A449" s="20"/>
      <c r="B449" s="20" t="s">
        <v>736</v>
      </c>
      <c r="C449" s="72" t="str">
        <f t="shared" si="20"/>
        <v>224</v>
      </c>
      <c r="D449" s="171" t="s">
        <v>734</v>
      </c>
      <c r="E449" s="182">
        <v>2.7545099999999998</v>
      </c>
      <c r="F449" s="23">
        <v>1</v>
      </c>
      <c r="G449" s="23">
        <v>1</v>
      </c>
      <c r="H449" s="22">
        <f t="shared" si="18"/>
        <v>2.7545099999999998</v>
      </c>
      <c r="I449" s="24">
        <f t="shared" si="19"/>
        <v>2.7545099999999998</v>
      </c>
      <c r="J449" s="25">
        <f>ROUND((H449*'2-Calculator'!$D$26),2)</f>
        <v>14874.35</v>
      </c>
      <c r="K449" s="25">
        <f>ROUND((I449*'2-Calculator'!$D$26),2)</f>
        <v>14874.35</v>
      </c>
      <c r="L449" s="23">
        <v>10.51614157915208</v>
      </c>
      <c r="M449" s="20" t="s">
        <v>199</v>
      </c>
      <c r="N449" s="20" t="s">
        <v>719</v>
      </c>
      <c r="O449" s="20"/>
      <c r="P449" s="20" t="s">
        <v>13</v>
      </c>
    </row>
    <row r="450" spans="1:16" s="26" customFormat="1" ht="12.5">
      <c r="A450" s="20"/>
      <c r="B450" s="20" t="s">
        <v>737</v>
      </c>
      <c r="C450" s="72" t="str">
        <f t="shared" si="20"/>
        <v>224</v>
      </c>
      <c r="D450" s="171" t="s">
        <v>734</v>
      </c>
      <c r="E450" s="182">
        <v>4.7190700000000003</v>
      </c>
      <c r="F450" s="23">
        <v>1</v>
      </c>
      <c r="G450" s="23">
        <v>1</v>
      </c>
      <c r="H450" s="22">
        <f t="shared" si="18"/>
        <v>4.7190700000000003</v>
      </c>
      <c r="I450" s="24">
        <f t="shared" si="19"/>
        <v>4.7190700000000003</v>
      </c>
      <c r="J450" s="25">
        <f>ROUND((H450*'2-Calculator'!$D$26),2)</f>
        <v>25482.98</v>
      </c>
      <c r="K450" s="25">
        <f>ROUND((I450*'2-Calculator'!$D$26),2)</f>
        <v>25482.98</v>
      </c>
      <c r="L450" s="23">
        <v>16.675381263616558</v>
      </c>
      <c r="M450" s="20" t="s">
        <v>199</v>
      </c>
      <c r="N450" s="20" t="s">
        <v>719</v>
      </c>
      <c r="O450" s="20"/>
      <c r="P450" s="20" t="s">
        <v>13</v>
      </c>
    </row>
    <row r="451" spans="1:16" s="26" customFormat="1" ht="12.5">
      <c r="A451" s="20"/>
      <c r="B451" s="20" t="s">
        <v>738</v>
      </c>
      <c r="C451" s="72" t="str">
        <f t="shared" si="20"/>
        <v>226</v>
      </c>
      <c r="D451" s="171" t="s">
        <v>739</v>
      </c>
      <c r="E451" s="182">
        <v>1.03731</v>
      </c>
      <c r="F451" s="23">
        <v>1</v>
      </c>
      <c r="G451" s="23">
        <v>1</v>
      </c>
      <c r="H451" s="22">
        <f t="shared" si="18"/>
        <v>1.03731</v>
      </c>
      <c r="I451" s="24">
        <f t="shared" si="19"/>
        <v>1.03731</v>
      </c>
      <c r="J451" s="25">
        <f>ROUND((H451*'2-Calculator'!$D$26),2)</f>
        <v>5601.47</v>
      </c>
      <c r="K451" s="25">
        <f>ROUND((I451*'2-Calculator'!$D$26),2)</f>
        <v>5601.47</v>
      </c>
      <c r="L451" s="23">
        <v>2.9701834862385321</v>
      </c>
      <c r="M451" s="20" t="s">
        <v>199</v>
      </c>
      <c r="N451" s="20" t="s">
        <v>719</v>
      </c>
      <c r="O451" s="20"/>
      <c r="P451" s="20" t="s">
        <v>13</v>
      </c>
    </row>
    <row r="452" spans="1:16" s="26" customFormat="1" ht="12.5">
      <c r="A452" s="20"/>
      <c r="B452" s="20" t="s">
        <v>740</v>
      </c>
      <c r="C452" s="72" t="str">
        <f t="shared" si="20"/>
        <v>226</v>
      </c>
      <c r="D452" s="171" t="s">
        <v>739</v>
      </c>
      <c r="E452" s="182">
        <v>1.3725799999999999</v>
      </c>
      <c r="F452" s="23">
        <v>1</v>
      </c>
      <c r="G452" s="23">
        <v>1</v>
      </c>
      <c r="H452" s="22">
        <f t="shared" si="18"/>
        <v>1.3725799999999999</v>
      </c>
      <c r="I452" s="24">
        <f t="shared" si="19"/>
        <v>1.3725799999999999</v>
      </c>
      <c r="J452" s="25">
        <f>ROUND((H452*'2-Calculator'!$D$26),2)</f>
        <v>7411.93</v>
      </c>
      <c r="K452" s="25">
        <f>ROUND((I452*'2-Calculator'!$D$26),2)</f>
        <v>7411.93</v>
      </c>
      <c r="L452" s="23">
        <v>4.4604081632653063</v>
      </c>
      <c r="M452" s="20" t="s">
        <v>199</v>
      </c>
      <c r="N452" s="20" t="s">
        <v>719</v>
      </c>
      <c r="O452" s="20"/>
      <c r="P452" s="20" t="s">
        <v>13</v>
      </c>
    </row>
    <row r="453" spans="1:16" s="26" customFormat="1" ht="12.5">
      <c r="A453" s="20"/>
      <c r="B453" s="20" t="s">
        <v>741</v>
      </c>
      <c r="C453" s="72" t="str">
        <f t="shared" si="20"/>
        <v>226</v>
      </c>
      <c r="D453" s="171" t="s">
        <v>739</v>
      </c>
      <c r="E453" s="182">
        <v>2.0137100000000001</v>
      </c>
      <c r="F453" s="23">
        <v>1</v>
      </c>
      <c r="G453" s="23">
        <v>1</v>
      </c>
      <c r="H453" s="22">
        <f t="shared" si="18"/>
        <v>2.0137100000000001</v>
      </c>
      <c r="I453" s="24">
        <f t="shared" si="19"/>
        <v>2.0137100000000001</v>
      </c>
      <c r="J453" s="25">
        <f>ROUND((H453*'2-Calculator'!$D$26),2)</f>
        <v>10874.03</v>
      </c>
      <c r="K453" s="25">
        <f>ROUND((I453*'2-Calculator'!$D$26),2)</f>
        <v>10874.03</v>
      </c>
      <c r="L453" s="23">
        <v>7.2962962962962967</v>
      </c>
      <c r="M453" s="20" t="s">
        <v>199</v>
      </c>
      <c r="N453" s="20" t="s">
        <v>719</v>
      </c>
      <c r="O453" s="20"/>
      <c r="P453" s="20" t="s">
        <v>13</v>
      </c>
    </row>
    <row r="454" spans="1:16" s="26" customFormat="1" ht="12.5">
      <c r="A454" s="20"/>
      <c r="B454" s="20" t="s">
        <v>742</v>
      </c>
      <c r="C454" s="72" t="str">
        <f t="shared" si="20"/>
        <v>226</v>
      </c>
      <c r="D454" s="171" t="s">
        <v>739</v>
      </c>
      <c r="E454" s="182">
        <v>3.3661400000000001</v>
      </c>
      <c r="F454" s="23">
        <v>1</v>
      </c>
      <c r="G454" s="23">
        <v>1</v>
      </c>
      <c r="H454" s="22">
        <f t="shared" si="18"/>
        <v>3.3661400000000001</v>
      </c>
      <c r="I454" s="24">
        <f t="shared" si="19"/>
        <v>3.3661400000000001</v>
      </c>
      <c r="J454" s="25">
        <f>ROUND((H454*'2-Calculator'!$D$26),2)</f>
        <v>18177.16</v>
      </c>
      <c r="K454" s="25">
        <f>ROUND((I454*'2-Calculator'!$D$26),2)</f>
        <v>18177.16</v>
      </c>
      <c r="L454" s="23">
        <v>15.1</v>
      </c>
      <c r="M454" s="20" t="s">
        <v>199</v>
      </c>
      <c r="N454" s="20" t="s">
        <v>719</v>
      </c>
      <c r="O454" s="20"/>
      <c r="P454" s="20" t="s">
        <v>13</v>
      </c>
    </row>
    <row r="455" spans="1:16" s="26" customFormat="1" ht="12.5">
      <c r="A455" s="20"/>
      <c r="B455" s="20" t="s">
        <v>743</v>
      </c>
      <c r="C455" s="72" t="str">
        <f t="shared" si="20"/>
        <v>227</v>
      </c>
      <c r="D455" s="171" t="s">
        <v>744</v>
      </c>
      <c r="E455" s="182">
        <v>1.47679</v>
      </c>
      <c r="F455" s="23">
        <v>1</v>
      </c>
      <c r="G455" s="23">
        <v>1</v>
      </c>
      <c r="H455" s="22">
        <f t="shared" si="18"/>
        <v>1.47679</v>
      </c>
      <c r="I455" s="24">
        <f t="shared" si="19"/>
        <v>1.47679</v>
      </c>
      <c r="J455" s="25">
        <f>ROUND((H455*'2-Calculator'!$D$26),2)</f>
        <v>7974.67</v>
      </c>
      <c r="K455" s="25">
        <f>ROUND((I455*'2-Calculator'!$D$26),2)</f>
        <v>7974.67</v>
      </c>
      <c r="L455" s="23">
        <v>3.2189238132195057</v>
      </c>
      <c r="M455" s="20" t="s">
        <v>199</v>
      </c>
      <c r="N455" s="20" t="s">
        <v>719</v>
      </c>
      <c r="O455" s="20"/>
      <c r="P455" s="20" t="s">
        <v>13</v>
      </c>
    </row>
    <row r="456" spans="1:16" s="26" customFormat="1" ht="12.5">
      <c r="A456" s="20"/>
      <c r="B456" s="20" t="s">
        <v>745</v>
      </c>
      <c r="C456" s="72" t="str">
        <f t="shared" si="20"/>
        <v>227</v>
      </c>
      <c r="D456" s="171" t="s">
        <v>744</v>
      </c>
      <c r="E456" s="182">
        <v>1.8474600000000001</v>
      </c>
      <c r="F456" s="23">
        <v>1</v>
      </c>
      <c r="G456" s="23">
        <v>1</v>
      </c>
      <c r="H456" s="22">
        <f t="shared" si="18"/>
        <v>1.8474600000000001</v>
      </c>
      <c r="I456" s="24">
        <f t="shared" si="19"/>
        <v>1.8474600000000001</v>
      </c>
      <c r="J456" s="25">
        <f>ROUND((H456*'2-Calculator'!$D$26),2)</f>
        <v>9976.2800000000007</v>
      </c>
      <c r="K456" s="25">
        <f>ROUND((I456*'2-Calculator'!$D$26),2)</f>
        <v>9976.2800000000007</v>
      </c>
      <c r="L456" s="23">
        <v>4.9118706787418445</v>
      </c>
      <c r="M456" s="20" t="s">
        <v>199</v>
      </c>
      <c r="N456" s="20" t="s">
        <v>719</v>
      </c>
      <c r="O456" s="20"/>
      <c r="P456" s="20" t="s">
        <v>13</v>
      </c>
    </row>
    <row r="457" spans="1:16" s="26" customFormat="1" ht="12.5">
      <c r="A457" s="20"/>
      <c r="B457" s="20" t="s">
        <v>746</v>
      </c>
      <c r="C457" s="72" t="str">
        <f t="shared" si="20"/>
        <v>227</v>
      </c>
      <c r="D457" s="171" t="s">
        <v>744</v>
      </c>
      <c r="E457" s="182">
        <v>2.61097</v>
      </c>
      <c r="F457" s="23">
        <v>1</v>
      </c>
      <c r="G457" s="23">
        <v>1</v>
      </c>
      <c r="H457" s="22">
        <f t="shared" si="18"/>
        <v>2.61097</v>
      </c>
      <c r="I457" s="24">
        <f t="shared" si="19"/>
        <v>2.61097</v>
      </c>
      <c r="J457" s="25">
        <f>ROUND((H457*'2-Calculator'!$D$26),2)</f>
        <v>14099.24</v>
      </c>
      <c r="K457" s="25">
        <f>ROUND((I457*'2-Calculator'!$D$26),2)</f>
        <v>14099.24</v>
      </c>
      <c r="L457" s="23">
        <v>8.3927702467848455</v>
      </c>
      <c r="M457" s="20" t="s">
        <v>199</v>
      </c>
      <c r="N457" s="20" t="s">
        <v>719</v>
      </c>
      <c r="O457" s="20"/>
      <c r="P457" s="20" t="s">
        <v>13</v>
      </c>
    </row>
    <row r="458" spans="1:16" s="26" customFormat="1" ht="12.5">
      <c r="A458" s="20"/>
      <c r="B458" s="20" t="s">
        <v>747</v>
      </c>
      <c r="C458" s="72" t="str">
        <f t="shared" si="20"/>
        <v>227</v>
      </c>
      <c r="D458" s="171" t="s">
        <v>744</v>
      </c>
      <c r="E458" s="182">
        <v>4.7564399999999996</v>
      </c>
      <c r="F458" s="23">
        <v>1</v>
      </c>
      <c r="G458" s="23">
        <v>1</v>
      </c>
      <c r="H458" s="22">
        <f t="shared" si="18"/>
        <v>4.7564399999999996</v>
      </c>
      <c r="I458" s="24">
        <f t="shared" si="19"/>
        <v>4.7564399999999996</v>
      </c>
      <c r="J458" s="25">
        <f>ROUND((H458*'2-Calculator'!$D$26),2)</f>
        <v>25684.78</v>
      </c>
      <c r="K458" s="25">
        <f>ROUND((I458*'2-Calculator'!$D$26),2)</f>
        <v>25684.78</v>
      </c>
      <c r="L458" s="23">
        <v>13.460109289617487</v>
      </c>
      <c r="M458" s="20" t="s">
        <v>199</v>
      </c>
      <c r="N458" s="20" t="s">
        <v>719</v>
      </c>
      <c r="O458" s="20"/>
      <c r="P458" s="20" t="s">
        <v>13</v>
      </c>
    </row>
    <row r="459" spans="1:16" s="26" customFormat="1" ht="12.5">
      <c r="A459" s="20"/>
      <c r="B459" s="20" t="s">
        <v>748</v>
      </c>
      <c r="C459" s="72" t="str">
        <f t="shared" si="20"/>
        <v>228</v>
      </c>
      <c r="D459" s="171" t="s">
        <v>749</v>
      </c>
      <c r="E459" s="182">
        <v>1.12201</v>
      </c>
      <c r="F459" s="23">
        <v>1</v>
      </c>
      <c r="G459" s="23">
        <v>1</v>
      </c>
      <c r="H459" s="22">
        <f t="shared" si="18"/>
        <v>1.12201</v>
      </c>
      <c r="I459" s="24">
        <f t="shared" si="19"/>
        <v>1.12201</v>
      </c>
      <c r="J459" s="25">
        <f>ROUND((H459*'2-Calculator'!$D$26),2)</f>
        <v>6058.85</v>
      </c>
      <c r="K459" s="25">
        <f>ROUND((I459*'2-Calculator'!$D$26),2)</f>
        <v>6058.85</v>
      </c>
      <c r="L459" s="23">
        <v>2.221407874552582</v>
      </c>
      <c r="M459" s="20" t="s">
        <v>199</v>
      </c>
      <c r="N459" s="20" t="s">
        <v>719</v>
      </c>
      <c r="O459" s="20"/>
      <c r="P459" s="20" t="s">
        <v>13</v>
      </c>
    </row>
    <row r="460" spans="1:16" s="26" customFormat="1" ht="12.5">
      <c r="A460" s="20"/>
      <c r="B460" s="20" t="s">
        <v>750</v>
      </c>
      <c r="C460" s="72" t="str">
        <f t="shared" si="20"/>
        <v>228</v>
      </c>
      <c r="D460" s="171" t="s">
        <v>749</v>
      </c>
      <c r="E460" s="182">
        <v>1.44685</v>
      </c>
      <c r="F460" s="23">
        <v>1</v>
      </c>
      <c r="G460" s="23">
        <v>1</v>
      </c>
      <c r="H460" s="22">
        <f t="shared" si="18"/>
        <v>1.44685</v>
      </c>
      <c r="I460" s="24">
        <f t="shared" si="19"/>
        <v>1.44685</v>
      </c>
      <c r="J460" s="25">
        <f>ROUND((H460*'2-Calculator'!$D$26),2)</f>
        <v>7812.99</v>
      </c>
      <c r="K460" s="25">
        <f>ROUND((I460*'2-Calculator'!$D$26),2)</f>
        <v>7812.99</v>
      </c>
      <c r="L460" s="23">
        <v>3.7395326192794549</v>
      </c>
      <c r="M460" s="20" t="s">
        <v>199</v>
      </c>
      <c r="N460" s="20" t="s">
        <v>719</v>
      </c>
      <c r="O460" s="20"/>
      <c r="P460" s="20" t="s">
        <v>13</v>
      </c>
    </row>
    <row r="461" spans="1:16" s="26" customFormat="1" ht="12.5">
      <c r="A461" s="20"/>
      <c r="B461" s="20" t="s">
        <v>751</v>
      </c>
      <c r="C461" s="72" t="str">
        <f t="shared" si="20"/>
        <v>228</v>
      </c>
      <c r="D461" s="171" t="s">
        <v>749</v>
      </c>
      <c r="E461" s="182">
        <v>1.97024</v>
      </c>
      <c r="F461" s="23">
        <v>1</v>
      </c>
      <c r="G461" s="23">
        <v>1</v>
      </c>
      <c r="H461" s="22">
        <f t="shared" si="18"/>
        <v>1.97024</v>
      </c>
      <c r="I461" s="24">
        <f t="shared" si="19"/>
        <v>1.97024</v>
      </c>
      <c r="J461" s="25">
        <f>ROUND((H461*'2-Calculator'!$D$26),2)</f>
        <v>10639.3</v>
      </c>
      <c r="K461" s="25">
        <f>ROUND((I461*'2-Calculator'!$D$26),2)</f>
        <v>10639.3</v>
      </c>
      <c r="L461" s="23">
        <v>6.5070993914807298</v>
      </c>
      <c r="M461" s="20" t="s">
        <v>199</v>
      </c>
      <c r="N461" s="20" t="s">
        <v>719</v>
      </c>
      <c r="O461" s="20"/>
      <c r="P461" s="20" t="s">
        <v>13</v>
      </c>
    </row>
    <row r="462" spans="1:16" s="26" customFormat="1" ht="12.5">
      <c r="A462" s="20"/>
      <c r="B462" s="20" t="s">
        <v>752</v>
      </c>
      <c r="C462" s="72" t="str">
        <f t="shared" si="20"/>
        <v>228</v>
      </c>
      <c r="D462" s="171" t="s">
        <v>749</v>
      </c>
      <c r="E462" s="182">
        <v>3.3895300000000002</v>
      </c>
      <c r="F462" s="23">
        <v>1</v>
      </c>
      <c r="G462" s="23">
        <v>1</v>
      </c>
      <c r="H462" s="22">
        <f t="shared" si="18"/>
        <v>3.3895300000000002</v>
      </c>
      <c r="I462" s="24">
        <f t="shared" si="19"/>
        <v>3.3895300000000002</v>
      </c>
      <c r="J462" s="25">
        <f>ROUND((H462*'2-Calculator'!$D$26),2)</f>
        <v>18303.46</v>
      </c>
      <c r="K462" s="25">
        <f>ROUND((I462*'2-Calculator'!$D$26),2)</f>
        <v>18303.46</v>
      </c>
      <c r="L462" s="23">
        <v>11.699731903485254</v>
      </c>
      <c r="M462" s="20" t="s">
        <v>199</v>
      </c>
      <c r="N462" s="20" t="s">
        <v>719</v>
      </c>
      <c r="O462" s="20"/>
      <c r="P462" s="20" t="s">
        <v>13</v>
      </c>
    </row>
    <row r="463" spans="1:16" s="26" customFormat="1" ht="12.5">
      <c r="A463" s="20"/>
      <c r="B463" s="20" t="s">
        <v>753</v>
      </c>
      <c r="C463" s="72" t="str">
        <f t="shared" si="20"/>
        <v>229</v>
      </c>
      <c r="D463" s="171" t="s">
        <v>754</v>
      </c>
      <c r="E463" s="182">
        <v>1.4067700000000001</v>
      </c>
      <c r="F463" s="23">
        <v>1</v>
      </c>
      <c r="G463" s="23">
        <v>1</v>
      </c>
      <c r="H463" s="22">
        <f t="shared" ref="H463:H526" si="21">ROUND(E463*F463,5)</f>
        <v>1.4067700000000001</v>
      </c>
      <c r="I463" s="24">
        <f t="shared" ref="I463:I526" si="22">ROUND(E463*G463,5)</f>
        <v>1.4067700000000001</v>
      </c>
      <c r="J463" s="25">
        <f>ROUND((H463*'2-Calculator'!$D$26),2)</f>
        <v>7596.56</v>
      </c>
      <c r="K463" s="25">
        <f>ROUND((I463*'2-Calculator'!$D$26),2)</f>
        <v>7596.56</v>
      </c>
      <c r="L463" s="23">
        <v>3.6816885339418142</v>
      </c>
      <c r="M463" s="20" t="s">
        <v>199</v>
      </c>
      <c r="N463" s="20" t="s">
        <v>719</v>
      </c>
      <c r="O463" s="20"/>
      <c r="P463" s="20" t="s">
        <v>13</v>
      </c>
    </row>
    <row r="464" spans="1:16" s="26" customFormat="1" ht="12.5">
      <c r="A464" s="20"/>
      <c r="B464" s="20" t="s">
        <v>755</v>
      </c>
      <c r="C464" s="72" t="str">
        <f t="shared" ref="C464:C527" si="23">LEFT(B464,3)</f>
        <v>229</v>
      </c>
      <c r="D464" s="171" t="s">
        <v>754</v>
      </c>
      <c r="E464" s="182">
        <v>1.9394199999999999</v>
      </c>
      <c r="F464" s="23">
        <v>1</v>
      </c>
      <c r="G464" s="23">
        <v>1</v>
      </c>
      <c r="H464" s="22">
        <f t="shared" si="21"/>
        <v>1.9394199999999999</v>
      </c>
      <c r="I464" s="24">
        <f t="shared" si="22"/>
        <v>1.9394199999999999</v>
      </c>
      <c r="J464" s="25">
        <f>ROUND((H464*'2-Calculator'!$D$26),2)</f>
        <v>10472.870000000001</v>
      </c>
      <c r="K464" s="25">
        <f>ROUND((I464*'2-Calculator'!$D$26),2)</f>
        <v>10472.870000000001</v>
      </c>
      <c r="L464" s="23">
        <v>5.1295136330140014</v>
      </c>
      <c r="M464" s="20" t="s">
        <v>199</v>
      </c>
      <c r="N464" s="20" t="s">
        <v>719</v>
      </c>
      <c r="O464" s="20"/>
      <c r="P464" s="20" t="s">
        <v>13</v>
      </c>
    </row>
    <row r="465" spans="1:16" s="26" customFormat="1" ht="12.5">
      <c r="A465" s="20"/>
      <c r="B465" s="20" t="s">
        <v>756</v>
      </c>
      <c r="C465" s="72" t="str">
        <f t="shared" si="23"/>
        <v>229</v>
      </c>
      <c r="D465" s="171" t="s">
        <v>754</v>
      </c>
      <c r="E465" s="182">
        <v>2.9284599999999998</v>
      </c>
      <c r="F465" s="23">
        <v>1</v>
      </c>
      <c r="G465" s="23">
        <v>1</v>
      </c>
      <c r="H465" s="22">
        <f t="shared" si="21"/>
        <v>2.9284599999999998</v>
      </c>
      <c r="I465" s="24">
        <f t="shared" si="22"/>
        <v>2.9284599999999998</v>
      </c>
      <c r="J465" s="25">
        <f>ROUND((H465*'2-Calculator'!$D$26),2)</f>
        <v>15813.68</v>
      </c>
      <c r="K465" s="25">
        <f>ROUND((I465*'2-Calculator'!$D$26),2)</f>
        <v>15813.68</v>
      </c>
      <c r="L465" s="23">
        <v>7.8700592885375498</v>
      </c>
      <c r="M465" s="20" t="s">
        <v>199</v>
      </c>
      <c r="N465" s="20" t="s">
        <v>719</v>
      </c>
      <c r="O465" s="20"/>
      <c r="P465" s="20" t="s">
        <v>13</v>
      </c>
    </row>
    <row r="466" spans="1:16" s="26" customFormat="1" ht="12.5">
      <c r="A466" s="20"/>
      <c r="B466" s="20" t="s">
        <v>757</v>
      </c>
      <c r="C466" s="72" t="str">
        <f t="shared" si="23"/>
        <v>229</v>
      </c>
      <c r="D466" s="171" t="s">
        <v>754</v>
      </c>
      <c r="E466" s="182">
        <v>5.0533200000000003</v>
      </c>
      <c r="F466" s="23">
        <v>1</v>
      </c>
      <c r="G466" s="23">
        <v>1</v>
      </c>
      <c r="H466" s="22">
        <f t="shared" si="21"/>
        <v>5.0533200000000003</v>
      </c>
      <c r="I466" s="24">
        <f t="shared" si="22"/>
        <v>5.0533200000000003</v>
      </c>
      <c r="J466" s="25">
        <f>ROUND((H466*'2-Calculator'!$D$26),2)</f>
        <v>27287.93</v>
      </c>
      <c r="K466" s="25">
        <f>ROUND((I466*'2-Calculator'!$D$26),2)</f>
        <v>27287.93</v>
      </c>
      <c r="L466" s="23">
        <v>13.363690124186872</v>
      </c>
      <c r="M466" s="20" t="s">
        <v>199</v>
      </c>
      <c r="N466" s="20" t="s">
        <v>719</v>
      </c>
      <c r="O466" s="20"/>
      <c r="P466" s="20" t="s">
        <v>13</v>
      </c>
    </row>
    <row r="467" spans="1:16" s="26" customFormat="1" ht="12.5">
      <c r="A467" s="20"/>
      <c r="B467" s="20" t="s">
        <v>758</v>
      </c>
      <c r="C467" s="72" t="str">
        <f t="shared" si="23"/>
        <v>230</v>
      </c>
      <c r="D467" s="171" t="s">
        <v>759</v>
      </c>
      <c r="E467" s="182">
        <v>1.65124</v>
      </c>
      <c r="F467" s="23">
        <v>1</v>
      </c>
      <c r="G467" s="23">
        <v>1</v>
      </c>
      <c r="H467" s="22">
        <f t="shared" si="21"/>
        <v>1.65124</v>
      </c>
      <c r="I467" s="24">
        <f t="shared" si="22"/>
        <v>1.65124</v>
      </c>
      <c r="J467" s="25">
        <f>ROUND((H467*'2-Calculator'!$D$26),2)</f>
        <v>8916.7000000000007</v>
      </c>
      <c r="K467" s="25">
        <f>ROUND((I467*'2-Calculator'!$D$26),2)</f>
        <v>8916.7000000000007</v>
      </c>
      <c r="L467" s="23">
        <v>4.815809777653083</v>
      </c>
      <c r="M467" s="20" t="s">
        <v>199</v>
      </c>
      <c r="N467" s="20" t="s">
        <v>719</v>
      </c>
      <c r="O467" s="20"/>
      <c r="P467" s="20" t="s">
        <v>13</v>
      </c>
    </row>
    <row r="468" spans="1:16" s="26" customFormat="1" ht="12.5">
      <c r="A468" s="20"/>
      <c r="B468" s="20" t="s">
        <v>760</v>
      </c>
      <c r="C468" s="72" t="str">
        <f t="shared" si="23"/>
        <v>230</v>
      </c>
      <c r="D468" s="171" t="s">
        <v>759</v>
      </c>
      <c r="E468" s="182">
        <v>2.2640400000000001</v>
      </c>
      <c r="F468" s="23">
        <v>1</v>
      </c>
      <c r="G468" s="23">
        <v>1</v>
      </c>
      <c r="H468" s="22">
        <f t="shared" si="21"/>
        <v>2.2640400000000001</v>
      </c>
      <c r="I468" s="24">
        <f t="shared" si="22"/>
        <v>2.2640400000000001</v>
      </c>
      <c r="J468" s="25">
        <f>ROUND((H468*'2-Calculator'!$D$26),2)</f>
        <v>12225.82</v>
      </c>
      <c r="K468" s="25">
        <f>ROUND((I468*'2-Calculator'!$D$26),2)</f>
        <v>12225.82</v>
      </c>
      <c r="L468" s="23">
        <v>7.3886867350314258</v>
      </c>
      <c r="M468" s="20" t="s">
        <v>199</v>
      </c>
      <c r="N468" s="20" t="s">
        <v>719</v>
      </c>
      <c r="O468" s="20"/>
      <c r="P468" s="20" t="s">
        <v>13</v>
      </c>
    </row>
    <row r="469" spans="1:16" s="26" customFormat="1" ht="12.5">
      <c r="A469" s="20"/>
      <c r="B469" s="20" t="s">
        <v>761</v>
      </c>
      <c r="C469" s="72" t="str">
        <f t="shared" si="23"/>
        <v>230</v>
      </c>
      <c r="D469" s="171" t="s">
        <v>759</v>
      </c>
      <c r="E469" s="182">
        <v>3.3529100000000001</v>
      </c>
      <c r="F469" s="23">
        <v>1</v>
      </c>
      <c r="G469" s="23">
        <v>1</v>
      </c>
      <c r="H469" s="22">
        <f t="shared" si="21"/>
        <v>3.3529100000000001</v>
      </c>
      <c r="I469" s="24">
        <f t="shared" si="22"/>
        <v>3.3529100000000001</v>
      </c>
      <c r="J469" s="25">
        <f>ROUND((H469*'2-Calculator'!$D$26),2)</f>
        <v>18105.71</v>
      </c>
      <c r="K469" s="25">
        <f>ROUND((I469*'2-Calculator'!$D$26),2)</f>
        <v>18105.71</v>
      </c>
      <c r="L469" s="23">
        <v>11.636687293379673</v>
      </c>
      <c r="M469" s="20" t="s">
        <v>199</v>
      </c>
      <c r="N469" s="20" t="s">
        <v>719</v>
      </c>
      <c r="O469" s="20"/>
      <c r="P469" s="20" t="s">
        <v>13</v>
      </c>
    </row>
    <row r="470" spans="1:16" s="26" customFormat="1" ht="12.5">
      <c r="A470" s="20"/>
      <c r="B470" s="20" t="s">
        <v>762</v>
      </c>
      <c r="C470" s="72" t="str">
        <f t="shared" si="23"/>
        <v>230</v>
      </c>
      <c r="D470" s="171" t="s">
        <v>759</v>
      </c>
      <c r="E470" s="182">
        <v>6.1689600000000002</v>
      </c>
      <c r="F470" s="23">
        <v>1</v>
      </c>
      <c r="G470" s="23">
        <v>1</v>
      </c>
      <c r="H470" s="22">
        <f t="shared" si="21"/>
        <v>6.1689600000000002</v>
      </c>
      <c r="I470" s="24">
        <f t="shared" si="22"/>
        <v>6.1689600000000002</v>
      </c>
      <c r="J470" s="25">
        <f>ROUND((H470*'2-Calculator'!$D$26),2)</f>
        <v>33312.379999999997</v>
      </c>
      <c r="K470" s="25">
        <f>ROUND((I470*'2-Calculator'!$D$26),2)</f>
        <v>33312.379999999997</v>
      </c>
      <c r="L470" s="23">
        <v>19.052253840342484</v>
      </c>
      <c r="M470" s="20" t="s">
        <v>199</v>
      </c>
      <c r="N470" s="20" t="s">
        <v>719</v>
      </c>
      <c r="O470" s="20"/>
      <c r="P470" s="20" t="s">
        <v>13</v>
      </c>
    </row>
    <row r="471" spans="1:16" s="26" customFormat="1" ht="12.5">
      <c r="A471" s="20"/>
      <c r="B471" s="20" t="s">
        <v>763</v>
      </c>
      <c r="C471" s="72" t="str">
        <f t="shared" si="23"/>
        <v>231</v>
      </c>
      <c r="D471" s="171" t="s">
        <v>764</v>
      </c>
      <c r="E471" s="182">
        <v>1.88615</v>
      </c>
      <c r="F471" s="23">
        <v>1</v>
      </c>
      <c r="G471" s="23">
        <v>1</v>
      </c>
      <c r="H471" s="22">
        <f t="shared" si="21"/>
        <v>1.88615</v>
      </c>
      <c r="I471" s="24">
        <f t="shared" si="22"/>
        <v>1.88615</v>
      </c>
      <c r="J471" s="25">
        <f>ROUND((H471*'2-Calculator'!$D$26),2)</f>
        <v>10185.209999999999</v>
      </c>
      <c r="K471" s="25">
        <f>ROUND((I471*'2-Calculator'!$D$26),2)</f>
        <v>10185.209999999999</v>
      </c>
      <c r="L471" s="23">
        <v>4.2963914549653577</v>
      </c>
      <c r="M471" s="20" t="s">
        <v>199</v>
      </c>
      <c r="N471" s="20" t="s">
        <v>719</v>
      </c>
      <c r="O471" s="20"/>
      <c r="P471" s="20" t="s">
        <v>13</v>
      </c>
    </row>
    <row r="472" spans="1:16" s="26" customFormat="1" ht="12.5">
      <c r="A472" s="20"/>
      <c r="B472" s="20" t="s">
        <v>765</v>
      </c>
      <c r="C472" s="72" t="str">
        <f t="shared" si="23"/>
        <v>231</v>
      </c>
      <c r="D472" s="171" t="s">
        <v>764</v>
      </c>
      <c r="E472" s="182">
        <v>2.3159900000000002</v>
      </c>
      <c r="F472" s="23">
        <v>1</v>
      </c>
      <c r="G472" s="23">
        <v>1</v>
      </c>
      <c r="H472" s="22">
        <f t="shared" si="21"/>
        <v>2.3159900000000002</v>
      </c>
      <c r="I472" s="24">
        <f t="shared" si="22"/>
        <v>2.3159900000000002</v>
      </c>
      <c r="J472" s="25">
        <f>ROUND((H472*'2-Calculator'!$D$26),2)</f>
        <v>12506.35</v>
      </c>
      <c r="K472" s="25">
        <f>ROUND((I472*'2-Calculator'!$D$26),2)</f>
        <v>12506.35</v>
      </c>
      <c r="L472" s="23">
        <v>6.3643393794599357</v>
      </c>
      <c r="M472" s="20" t="s">
        <v>199</v>
      </c>
      <c r="N472" s="20" t="s">
        <v>719</v>
      </c>
      <c r="O472" s="20"/>
      <c r="P472" s="20" t="s">
        <v>13</v>
      </c>
    </row>
    <row r="473" spans="1:16" s="26" customFormat="1" ht="12.5">
      <c r="A473" s="20"/>
      <c r="B473" s="20" t="s">
        <v>766</v>
      </c>
      <c r="C473" s="72" t="str">
        <f t="shared" si="23"/>
        <v>231</v>
      </c>
      <c r="D473" s="171" t="s">
        <v>764</v>
      </c>
      <c r="E473" s="182">
        <v>3.3105600000000002</v>
      </c>
      <c r="F473" s="23">
        <v>1</v>
      </c>
      <c r="G473" s="23">
        <v>1</v>
      </c>
      <c r="H473" s="22">
        <f t="shared" si="21"/>
        <v>3.3105600000000002</v>
      </c>
      <c r="I473" s="24">
        <f t="shared" si="22"/>
        <v>3.3105600000000002</v>
      </c>
      <c r="J473" s="25">
        <f>ROUND((H473*'2-Calculator'!$D$26),2)</f>
        <v>17877.02</v>
      </c>
      <c r="K473" s="25">
        <f>ROUND((I473*'2-Calculator'!$D$26),2)</f>
        <v>17877.02</v>
      </c>
      <c r="L473" s="23">
        <v>10.954820841267093</v>
      </c>
      <c r="M473" s="20" t="s">
        <v>199</v>
      </c>
      <c r="N473" s="20" t="s">
        <v>719</v>
      </c>
      <c r="O473" s="20"/>
      <c r="P473" s="20" t="s">
        <v>13</v>
      </c>
    </row>
    <row r="474" spans="1:16" s="26" customFormat="1" ht="12.5">
      <c r="A474" s="20"/>
      <c r="B474" s="20" t="s">
        <v>767</v>
      </c>
      <c r="C474" s="72" t="str">
        <f t="shared" si="23"/>
        <v>231</v>
      </c>
      <c r="D474" s="171" t="s">
        <v>764</v>
      </c>
      <c r="E474" s="182">
        <v>5.42788</v>
      </c>
      <c r="F474" s="23">
        <v>1</v>
      </c>
      <c r="G474" s="23">
        <v>1</v>
      </c>
      <c r="H474" s="22">
        <f t="shared" si="21"/>
        <v>5.42788</v>
      </c>
      <c r="I474" s="24">
        <f t="shared" si="22"/>
        <v>5.42788</v>
      </c>
      <c r="J474" s="25">
        <f>ROUND((H474*'2-Calculator'!$D$26),2)</f>
        <v>29310.55</v>
      </c>
      <c r="K474" s="25">
        <f>ROUND((I474*'2-Calculator'!$D$26),2)</f>
        <v>29310.55</v>
      </c>
      <c r="L474" s="23">
        <v>16.583865351131745</v>
      </c>
      <c r="M474" s="20" t="s">
        <v>199</v>
      </c>
      <c r="N474" s="20" t="s">
        <v>719</v>
      </c>
      <c r="O474" s="20"/>
      <c r="P474" s="20" t="s">
        <v>13</v>
      </c>
    </row>
    <row r="475" spans="1:16" s="26" customFormat="1" ht="12.5">
      <c r="A475" s="20"/>
      <c r="B475" s="20" t="s">
        <v>768</v>
      </c>
      <c r="C475" s="72" t="str">
        <f t="shared" si="23"/>
        <v>232</v>
      </c>
      <c r="D475" s="171" t="s">
        <v>769</v>
      </c>
      <c r="E475" s="182">
        <v>1.43025</v>
      </c>
      <c r="F475" s="23">
        <v>1</v>
      </c>
      <c r="G475" s="23">
        <v>1</v>
      </c>
      <c r="H475" s="22">
        <f t="shared" si="21"/>
        <v>1.43025</v>
      </c>
      <c r="I475" s="24">
        <f t="shared" si="22"/>
        <v>1.43025</v>
      </c>
      <c r="J475" s="25">
        <f>ROUND((H475*'2-Calculator'!$D$26),2)</f>
        <v>7723.35</v>
      </c>
      <c r="K475" s="25">
        <f>ROUND((I475*'2-Calculator'!$D$26),2)</f>
        <v>7723.35</v>
      </c>
      <c r="L475" s="23">
        <v>2.1640211640211642</v>
      </c>
      <c r="M475" s="20" t="s">
        <v>199</v>
      </c>
      <c r="N475" s="20" t="s">
        <v>719</v>
      </c>
      <c r="O475" s="20"/>
      <c r="P475" s="20" t="s">
        <v>13</v>
      </c>
    </row>
    <row r="476" spans="1:16" s="26" customFormat="1" ht="12.5">
      <c r="A476" s="20"/>
      <c r="B476" s="20" t="s">
        <v>770</v>
      </c>
      <c r="C476" s="72" t="str">
        <f t="shared" si="23"/>
        <v>232</v>
      </c>
      <c r="D476" s="171" t="s">
        <v>769</v>
      </c>
      <c r="E476" s="182">
        <v>1.74709</v>
      </c>
      <c r="F476" s="23">
        <v>1</v>
      </c>
      <c r="G476" s="23">
        <v>1</v>
      </c>
      <c r="H476" s="22">
        <f t="shared" si="21"/>
        <v>1.74709</v>
      </c>
      <c r="I476" s="24">
        <f t="shared" si="22"/>
        <v>1.74709</v>
      </c>
      <c r="J476" s="25">
        <f>ROUND((H476*'2-Calculator'!$D$26),2)</f>
        <v>9434.2900000000009</v>
      </c>
      <c r="K476" s="25">
        <f>ROUND((I476*'2-Calculator'!$D$26),2)</f>
        <v>9434.2900000000009</v>
      </c>
      <c r="L476" s="23">
        <v>4.1965811965811968</v>
      </c>
      <c r="M476" s="20" t="s">
        <v>199</v>
      </c>
      <c r="N476" s="20" t="s">
        <v>719</v>
      </c>
      <c r="O476" s="20"/>
      <c r="P476" s="20" t="s">
        <v>13</v>
      </c>
    </row>
    <row r="477" spans="1:16" s="26" customFormat="1" ht="12.5">
      <c r="A477" s="20"/>
      <c r="B477" s="20" t="s">
        <v>771</v>
      </c>
      <c r="C477" s="72" t="str">
        <f t="shared" si="23"/>
        <v>232</v>
      </c>
      <c r="D477" s="171" t="s">
        <v>769</v>
      </c>
      <c r="E477" s="182">
        <v>2.3092800000000002</v>
      </c>
      <c r="F477" s="23">
        <v>1</v>
      </c>
      <c r="G477" s="23">
        <v>1</v>
      </c>
      <c r="H477" s="22">
        <f t="shared" si="21"/>
        <v>2.3092800000000002</v>
      </c>
      <c r="I477" s="24">
        <f t="shared" si="22"/>
        <v>2.3092800000000002</v>
      </c>
      <c r="J477" s="25">
        <f>ROUND((H477*'2-Calculator'!$D$26),2)</f>
        <v>12470.11</v>
      </c>
      <c r="K477" s="25">
        <f>ROUND((I477*'2-Calculator'!$D$26),2)</f>
        <v>12470.11</v>
      </c>
      <c r="L477" s="23">
        <v>8.786046511627907</v>
      </c>
      <c r="M477" s="20" t="s">
        <v>199</v>
      </c>
      <c r="N477" s="20" t="s">
        <v>719</v>
      </c>
      <c r="O477" s="20"/>
      <c r="P477" s="20" t="s">
        <v>13</v>
      </c>
    </row>
    <row r="478" spans="1:16" s="26" customFormat="1" ht="12.5">
      <c r="A478" s="20"/>
      <c r="B478" s="20" t="s">
        <v>772</v>
      </c>
      <c r="C478" s="72" t="str">
        <f t="shared" si="23"/>
        <v>232</v>
      </c>
      <c r="D478" s="171" t="s">
        <v>769</v>
      </c>
      <c r="E478" s="182">
        <v>5.0678099999999997</v>
      </c>
      <c r="F478" s="23">
        <v>1</v>
      </c>
      <c r="G478" s="23">
        <v>1</v>
      </c>
      <c r="H478" s="22">
        <f t="shared" si="21"/>
        <v>5.0678099999999997</v>
      </c>
      <c r="I478" s="24">
        <f t="shared" si="22"/>
        <v>5.0678099999999997</v>
      </c>
      <c r="J478" s="25">
        <f>ROUND((H478*'2-Calculator'!$D$26),2)</f>
        <v>27366.17</v>
      </c>
      <c r="K478" s="25">
        <f>ROUND((I478*'2-Calculator'!$D$26),2)</f>
        <v>27366.17</v>
      </c>
      <c r="L478" s="23">
        <v>25.4375</v>
      </c>
      <c r="M478" s="20" t="s">
        <v>199</v>
      </c>
      <c r="N478" s="20" t="s">
        <v>719</v>
      </c>
      <c r="O478" s="20"/>
      <c r="P478" s="20" t="s">
        <v>13</v>
      </c>
    </row>
    <row r="479" spans="1:16" s="26" customFormat="1" ht="12.5">
      <c r="A479" s="20"/>
      <c r="B479" s="20" t="s">
        <v>773</v>
      </c>
      <c r="C479" s="72" t="str">
        <f t="shared" si="23"/>
        <v>233</v>
      </c>
      <c r="D479" s="171" t="s">
        <v>774</v>
      </c>
      <c r="E479" s="182">
        <v>1.2787900000000001</v>
      </c>
      <c r="F479" s="23">
        <v>1</v>
      </c>
      <c r="G479" s="23">
        <v>1</v>
      </c>
      <c r="H479" s="22">
        <f t="shared" si="21"/>
        <v>1.2787900000000001</v>
      </c>
      <c r="I479" s="24">
        <f t="shared" si="22"/>
        <v>1.2787900000000001</v>
      </c>
      <c r="J479" s="25">
        <f>ROUND((H479*'2-Calculator'!$D$26),2)</f>
        <v>6905.47</v>
      </c>
      <c r="K479" s="25">
        <f>ROUND((I479*'2-Calculator'!$D$26),2)</f>
        <v>6905.47</v>
      </c>
      <c r="L479" s="23">
        <v>3.1043762575452716</v>
      </c>
      <c r="M479" s="20" t="s">
        <v>199</v>
      </c>
      <c r="N479" s="20" t="s">
        <v>719</v>
      </c>
      <c r="O479" s="20"/>
      <c r="P479" s="20" t="s">
        <v>13</v>
      </c>
    </row>
    <row r="480" spans="1:16" s="26" customFormat="1" ht="12.5">
      <c r="A480" s="20"/>
      <c r="B480" s="20" t="s">
        <v>775</v>
      </c>
      <c r="C480" s="72" t="str">
        <f t="shared" si="23"/>
        <v>233</v>
      </c>
      <c r="D480" s="171" t="s">
        <v>774</v>
      </c>
      <c r="E480" s="182">
        <v>1.65161</v>
      </c>
      <c r="F480" s="23">
        <v>1</v>
      </c>
      <c r="G480" s="23">
        <v>1</v>
      </c>
      <c r="H480" s="22">
        <f t="shared" si="21"/>
        <v>1.65161</v>
      </c>
      <c r="I480" s="24">
        <f t="shared" si="22"/>
        <v>1.65161</v>
      </c>
      <c r="J480" s="25">
        <f>ROUND((H480*'2-Calculator'!$D$26),2)</f>
        <v>8918.69</v>
      </c>
      <c r="K480" s="25">
        <f>ROUND((I480*'2-Calculator'!$D$26),2)</f>
        <v>8918.69</v>
      </c>
      <c r="L480" s="23">
        <v>4.869597477276943</v>
      </c>
      <c r="M480" s="20" t="s">
        <v>199</v>
      </c>
      <c r="N480" s="20" t="s">
        <v>719</v>
      </c>
      <c r="O480" s="20"/>
      <c r="P480" s="20" t="s">
        <v>13</v>
      </c>
    </row>
    <row r="481" spans="1:16" s="26" customFormat="1" ht="12.5">
      <c r="A481" s="20"/>
      <c r="B481" s="20" t="s">
        <v>776</v>
      </c>
      <c r="C481" s="72" t="str">
        <f t="shared" si="23"/>
        <v>233</v>
      </c>
      <c r="D481" s="171" t="s">
        <v>774</v>
      </c>
      <c r="E481" s="182">
        <v>2.3933300000000002</v>
      </c>
      <c r="F481" s="23">
        <v>1</v>
      </c>
      <c r="G481" s="23">
        <v>1</v>
      </c>
      <c r="H481" s="22">
        <f t="shared" si="21"/>
        <v>2.3933300000000002</v>
      </c>
      <c r="I481" s="24">
        <f t="shared" si="22"/>
        <v>2.3933300000000002</v>
      </c>
      <c r="J481" s="25">
        <f>ROUND((H481*'2-Calculator'!$D$26),2)</f>
        <v>12923.98</v>
      </c>
      <c r="K481" s="25">
        <f>ROUND((I481*'2-Calculator'!$D$26),2)</f>
        <v>12923.98</v>
      </c>
      <c r="L481" s="23">
        <v>7.5022883295194509</v>
      </c>
      <c r="M481" s="20" t="s">
        <v>199</v>
      </c>
      <c r="N481" s="20" t="s">
        <v>719</v>
      </c>
      <c r="O481" s="20"/>
      <c r="P481" s="20" t="s">
        <v>13</v>
      </c>
    </row>
    <row r="482" spans="1:16" s="26" customFormat="1" ht="12.5">
      <c r="A482" s="20"/>
      <c r="B482" s="20" t="s">
        <v>777</v>
      </c>
      <c r="C482" s="72" t="str">
        <f t="shared" si="23"/>
        <v>233</v>
      </c>
      <c r="D482" s="171" t="s">
        <v>774</v>
      </c>
      <c r="E482" s="182">
        <v>3.5803500000000001</v>
      </c>
      <c r="F482" s="23">
        <v>1</v>
      </c>
      <c r="G482" s="23">
        <v>1</v>
      </c>
      <c r="H482" s="22">
        <f t="shared" si="21"/>
        <v>3.5803500000000001</v>
      </c>
      <c r="I482" s="24">
        <f t="shared" si="22"/>
        <v>3.5803500000000001</v>
      </c>
      <c r="J482" s="25">
        <f>ROUND((H482*'2-Calculator'!$D$26),2)</f>
        <v>19333.89</v>
      </c>
      <c r="K482" s="25">
        <f>ROUND((I482*'2-Calculator'!$D$26),2)</f>
        <v>19333.89</v>
      </c>
      <c r="L482" s="23">
        <v>12.144796380090497</v>
      </c>
      <c r="M482" s="20" t="s">
        <v>199</v>
      </c>
      <c r="N482" s="20" t="s">
        <v>719</v>
      </c>
      <c r="O482" s="20"/>
      <c r="P482" s="20" t="s">
        <v>13</v>
      </c>
    </row>
    <row r="483" spans="1:16" s="26" customFormat="1" ht="12.5">
      <c r="A483" s="20"/>
      <c r="B483" s="20" t="s">
        <v>778</v>
      </c>
      <c r="C483" s="72" t="str">
        <f t="shared" si="23"/>
        <v>234</v>
      </c>
      <c r="D483" s="171" t="s">
        <v>779</v>
      </c>
      <c r="E483" s="182">
        <v>1.0371300000000001</v>
      </c>
      <c r="F483" s="23">
        <v>1</v>
      </c>
      <c r="G483" s="23">
        <v>1</v>
      </c>
      <c r="H483" s="22">
        <f t="shared" si="21"/>
        <v>1.0371300000000001</v>
      </c>
      <c r="I483" s="24">
        <f t="shared" si="22"/>
        <v>1.0371300000000001</v>
      </c>
      <c r="J483" s="25">
        <f>ROUND((H483*'2-Calculator'!$D$26),2)</f>
        <v>5600.5</v>
      </c>
      <c r="K483" s="25">
        <f>ROUND((I483*'2-Calculator'!$D$26),2)</f>
        <v>5600.5</v>
      </c>
      <c r="L483" s="23">
        <v>1.5692890197728229</v>
      </c>
      <c r="M483" s="20" t="s">
        <v>199</v>
      </c>
      <c r="N483" s="20" t="s">
        <v>719</v>
      </c>
      <c r="O483" s="20"/>
      <c r="P483" s="20" t="s">
        <v>13</v>
      </c>
    </row>
    <row r="484" spans="1:16" s="26" customFormat="1" ht="12.5">
      <c r="A484" s="20"/>
      <c r="B484" s="20" t="s">
        <v>780</v>
      </c>
      <c r="C484" s="72" t="str">
        <f t="shared" si="23"/>
        <v>234</v>
      </c>
      <c r="D484" s="171" t="s">
        <v>779</v>
      </c>
      <c r="E484" s="182">
        <v>1.33945</v>
      </c>
      <c r="F484" s="23">
        <v>1</v>
      </c>
      <c r="G484" s="23">
        <v>1</v>
      </c>
      <c r="H484" s="22">
        <f t="shared" si="21"/>
        <v>1.33945</v>
      </c>
      <c r="I484" s="24">
        <f t="shared" si="22"/>
        <v>1.33945</v>
      </c>
      <c r="J484" s="25">
        <f>ROUND((H484*'2-Calculator'!$D$26),2)</f>
        <v>7233.03</v>
      </c>
      <c r="K484" s="25">
        <f>ROUND((I484*'2-Calculator'!$D$26),2)</f>
        <v>7233.03</v>
      </c>
      <c r="L484" s="23">
        <v>2.7187819856704198</v>
      </c>
      <c r="M484" s="20" t="s">
        <v>199</v>
      </c>
      <c r="N484" s="20" t="s">
        <v>719</v>
      </c>
      <c r="O484" s="20"/>
      <c r="P484" s="20" t="s">
        <v>13</v>
      </c>
    </row>
    <row r="485" spans="1:16" s="26" customFormat="1" ht="12.5">
      <c r="A485" s="20"/>
      <c r="B485" s="20" t="s">
        <v>781</v>
      </c>
      <c r="C485" s="72" t="str">
        <f t="shared" si="23"/>
        <v>234</v>
      </c>
      <c r="D485" s="171" t="s">
        <v>779</v>
      </c>
      <c r="E485" s="182">
        <v>1.9694</v>
      </c>
      <c r="F485" s="23">
        <v>1</v>
      </c>
      <c r="G485" s="23">
        <v>1</v>
      </c>
      <c r="H485" s="22">
        <f t="shared" si="21"/>
        <v>1.9694</v>
      </c>
      <c r="I485" s="24">
        <f t="shared" si="22"/>
        <v>1.9694</v>
      </c>
      <c r="J485" s="25">
        <f>ROUND((H485*'2-Calculator'!$D$26),2)</f>
        <v>10634.76</v>
      </c>
      <c r="K485" s="25">
        <f>ROUND((I485*'2-Calculator'!$D$26),2)</f>
        <v>10634.76</v>
      </c>
      <c r="L485" s="23">
        <v>5.2648083623693376</v>
      </c>
      <c r="M485" s="20" t="s">
        <v>199</v>
      </c>
      <c r="N485" s="20" t="s">
        <v>719</v>
      </c>
      <c r="O485" s="20"/>
      <c r="P485" s="20" t="s">
        <v>13</v>
      </c>
    </row>
    <row r="486" spans="1:16" s="26" customFormat="1" ht="12.5">
      <c r="A486" s="20"/>
      <c r="B486" s="20" t="s">
        <v>782</v>
      </c>
      <c r="C486" s="72" t="str">
        <f t="shared" si="23"/>
        <v>234</v>
      </c>
      <c r="D486" s="171" t="s">
        <v>779</v>
      </c>
      <c r="E486" s="182">
        <v>3.3539300000000001</v>
      </c>
      <c r="F486" s="23">
        <v>1</v>
      </c>
      <c r="G486" s="23">
        <v>1</v>
      </c>
      <c r="H486" s="22">
        <f t="shared" si="21"/>
        <v>3.3539300000000001</v>
      </c>
      <c r="I486" s="24">
        <f t="shared" si="22"/>
        <v>3.3539300000000001</v>
      </c>
      <c r="J486" s="25">
        <f>ROUND((H486*'2-Calculator'!$D$26),2)</f>
        <v>18111.22</v>
      </c>
      <c r="K486" s="25">
        <f>ROUND((I486*'2-Calculator'!$D$26),2)</f>
        <v>18111.22</v>
      </c>
      <c r="L486" s="23">
        <v>10.434343434343434</v>
      </c>
      <c r="M486" s="20" t="s">
        <v>199</v>
      </c>
      <c r="N486" s="20" t="s">
        <v>719</v>
      </c>
      <c r="O486" s="20"/>
      <c r="P486" s="20" t="s">
        <v>13</v>
      </c>
    </row>
    <row r="487" spans="1:16" s="26" customFormat="1" ht="12.5">
      <c r="A487" s="20"/>
      <c r="B487" s="20" t="s">
        <v>783</v>
      </c>
      <c r="C487" s="72" t="str">
        <f t="shared" si="23"/>
        <v>240</v>
      </c>
      <c r="D487" s="171" t="s">
        <v>784</v>
      </c>
      <c r="E487" s="182">
        <v>0.89244999999999997</v>
      </c>
      <c r="F487" s="23">
        <v>1</v>
      </c>
      <c r="G487" s="23">
        <v>1</v>
      </c>
      <c r="H487" s="22">
        <f t="shared" si="21"/>
        <v>0.89244999999999997</v>
      </c>
      <c r="I487" s="24">
        <f t="shared" si="22"/>
        <v>0.89244999999999997</v>
      </c>
      <c r="J487" s="25">
        <f>ROUND((H487*'2-Calculator'!$D$26),2)</f>
        <v>4819.2299999999996</v>
      </c>
      <c r="K487" s="25">
        <f>ROUND((I487*'2-Calculator'!$D$26),2)</f>
        <v>4819.2299999999996</v>
      </c>
      <c r="L487" s="23">
        <v>3.2688914461066361</v>
      </c>
      <c r="M487" s="20" t="s">
        <v>199</v>
      </c>
      <c r="N487" s="20" t="s">
        <v>719</v>
      </c>
      <c r="O487" s="20"/>
      <c r="P487" s="20" t="s">
        <v>13</v>
      </c>
    </row>
    <row r="488" spans="1:16" s="26" customFormat="1" ht="12.5">
      <c r="A488" s="20"/>
      <c r="B488" s="20" t="s">
        <v>785</v>
      </c>
      <c r="C488" s="72" t="str">
        <f t="shared" si="23"/>
        <v>240</v>
      </c>
      <c r="D488" s="171" t="s">
        <v>784</v>
      </c>
      <c r="E488" s="182">
        <v>1.0314099999999999</v>
      </c>
      <c r="F488" s="23">
        <v>1</v>
      </c>
      <c r="G488" s="23">
        <v>1</v>
      </c>
      <c r="H488" s="22">
        <f t="shared" si="21"/>
        <v>1.0314099999999999</v>
      </c>
      <c r="I488" s="24">
        <f t="shared" si="22"/>
        <v>1.0314099999999999</v>
      </c>
      <c r="J488" s="25">
        <f>ROUND((H488*'2-Calculator'!$D$26),2)</f>
        <v>5569.61</v>
      </c>
      <c r="K488" s="25">
        <f>ROUND((I488*'2-Calculator'!$D$26),2)</f>
        <v>5569.61</v>
      </c>
      <c r="L488" s="23">
        <v>4.4560331230283916</v>
      </c>
      <c r="M488" s="20" t="s">
        <v>199</v>
      </c>
      <c r="N488" s="20" t="s">
        <v>719</v>
      </c>
      <c r="O488" s="20"/>
      <c r="P488" s="20" t="s">
        <v>13</v>
      </c>
    </row>
    <row r="489" spans="1:16" s="26" customFormat="1" ht="12.5">
      <c r="A489" s="20"/>
      <c r="B489" s="20" t="s">
        <v>786</v>
      </c>
      <c r="C489" s="72" t="str">
        <f t="shared" si="23"/>
        <v>240</v>
      </c>
      <c r="D489" s="171" t="s">
        <v>784</v>
      </c>
      <c r="E489" s="182">
        <v>1.4066099999999999</v>
      </c>
      <c r="F489" s="23">
        <v>1</v>
      </c>
      <c r="G489" s="23">
        <v>1</v>
      </c>
      <c r="H489" s="22">
        <f t="shared" si="21"/>
        <v>1.4066099999999999</v>
      </c>
      <c r="I489" s="24">
        <f t="shared" si="22"/>
        <v>1.4066099999999999</v>
      </c>
      <c r="J489" s="25">
        <f>ROUND((H489*'2-Calculator'!$D$26),2)</f>
        <v>7595.69</v>
      </c>
      <c r="K489" s="25">
        <f>ROUND((I489*'2-Calculator'!$D$26),2)</f>
        <v>7595.69</v>
      </c>
      <c r="L489" s="23">
        <v>6.876498466685252</v>
      </c>
      <c r="M489" s="20" t="s">
        <v>199</v>
      </c>
      <c r="N489" s="20" t="s">
        <v>719</v>
      </c>
      <c r="O489" s="20"/>
      <c r="P489" s="20" t="s">
        <v>13</v>
      </c>
    </row>
    <row r="490" spans="1:16" s="26" customFormat="1" ht="12.5">
      <c r="A490" s="20"/>
      <c r="B490" s="20" t="s">
        <v>787</v>
      </c>
      <c r="C490" s="72" t="str">
        <f t="shared" si="23"/>
        <v>240</v>
      </c>
      <c r="D490" s="171" t="s">
        <v>784</v>
      </c>
      <c r="E490" s="182">
        <v>2.31216</v>
      </c>
      <c r="F490" s="23">
        <v>1</v>
      </c>
      <c r="G490" s="23">
        <v>1</v>
      </c>
      <c r="H490" s="22">
        <f t="shared" si="21"/>
        <v>2.31216</v>
      </c>
      <c r="I490" s="24">
        <f t="shared" si="22"/>
        <v>2.31216</v>
      </c>
      <c r="J490" s="25">
        <f>ROUND((H490*'2-Calculator'!$D$26),2)</f>
        <v>12485.66</v>
      </c>
      <c r="K490" s="25">
        <f>ROUND((I490*'2-Calculator'!$D$26),2)</f>
        <v>12485.66</v>
      </c>
      <c r="L490" s="23">
        <v>11.318856315598987</v>
      </c>
      <c r="M490" s="20" t="s">
        <v>199</v>
      </c>
      <c r="N490" s="20" t="s">
        <v>719</v>
      </c>
      <c r="O490" s="20"/>
      <c r="P490" s="20" t="s">
        <v>13</v>
      </c>
    </row>
    <row r="491" spans="1:16" s="26" customFormat="1" ht="12.5">
      <c r="A491" s="20"/>
      <c r="B491" s="20" t="s">
        <v>788</v>
      </c>
      <c r="C491" s="72" t="str">
        <f t="shared" si="23"/>
        <v>241</v>
      </c>
      <c r="D491" s="171" t="s">
        <v>789</v>
      </c>
      <c r="E491" s="182">
        <v>0.75453999999999999</v>
      </c>
      <c r="F491" s="23">
        <v>1</v>
      </c>
      <c r="G491" s="23">
        <v>1</v>
      </c>
      <c r="H491" s="22">
        <f t="shared" si="21"/>
        <v>0.75453999999999999</v>
      </c>
      <c r="I491" s="24">
        <f t="shared" si="22"/>
        <v>0.75453999999999999</v>
      </c>
      <c r="J491" s="25">
        <f>ROUND((H491*'2-Calculator'!$D$26),2)</f>
        <v>4074.52</v>
      </c>
      <c r="K491" s="25">
        <f>ROUND((I491*'2-Calculator'!$D$26),2)</f>
        <v>4074.52</v>
      </c>
      <c r="L491" s="23">
        <v>2.6026380873866448</v>
      </c>
      <c r="M491" s="20" t="s">
        <v>199</v>
      </c>
      <c r="N491" s="20" t="s">
        <v>719</v>
      </c>
      <c r="O491" s="20"/>
      <c r="P491" s="20" t="s">
        <v>13</v>
      </c>
    </row>
    <row r="492" spans="1:16" s="26" customFormat="1" ht="12.5">
      <c r="A492" s="20"/>
      <c r="B492" s="20" t="s">
        <v>790</v>
      </c>
      <c r="C492" s="72" t="str">
        <f t="shared" si="23"/>
        <v>241</v>
      </c>
      <c r="D492" s="171" t="s">
        <v>789</v>
      </c>
      <c r="E492" s="182">
        <v>0.93916999999999995</v>
      </c>
      <c r="F492" s="23">
        <v>1</v>
      </c>
      <c r="G492" s="23">
        <v>1</v>
      </c>
      <c r="H492" s="22">
        <f t="shared" si="21"/>
        <v>0.93916999999999995</v>
      </c>
      <c r="I492" s="24">
        <f t="shared" si="22"/>
        <v>0.93916999999999995</v>
      </c>
      <c r="J492" s="25">
        <f>ROUND((H492*'2-Calculator'!$D$26),2)</f>
        <v>5071.5200000000004</v>
      </c>
      <c r="K492" s="25">
        <f>ROUND((I492*'2-Calculator'!$D$26),2)</f>
        <v>5071.5200000000004</v>
      </c>
      <c r="L492" s="23">
        <v>3.3748090002097251</v>
      </c>
      <c r="M492" s="20" t="s">
        <v>199</v>
      </c>
      <c r="N492" s="20" t="s">
        <v>719</v>
      </c>
      <c r="O492" s="20"/>
      <c r="P492" s="20" t="s">
        <v>13</v>
      </c>
    </row>
    <row r="493" spans="1:16" s="26" customFormat="1" ht="12.5">
      <c r="A493" s="20"/>
      <c r="B493" s="20" t="s">
        <v>791</v>
      </c>
      <c r="C493" s="72" t="str">
        <f t="shared" si="23"/>
        <v>241</v>
      </c>
      <c r="D493" s="171" t="s">
        <v>789</v>
      </c>
      <c r="E493" s="182">
        <v>1.3690500000000001</v>
      </c>
      <c r="F493" s="23">
        <v>1</v>
      </c>
      <c r="G493" s="23">
        <v>1</v>
      </c>
      <c r="H493" s="22">
        <f t="shared" si="21"/>
        <v>1.3690500000000001</v>
      </c>
      <c r="I493" s="24">
        <f t="shared" si="22"/>
        <v>1.3690500000000001</v>
      </c>
      <c r="J493" s="25">
        <f>ROUND((H493*'2-Calculator'!$D$26),2)</f>
        <v>7392.87</v>
      </c>
      <c r="K493" s="25">
        <f>ROUND((I493*'2-Calculator'!$D$26),2)</f>
        <v>7392.87</v>
      </c>
      <c r="L493" s="23">
        <v>5.0598220621145131</v>
      </c>
      <c r="M493" s="20" t="s">
        <v>199</v>
      </c>
      <c r="N493" s="20" t="s">
        <v>719</v>
      </c>
      <c r="O493" s="20"/>
      <c r="P493" s="20" t="s">
        <v>13</v>
      </c>
    </row>
    <row r="494" spans="1:16" s="26" customFormat="1" ht="12.5">
      <c r="A494" s="20"/>
      <c r="B494" s="20" t="s">
        <v>792</v>
      </c>
      <c r="C494" s="72" t="str">
        <f t="shared" si="23"/>
        <v>241</v>
      </c>
      <c r="D494" s="171" t="s">
        <v>789</v>
      </c>
      <c r="E494" s="182">
        <v>2.6663999999999999</v>
      </c>
      <c r="F494" s="23">
        <v>1</v>
      </c>
      <c r="G494" s="23">
        <v>1</v>
      </c>
      <c r="H494" s="22">
        <f t="shared" si="21"/>
        <v>2.6663999999999999</v>
      </c>
      <c r="I494" s="24">
        <f t="shared" si="22"/>
        <v>2.6663999999999999</v>
      </c>
      <c r="J494" s="25">
        <f>ROUND((H494*'2-Calculator'!$D$26),2)</f>
        <v>14398.56</v>
      </c>
      <c r="K494" s="25">
        <f>ROUND((I494*'2-Calculator'!$D$26),2)</f>
        <v>14398.56</v>
      </c>
      <c r="L494" s="23">
        <v>9.6023765996343684</v>
      </c>
      <c r="M494" s="20" t="s">
        <v>199</v>
      </c>
      <c r="N494" s="20" t="s">
        <v>719</v>
      </c>
      <c r="O494" s="20"/>
      <c r="P494" s="20" t="s">
        <v>13</v>
      </c>
    </row>
    <row r="495" spans="1:16" s="26" customFormat="1" ht="12.5">
      <c r="A495" s="20"/>
      <c r="B495" s="20" t="s">
        <v>793</v>
      </c>
      <c r="C495" s="72" t="str">
        <f t="shared" si="23"/>
        <v>242</v>
      </c>
      <c r="D495" s="171" t="s">
        <v>794</v>
      </c>
      <c r="E495" s="182">
        <v>0.68830999999999998</v>
      </c>
      <c r="F495" s="23">
        <v>1</v>
      </c>
      <c r="G495" s="23">
        <v>1</v>
      </c>
      <c r="H495" s="22">
        <f t="shared" si="21"/>
        <v>0.68830999999999998</v>
      </c>
      <c r="I495" s="24">
        <f t="shared" si="22"/>
        <v>0.68830999999999998</v>
      </c>
      <c r="J495" s="25">
        <f>ROUND((H495*'2-Calculator'!$D$26),2)</f>
        <v>3716.87</v>
      </c>
      <c r="K495" s="25">
        <f>ROUND((I495*'2-Calculator'!$D$26),2)</f>
        <v>3716.87</v>
      </c>
      <c r="L495" s="23">
        <v>2.3935434281322059</v>
      </c>
      <c r="M495" s="20" t="s">
        <v>199</v>
      </c>
      <c r="N495" s="20" t="s">
        <v>719</v>
      </c>
      <c r="O495" s="20"/>
      <c r="P495" s="20" t="s">
        <v>13</v>
      </c>
    </row>
    <row r="496" spans="1:16" s="26" customFormat="1" ht="12.5">
      <c r="A496" s="20"/>
      <c r="B496" s="20" t="s">
        <v>795</v>
      </c>
      <c r="C496" s="72" t="str">
        <f t="shared" si="23"/>
        <v>242</v>
      </c>
      <c r="D496" s="171" t="s">
        <v>794</v>
      </c>
      <c r="E496" s="182">
        <v>0.89034000000000002</v>
      </c>
      <c r="F496" s="23">
        <v>1</v>
      </c>
      <c r="G496" s="23">
        <v>1</v>
      </c>
      <c r="H496" s="22">
        <f t="shared" si="21"/>
        <v>0.89034000000000002</v>
      </c>
      <c r="I496" s="24">
        <f t="shared" si="22"/>
        <v>0.89034000000000002</v>
      </c>
      <c r="J496" s="25">
        <f>ROUND((H496*'2-Calculator'!$D$26),2)</f>
        <v>4807.84</v>
      </c>
      <c r="K496" s="25">
        <f>ROUND((I496*'2-Calculator'!$D$26),2)</f>
        <v>4807.84</v>
      </c>
      <c r="L496" s="23">
        <v>3.2453923117430228</v>
      </c>
      <c r="M496" s="20" t="s">
        <v>199</v>
      </c>
      <c r="N496" s="20" t="s">
        <v>719</v>
      </c>
      <c r="O496" s="20"/>
      <c r="P496" s="20" t="s">
        <v>13</v>
      </c>
    </row>
    <row r="497" spans="1:16" s="26" customFormat="1" ht="12.5">
      <c r="A497" s="20"/>
      <c r="B497" s="20" t="s">
        <v>796</v>
      </c>
      <c r="C497" s="72" t="str">
        <f t="shared" si="23"/>
        <v>242</v>
      </c>
      <c r="D497" s="171" t="s">
        <v>794</v>
      </c>
      <c r="E497" s="182">
        <v>1.2768200000000001</v>
      </c>
      <c r="F497" s="23">
        <v>1</v>
      </c>
      <c r="G497" s="23">
        <v>1</v>
      </c>
      <c r="H497" s="22">
        <f t="shared" si="21"/>
        <v>1.2768200000000001</v>
      </c>
      <c r="I497" s="24">
        <f t="shared" si="22"/>
        <v>1.2768200000000001</v>
      </c>
      <c r="J497" s="25">
        <f>ROUND((H497*'2-Calculator'!$D$26),2)</f>
        <v>6894.83</v>
      </c>
      <c r="K497" s="25">
        <f>ROUND((I497*'2-Calculator'!$D$26),2)</f>
        <v>6894.83</v>
      </c>
      <c r="L497" s="23">
        <v>4.697149203998519</v>
      </c>
      <c r="M497" s="20" t="s">
        <v>199</v>
      </c>
      <c r="N497" s="20" t="s">
        <v>719</v>
      </c>
      <c r="O497" s="20"/>
      <c r="P497" s="20" t="s">
        <v>13</v>
      </c>
    </row>
    <row r="498" spans="1:16" s="26" customFormat="1" ht="12.5">
      <c r="A498" s="20"/>
      <c r="B498" s="20" t="s">
        <v>797</v>
      </c>
      <c r="C498" s="72" t="str">
        <f t="shared" si="23"/>
        <v>242</v>
      </c>
      <c r="D498" s="171" t="s">
        <v>794</v>
      </c>
      <c r="E498" s="182">
        <v>2.6203400000000001</v>
      </c>
      <c r="F498" s="23">
        <v>1</v>
      </c>
      <c r="G498" s="23">
        <v>1</v>
      </c>
      <c r="H498" s="22">
        <f t="shared" si="21"/>
        <v>2.6203400000000001</v>
      </c>
      <c r="I498" s="24">
        <f t="shared" si="22"/>
        <v>2.6203400000000001</v>
      </c>
      <c r="J498" s="25">
        <f>ROUND((H498*'2-Calculator'!$D$26),2)</f>
        <v>14149.84</v>
      </c>
      <c r="K498" s="25">
        <f>ROUND((I498*'2-Calculator'!$D$26),2)</f>
        <v>14149.84</v>
      </c>
      <c r="L498" s="23">
        <v>9.6203539823008857</v>
      </c>
      <c r="M498" s="20" t="s">
        <v>199</v>
      </c>
      <c r="N498" s="20" t="s">
        <v>719</v>
      </c>
      <c r="O498" s="20"/>
      <c r="P498" s="20" t="s">
        <v>13</v>
      </c>
    </row>
    <row r="499" spans="1:16" s="26" customFormat="1" ht="12.5">
      <c r="A499" s="20"/>
      <c r="B499" s="20" t="s">
        <v>798</v>
      </c>
      <c r="C499" s="72" t="str">
        <f t="shared" si="23"/>
        <v>243</v>
      </c>
      <c r="D499" s="171" t="s">
        <v>799</v>
      </c>
      <c r="E499" s="182">
        <v>0.64822999999999997</v>
      </c>
      <c r="F499" s="23">
        <v>1</v>
      </c>
      <c r="G499" s="23">
        <v>1</v>
      </c>
      <c r="H499" s="22">
        <f t="shared" si="21"/>
        <v>0.64822999999999997</v>
      </c>
      <c r="I499" s="24">
        <f t="shared" si="22"/>
        <v>0.64822999999999997</v>
      </c>
      <c r="J499" s="25">
        <f>ROUND((H499*'2-Calculator'!$D$26),2)</f>
        <v>3500.44</v>
      </c>
      <c r="K499" s="25">
        <f>ROUND((I499*'2-Calculator'!$D$26),2)</f>
        <v>3500.44</v>
      </c>
      <c r="L499" s="23">
        <v>2.1937135542597068</v>
      </c>
      <c r="M499" s="20" t="s">
        <v>199</v>
      </c>
      <c r="N499" s="20" t="s">
        <v>719</v>
      </c>
      <c r="O499" s="20"/>
      <c r="P499" s="20" t="s">
        <v>13</v>
      </c>
    </row>
    <row r="500" spans="1:16" s="26" customFormat="1" ht="12.5">
      <c r="A500" s="20"/>
      <c r="B500" s="20" t="s">
        <v>800</v>
      </c>
      <c r="C500" s="72" t="str">
        <f t="shared" si="23"/>
        <v>243</v>
      </c>
      <c r="D500" s="171" t="s">
        <v>799</v>
      </c>
      <c r="E500" s="182">
        <v>0.83365</v>
      </c>
      <c r="F500" s="23">
        <v>1</v>
      </c>
      <c r="G500" s="23">
        <v>1</v>
      </c>
      <c r="H500" s="22">
        <f t="shared" si="21"/>
        <v>0.83365</v>
      </c>
      <c r="I500" s="24">
        <f t="shared" si="22"/>
        <v>0.83365</v>
      </c>
      <c r="J500" s="25">
        <f>ROUND((H500*'2-Calculator'!$D$26),2)</f>
        <v>4501.71</v>
      </c>
      <c r="K500" s="25">
        <f>ROUND((I500*'2-Calculator'!$D$26),2)</f>
        <v>4501.71</v>
      </c>
      <c r="L500" s="23">
        <v>3.1966688020499681</v>
      </c>
      <c r="M500" s="20" t="s">
        <v>199</v>
      </c>
      <c r="N500" s="20" t="s">
        <v>719</v>
      </c>
      <c r="O500" s="20"/>
      <c r="P500" s="20" t="s">
        <v>13</v>
      </c>
    </row>
    <row r="501" spans="1:16" s="26" customFormat="1" ht="12.5">
      <c r="A501" s="20"/>
      <c r="B501" s="20" t="s">
        <v>801</v>
      </c>
      <c r="C501" s="72" t="str">
        <f t="shared" si="23"/>
        <v>243</v>
      </c>
      <c r="D501" s="171" t="s">
        <v>799</v>
      </c>
      <c r="E501" s="182">
        <v>1.2151700000000001</v>
      </c>
      <c r="F501" s="23">
        <v>1</v>
      </c>
      <c r="G501" s="23">
        <v>1</v>
      </c>
      <c r="H501" s="22">
        <f t="shared" si="21"/>
        <v>1.2151700000000001</v>
      </c>
      <c r="I501" s="24">
        <f t="shared" si="22"/>
        <v>1.2151700000000001</v>
      </c>
      <c r="J501" s="25">
        <f>ROUND((H501*'2-Calculator'!$D$26),2)</f>
        <v>6561.92</v>
      </c>
      <c r="K501" s="25">
        <f>ROUND((I501*'2-Calculator'!$D$26),2)</f>
        <v>6561.92</v>
      </c>
      <c r="L501" s="23">
        <v>5.190914934647525</v>
      </c>
      <c r="M501" s="20" t="s">
        <v>199</v>
      </c>
      <c r="N501" s="20" t="s">
        <v>719</v>
      </c>
      <c r="O501" s="20"/>
      <c r="P501" s="20" t="s">
        <v>13</v>
      </c>
    </row>
    <row r="502" spans="1:16" s="26" customFormat="1" ht="12.5">
      <c r="A502" s="20"/>
      <c r="B502" s="20" t="s">
        <v>802</v>
      </c>
      <c r="C502" s="72" t="str">
        <f t="shared" si="23"/>
        <v>243</v>
      </c>
      <c r="D502" s="171" t="s">
        <v>799</v>
      </c>
      <c r="E502" s="182">
        <v>2.1888299999999998</v>
      </c>
      <c r="F502" s="23">
        <v>1</v>
      </c>
      <c r="G502" s="23">
        <v>1</v>
      </c>
      <c r="H502" s="22">
        <f t="shared" si="21"/>
        <v>2.1888299999999998</v>
      </c>
      <c r="I502" s="24">
        <f t="shared" si="22"/>
        <v>2.1888299999999998</v>
      </c>
      <c r="J502" s="25">
        <f>ROUND((H502*'2-Calculator'!$D$26),2)</f>
        <v>11819.68</v>
      </c>
      <c r="K502" s="25">
        <f>ROUND((I502*'2-Calculator'!$D$26),2)</f>
        <v>11819.68</v>
      </c>
      <c r="L502" s="23">
        <v>9.5406698564593295</v>
      </c>
      <c r="M502" s="20" t="s">
        <v>199</v>
      </c>
      <c r="N502" s="20" t="s">
        <v>719</v>
      </c>
      <c r="O502" s="20"/>
      <c r="P502" s="20" t="s">
        <v>13</v>
      </c>
    </row>
    <row r="503" spans="1:16" s="26" customFormat="1" ht="12.5">
      <c r="A503" s="20"/>
      <c r="B503" s="20" t="s">
        <v>803</v>
      </c>
      <c r="C503" s="72" t="str">
        <f t="shared" si="23"/>
        <v>244</v>
      </c>
      <c r="D503" s="171" t="s">
        <v>804</v>
      </c>
      <c r="E503" s="182">
        <v>0.65166999999999997</v>
      </c>
      <c r="F503" s="23">
        <v>1</v>
      </c>
      <c r="G503" s="23">
        <v>1</v>
      </c>
      <c r="H503" s="22">
        <f t="shared" si="21"/>
        <v>0.65166999999999997</v>
      </c>
      <c r="I503" s="24">
        <f t="shared" si="22"/>
        <v>0.65166999999999997</v>
      </c>
      <c r="J503" s="25">
        <f>ROUND((H503*'2-Calculator'!$D$26),2)</f>
        <v>3519.02</v>
      </c>
      <c r="K503" s="25">
        <f>ROUND((I503*'2-Calculator'!$D$26),2)</f>
        <v>3519.02</v>
      </c>
      <c r="L503" s="23">
        <v>3.0726719576719579</v>
      </c>
      <c r="M503" s="20" t="s">
        <v>199</v>
      </c>
      <c r="N503" s="20" t="s">
        <v>719</v>
      </c>
      <c r="O503" s="20"/>
      <c r="P503" s="20" t="s">
        <v>13</v>
      </c>
    </row>
    <row r="504" spans="1:16" s="26" customFormat="1" ht="12.5">
      <c r="A504" s="20"/>
      <c r="B504" s="20" t="s">
        <v>805</v>
      </c>
      <c r="C504" s="72" t="str">
        <f t="shared" si="23"/>
        <v>244</v>
      </c>
      <c r="D504" s="171" t="s">
        <v>804</v>
      </c>
      <c r="E504" s="182">
        <v>0.85150000000000003</v>
      </c>
      <c r="F504" s="23">
        <v>1</v>
      </c>
      <c r="G504" s="23">
        <v>1</v>
      </c>
      <c r="H504" s="22">
        <f t="shared" si="21"/>
        <v>0.85150000000000003</v>
      </c>
      <c r="I504" s="24">
        <f t="shared" si="22"/>
        <v>0.85150000000000003</v>
      </c>
      <c r="J504" s="25">
        <f>ROUND((H504*'2-Calculator'!$D$26),2)</f>
        <v>4598.1000000000004</v>
      </c>
      <c r="K504" s="25">
        <f>ROUND((I504*'2-Calculator'!$D$26),2)</f>
        <v>4598.1000000000004</v>
      </c>
      <c r="L504" s="23">
        <v>3.7319439453826804</v>
      </c>
      <c r="M504" s="20" t="s">
        <v>199</v>
      </c>
      <c r="N504" s="20" t="s">
        <v>719</v>
      </c>
      <c r="O504" s="20"/>
      <c r="P504" s="20" t="s">
        <v>13</v>
      </c>
    </row>
    <row r="505" spans="1:16" s="26" customFormat="1" ht="12.5">
      <c r="A505" s="20"/>
      <c r="B505" s="20" t="s">
        <v>806</v>
      </c>
      <c r="C505" s="72" t="str">
        <f t="shared" si="23"/>
        <v>244</v>
      </c>
      <c r="D505" s="171" t="s">
        <v>804</v>
      </c>
      <c r="E505" s="182">
        <v>1.28749</v>
      </c>
      <c r="F505" s="23">
        <v>1</v>
      </c>
      <c r="G505" s="23">
        <v>1</v>
      </c>
      <c r="H505" s="22">
        <f t="shared" si="21"/>
        <v>1.28749</v>
      </c>
      <c r="I505" s="24">
        <f t="shared" si="22"/>
        <v>1.28749</v>
      </c>
      <c r="J505" s="25">
        <f>ROUND((H505*'2-Calculator'!$D$26),2)</f>
        <v>6952.45</v>
      </c>
      <c r="K505" s="25">
        <f>ROUND((I505*'2-Calculator'!$D$26),2)</f>
        <v>6952.45</v>
      </c>
      <c r="L505" s="23">
        <v>5.5064372518349174</v>
      </c>
      <c r="M505" s="20" t="s">
        <v>199</v>
      </c>
      <c r="N505" s="20" t="s">
        <v>719</v>
      </c>
      <c r="O505" s="20"/>
      <c r="P505" s="20" t="s">
        <v>13</v>
      </c>
    </row>
    <row r="506" spans="1:16" s="26" customFormat="1" ht="12.5">
      <c r="A506" s="20"/>
      <c r="B506" s="20" t="s">
        <v>807</v>
      </c>
      <c r="C506" s="72" t="str">
        <f t="shared" si="23"/>
        <v>244</v>
      </c>
      <c r="D506" s="171" t="s">
        <v>804</v>
      </c>
      <c r="E506" s="182">
        <v>2.20384</v>
      </c>
      <c r="F506" s="23">
        <v>1</v>
      </c>
      <c r="G506" s="23">
        <v>1</v>
      </c>
      <c r="H506" s="22">
        <f t="shared" si="21"/>
        <v>2.20384</v>
      </c>
      <c r="I506" s="24">
        <f t="shared" si="22"/>
        <v>2.20384</v>
      </c>
      <c r="J506" s="25">
        <f>ROUND((H506*'2-Calculator'!$D$26),2)</f>
        <v>11900.74</v>
      </c>
      <c r="K506" s="25">
        <f>ROUND((I506*'2-Calculator'!$D$26),2)</f>
        <v>11900.74</v>
      </c>
      <c r="L506" s="23">
        <v>9.7221172022684303</v>
      </c>
      <c r="M506" s="20" t="s">
        <v>199</v>
      </c>
      <c r="N506" s="20" t="s">
        <v>719</v>
      </c>
      <c r="O506" s="20"/>
      <c r="P506" s="20" t="s">
        <v>13</v>
      </c>
    </row>
    <row r="507" spans="1:16" s="26" customFormat="1" ht="12.5">
      <c r="A507" s="20"/>
      <c r="B507" s="20" t="s">
        <v>808</v>
      </c>
      <c r="C507" s="72" t="str">
        <f t="shared" si="23"/>
        <v>245</v>
      </c>
      <c r="D507" s="171" t="s">
        <v>809</v>
      </c>
      <c r="E507" s="182">
        <v>0.69779999999999998</v>
      </c>
      <c r="F507" s="23">
        <v>1</v>
      </c>
      <c r="G507" s="23">
        <v>1</v>
      </c>
      <c r="H507" s="22">
        <f t="shared" si="21"/>
        <v>0.69779999999999998</v>
      </c>
      <c r="I507" s="24">
        <f t="shared" si="22"/>
        <v>0.69779999999999998</v>
      </c>
      <c r="J507" s="25">
        <f>ROUND((H507*'2-Calculator'!$D$26),2)</f>
        <v>3768.12</v>
      </c>
      <c r="K507" s="25">
        <f>ROUND((I507*'2-Calculator'!$D$26),2)</f>
        <v>3768.12</v>
      </c>
      <c r="L507" s="23">
        <v>3.2536224741251849</v>
      </c>
      <c r="M507" s="20" t="s">
        <v>199</v>
      </c>
      <c r="N507" s="20" t="s">
        <v>719</v>
      </c>
      <c r="O507" s="20"/>
      <c r="P507" s="20" t="s">
        <v>13</v>
      </c>
    </row>
    <row r="508" spans="1:16" s="26" customFormat="1" ht="12.5">
      <c r="A508" s="20"/>
      <c r="B508" s="20" t="s">
        <v>810</v>
      </c>
      <c r="C508" s="72" t="str">
        <f t="shared" si="23"/>
        <v>245</v>
      </c>
      <c r="D508" s="171" t="s">
        <v>809</v>
      </c>
      <c r="E508" s="182">
        <v>0.88995000000000002</v>
      </c>
      <c r="F508" s="23">
        <v>1</v>
      </c>
      <c r="G508" s="23">
        <v>1</v>
      </c>
      <c r="H508" s="22">
        <f t="shared" si="21"/>
        <v>0.88995000000000002</v>
      </c>
      <c r="I508" s="24">
        <f t="shared" si="22"/>
        <v>0.88995000000000002</v>
      </c>
      <c r="J508" s="25">
        <f>ROUND((H508*'2-Calculator'!$D$26),2)</f>
        <v>4805.7299999999996</v>
      </c>
      <c r="K508" s="25">
        <f>ROUND((I508*'2-Calculator'!$D$26),2)</f>
        <v>4805.7299999999996</v>
      </c>
      <c r="L508" s="23">
        <v>4.1260146373918829</v>
      </c>
      <c r="M508" s="20" t="s">
        <v>199</v>
      </c>
      <c r="N508" s="20" t="s">
        <v>719</v>
      </c>
      <c r="O508" s="20"/>
      <c r="P508" s="20" t="s">
        <v>13</v>
      </c>
    </row>
    <row r="509" spans="1:16" s="26" customFormat="1" ht="12.5">
      <c r="A509" s="20"/>
      <c r="B509" s="20" t="s">
        <v>811</v>
      </c>
      <c r="C509" s="72" t="str">
        <f t="shared" si="23"/>
        <v>245</v>
      </c>
      <c r="D509" s="171" t="s">
        <v>809</v>
      </c>
      <c r="E509" s="182">
        <v>1.2767599999999999</v>
      </c>
      <c r="F509" s="23">
        <v>1</v>
      </c>
      <c r="G509" s="23">
        <v>1</v>
      </c>
      <c r="H509" s="22">
        <f t="shared" si="21"/>
        <v>1.2767599999999999</v>
      </c>
      <c r="I509" s="24">
        <f t="shared" si="22"/>
        <v>1.2767599999999999</v>
      </c>
      <c r="J509" s="25">
        <f>ROUND((H509*'2-Calculator'!$D$26),2)</f>
        <v>6894.5</v>
      </c>
      <c r="K509" s="25">
        <f>ROUND((I509*'2-Calculator'!$D$26),2)</f>
        <v>6894.5</v>
      </c>
      <c r="L509" s="23">
        <v>6.3323485967503697</v>
      </c>
      <c r="M509" s="20" t="s">
        <v>199</v>
      </c>
      <c r="N509" s="20" t="s">
        <v>719</v>
      </c>
      <c r="O509" s="20"/>
      <c r="P509" s="20" t="s">
        <v>13</v>
      </c>
    </row>
    <row r="510" spans="1:16" s="26" customFormat="1" ht="12.5">
      <c r="A510" s="20"/>
      <c r="B510" s="20" t="s">
        <v>812</v>
      </c>
      <c r="C510" s="72" t="str">
        <f t="shared" si="23"/>
        <v>245</v>
      </c>
      <c r="D510" s="171" t="s">
        <v>809</v>
      </c>
      <c r="E510" s="182">
        <v>2.23089</v>
      </c>
      <c r="F510" s="23">
        <v>1</v>
      </c>
      <c r="G510" s="23">
        <v>1</v>
      </c>
      <c r="H510" s="22">
        <f t="shared" si="21"/>
        <v>2.23089</v>
      </c>
      <c r="I510" s="24">
        <f t="shared" si="22"/>
        <v>2.23089</v>
      </c>
      <c r="J510" s="25">
        <f>ROUND((H510*'2-Calculator'!$D$26),2)</f>
        <v>12046.81</v>
      </c>
      <c r="K510" s="25">
        <f>ROUND((I510*'2-Calculator'!$D$26),2)</f>
        <v>12046.81</v>
      </c>
      <c r="L510" s="23">
        <v>11.07799442896936</v>
      </c>
      <c r="M510" s="20" t="s">
        <v>199</v>
      </c>
      <c r="N510" s="20" t="s">
        <v>719</v>
      </c>
      <c r="O510" s="20"/>
      <c r="P510" s="20" t="s">
        <v>13</v>
      </c>
    </row>
    <row r="511" spans="1:16" s="26" customFormat="1" ht="12.5">
      <c r="A511" s="20"/>
      <c r="B511" s="20" t="s">
        <v>813</v>
      </c>
      <c r="C511" s="72" t="str">
        <f t="shared" si="23"/>
        <v>246</v>
      </c>
      <c r="D511" s="171" t="s">
        <v>814</v>
      </c>
      <c r="E511" s="182">
        <v>0.73921000000000003</v>
      </c>
      <c r="F511" s="23">
        <v>1</v>
      </c>
      <c r="G511" s="23">
        <v>1</v>
      </c>
      <c r="H511" s="22">
        <f t="shared" si="21"/>
        <v>0.73921000000000003</v>
      </c>
      <c r="I511" s="24">
        <f t="shared" si="22"/>
        <v>0.73921000000000003</v>
      </c>
      <c r="J511" s="25">
        <f>ROUND((H511*'2-Calculator'!$D$26),2)</f>
        <v>3991.73</v>
      </c>
      <c r="K511" s="25">
        <f>ROUND((I511*'2-Calculator'!$D$26),2)</f>
        <v>3991.73</v>
      </c>
      <c r="L511" s="23">
        <v>3.0048348106365834</v>
      </c>
      <c r="M511" s="20" t="s">
        <v>199</v>
      </c>
      <c r="N511" s="20" t="s">
        <v>719</v>
      </c>
      <c r="O511" s="20"/>
      <c r="P511" s="20" t="s">
        <v>13</v>
      </c>
    </row>
    <row r="512" spans="1:16" s="26" customFormat="1" ht="12.5">
      <c r="A512" s="20"/>
      <c r="B512" s="20" t="s">
        <v>815</v>
      </c>
      <c r="C512" s="72" t="str">
        <f t="shared" si="23"/>
        <v>246</v>
      </c>
      <c r="D512" s="171" t="s">
        <v>814</v>
      </c>
      <c r="E512" s="182">
        <v>0.93566000000000005</v>
      </c>
      <c r="F512" s="23">
        <v>1</v>
      </c>
      <c r="G512" s="23">
        <v>1</v>
      </c>
      <c r="H512" s="22">
        <f t="shared" si="21"/>
        <v>0.93566000000000005</v>
      </c>
      <c r="I512" s="24">
        <f t="shared" si="22"/>
        <v>0.93566000000000005</v>
      </c>
      <c r="J512" s="25">
        <f>ROUND((H512*'2-Calculator'!$D$26),2)</f>
        <v>5052.5600000000004</v>
      </c>
      <c r="K512" s="25">
        <f>ROUND((I512*'2-Calculator'!$D$26),2)</f>
        <v>5052.5600000000004</v>
      </c>
      <c r="L512" s="23">
        <v>3.88885202388852</v>
      </c>
      <c r="M512" s="20" t="s">
        <v>199</v>
      </c>
      <c r="N512" s="20" t="s">
        <v>719</v>
      </c>
      <c r="O512" s="20"/>
      <c r="P512" s="20" t="s">
        <v>13</v>
      </c>
    </row>
    <row r="513" spans="1:16" s="26" customFormat="1" ht="12.5">
      <c r="A513" s="20"/>
      <c r="B513" s="20" t="s">
        <v>816</v>
      </c>
      <c r="C513" s="72" t="str">
        <f t="shared" si="23"/>
        <v>246</v>
      </c>
      <c r="D513" s="171" t="s">
        <v>814</v>
      </c>
      <c r="E513" s="182">
        <v>1.32247</v>
      </c>
      <c r="F513" s="23">
        <v>1</v>
      </c>
      <c r="G513" s="23">
        <v>1</v>
      </c>
      <c r="H513" s="22">
        <f t="shared" si="21"/>
        <v>1.32247</v>
      </c>
      <c r="I513" s="24">
        <f t="shared" si="22"/>
        <v>1.32247</v>
      </c>
      <c r="J513" s="25">
        <f>ROUND((H513*'2-Calculator'!$D$26),2)</f>
        <v>7141.34</v>
      </c>
      <c r="K513" s="25">
        <f>ROUND((I513*'2-Calculator'!$D$26),2)</f>
        <v>7141.34</v>
      </c>
      <c r="L513" s="23">
        <v>5.9842041312272176</v>
      </c>
      <c r="M513" s="20" t="s">
        <v>199</v>
      </c>
      <c r="N513" s="20" t="s">
        <v>719</v>
      </c>
      <c r="O513" s="20"/>
      <c r="P513" s="20" t="s">
        <v>13</v>
      </c>
    </row>
    <row r="514" spans="1:16" s="26" customFormat="1" ht="12.5">
      <c r="A514" s="20"/>
      <c r="B514" s="20" t="s">
        <v>817</v>
      </c>
      <c r="C514" s="72" t="str">
        <f t="shared" si="23"/>
        <v>246</v>
      </c>
      <c r="D514" s="171" t="s">
        <v>814</v>
      </c>
      <c r="E514" s="182">
        <v>1.9117299999999999</v>
      </c>
      <c r="F514" s="23">
        <v>1</v>
      </c>
      <c r="G514" s="23">
        <v>1</v>
      </c>
      <c r="H514" s="22">
        <f t="shared" si="21"/>
        <v>1.9117299999999999</v>
      </c>
      <c r="I514" s="24">
        <f t="shared" si="22"/>
        <v>1.9117299999999999</v>
      </c>
      <c r="J514" s="25">
        <f>ROUND((H514*'2-Calculator'!$D$26),2)</f>
        <v>10323.34</v>
      </c>
      <c r="K514" s="25">
        <f>ROUND((I514*'2-Calculator'!$D$26),2)</f>
        <v>10323.34</v>
      </c>
      <c r="L514" s="23">
        <v>9.0357142857142865</v>
      </c>
      <c r="M514" s="20" t="s">
        <v>199</v>
      </c>
      <c r="N514" s="20" t="s">
        <v>719</v>
      </c>
      <c r="O514" s="20"/>
      <c r="P514" s="20" t="s">
        <v>13</v>
      </c>
    </row>
    <row r="515" spans="1:16" s="26" customFormat="1" ht="12.5">
      <c r="A515" s="20"/>
      <c r="B515" s="20" t="s">
        <v>818</v>
      </c>
      <c r="C515" s="72" t="str">
        <f t="shared" si="23"/>
        <v>247</v>
      </c>
      <c r="D515" s="171" t="s">
        <v>819</v>
      </c>
      <c r="E515" s="182">
        <v>0.59192999999999996</v>
      </c>
      <c r="F515" s="23">
        <v>1</v>
      </c>
      <c r="G515" s="23">
        <v>1</v>
      </c>
      <c r="H515" s="22">
        <f t="shared" si="21"/>
        <v>0.59192999999999996</v>
      </c>
      <c r="I515" s="24">
        <f t="shared" si="22"/>
        <v>0.59192999999999996</v>
      </c>
      <c r="J515" s="25">
        <f>ROUND((H515*'2-Calculator'!$D$26),2)</f>
        <v>3196.42</v>
      </c>
      <c r="K515" s="25">
        <f>ROUND((I515*'2-Calculator'!$D$26),2)</f>
        <v>3196.42</v>
      </c>
      <c r="L515" s="23">
        <v>2.8539599325968918</v>
      </c>
      <c r="M515" s="20" t="s">
        <v>199</v>
      </c>
      <c r="N515" s="20" t="s">
        <v>719</v>
      </c>
      <c r="O515" s="20"/>
      <c r="P515" s="20" t="s">
        <v>13</v>
      </c>
    </row>
    <row r="516" spans="1:16" s="26" customFormat="1" ht="12.5">
      <c r="A516" s="20"/>
      <c r="B516" s="20" t="s">
        <v>820</v>
      </c>
      <c r="C516" s="72" t="str">
        <f t="shared" si="23"/>
        <v>247</v>
      </c>
      <c r="D516" s="171" t="s">
        <v>819</v>
      </c>
      <c r="E516" s="182">
        <v>0.76693999999999996</v>
      </c>
      <c r="F516" s="23">
        <v>1</v>
      </c>
      <c r="G516" s="23">
        <v>1</v>
      </c>
      <c r="H516" s="22">
        <f t="shared" si="21"/>
        <v>0.76693999999999996</v>
      </c>
      <c r="I516" s="24">
        <f t="shared" si="22"/>
        <v>0.76693999999999996</v>
      </c>
      <c r="J516" s="25">
        <f>ROUND((H516*'2-Calculator'!$D$26),2)</f>
        <v>4141.4799999999996</v>
      </c>
      <c r="K516" s="25">
        <f>ROUND((I516*'2-Calculator'!$D$26),2)</f>
        <v>4141.4799999999996</v>
      </c>
      <c r="L516" s="23">
        <v>3.9108288734456957</v>
      </c>
      <c r="M516" s="20" t="s">
        <v>199</v>
      </c>
      <c r="N516" s="20" t="s">
        <v>719</v>
      </c>
      <c r="O516" s="20"/>
      <c r="P516" s="20" t="s">
        <v>13</v>
      </c>
    </row>
    <row r="517" spans="1:16" s="26" customFormat="1" ht="12.5">
      <c r="A517" s="20"/>
      <c r="B517" s="20" t="s">
        <v>821</v>
      </c>
      <c r="C517" s="72" t="str">
        <f t="shared" si="23"/>
        <v>247</v>
      </c>
      <c r="D517" s="171" t="s">
        <v>819</v>
      </c>
      <c r="E517" s="182">
        <v>1.14638</v>
      </c>
      <c r="F517" s="23">
        <v>1</v>
      </c>
      <c r="G517" s="23">
        <v>1</v>
      </c>
      <c r="H517" s="22">
        <f t="shared" si="21"/>
        <v>1.14638</v>
      </c>
      <c r="I517" s="24">
        <f t="shared" si="22"/>
        <v>1.14638</v>
      </c>
      <c r="J517" s="25">
        <f>ROUND((H517*'2-Calculator'!$D$26),2)</f>
        <v>6190.45</v>
      </c>
      <c r="K517" s="25">
        <f>ROUND((I517*'2-Calculator'!$D$26),2)</f>
        <v>6190.45</v>
      </c>
      <c r="L517" s="23">
        <v>6.2269072870338693</v>
      </c>
      <c r="M517" s="20" t="s">
        <v>199</v>
      </c>
      <c r="N517" s="20" t="s">
        <v>719</v>
      </c>
      <c r="O517" s="20"/>
      <c r="P517" s="20" t="s">
        <v>13</v>
      </c>
    </row>
    <row r="518" spans="1:16" s="26" customFormat="1" ht="12.5">
      <c r="A518" s="20"/>
      <c r="B518" s="20" t="s">
        <v>822</v>
      </c>
      <c r="C518" s="72" t="str">
        <f t="shared" si="23"/>
        <v>247</v>
      </c>
      <c r="D518" s="171" t="s">
        <v>819</v>
      </c>
      <c r="E518" s="182">
        <v>2.1147900000000002</v>
      </c>
      <c r="F518" s="23">
        <v>1</v>
      </c>
      <c r="G518" s="23">
        <v>1</v>
      </c>
      <c r="H518" s="22">
        <f t="shared" si="21"/>
        <v>2.1147900000000002</v>
      </c>
      <c r="I518" s="24">
        <f t="shared" si="22"/>
        <v>2.1147900000000002</v>
      </c>
      <c r="J518" s="25">
        <f>ROUND((H518*'2-Calculator'!$D$26),2)</f>
        <v>11419.87</v>
      </c>
      <c r="K518" s="25">
        <f>ROUND((I518*'2-Calculator'!$D$26),2)</f>
        <v>11419.87</v>
      </c>
      <c r="L518" s="23">
        <v>10.071733966745843</v>
      </c>
      <c r="M518" s="20" t="s">
        <v>199</v>
      </c>
      <c r="N518" s="20" t="s">
        <v>719</v>
      </c>
      <c r="O518" s="20"/>
      <c r="P518" s="20" t="s">
        <v>13</v>
      </c>
    </row>
    <row r="519" spans="1:16" s="26" customFormat="1" ht="12.5">
      <c r="A519" s="20"/>
      <c r="B519" s="20" t="s">
        <v>823</v>
      </c>
      <c r="C519" s="72" t="str">
        <f t="shared" si="23"/>
        <v>248</v>
      </c>
      <c r="D519" s="171" t="s">
        <v>824</v>
      </c>
      <c r="E519" s="182">
        <v>0.65200999999999998</v>
      </c>
      <c r="F519" s="23">
        <v>1</v>
      </c>
      <c r="G519" s="23">
        <v>1</v>
      </c>
      <c r="H519" s="22">
        <f t="shared" si="21"/>
        <v>0.65200999999999998</v>
      </c>
      <c r="I519" s="24">
        <f t="shared" si="22"/>
        <v>0.65200999999999998</v>
      </c>
      <c r="J519" s="25">
        <f>ROUND((H519*'2-Calculator'!$D$26),2)</f>
        <v>3520.85</v>
      </c>
      <c r="K519" s="25">
        <f>ROUND((I519*'2-Calculator'!$D$26),2)</f>
        <v>3520.85</v>
      </c>
      <c r="L519" s="23">
        <v>3.376921002965759</v>
      </c>
      <c r="M519" s="20" t="s">
        <v>199</v>
      </c>
      <c r="N519" s="20" t="s">
        <v>719</v>
      </c>
      <c r="O519" s="20"/>
      <c r="P519" s="20" t="s">
        <v>13</v>
      </c>
    </row>
    <row r="520" spans="1:16" s="26" customFormat="1" ht="12.5">
      <c r="A520" s="20"/>
      <c r="B520" s="20" t="s">
        <v>825</v>
      </c>
      <c r="C520" s="72" t="str">
        <f t="shared" si="23"/>
        <v>248</v>
      </c>
      <c r="D520" s="171" t="s">
        <v>824</v>
      </c>
      <c r="E520" s="182">
        <v>0.85836999999999997</v>
      </c>
      <c r="F520" s="23">
        <v>1</v>
      </c>
      <c r="G520" s="23">
        <v>1</v>
      </c>
      <c r="H520" s="22">
        <f t="shared" si="21"/>
        <v>0.85836999999999997</v>
      </c>
      <c r="I520" s="24">
        <f t="shared" si="22"/>
        <v>0.85836999999999997</v>
      </c>
      <c r="J520" s="25">
        <f>ROUND((H520*'2-Calculator'!$D$26),2)</f>
        <v>4635.2</v>
      </c>
      <c r="K520" s="25">
        <f>ROUND((I520*'2-Calculator'!$D$26),2)</f>
        <v>4635.2</v>
      </c>
      <c r="L520" s="23">
        <v>4.5559318519542451</v>
      </c>
      <c r="M520" s="20" t="s">
        <v>199</v>
      </c>
      <c r="N520" s="20" t="s">
        <v>719</v>
      </c>
      <c r="O520" s="20"/>
      <c r="P520" s="20" t="s">
        <v>13</v>
      </c>
    </row>
    <row r="521" spans="1:16" s="26" customFormat="1" ht="12.5">
      <c r="A521" s="20"/>
      <c r="B521" s="20" t="s">
        <v>826</v>
      </c>
      <c r="C521" s="72" t="str">
        <f t="shared" si="23"/>
        <v>248</v>
      </c>
      <c r="D521" s="171" t="s">
        <v>824</v>
      </c>
      <c r="E521" s="182">
        <v>1.26098</v>
      </c>
      <c r="F521" s="23">
        <v>1</v>
      </c>
      <c r="G521" s="23">
        <v>1</v>
      </c>
      <c r="H521" s="22">
        <f t="shared" si="21"/>
        <v>1.26098</v>
      </c>
      <c r="I521" s="24">
        <f t="shared" si="22"/>
        <v>1.26098</v>
      </c>
      <c r="J521" s="25">
        <f>ROUND((H521*'2-Calculator'!$D$26),2)</f>
        <v>6809.29</v>
      </c>
      <c r="K521" s="25">
        <f>ROUND((I521*'2-Calculator'!$D$26),2)</f>
        <v>6809.29</v>
      </c>
      <c r="L521" s="23">
        <v>6.7350717802898954</v>
      </c>
      <c r="M521" s="20" t="s">
        <v>199</v>
      </c>
      <c r="N521" s="20" t="s">
        <v>719</v>
      </c>
      <c r="O521" s="20"/>
      <c r="P521" s="20" t="s">
        <v>13</v>
      </c>
    </row>
    <row r="522" spans="1:16" s="26" customFormat="1" ht="12.5">
      <c r="A522" s="20"/>
      <c r="B522" s="20" t="s">
        <v>827</v>
      </c>
      <c r="C522" s="72" t="str">
        <f t="shared" si="23"/>
        <v>248</v>
      </c>
      <c r="D522" s="171" t="s">
        <v>824</v>
      </c>
      <c r="E522" s="182">
        <v>2.2920699999999998</v>
      </c>
      <c r="F522" s="23">
        <v>1</v>
      </c>
      <c r="G522" s="23">
        <v>1</v>
      </c>
      <c r="H522" s="22">
        <f t="shared" si="21"/>
        <v>2.2920699999999998</v>
      </c>
      <c r="I522" s="24">
        <f t="shared" si="22"/>
        <v>2.2920699999999998</v>
      </c>
      <c r="J522" s="25">
        <f>ROUND((H522*'2-Calculator'!$D$26),2)</f>
        <v>12377.18</v>
      </c>
      <c r="K522" s="25">
        <f>ROUND((I522*'2-Calculator'!$D$26),2)</f>
        <v>12377.18</v>
      </c>
      <c r="L522" s="23">
        <v>11.127481252756947</v>
      </c>
      <c r="M522" s="20" t="s">
        <v>199</v>
      </c>
      <c r="N522" s="20" t="s">
        <v>719</v>
      </c>
      <c r="O522" s="20"/>
      <c r="P522" s="20" t="s">
        <v>13</v>
      </c>
    </row>
    <row r="523" spans="1:16" s="26" customFormat="1" ht="12.5">
      <c r="A523" s="20"/>
      <c r="B523" s="20" t="s">
        <v>828</v>
      </c>
      <c r="C523" s="72" t="str">
        <f t="shared" si="23"/>
        <v>249</v>
      </c>
      <c r="D523" s="171" t="s">
        <v>829</v>
      </c>
      <c r="E523" s="182">
        <v>0.55303999999999998</v>
      </c>
      <c r="F523" s="23">
        <v>1</v>
      </c>
      <c r="G523" s="23">
        <v>1</v>
      </c>
      <c r="H523" s="22">
        <f t="shared" si="21"/>
        <v>0.55303999999999998</v>
      </c>
      <c r="I523" s="24">
        <f t="shared" si="22"/>
        <v>0.55303999999999998</v>
      </c>
      <c r="J523" s="25">
        <f>ROUND((H523*'2-Calculator'!$D$26),2)</f>
        <v>2986.42</v>
      </c>
      <c r="K523" s="25">
        <f>ROUND((I523*'2-Calculator'!$D$26),2)</f>
        <v>2986.42</v>
      </c>
      <c r="L523" s="23">
        <v>2.3753024614100959</v>
      </c>
      <c r="M523" s="20" t="s">
        <v>199</v>
      </c>
      <c r="N523" s="20" t="s">
        <v>719</v>
      </c>
      <c r="O523" s="20"/>
      <c r="P523" s="20" t="s">
        <v>13</v>
      </c>
    </row>
    <row r="524" spans="1:16" s="26" customFormat="1" ht="12.5">
      <c r="A524" s="20"/>
      <c r="B524" s="20" t="s">
        <v>830</v>
      </c>
      <c r="C524" s="72" t="str">
        <f t="shared" si="23"/>
        <v>249</v>
      </c>
      <c r="D524" s="171" t="s">
        <v>829</v>
      </c>
      <c r="E524" s="182">
        <v>0.69135000000000002</v>
      </c>
      <c r="F524" s="23">
        <v>1</v>
      </c>
      <c r="G524" s="23">
        <v>1</v>
      </c>
      <c r="H524" s="22">
        <f t="shared" si="21"/>
        <v>0.69135000000000002</v>
      </c>
      <c r="I524" s="24">
        <f t="shared" si="22"/>
        <v>0.69135000000000002</v>
      </c>
      <c r="J524" s="25">
        <f>ROUND((H524*'2-Calculator'!$D$26),2)</f>
        <v>3733.29</v>
      </c>
      <c r="K524" s="25">
        <f>ROUND((I524*'2-Calculator'!$D$26),2)</f>
        <v>3733.29</v>
      </c>
      <c r="L524" s="23">
        <v>3.0358930042806325</v>
      </c>
      <c r="M524" s="20" t="s">
        <v>199</v>
      </c>
      <c r="N524" s="20" t="s">
        <v>719</v>
      </c>
      <c r="O524" s="20"/>
      <c r="P524" s="20" t="s">
        <v>13</v>
      </c>
    </row>
    <row r="525" spans="1:16" s="26" customFormat="1" ht="12.5">
      <c r="A525" s="20"/>
      <c r="B525" s="20" t="s">
        <v>831</v>
      </c>
      <c r="C525" s="72" t="str">
        <f t="shared" si="23"/>
        <v>249</v>
      </c>
      <c r="D525" s="171" t="s">
        <v>829</v>
      </c>
      <c r="E525" s="182">
        <v>0.99987999999999999</v>
      </c>
      <c r="F525" s="23">
        <v>1</v>
      </c>
      <c r="G525" s="23">
        <v>1</v>
      </c>
      <c r="H525" s="22">
        <f t="shared" si="21"/>
        <v>0.99987999999999999</v>
      </c>
      <c r="I525" s="24">
        <f t="shared" si="22"/>
        <v>0.99987999999999999</v>
      </c>
      <c r="J525" s="25">
        <f>ROUND((H525*'2-Calculator'!$D$26),2)</f>
        <v>5399.35</v>
      </c>
      <c r="K525" s="25">
        <f>ROUND((I525*'2-Calculator'!$D$26),2)</f>
        <v>5399.35</v>
      </c>
      <c r="L525" s="23">
        <v>4.7039580229319169</v>
      </c>
      <c r="M525" s="20" t="s">
        <v>199</v>
      </c>
      <c r="N525" s="20" t="s">
        <v>719</v>
      </c>
      <c r="O525" s="20"/>
      <c r="P525" s="20" t="s">
        <v>13</v>
      </c>
    </row>
    <row r="526" spans="1:16" s="26" customFormat="1" ht="12.5">
      <c r="A526" s="20"/>
      <c r="B526" s="20" t="s">
        <v>832</v>
      </c>
      <c r="C526" s="72" t="str">
        <f t="shared" si="23"/>
        <v>249</v>
      </c>
      <c r="D526" s="171" t="s">
        <v>829</v>
      </c>
      <c r="E526" s="182">
        <v>1.8403700000000001</v>
      </c>
      <c r="F526" s="23">
        <v>1</v>
      </c>
      <c r="G526" s="23">
        <v>1</v>
      </c>
      <c r="H526" s="22">
        <f t="shared" si="21"/>
        <v>1.8403700000000001</v>
      </c>
      <c r="I526" s="24">
        <f t="shared" si="22"/>
        <v>1.8403700000000001</v>
      </c>
      <c r="J526" s="25">
        <f>ROUND((H526*'2-Calculator'!$D$26),2)</f>
        <v>9938</v>
      </c>
      <c r="K526" s="25">
        <f>ROUND((I526*'2-Calculator'!$D$26),2)</f>
        <v>9938</v>
      </c>
      <c r="L526" s="23">
        <v>8.509345794392523</v>
      </c>
      <c r="M526" s="20" t="s">
        <v>199</v>
      </c>
      <c r="N526" s="20" t="s">
        <v>719</v>
      </c>
      <c r="O526" s="20"/>
      <c r="P526" s="20" t="s">
        <v>13</v>
      </c>
    </row>
    <row r="527" spans="1:16" s="26" customFormat="1" ht="14.25" customHeight="1">
      <c r="A527" s="20"/>
      <c r="B527" s="20" t="s">
        <v>833</v>
      </c>
      <c r="C527" s="72" t="str">
        <f t="shared" si="23"/>
        <v>251</v>
      </c>
      <c r="D527" s="171" t="s">
        <v>834</v>
      </c>
      <c r="E527" s="182">
        <v>0.58201000000000003</v>
      </c>
      <c r="F527" s="23">
        <v>1</v>
      </c>
      <c r="G527" s="23">
        <v>1</v>
      </c>
      <c r="H527" s="22">
        <f t="shared" ref="H527:H590" si="24">ROUND(E527*F527,5)</f>
        <v>0.58201000000000003</v>
      </c>
      <c r="I527" s="24">
        <f t="shared" ref="I527:I590" si="25">ROUND(E527*G527,5)</f>
        <v>0.58201000000000003</v>
      </c>
      <c r="J527" s="25">
        <f>ROUND((H527*'2-Calculator'!$D$26),2)</f>
        <v>3142.85</v>
      </c>
      <c r="K527" s="25">
        <f>ROUND((I527*'2-Calculator'!$D$26),2)</f>
        <v>3142.85</v>
      </c>
      <c r="L527" s="23">
        <v>2.3132053225534781</v>
      </c>
      <c r="M527" s="20" t="s">
        <v>199</v>
      </c>
      <c r="N527" s="20" t="s">
        <v>719</v>
      </c>
      <c r="O527" s="20"/>
      <c r="P527" s="20" t="s">
        <v>13</v>
      </c>
    </row>
    <row r="528" spans="1:16" s="26" customFormat="1" ht="13.5" customHeight="1">
      <c r="A528" s="20"/>
      <c r="B528" s="20" t="s">
        <v>835</v>
      </c>
      <c r="C528" s="72" t="str">
        <f t="shared" ref="C528:C591" si="26">LEFT(B528,3)</f>
        <v>251</v>
      </c>
      <c r="D528" s="171" t="s">
        <v>834</v>
      </c>
      <c r="E528" s="182">
        <v>0.75165000000000004</v>
      </c>
      <c r="F528" s="23">
        <v>1</v>
      </c>
      <c r="G528" s="23">
        <v>1</v>
      </c>
      <c r="H528" s="22">
        <f t="shared" si="24"/>
        <v>0.75165000000000004</v>
      </c>
      <c r="I528" s="24">
        <f t="shared" si="25"/>
        <v>0.75165000000000004</v>
      </c>
      <c r="J528" s="25">
        <f>ROUND((H528*'2-Calculator'!$D$26),2)</f>
        <v>4058.91</v>
      </c>
      <c r="K528" s="25">
        <f>ROUND((I528*'2-Calculator'!$D$26),2)</f>
        <v>4058.91</v>
      </c>
      <c r="L528" s="23">
        <v>2.9784784341510937</v>
      </c>
      <c r="M528" s="20" t="s">
        <v>199</v>
      </c>
      <c r="N528" s="20" t="s">
        <v>719</v>
      </c>
      <c r="O528" s="20"/>
      <c r="P528" s="20" t="s">
        <v>13</v>
      </c>
    </row>
    <row r="529" spans="1:16" s="26" customFormat="1" ht="13.5" customHeight="1">
      <c r="A529" s="20"/>
      <c r="B529" s="20" t="s">
        <v>836</v>
      </c>
      <c r="C529" s="72" t="str">
        <f t="shared" si="26"/>
        <v>251</v>
      </c>
      <c r="D529" s="171" t="s">
        <v>834</v>
      </c>
      <c r="E529" s="182">
        <v>0.99221999999999999</v>
      </c>
      <c r="F529" s="23">
        <v>1</v>
      </c>
      <c r="G529" s="23">
        <v>1</v>
      </c>
      <c r="H529" s="22">
        <f t="shared" si="24"/>
        <v>0.99221999999999999</v>
      </c>
      <c r="I529" s="24">
        <f t="shared" si="25"/>
        <v>0.99221999999999999</v>
      </c>
      <c r="J529" s="25">
        <f>ROUND((H529*'2-Calculator'!$D$26),2)</f>
        <v>5357.99</v>
      </c>
      <c r="K529" s="25">
        <f>ROUND((I529*'2-Calculator'!$D$26),2)</f>
        <v>5357.99</v>
      </c>
      <c r="L529" s="23">
        <v>4.2223374827109268</v>
      </c>
      <c r="M529" s="20" t="s">
        <v>199</v>
      </c>
      <c r="N529" s="20" t="s">
        <v>719</v>
      </c>
      <c r="O529" s="20"/>
      <c r="P529" s="20" t="s">
        <v>13</v>
      </c>
    </row>
    <row r="530" spans="1:16" s="26" customFormat="1" ht="14.25" customHeight="1">
      <c r="A530" s="20"/>
      <c r="B530" s="20" t="s">
        <v>837</v>
      </c>
      <c r="C530" s="72" t="str">
        <f t="shared" si="26"/>
        <v>251</v>
      </c>
      <c r="D530" s="171" t="s">
        <v>834</v>
      </c>
      <c r="E530" s="182">
        <v>1.6768799999999999</v>
      </c>
      <c r="F530" s="23">
        <v>1</v>
      </c>
      <c r="G530" s="23">
        <v>1</v>
      </c>
      <c r="H530" s="22">
        <f t="shared" si="24"/>
        <v>1.6768799999999999</v>
      </c>
      <c r="I530" s="24">
        <f t="shared" si="25"/>
        <v>1.6768799999999999</v>
      </c>
      <c r="J530" s="25">
        <f>ROUND((H530*'2-Calculator'!$D$26),2)</f>
        <v>9055.15</v>
      </c>
      <c r="K530" s="25">
        <f>ROUND((I530*'2-Calculator'!$D$26),2)</f>
        <v>9055.15</v>
      </c>
      <c r="L530" s="23">
        <v>7.8534031413612562</v>
      </c>
      <c r="M530" s="20" t="s">
        <v>199</v>
      </c>
      <c r="N530" s="20" t="s">
        <v>719</v>
      </c>
      <c r="O530" s="20"/>
      <c r="P530" s="20" t="s">
        <v>13</v>
      </c>
    </row>
    <row r="531" spans="1:16" s="26" customFormat="1" ht="12.5">
      <c r="A531" s="20"/>
      <c r="B531" s="20" t="s">
        <v>838</v>
      </c>
      <c r="C531" s="72" t="str">
        <f t="shared" si="26"/>
        <v>252</v>
      </c>
      <c r="D531" s="171" t="s">
        <v>839</v>
      </c>
      <c r="E531" s="182">
        <v>0.70821999999999996</v>
      </c>
      <c r="F531" s="23">
        <v>1</v>
      </c>
      <c r="G531" s="23">
        <v>1</v>
      </c>
      <c r="H531" s="22">
        <f t="shared" si="24"/>
        <v>0.70821999999999996</v>
      </c>
      <c r="I531" s="24">
        <f t="shared" si="25"/>
        <v>0.70821999999999996</v>
      </c>
      <c r="J531" s="25">
        <f>ROUND((H531*'2-Calculator'!$D$26),2)</f>
        <v>3824.39</v>
      </c>
      <c r="K531" s="25">
        <f>ROUND((I531*'2-Calculator'!$D$26),2)</f>
        <v>3824.39</v>
      </c>
      <c r="L531" s="23">
        <v>3.4054916985951467</v>
      </c>
      <c r="M531" s="20" t="s">
        <v>199</v>
      </c>
      <c r="N531" s="20" t="s">
        <v>719</v>
      </c>
      <c r="O531" s="20"/>
      <c r="P531" s="20" t="s">
        <v>13</v>
      </c>
    </row>
    <row r="532" spans="1:16" s="26" customFormat="1" ht="12.5">
      <c r="A532" s="20"/>
      <c r="B532" s="20" t="s">
        <v>840</v>
      </c>
      <c r="C532" s="72" t="str">
        <f t="shared" si="26"/>
        <v>252</v>
      </c>
      <c r="D532" s="171" t="s">
        <v>839</v>
      </c>
      <c r="E532" s="182">
        <v>0.87672000000000005</v>
      </c>
      <c r="F532" s="23">
        <v>1</v>
      </c>
      <c r="G532" s="23">
        <v>1</v>
      </c>
      <c r="H532" s="22">
        <f t="shared" si="24"/>
        <v>0.87672000000000005</v>
      </c>
      <c r="I532" s="24">
        <f t="shared" si="25"/>
        <v>0.87672000000000005</v>
      </c>
      <c r="J532" s="25">
        <f>ROUND((H532*'2-Calculator'!$D$26),2)</f>
        <v>4734.29</v>
      </c>
      <c r="K532" s="25">
        <f>ROUND((I532*'2-Calculator'!$D$26),2)</f>
        <v>4734.29</v>
      </c>
      <c r="L532" s="23">
        <v>4.2061336766943693</v>
      </c>
      <c r="M532" s="20" t="s">
        <v>199</v>
      </c>
      <c r="N532" s="20" t="s">
        <v>719</v>
      </c>
      <c r="O532" s="20"/>
      <c r="P532" s="20" t="s">
        <v>13</v>
      </c>
    </row>
    <row r="533" spans="1:16" s="26" customFormat="1" ht="12.5">
      <c r="A533" s="20"/>
      <c r="B533" s="20" t="s">
        <v>841</v>
      </c>
      <c r="C533" s="72" t="str">
        <f t="shared" si="26"/>
        <v>252</v>
      </c>
      <c r="D533" s="171" t="s">
        <v>839</v>
      </c>
      <c r="E533" s="182">
        <v>1.24621</v>
      </c>
      <c r="F533" s="23">
        <v>1</v>
      </c>
      <c r="G533" s="23">
        <v>1</v>
      </c>
      <c r="H533" s="22">
        <f t="shared" si="24"/>
        <v>1.24621</v>
      </c>
      <c r="I533" s="24">
        <f t="shared" si="25"/>
        <v>1.24621</v>
      </c>
      <c r="J533" s="25">
        <f>ROUND((H533*'2-Calculator'!$D$26),2)</f>
        <v>6729.53</v>
      </c>
      <c r="K533" s="25">
        <f>ROUND((I533*'2-Calculator'!$D$26),2)</f>
        <v>6729.53</v>
      </c>
      <c r="L533" s="23">
        <v>6.2450248756218905</v>
      </c>
      <c r="M533" s="20" t="s">
        <v>199</v>
      </c>
      <c r="N533" s="20" t="s">
        <v>719</v>
      </c>
      <c r="O533" s="20"/>
      <c r="P533" s="20" t="s">
        <v>13</v>
      </c>
    </row>
    <row r="534" spans="1:16" s="26" customFormat="1" ht="12.5">
      <c r="A534" s="20"/>
      <c r="B534" s="20" t="s">
        <v>842</v>
      </c>
      <c r="C534" s="72" t="str">
        <f t="shared" si="26"/>
        <v>252</v>
      </c>
      <c r="D534" s="171" t="s">
        <v>839</v>
      </c>
      <c r="E534" s="182">
        <v>2.3713199999999999</v>
      </c>
      <c r="F534" s="23">
        <v>1</v>
      </c>
      <c r="G534" s="23">
        <v>1</v>
      </c>
      <c r="H534" s="22">
        <f t="shared" si="24"/>
        <v>2.3713199999999999</v>
      </c>
      <c r="I534" s="24">
        <f t="shared" si="25"/>
        <v>2.3713199999999999</v>
      </c>
      <c r="J534" s="25">
        <f>ROUND((H534*'2-Calculator'!$D$26),2)</f>
        <v>12805.13</v>
      </c>
      <c r="K534" s="25">
        <f>ROUND((I534*'2-Calculator'!$D$26),2)</f>
        <v>12805.13</v>
      </c>
      <c r="L534" s="23">
        <v>11.565274151436032</v>
      </c>
      <c r="M534" s="20" t="s">
        <v>199</v>
      </c>
      <c r="N534" s="20" t="s">
        <v>719</v>
      </c>
      <c r="O534" s="20"/>
      <c r="P534" s="20" t="s">
        <v>13</v>
      </c>
    </row>
    <row r="535" spans="1:16" s="26" customFormat="1" ht="12.5">
      <c r="A535" s="20"/>
      <c r="B535" s="20" t="s">
        <v>843</v>
      </c>
      <c r="C535" s="72" t="str">
        <f t="shared" si="26"/>
        <v>253</v>
      </c>
      <c r="D535" s="171" t="s">
        <v>844</v>
      </c>
      <c r="E535" s="182">
        <v>0.71160000000000001</v>
      </c>
      <c r="F535" s="23">
        <v>1</v>
      </c>
      <c r="G535" s="23">
        <v>1</v>
      </c>
      <c r="H535" s="22">
        <f t="shared" si="24"/>
        <v>0.71160000000000001</v>
      </c>
      <c r="I535" s="24">
        <f t="shared" si="25"/>
        <v>0.71160000000000001</v>
      </c>
      <c r="J535" s="25">
        <f>ROUND((H535*'2-Calculator'!$D$26),2)</f>
        <v>3842.64</v>
      </c>
      <c r="K535" s="25">
        <f>ROUND((I535*'2-Calculator'!$D$26),2)</f>
        <v>3842.64</v>
      </c>
      <c r="L535" s="23">
        <v>2.6872174270448008</v>
      </c>
      <c r="M535" s="20" t="s">
        <v>199</v>
      </c>
      <c r="N535" s="20" t="s">
        <v>719</v>
      </c>
      <c r="O535" s="20"/>
      <c r="P535" s="20" t="s">
        <v>13</v>
      </c>
    </row>
    <row r="536" spans="1:16" s="26" customFormat="1" ht="12.5">
      <c r="A536" s="20"/>
      <c r="B536" s="20" t="s">
        <v>845</v>
      </c>
      <c r="C536" s="72" t="str">
        <f t="shared" si="26"/>
        <v>253</v>
      </c>
      <c r="D536" s="171" t="s">
        <v>844</v>
      </c>
      <c r="E536" s="182">
        <v>0.91966000000000003</v>
      </c>
      <c r="F536" s="23">
        <v>1</v>
      </c>
      <c r="G536" s="23">
        <v>1</v>
      </c>
      <c r="H536" s="22">
        <f t="shared" si="24"/>
        <v>0.91966000000000003</v>
      </c>
      <c r="I536" s="24">
        <f t="shared" si="25"/>
        <v>0.91966000000000003</v>
      </c>
      <c r="J536" s="25">
        <f>ROUND((H536*'2-Calculator'!$D$26),2)</f>
        <v>4966.16</v>
      </c>
      <c r="K536" s="25">
        <f>ROUND((I536*'2-Calculator'!$D$26),2)</f>
        <v>4966.16</v>
      </c>
      <c r="L536" s="23">
        <v>3.4910096818810512</v>
      </c>
      <c r="M536" s="20" t="s">
        <v>199</v>
      </c>
      <c r="N536" s="20" t="s">
        <v>719</v>
      </c>
      <c r="O536" s="20"/>
      <c r="P536" s="20" t="s">
        <v>13</v>
      </c>
    </row>
    <row r="537" spans="1:16" s="26" customFormat="1" ht="12.5">
      <c r="A537" s="20"/>
      <c r="B537" s="20" t="s">
        <v>846</v>
      </c>
      <c r="C537" s="72" t="str">
        <f t="shared" si="26"/>
        <v>253</v>
      </c>
      <c r="D537" s="171" t="s">
        <v>844</v>
      </c>
      <c r="E537" s="182">
        <v>1.2950699999999999</v>
      </c>
      <c r="F537" s="23">
        <v>1</v>
      </c>
      <c r="G537" s="23">
        <v>1</v>
      </c>
      <c r="H537" s="22">
        <f t="shared" si="24"/>
        <v>1.2950699999999999</v>
      </c>
      <c r="I537" s="24">
        <f t="shared" si="25"/>
        <v>1.2950699999999999</v>
      </c>
      <c r="J537" s="25">
        <f>ROUND((H537*'2-Calculator'!$D$26),2)</f>
        <v>6993.38</v>
      </c>
      <c r="K537" s="25">
        <f>ROUND((I537*'2-Calculator'!$D$26),2)</f>
        <v>6993.38</v>
      </c>
      <c r="L537" s="23">
        <v>5.1841117803890588</v>
      </c>
      <c r="M537" s="20" t="s">
        <v>199</v>
      </c>
      <c r="N537" s="20" t="s">
        <v>719</v>
      </c>
      <c r="O537" s="20"/>
      <c r="P537" s="20" t="s">
        <v>13</v>
      </c>
    </row>
    <row r="538" spans="1:16" s="26" customFormat="1" ht="12.5">
      <c r="A538" s="20"/>
      <c r="B538" s="20" t="s">
        <v>847</v>
      </c>
      <c r="C538" s="72" t="str">
        <f t="shared" si="26"/>
        <v>253</v>
      </c>
      <c r="D538" s="171" t="s">
        <v>844</v>
      </c>
      <c r="E538" s="182">
        <v>2.2307600000000001</v>
      </c>
      <c r="F538" s="23">
        <v>1</v>
      </c>
      <c r="G538" s="23">
        <v>1</v>
      </c>
      <c r="H538" s="22">
        <f t="shared" si="24"/>
        <v>2.2307600000000001</v>
      </c>
      <c r="I538" s="24">
        <f t="shared" si="25"/>
        <v>2.2307600000000001</v>
      </c>
      <c r="J538" s="25">
        <f>ROUND((H538*'2-Calculator'!$D$26),2)</f>
        <v>12046.1</v>
      </c>
      <c r="K538" s="25">
        <f>ROUND((I538*'2-Calculator'!$D$26),2)</f>
        <v>12046.1</v>
      </c>
      <c r="L538" s="23">
        <v>8.2534321202876448</v>
      </c>
      <c r="M538" s="20" t="s">
        <v>199</v>
      </c>
      <c r="N538" s="20" t="s">
        <v>719</v>
      </c>
      <c r="O538" s="20"/>
      <c r="P538" s="20" t="s">
        <v>13</v>
      </c>
    </row>
    <row r="539" spans="1:16" s="26" customFormat="1" ht="12.5">
      <c r="A539" s="20"/>
      <c r="B539" s="20" t="s">
        <v>848</v>
      </c>
      <c r="C539" s="72" t="str">
        <f t="shared" si="26"/>
        <v>254</v>
      </c>
      <c r="D539" s="171" t="s">
        <v>849</v>
      </c>
      <c r="E539" s="182">
        <v>0.60968999999999995</v>
      </c>
      <c r="F539" s="23">
        <v>1</v>
      </c>
      <c r="G539" s="23">
        <v>1</v>
      </c>
      <c r="H539" s="22">
        <f t="shared" si="24"/>
        <v>0.60968999999999995</v>
      </c>
      <c r="I539" s="24">
        <f t="shared" si="25"/>
        <v>0.60968999999999995</v>
      </c>
      <c r="J539" s="25">
        <f>ROUND((H539*'2-Calculator'!$D$26),2)</f>
        <v>3292.33</v>
      </c>
      <c r="K539" s="25">
        <f>ROUND((I539*'2-Calculator'!$D$26),2)</f>
        <v>3292.33</v>
      </c>
      <c r="L539" s="23">
        <v>2.6399258117604032</v>
      </c>
      <c r="M539" s="20" t="s">
        <v>199</v>
      </c>
      <c r="N539" s="20" t="s">
        <v>719</v>
      </c>
      <c r="O539" s="20"/>
      <c r="P539" s="20" t="s">
        <v>13</v>
      </c>
    </row>
    <row r="540" spans="1:16" s="26" customFormat="1" ht="12.5">
      <c r="A540" s="20"/>
      <c r="B540" s="20" t="s">
        <v>850</v>
      </c>
      <c r="C540" s="72" t="str">
        <f t="shared" si="26"/>
        <v>254</v>
      </c>
      <c r="D540" s="171" t="s">
        <v>849</v>
      </c>
      <c r="E540" s="182">
        <v>0.85113000000000005</v>
      </c>
      <c r="F540" s="23">
        <v>1</v>
      </c>
      <c r="G540" s="23">
        <v>1</v>
      </c>
      <c r="H540" s="22">
        <f t="shared" si="24"/>
        <v>0.85113000000000005</v>
      </c>
      <c r="I540" s="24">
        <f t="shared" si="25"/>
        <v>0.85113000000000005</v>
      </c>
      <c r="J540" s="25">
        <f>ROUND((H540*'2-Calculator'!$D$26),2)</f>
        <v>4596.1000000000004</v>
      </c>
      <c r="K540" s="25">
        <f>ROUND((I540*'2-Calculator'!$D$26),2)</f>
        <v>4596.1000000000004</v>
      </c>
      <c r="L540" s="23">
        <v>3.6341332925710792</v>
      </c>
      <c r="M540" s="20" t="s">
        <v>199</v>
      </c>
      <c r="N540" s="20" t="s">
        <v>719</v>
      </c>
      <c r="O540" s="20"/>
      <c r="P540" s="20" t="s">
        <v>13</v>
      </c>
    </row>
    <row r="541" spans="1:16" s="26" customFormat="1" ht="12.5">
      <c r="A541" s="20"/>
      <c r="B541" s="20" t="s">
        <v>851</v>
      </c>
      <c r="C541" s="72" t="str">
        <f t="shared" si="26"/>
        <v>254</v>
      </c>
      <c r="D541" s="171" t="s">
        <v>849</v>
      </c>
      <c r="E541" s="182">
        <v>1.22387</v>
      </c>
      <c r="F541" s="23">
        <v>1</v>
      </c>
      <c r="G541" s="23">
        <v>1</v>
      </c>
      <c r="H541" s="22">
        <f t="shared" si="24"/>
        <v>1.22387</v>
      </c>
      <c r="I541" s="24">
        <f t="shared" si="25"/>
        <v>1.22387</v>
      </c>
      <c r="J541" s="25">
        <f>ROUND((H541*'2-Calculator'!$D$26),2)</f>
        <v>6608.9</v>
      </c>
      <c r="K541" s="25">
        <f>ROUND((I541*'2-Calculator'!$D$26),2)</f>
        <v>6608.9</v>
      </c>
      <c r="L541" s="23">
        <v>5.4672179273901556</v>
      </c>
      <c r="M541" s="20" t="s">
        <v>199</v>
      </c>
      <c r="N541" s="20" t="s">
        <v>719</v>
      </c>
      <c r="O541" s="20"/>
      <c r="P541" s="20" t="s">
        <v>13</v>
      </c>
    </row>
    <row r="542" spans="1:16" s="26" customFormat="1" ht="12.5">
      <c r="A542" s="20"/>
      <c r="B542" s="20" t="s">
        <v>852</v>
      </c>
      <c r="C542" s="72" t="str">
        <f t="shared" si="26"/>
        <v>254</v>
      </c>
      <c r="D542" s="171" t="s">
        <v>849</v>
      </c>
      <c r="E542" s="182">
        <v>2.1505000000000001</v>
      </c>
      <c r="F542" s="23">
        <v>1</v>
      </c>
      <c r="G542" s="23">
        <v>1</v>
      </c>
      <c r="H542" s="22">
        <f t="shared" si="24"/>
        <v>2.1505000000000001</v>
      </c>
      <c r="I542" s="24">
        <f t="shared" si="25"/>
        <v>2.1505000000000001</v>
      </c>
      <c r="J542" s="25">
        <f>ROUND((H542*'2-Calculator'!$D$26),2)</f>
        <v>11612.7</v>
      </c>
      <c r="K542" s="25">
        <f>ROUND((I542*'2-Calculator'!$D$26),2)</f>
        <v>11612.7</v>
      </c>
      <c r="L542" s="23">
        <v>9.4081072843645224</v>
      </c>
      <c r="M542" s="20" t="s">
        <v>199</v>
      </c>
      <c r="N542" s="20" t="s">
        <v>719</v>
      </c>
      <c r="O542" s="20"/>
      <c r="P542" s="20" t="s">
        <v>13</v>
      </c>
    </row>
    <row r="543" spans="1:16" s="26" customFormat="1" ht="12.5">
      <c r="A543" s="20"/>
      <c r="B543" s="20" t="s">
        <v>853</v>
      </c>
      <c r="C543" s="72" t="str">
        <f t="shared" si="26"/>
        <v>260</v>
      </c>
      <c r="D543" s="171" t="s">
        <v>854</v>
      </c>
      <c r="E543" s="182">
        <v>2.1870099999999999</v>
      </c>
      <c r="F543" s="23">
        <v>1</v>
      </c>
      <c r="G543" s="23">
        <v>1</v>
      </c>
      <c r="H543" s="22">
        <f t="shared" si="24"/>
        <v>2.1870099999999999</v>
      </c>
      <c r="I543" s="24">
        <f t="shared" si="25"/>
        <v>2.1870099999999999</v>
      </c>
      <c r="J543" s="25">
        <f>ROUND((H543*'2-Calculator'!$D$26),2)</f>
        <v>11809.85</v>
      </c>
      <c r="K543" s="25">
        <f>ROUND((I543*'2-Calculator'!$D$26),2)</f>
        <v>11809.85</v>
      </c>
      <c r="L543" s="23">
        <v>4.8559282002834196</v>
      </c>
      <c r="M543" s="20" t="s">
        <v>199</v>
      </c>
      <c r="N543" s="20" t="s">
        <v>719</v>
      </c>
      <c r="O543" s="20"/>
      <c r="P543" s="20" t="s">
        <v>13</v>
      </c>
    </row>
    <row r="544" spans="1:16" s="26" customFormat="1" ht="12.5">
      <c r="A544" s="20"/>
      <c r="B544" s="20" t="s">
        <v>855</v>
      </c>
      <c r="C544" s="72" t="str">
        <f t="shared" si="26"/>
        <v>260</v>
      </c>
      <c r="D544" s="171" t="s">
        <v>854</v>
      </c>
      <c r="E544" s="182">
        <v>2.7724000000000002</v>
      </c>
      <c r="F544" s="23">
        <v>1</v>
      </c>
      <c r="G544" s="23">
        <v>1</v>
      </c>
      <c r="H544" s="22">
        <f t="shared" si="24"/>
        <v>2.7724000000000002</v>
      </c>
      <c r="I544" s="24">
        <f t="shared" si="25"/>
        <v>2.7724000000000002</v>
      </c>
      <c r="J544" s="25">
        <f>ROUND((H544*'2-Calculator'!$D$26),2)</f>
        <v>14970.96</v>
      </c>
      <c r="K544" s="25">
        <f>ROUND((I544*'2-Calculator'!$D$26),2)</f>
        <v>14970.96</v>
      </c>
      <c r="L544" s="23">
        <v>6.505048465266559</v>
      </c>
      <c r="M544" s="20" t="s">
        <v>199</v>
      </c>
      <c r="N544" s="20" t="s">
        <v>719</v>
      </c>
      <c r="O544" s="20"/>
      <c r="P544" s="20" t="s">
        <v>13</v>
      </c>
    </row>
    <row r="545" spans="1:16" s="26" customFormat="1" ht="12.5">
      <c r="A545" s="20"/>
      <c r="B545" s="20" t="s">
        <v>856</v>
      </c>
      <c r="C545" s="72" t="str">
        <f t="shared" si="26"/>
        <v>260</v>
      </c>
      <c r="D545" s="171" t="s">
        <v>854</v>
      </c>
      <c r="E545" s="182">
        <v>3.79975</v>
      </c>
      <c r="F545" s="23">
        <v>1</v>
      </c>
      <c r="G545" s="23">
        <v>1</v>
      </c>
      <c r="H545" s="22">
        <f t="shared" si="24"/>
        <v>3.79975</v>
      </c>
      <c r="I545" s="24">
        <f t="shared" si="25"/>
        <v>3.79975</v>
      </c>
      <c r="J545" s="25">
        <f>ROUND((H545*'2-Calculator'!$D$26),2)</f>
        <v>20518.650000000001</v>
      </c>
      <c r="K545" s="25">
        <f>ROUND((I545*'2-Calculator'!$D$26),2)</f>
        <v>20518.650000000001</v>
      </c>
      <c r="L545" s="23">
        <v>10.701019252548132</v>
      </c>
      <c r="M545" s="20" t="s">
        <v>199</v>
      </c>
      <c r="N545" s="20" t="s">
        <v>719</v>
      </c>
      <c r="O545" s="20"/>
      <c r="P545" s="20" t="s">
        <v>13</v>
      </c>
    </row>
    <row r="546" spans="1:16" s="26" customFormat="1" ht="12.5">
      <c r="A546" s="20"/>
      <c r="B546" s="20" t="s">
        <v>857</v>
      </c>
      <c r="C546" s="72" t="str">
        <f t="shared" si="26"/>
        <v>260</v>
      </c>
      <c r="D546" s="171" t="s">
        <v>854</v>
      </c>
      <c r="E546" s="182">
        <v>7.17401</v>
      </c>
      <c r="F546" s="23">
        <v>1</v>
      </c>
      <c r="G546" s="23">
        <v>1</v>
      </c>
      <c r="H546" s="22">
        <f t="shared" si="24"/>
        <v>7.17401</v>
      </c>
      <c r="I546" s="24">
        <f t="shared" si="25"/>
        <v>7.17401</v>
      </c>
      <c r="J546" s="25">
        <f>ROUND((H546*'2-Calculator'!$D$26),2)</f>
        <v>38739.65</v>
      </c>
      <c r="K546" s="25">
        <f>ROUND((I546*'2-Calculator'!$D$26),2)</f>
        <v>38739.65</v>
      </c>
      <c r="L546" s="23">
        <v>21.267921146953405</v>
      </c>
      <c r="M546" s="20" t="s">
        <v>199</v>
      </c>
      <c r="N546" s="20" t="s">
        <v>719</v>
      </c>
      <c r="O546" s="20"/>
      <c r="P546" s="20" t="s">
        <v>13</v>
      </c>
    </row>
    <row r="547" spans="1:16" s="26" customFormat="1" ht="12.5">
      <c r="A547" s="20"/>
      <c r="B547" s="20" t="s">
        <v>858</v>
      </c>
      <c r="C547" s="72" t="str">
        <f t="shared" si="26"/>
        <v>261</v>
      </c>
      <c r="D547" s="171" t="s">
        <v>859</v>
      </c>
      <c r="E547" s="182">
        <v>1.82582</v>
      </c>
      <c r="F547" s="23">
        <v>1</v>
      </c>
      <c r="G547" s="23">
        <v>1</v>
      </c>
      <c r="H547" s="22">
        <f t="shared" si="24"/>
        <v>1.82582</v>
      </c>
      <c r="I547" s="24">
        <f t="shared" si="25"/>
        <v>1.82582</v>
      </c>
      <c r="J547" s="25">
        <f>ROUND((H547*'2-Calculator'!$D$26),2)</f>
        <v>9859.43</v>
      </c>
      <c r="K547" s="25">
        <f>ROUND((I547*'2-Calculator'!$D$26),2)</f>
        <v>9859.43</v>
      </c>
      <c r="L547" s="23">
        <v>4.5672131147540984</v>
      </c>
      <c r="M547" s="20" t="s">
        <v>199</v>
      </c>
      <c r="N547" s="20" t="s">
        <v>719</v>
      </c>
      <c r="O547" s="20"/>
      <c r="P547" s="20" t="s">
        <v>13</v>
      </c>
    </row>
    <row r="548" spans="1:16" s="26" customFormat="1" ht="12.5">
      <c r="A548" s="20"/>
      <c r="B548" s="20" t="s">
        <v>860</v>
      </c>
      <c r="C548" s="72" t="str">
        <f t="shared" si="26"/>
        <v>261</v>
      </c>
      <c r="D548" s="171" t="s">
        <v>859</v>
      </c>
      <c r="E548" s="182">
        <v>2.3894199999999999</v>
      </c>
      <c r="F548" s="23">
        <v>1</v>
      </c>
      <c r="G548" s="23">
        <v>1</v>
      </c>
      <c r="H548" s="22">
        <f t="shared" si="24"/>
        <v>2.3894199999999999</v>
      </c>
      <c r="I548" s="24">
        <f t="shared" si="25"/>
        <v>2.3894199999999999</v>
      </c>
      <c r="J548" s="25">
        <f>ROUND((H548*'2-Calculator'!$D$26),2)</f>
        <v>12902.87</v>
      </c>
      <c r="K548" s="25">
        <f>ROUND((I548*'2-Calculator'!$D$26),2)</f>
        <v>12902.87</v>
      </c>
      <c r="L548" s="23">
        <v>6.4733268671193018</v>
      </c>
      <c r="M548" s="20" t="s">
        <v>199</v>
      </c>
      <c r="N548" s="20" t="s">
        <v>719</v>
      </c>
      <c r="O548" s="20"/>
      <c r="P548" s="20" t="s">
        <v>13</v>
      </c>
    </row>
    <row r="549" spans="1:16" s="26" customFormat="1" ht="12.5">
      <c r="A549" s="20"/>
      <c r="B549" s="20" t="s">
        <v>861</v>
      </c>
      <c r="C549" s="72" t="str">
        <f t="shared" si="26"/>
        <v>261</v>
      </c>
      <c r="D549" s="171" t="s">
        <v>859</v>
      </c>
      <c r="E549" s="182">
        <v>3.3105600000000002</v>
      </c>
      <c r="F549" s="23">
        <v>1</v>
      </c>
      <c r="G549" s="23">
        <v>1</v>
      </c>
      <c r="H549" s="22">
        <f t="shared" si="24"/>
        <v>3.3105600000000002</v>
      </c>
      <c r="I549" s="24">
        <f t="shared" si="25"/>
        <v>3.3105600000000002</v>
      </c>
      <c r="J549" s="25">
        <f>ROUND((H549*'2-Calculator'!$D$26),2)</f>
        <v>17877.02</v>
      </c>
      <c r="K549" s="25">
        <f>ROUND((I549*'2-Calculator'!$D$26),2)</f>
        <v>17877.02</v>
      </c>
      <c r="L549" s="23">
        <v>11.097014925373134</v>
      </c>
      <c r="M549" s="20" t="s">
        <v>199</v>
      </c>
      <c r="N549" s="20" t="s">
        <v>719</v>
      </c>
      <c r="O549" s="20"/>
      <c r="P549" s="20" t="s">
        <v>13</v>
      </c>
    </row>
    <row r="550" spans="1:16" s="26" customFormat="1" ht="12.5">
      <c r="A550" s="20"/>
      <c r="B550" s="20" t="s">
        <v>862</v>
      </c>
      <c r="C550" s="72" t="str">
        <f t="shared" si="26"/>
        <v>261</v>
      </c>
      <c r="D550" s="171" t="s">
        <v>859</v>
      </c>
      <c r="E550" s="182">
        <v>6.3057600000000003</v>
      </c>
      <c r="F550" s="23">
        <v>1</v>
      </c>
      <c r="G550" s="23">
        <v>1</v>
      </c>
      <c r="H550" s="22">
        <f t="shared" si="24"/>
        <v>6.3057600000000003</v>
      </c>
      <c r="I550" s="24">
        <f t="shared" si="25"/>
        <v>6.3057600000000003</v>
      </c>
      <c r="J550" s="25">
        <f>ROUND((H550*'2-Calculator'!$D$26),2)</f>
        <v>34051.1</v>
      </c>
      <c r="K550" s="25">
        <f>ROUND((I550*'2-Calculator'!$D$26),2)</f>
        <v>34051.1</v>
      </c>
      <c r="L550" s="23">
        <v>20.544973544973544</v>
      </c>
      <c r="M550" s="20" t="s">
        <v>199</v>
      </c>
      <c r="N550" s="20" t="s">
        <v>719</v>
      </c>
      <c r="O550" s="20"/>
      <c r="P550" s="20" t="s">
        <v>13</v>
      </c>
    </row>
    <row r="551" spans="1:16" s="26" customFormat="1" ht="12.5">
      <c r="A551" s="20"/>
      <c r="B551" s="20" t="s">
        <v>863</v>
      </c>
      <c r="C551" s="72" t="str">
        <f t="shared" si="26"/>
        <v>263</v>
      </c>
      <c r="D551" s="171" t="s">
        <v>864</v>
      </c>
      <c r="E551" s="182">
        <v>1.3393900000000001</v>
      </c>
      <c r="F551" s="23">
        <v>1</v>
      </c>
      <c r="G551" s="23">
        <v>1</v>
      </c>
      <c r="H551" s="22">
        <f t="shared" si="24"/>
        <v>1.3393900000000001</v>
      </c>
      <c r="I551" s="24">
        <f t="shared" si="25"/>
        <v>1.3393900000000001</v>
      </c>
      <c r="J551" s="25">
        <f>ROUND((H551*'2-Calculator'!$D$26),2)</f>
        <v>7232.71</v>
      </c>
      <c r="K551" s="25">
        <f>ROUND((I551*'2-Calculator'!$D$26),2)</f>
        <v>7232.71</v>
      </c>
      <c r="L551" s="23">
        <v>2.5306214383854764</v>
      </c>
      <c r="M551" s="20" t="s">
        <v>199</v>
      </c>
      <c r="N551" s="20" t="s">
        <v>719</v>
      </c>
      <c r="O551" s="20"/>
      <c r="P551" s="20" t="s">
        <v>13</v>
      </c>
    </row>
    <row r="552" spans="1:16" s="26" customFormat="1" ht="12.5">
      <c r="A552" s="20"/>
      <c r="B552" s="20" t="s">
        <v>865</v>
      </c>
      <c r="C552" s="72" t="str">
        <f t="shared" si="26"/>
        <v>263</v>
      </c>
      <c r="D552" s="171" t="s">
        <v>864</v>
      </c>
      <c r="E552" s="182">
        <v>1.6976899999999999</v>
      </c>
      <c r="F552" s="23">
        <v>1</v>
      </c>
      <c r="G552" s="23">
        <v>1</v>
      </c>
      <c r="H552" s="22">
        <f t="shared" si="24"/>
        <v>1.6976899999999999</v>
      </c>
      <c r="I552" s="24">
        <f t="shared" si="25"/>
        <v>1.6976899999999999</v>
      </c>
      <c r="J552" s="25">
        <f>ROUND((H552*'2-Calculator'!$D$26),2)</f>
        <v>9167.5300000000007</v>
      </c>
      <c r="K552" s="25">
        <f>ROUND((I552*'2-Calculator'!$D$26),2)</f>
        <v>9167.5300000000007</v>
      </c>
      <c r="L552" s="23">
        <v>3.9196911923927882</v>
      </c>
      <c r="M552" s="20" t="s">
        <v>199</v>
      </c>
      <c r="N552" s="20" t="s">
        <v>719</v>
      </c>
      <c r="O552" s="20"/>
      <c r="P552" s="20" t="s">
        <v>13</v>
      </c>
    </row>
    <row r="553" spans="1:16" s="26" customFormat="1" ht="12.5">
      <c r="A553" s="20"/>
      <c r="B553" s="20" t="s">
        <v>866</v>
      </c>
      <c r="C553" s="72" t="str">
        <f t="shared" si="26"/>
        <v>263</v>
      </c>
      <c r="D553" s="171" t="s">
        <v>864</v>
      </c>
      <c r="E553" s="182">
        <v>2.1538200000000001</v>
      </c>
      <c r="F553" s="23">
        <v>1</v>
      </c>
      <c r="G553" s="23">
        <v>1</v>
      </c>
      <c r="H553" s="22">
        <f t="shared" si="24"/>
        <v>2.1538200000000001</v>
      </c>
      <c r="I553" s="24">
        <f t="shared" si="25"/>
        <v>2.1538200000000001</v>
      </c>
      <c r="J553" s="25">
        <f>ROUND((H553*'2-Calculator'!$D$26),2)</f>
        <v>11630.63</v>
      </c>
      <c r="K553" s="25">
        <f>ROUND((I553*'2-Calculator'!$D$26),2)</f>
        <v>11630.63</v>
      </c>
      <c r="L553" s="23">
        <v>6.2262308152282237</v>
      </c>
      <c r="M553" s="20" t="s">
        <v>199</v>
      </c>
      <c r="N553" s="20" t="s">
        <v>719</v>
      </c>
      <c r="O553" s="20"/>
      <c r="P553" s="20" t="s">
        <v>13</v>
      </c>
    </row>
    <row r="554" spans="1:16" s="26" customFormat="1" ht="12.5">
      <c r="A554" s="20"/>
      <c r="B554" s="20" t="s">
        <v>867</v>
      </c>
      <c r="C554" s="72" t="str">
        <f t="shared" si="26"/>
        <v>263</v>
      </c>
      <c r="D554" s="171" t="s">
        <v>864</v>
      </c>
      <c r="E554" s="182">
        <v>3.9747699999999999</v>
      </c>
      <c r="F554" s="23">
        <v>1</v>
      </c>
      <c r="G554" s="23">
        <v>1</v>
      </c>
      <c r="H554" s="22">
        <f t="shared" si="24"/>
        <v>3.9747699999999999</v>
      </c>
      <c r="I554" s="24">
        <f t="shared" si="25"/>
        <v>3.9747699999999999</v>
      </c>
      <c r="J554" s="25">
        <f>ROUND((H554*'2-Calculator'!$D$26),2)</f>
        <v>21463.759999999998</v>
      </c>
      <c r="K554" s="25">
        <f>ROUND((I554*'2-Calculator'!$D$26),2)</f>
        <v>21463.759999999998</v>
      </c>
      <c r="L554" s="23">
        <v>12.573863636363637</v>
      </c>
      <c r="M554" s="20" t="s">
        <v>199</v>
      </c>
      <c r="N554" s="20" t="s">
        <v>719</v>
      </c>
      <c r="O554" s="20"/>
      <c r="P554" s="20" t="s">
        <v>13</v>
      </c>
    </row>
    <row r="555" spans="1:16" s="26" customFormat="1" ht="12.5">
      <c r="A555" s="20"/>
      <c r="B555" s="20" t="s">
        <v>868</v>
      </c>
      <c r="C555" s="72" t="str">
        <f t="shared" si="26"/>
        <v>264</v>
      </c>
      <c r="D555" s="171" t="s">
        <v>869</v>
      </c>
      <c r="E555" s="182">
        <v>1.6573599999999999</v>
      </c>
      <c r="F555" s="23">
        <v>1</v>
      </c>
      <c r="G555" s="23">
        <v>1</v>
      </c>
      <c r="H555" s="22">
        <f t="shared" si="24"/>
        <v>1.6573599999999999</v>
      </c>
      <c r="I555" s="24">
        <f t="shared" si="25"/>
        <v>1.6573599999999999</v>
      </c>
      <c r="J555" s="25">
        <f>ROUND((H555*'2-Calculator'!$D$26),2)</f>
        <v>8949.74</v>
      </c>
      <c r="K555" s="25">
        <f>ROUND((I555*'2-Calculator'!$D$26),2)</f>
        <v>8949.74</v>
      </c>
      <c r="L555" s="23">
        <v>3.9805249788314989</v>
      </c>
      <c r="M555" s="20" t="s">
        <v>199</v>
      </c>
      <c r="N555" s="20" t="s">
        <v>719</v>
      </c>
      <c r="O555" s="20"/>
      <c r="P555" s="20" t="s">
        <v>13</v>
      </c>
    </row>
    <row r="556" spans="1:16" s="26" customFormat="1" ht="12.5">
      <c r="A556" s="20"/>
      <c r="B556" s="20" t="s">
        <v>870</v>
      </c>
      <c r="C556" s="72" t="str">
        <f t="shared" si="26"/>
        <v>264</v>
      </c>
      <c r="D556" s="171" t="s">
        <v>869</v>
      </c>
      <c r="E556" s="182">
        <v>1.81328</v>
      </c>
      <c r="F556" s="23">
        <v>1</v>
      </c>
      <c r="G556" s="23">
        <v>1</v>
      </c>
      <c r="H556" s="22">
        <f t="shared" si="24"/>
        <v>1.81328</v>
      </c>
      <c r="I556" s="24">
        <f t="shared" si="25"/>
        <v>1.81328</v>
      </c>
      <c r="J556" s="25">
        <f>ROUND((H556*'2-Calculator'!$D$26),2)</f>
        <v>9791.7099999999991</v>
      </c>
      <c r="K556" s="25">
        <f>ROUND((I556*'2-Calculator'!$D$26),2)</f>
        <v>9791.7099999999991</v>
      </c>
      <c r="L556" s="23">
        <v>4.4723490613901573</v>
      </c>
      <c r="M556" s="20" t="s">
        <v>199</v>
      </c>
      <c r="N556" s="20" t="s">
        <v>719</v>
      </c>
      <c r="O556" s="20"/>
      <c r="P556" s="20" t="s">
        <v>13</v>
      </c>
    </row>
    <row r="557" spans="1:16" s="26" customFormat="1" ht="12.5">
      <c r="A557" s="20"/>
      <c r="B557" s="20" t="s">
        <v>871</v>
      </c>
      <c r="C557" s="72" t="str">
        <f t="shared" si="26"/>
        <v>264</v>
      </c>
      <c r="D557" s="171" t="s">
        <v>869</v>
      </c>
      <c r="E557" s="182">
        <v>2.63537</v>
      </c>
      <c r="F557" s="23">
        <v>1</v>
      </c>
      <c r="G557" s="23">
        <v>1</v>
      </c>
      <c r="H557" s="22">
        <f t="shared" si="24"/>
        <v>2.63537</v>
      </c>
      <c r="I557" s="24">
        <f t="shared" si="25"/>
        <v>2.63537</v>
      </c>
      <c r="J557" s="25">
        <f>ROUND((H557*'2-Calculator'!$D$26),2)</f>
        <v>14231</v>
      </c>
      <c r="K557" s="25">
        <f>ROUND((I557*'2-Calculator'!$D$26),2)</f>
        <v>14231</v>
      </c>
      <c r="L557" s="23">
        <v>6.1505698860227955</v>
      </c>
      <c r="M557" s="20" t="s">
        <v>199</v>
      </c>
      <c r="N557" s="20" t="s">
        <v>719</v>
      </c>
      <c r="O557" s="20"/>
      <c r="P557" s="20" t="s">
        <v>13</v>
      </c>
    </row>
    <row r="558" spans="1:16" s="26" customFormat="1" ht="12.5">
      <c r="A558" s="20"/>
      <c r="B558" s="20" t="s">
        <v>872</v>
      </c>
      <c r="C558" s="72" t="str">
        <f t="shared" si="26"/>
        <v>264</v>
      </c>
      <c r="D558" s="171" t="s">
        <v>869</v>
      </c>
      <c r="E558" s="182">
        <v>5.60114</v>
      </c>
      <c r="F558" s="23">
        <v>1</v>
      </c>
      <c r="G558" s="23">
        <v>1</v>
      </c>
      <c r="H558" s="22">
        <f t="shared" si="24"/>
        <v>5.60114</v>
      </c>
      <c r="I558" s="24">
        <f t="shared" si="25"/>
        <v>5.60114</v>
      </c>
      <c r="J558" s="25">
        <f>ROUND((H558*'2-Calculator'!$D$26),2)</f>
        <v>30246.16</v>
      </c>
      <c r="K558" s="25">
        <f>ROUND((I558*'2-Calculator'!$D$26),2)</f>
        <v>30246.16</v>
      </c>
      <c r="L558" s="23">
        <v>13.071186440677966</v>
      </c>
      <c r="M558" s="20" t="s">
        <v>199</v>
      </c>
      <c r="N558" s="20" t="s">
        <v>719</v>
      </c>
      <c r="O558" s="20"/>
      <c r="P558" s="20" t="s">
        <v>13</v>
      </c>
    </row>
    <row r="559" spans="1:16" s="26" customFormat="1" ht="12.5">
      <c r="A559" s="20"/>
      <c r="B559" s="20" t="s">
        <v>873</v>
      </c>
      <c r="C559" s="72" t="str">
        <f t="shared" si="26"/>
        <v>279</v>
      </c>
      <c r="D559" s="171" t="s">
        <v>874</v>
      </c>
      <c r="E559" s="182">
        <v>0.62275999999999998</v>
      </c>
      <c r="F559" s="23">
        <v>1</v>
      </c>
      <c r="G559" s="23">
        <v>1</v>
      </c>
      <c r="H559" s="22">
        <f t="shared" si="24"/>
        <v>0.62275999999999998</v>
      </c>
      <c r="I559" s="24">
        <f t="shared" si="25"/>
        <v>0.62275999999999998</v>
      </c>
      <c r="J559" s="25">
        <f>ROUND((H559*'2-Calculator'!$D$26),2)</f>
        <v>3362.9</v>
      </c>
      <c r="K559" s="25">
        <f>ROUND((I559*'2-Calculator'!$D$26),2)</f>
        <v>3362.9</v>
      </c>
      <c r="L559" s="23">
        <v>2.9116389548693586</v>
      </c>
      <c r="M559" s="20" t="s">
        <v>199</v>
      </c>
      <c r="N559" s="20" t="s">
        <v>719</v>
      </c>
      <c r="O559" s="20"/>
      <c r="P559" s="20" t="s">
        <v>13</v>
      </c>
    </row>
    <row r="560" spans="1:16" s="26" customFormat="1" ht="12.5">
      <c r="A560" s="20"/>
      <c r="B560" s="20" t="s">
        <v>875</v>
      </c>
      <c r="C560" s="72" t="str">
        <f t="shared" si="26"/>
        <v>279</v>
      </c>
      <c r="D560" s="171" t="s">
        <v>874</v>
      </c>
      <c r="E560" s="182">
        <v>0.76436000000000004</v>
      </c>
      <c r="F560" s="23">
        <v>1</v>
      </c>
      <c r="G560" s="23">
        <v>1</v>
      </c>
      <c r="H560" s="22">
        <f t="shared" si="24"/>
        <v>0.76436000000000004</v>
      </c>
      <c r="I560" s="24">
        <f t="shared" si="25"/>
        <v>0.76436000000000004</v>
      </c>
      <c r="J560" s="25">
        <f>ROUND((H560*'2-Calculator'!$D$26),2)</f>
        <v>4127.54</v>
      </c>
      <c r="K560" s="25">
        <f>ROUND((I560*'2-Calculator'!$D$26),2)</f>
        <v>4127.54</v>
      </c>
      <c r="L560" s="23">
        <v>3.6536393890263676</v>
      </c>
      <c r="M560" s="20" t="s">
        <v>199</v>
      </c>
      <c r="N560" s="20" t="s">
        <v>719</v>
      </c>
      <c r="O560" s="20"/>
      <c r="P560" s="20" t="s">
        <v>13</v>
      </c>
    </row>
    <row r="561" spans="1:16" s="26" customFormat="1" ht="12.5">
      <c r="A561" s="20"/>
      <c r="B561" s="20" t="s">
        <v>876</v>
      </c>
      <c r="C561" s="72" t="str">
        <f t="shared" si="26"/>
        <v>279</v>
      </c>
      <c r="D561" s="171" t="s">
        <v>874</v>
      </c>
      <c r="E561" s="182">
        <v>1.1696299999999999</v>
      </c>
      <c r="F561" s="23">
        <v>1</v>
      </c>
      <c r="G561" s="23">
        <v>1</v>
      </c>
      <c r="H561" s="22">
        <f t="shared" si="24"/>
        <v>1.1696299999999999</v>
      </c>
      <c r="I561" s="24">
        <f t="shared" si="25"/>
        <v>1.1696299999999999</v>
      </c>
      <c r="J561" s="25">
        <f>ROUND((H561*'2-Calculator'!$D$26),2)</f>
        <v>6316</v>
      </c>
      <c r="K561" s="25">
        <f>ROUND((I561*'2-Calculator'!$D$26),2)</f>
        <v>6316</v>
      </c>
      <c r="L561" s="23">
        <v>5.6819739048035567</v>
      </c>
      <c r="M561" s="20" t="s">
        <v>199</v>
      </c>
      <c r="N561" s="20" t="s">
        <v>719</v>
      </c>
      <c r="O561" s="20"/>
      <c r="P561" s="20" t="s">
        <v>13</v>
      </c>
    </row>
    <row r="562" spans="1:16" s="26" customFormat="1" ht="12.5">
      <c r="A562" s="20"/>
      <c r="B562" s="20" t="s">
        <v>877</v>
      </c>
      <c r="C562" s="72" t="str">
        <f t="shared" si="26"/>
        <v>279</v>
      </c>
      <c r="D562" s="171" t="s">
        <v>874</v>
      </c>
      <c r="E562" s="182">
        <v>2.4418700000000002</v>
      </c>
      <c r="F562" s="23">
        <v>1</v>
      </c>
      <c r="G562" s="23">
        <v>1</v>
      </c>
      <c r="H562" s="22">
        <f t="shared" si="24"/>
        <v>2.4418700000000002</v>
      </c>
      <c r="I562" s="24">
        <f t="shared" si="25"/>
        <v>2.4418700000000002</v>
      </c>
      <c r="J562" s="25">
        <f>ROUND((H562*'2-Calculator'!$D$26),2)</f>
        <v>13186.1</v>
      </c>
      <c r="K562" s="25">
        <f>ROUND((I562*'2-Calculator'!$D$26),2)</f>
        <v>13186.1</v>
      </c>
      <c r="L562" s="23">
        <v>10.010716152639834</v>
      </c>
      <c r="M562" s="20" t="s">
        <v>199</v>
      </c>
      <c r="N562" s="20" t="s">
        <v>719</v>
      </c>
      <c r="O562" s="20"/>
      <c r="P562" s="20" t="s">
        <v>13</v>
      </c>
    </row>
    <row r="563" spans="1:16" s="26" customFormat="1" ht="12.5">
      <c r="A563" s="20"/>
      <c r="B563" s="20" t="s">
        <v>878</v>
      </c>
      <c r="C563" s="72" t="str">
        <f t="shared" si="26"/>
        <v>280</v>
      </c>
      <c r="D563" s="171" t="s">
        <v>879</v>
      </c>
      <c r="E563" s="182">
        <v>0.64100000000000001</v>
      </c>
      <c r="F563" s="23">
        <v>1</v>
      </c>
      <c r="G563" s="23">
        <v>1</v>
      </c>
      <c r="H563" s="22">
        <f t="shared" si="24"/>
        <v>0.64100000000000001</v>
      </c>
      <c r="I563" s="24">
        <f t="shared" si="25"/>
        <v>0.64100000000000001</v>
      </c>
      <c r="J563" s="25">
        <f>ROUND((H563*'2-Calculator'!$D$26),2)</f>
        <v>3461.4</v>
      </c>
      <c r="K563" s="25">
        <f>ROUND((I563*'2-Calculator'!$D$26),2)</f>
        <v>3461.4</v>
      </c>
      <c r="L563" s="23">
        <v>2.8318523581681476</v>
      </c>
      <c r="M563" s="20" t="s">
        <v>199</v>
      </c>
      <c r="N563" s="20" t="s">
        <v>719</v>
      </c>
      <c r="O563" s="20"/>
      <c r="P563" s="20" t="s">
        <v>13</v>
      </c>
    </row>
    <row r="564" spans="1:16" s="26" customFormat="1" ht="12.5">
      <c r="A564" s="20"/>
      <c r="B564" s="20" t="s">
        <v>880</v>
      </c>
      <c r="C564" s="72" t="str">
        <f t="shared" si="26"/>
        <v>280</v>
      </c>
      <c r="D564" s="171" t="s">
        <v>879</v>
      </c>
      <c r="E564" s="182">
        <v>0.82713000000000003</v>
      </c>
      <c r="F564" s="23">
        <v>1</v>
      </c>
      <c r="G564" s="23">
        <v>1</v>
      </c>
      <c r="H564" s="22">
        <f t="shared" si="24"/>
        <v>0.82713000000000003</v>
      </c>
      <c r="I564" s="24">
        <f t="shared" si="25"/>
        <v>0.82713000000000003</v>
      </c>
      <c r="J564" s="25">
        <f>ROUND((H564*'2-Calculator'!$D$26),2)</f>
        <v>4466.5</v>
      </c>
      <c r="K564" s="25">
        <f>ROUND((I564*'2-Calculator'!$D$26),2)</f>
        <v>4466.5</v>
      </c>
      <c r="L564" s="23">
        <v>3.7152113545202097</v>
      </c>
      <c r="M564" s="20" t="s">
        <v>199</v>
      </c>
      <c r="N564" s="20" t="s">
        <v>719</v>
      </c>
      <c r="O564" s="20"/>
      <c r="P564" s="20" t="s">
        <v>13</v>
      </c>
    </row>
    <row r="565" spans="1:16" s="26" customFormat="1" ht="12.5">
      <c r="A565" s="20"/>
      <c r="B565" s="20" t="s">
        <v>881</v>
      </c>
      <c r="C565" s="72" t="str">
        <f t="shared" si="26"/>
        <v>280</v>
      </c>
      <c r="D565" s="171" t="s">
        <v>879</v>
      </c>
      <c r="E565" s="182">
        <v>1.25949</v>
      </c>
      <c r="F565" s="23">
        <v>1</v>
      </c>
      <c r="G565" s="23">
        <v>1</v>
      </c>
      <c r="H565" s="22">
        <f t="shared" si="24"/>
        <v>1.25949</v>
      </c>
      <c r="I565" s="24">
        <f t="shared" si="25"/>
        <v>1.25949</v>
      </c>
      <c r="J565" s="25">
        <f>ROUND((H565*'2-Calculator'!$D$26),2)</f>
        <v>6801.25</v>
      </c>
      <c r="K565" s="25">
        <f>ROUND((I565*'2-Calculator'!$D$26),2)</f>
        <v>6801.25</v>
      </c>
      <c r="L565" s="23">
        <v>5.8611362214032408</v>
      </c>
      <c r="M565" s="20" t="s">
        <v>199</v>
      </c>
      <c r="N565" s="20" t="s">
        <v>719</v>
      </c>
      <c r="O565" s="20"/>
      <c r="P565" s="20" t="s">
        <v>13</v>
      </c>
    </row>
    <row r="566" spans="1:16" s="26" customFormat="1" ht="12.5">
      <c r="A566" s="20"/>
      <c r="B566" s="20" t="s">
        <v>882</v>
      </c>
      <c r="C566" s="72" t="str">
        <f t="shared" si="26"/>
        <v>280</v>
      </c>
      <c r="D566" s="171" t="s">
        <v>879</v>
      </c>
      <c r="E566" s="182">
        <v>2.6489099999999999</v>
      </c>
      <c r="F566" s="23">
        <v>1</v>
      </c>
      <c r="G566" s="23">
        <v>1</v>
      </c>
      <c r="H566" s="22">
        <f t="shared" si="24"/>
        <v>2.6489099999999999</v>
      </c>
      <c r="I566" s="24">
        <f t="shared" si="25"/>
        <v>2.6489099999999999</v>
      </c>
      <c r="J566" s="25">
        <f>ROUND((H566*'2-Calculator'!$D$26),2)</f>
        <v>14304.11</v>
      </c>
      <c r="K566" s="25">
        <f>ROUND((I566*'2-Calculator'!$D$26),2)</f>
        <v>14304.11</v>
      </c>
      <c r="L566" s="23">
        <v>10.947264523406655</v>
      </c>
      <c r="M566" s="20" t="s">
        <v>199</v>
      </c>
      <c r="N566" s="20" t="s">
        <v>719</v>
      </c>
      <c r="O566" s="20"/>
      <c r="P566" s="20" t="s">
        <v>13</v>
      </c>
    </row>
    <row r="567" spans="1:16" s="26" customFormat="1" ht="12.5">
      <c r="A567" s="20"/>
      <c r="B567" s="20" t="s">
        <v>883</v>
      </c>
      <c r="C567" s="72" t="str">
        <f t="shared" si="26"/>
        <v>281</v>
      </c>
      <c r="D567" s="171" t="s">
        <v>884</v>
      </c>
      <c r="E567" s="182">
        <v>0.77822999999999998</v>
      </c>
      <c r="F567" s="23">
        <v>1</v>
      </c>
      <c r="G567" s="23">
        <v>1</v>
      </c>
      <c r="H567" s="22">
        <f t="shared" si="24"/>
        <v>0.77822999999999998</v>
      </c>
      <c r="I567" s="24">
        <f t="shared" si="25"/>
        <v>0.77822999999999998</v>
      </c>
      <c r="J567" s="25">
        <f>ROUND((H567*'2-Calculator'!$D$26),2)</f>
        <v>4202.4399999999996</v>
      </c>
      <c r="K567" s="25">
        <f>ROUND((I567*'2-Calculator'!$D$26),2)</f>
        <v>4202.4399999999996</v>
      </c>
      <c r="L567" s="23">
        <v>3.1854043392504932</v>
      </c>
      <c r="M567" s="20" t="s">
        <v>199</v>
      </c>
      <c r="N567" s="20" t="s">
        <v>719</v>
      </c>
      <c r="O567" s="20"/>
      <c r="P567" s="20" t="s">
        <v>13</v>
      </c>
    </row>
    <row r="568" spans="1:16" s="26" customFormat="1" ht="12.5">
      <c r="A568" s="20"/>
      <c r="B568" s="20" t="s">
        <v>885</v>
      </c>
      <c r="C568" s="72" t="str">
        <f t="shared" si="26"/>
        <v>281</v>
      </c>
      <c r="D568" s="171" t="s">
        <v>884</v>
      </c>
      <c r="E568" s="182">
        <v>1.0320400000000001</v>
      </c>
      <c r="F568" s="23">
        <v>1</v>
      </c>
      <c r="G568" s="23">
        <v>1</v>
      </c>
      <c r="H568" s="22">
        <f t="shared" si="24"/>
        <v>1.0320400000000001</v>
      </c>
      <c r="I568" s="24">
        <f t="shared" si="25"/>
        <v>1.0320400000000001</v>
      </c>
      <c r="J568" s="25">
        <f>ROUND((H568*'2-Calculator'!$D$26),2)</f>
        <v>5573.02</v>
      </c>
      <c r="K568" s="25">
        <f>ROUND((I568*'2-Calculator'!$D$26),2)</f>
        <v>5573.02</v>
      </c>
      <c r="L568" s="23">
        <v>4.2054529008915882</v>
      </c>
      <c r="M568" s="20" t="s">
        <v>199</v>
      </c>
      <c r="N568" s="20" t="s">
        <v>719</v>
      </c>
      <c r="O568" s="20"/>
      <c r="P568" s="20" t="s">
        <v>13</v>
      </c>
    </row>
    <row r="569" spans="1:16" s="26" customFormat="1" ht="12.5">
      <c r="A569" s="20"/>
      <c r="B569" s="20" t="s">
        <v>886</v>
      </c>
      <c r="C569" s="72" t="str">
        <f t="shared" si="26"/>
        <v>281</v>
      </c>
      <c r="D569" s="171" t="s">
        <v>884</v>
      </c>
      <c r="E569" s="182">
        <v>1.3430800000000001</v>
      </c>
      <c r="F569" s="23">
        <v>1</v>
      </c>
      <c r="G569" s="23">
        <v>1</v>
      </c>
      <c r="H569" s="22">
        <f t="shared" si="24"/>
        <v>1.3430800000000001</v>
      </c>
      <c r="I569" s="24">
        <f t="shared" si="25"/>
        <v>1.3430800000000001</v>
      </c>
      <c r="J569" s="25">
        <f>ROUND((H569*'2-Calculator'!$D$26),2)</f>
        <v>7252.63</v>
      </c>
      <c r="K569" s="25">
        <f>ROUND((I569*'2-Calculator'!$D$26),2)</f>
        <v>7252.63</v>
      </c>
      <c r="L569" s="23">
        <v>6.0121527777777777</v>
      </c>
      <c r="M569" s="20" t="s">
        <v>199</v>
      </c>
      <c r="N569" s="20" t="s">
        <v>719</v>
      </c>
      <c r="O569" s="20"/>
      <c r="P569" s="20" t="s">
        <v>13</v>
      </c>
    </row>
    <row r="570" spans="1:16" s="26" customFormat="1" ht="12.5">
      <c r="A570" s="20"/>
      <c r="B570" s="20" t="s">
        <v>887</v>
      </c>
      <c r="C570" s="72" t="str">
        <f t="shared" si="26"/>
        <v>281</v>
      </c>
      <c r="D570" s="171" t="s">
        <v>884</v>
      </c>
      <c r="E570" s="182">
        <v>1.9745900000000001</v>
      </c>
      <c r="F570" s="23">
        <v>1</v>
      </c>
      <c r="G570" s="23">
        <v>1</v>
      </c>
      <c r="H570" s="22">
        <f t="shared" si="24"/>
        <v>1.9745900000000001</v>
      </c>
      <c r="I570" s="24">
        <f t="shared" si="25"/>
        <v>1.9745900000000001</v>
      </c>
      <c r="J570" s="25">
        <f>ROUND((H570*'2-Calculator'!$D$26),2)</f>
        <v>10662.79</v>
      </c>
      <c r="K570" s="25">
        <f>ROUND((I570*'2-Calculator'!$D$26),2)</f>
        <v>10662.79</v>
      </c>
      <c r="L570" s="23">
        <v>8.9328091493924227</v>
      </c>
      <c r="M570" s="20" t="s">
        <v>199</v>
      </c>
      <c r="N570" s="20" t="s">
        <v>719</v>
      </c>
      <c r="O570" s="20"/>
      <c r="P570" s="20" t="s">
        <v>13</v>
      </c>
    </row>
    <row r="571" spans="1:16" s="26" customFormat="1" ht="12.5">
      <c r="A571" s="20"/>
      <c r="B571" s="20" t="s">
        <v>888</v>
      </c>
      <c r="C571" s="72" t="str">
        <f t="shared" si="26"/>
        <v>282</v>
      </c>
      <c r="D571" s="171" t="s">
        <v>889</v>
      </c>
      <c r="E571" s="182">
        <v>0.65710000000000002</v>
      </c>
      <c r="F571" s="23">
        <v>1</v>
      </c>
      <c r="G571" s="23">
        <v>1</v>
      </c>
      <c r="H571" s="22">
        <f t="shared" si="24"/>
        <v>0.65710000000000002</v>
      </c>
      <c r="I571" s="24">
        <f t="shared" si="25"/>
        <v>0.65710000000000002</v>
      </c>
      <c r="J571" s="25">
        <f>ROUND((H571*'2-Calculator'!$D$26),2)</f>
        <v>3548.34</v>
      </c>
      <c r="K571" s="25">
        <f>ROUND((I571*'2-Calculator'!$D$26),2)</f>
        <v>3548.34</v>
      </c>
      <c r="L571" s="23">
        <v>3.0353459907478797</v>
      </c>
      <c r="M571" s="20" t="s">
        <v>199</v>
      </c>
      <c r="N571" s="20" t="s">
        <v>719</v>
      </c>
      <c r="O571" s="20"/>
      <c r="P571" s="20" t="s">
        <v>13</v>
      </c>
    </row>
    <row r="572" spans="1:16" s="26" customFormat="1" ht="12.5">
      <c r="A572" s="20"/>
      <c r="B572" s="20" t="s">
        <v>890</v>
      </c>
      <c r="C572" s="72" t="str">
        <f t="shared" si="26"/>
        <v>282</v>
      </c>
      <c r="D572" s="171" t="s">
        <v>889</v>
      </c>
      <c r="E572" s="182">
        <v>0.85563999999999996</v>
      </c>
      <c r="F572" s="23">
        <v>1</v>
      </c>
      <c r="G572" s="23">
        <v>1</v>
      </c>
      <c r="H572" s="22">
        <f t="shared" si="24"/>
        <v>0.85563999999999996</v>
      </c>
      <c r="I572" s="24">
        <f t="shared" si="25"/>
        <v>0.85563999999999996</v>
      </c>
      <c r="J572" s="25">
        <f>ROUND((H572*'2-Calculator'!$D$26),2)</f>
        <v>4620.46</v>
      </c>
      <c r="K572" s="25">
        <f>ROUND((I572*'2-Calculator'!$D$26),2)</f>
        <v>4620.46</v>
      </c>
      <c r="L572" s="23">
        <v>3.9736375283334975</v>
      </c>
      <c r="M572" s="20" t="s">
        <v>199</v>
      </c>
      <c r="N572" s="20" t="s">
        <v>719</v>
      </c>
      <c r="O572" s="20"/>
      <c r="P572" s="20" t="s">
        <v>13</v>
      </c>
    </row>
    <row r="573" spans="1:16" s="26" customFormat="1" ht="12.5">
      <c r="A573" s="20"/>
      <c r="B573" s="20" t="s">
        <v>891</v>
      </c>
      <c r="C573" s="72" t="str">
        <f t="shared" si="26"/>
        <v>282</v>
      </c>
      <c r="D573" s="171" t="s">
        <v>889</v>
      </c>
      <c r="E573" s="182">
        <v>1.3024800000000001</v>
      </c>
      <c r="F573" s="23">
        <v>1</v>
      </c>
      <c r="G573" s="23">
        <v>1</v>
      </c>
      <c r="H573" s="22">
        <f t="shared" si="24"/>
        <v>1.3024800000000001</v>
      </c>
      <c r="I573" s="24">
        <f t="shared" si="25"/>
        <v>1.3024800000000001</v>
      </c>
      <c r="J573" s="25">
        <f>ROUND((H573*'2-Calculator'!$D$26),2)</f>
        <v>7033.39</v>
      </c>
      <c r="K573" s="25">
        <f>ROUND((I573*'2-Calculator'!$D$26),2)</f>
        <v>7033.39</v>
      </c>
      <c r="L573" s="23">
        <v>6.4119690510026848</v>
      </c>
      <c r="M573" s="20" t="s">
        <v>199</v>
      </c>
      <c r="N573" s="20" t="s">
        <v>719</v>
      </c>
      <c r="O573" s="20"/>
      <c r="P573" s="20" t="s">
        <v>13</v>
      </c>
    </row>
    <row r="574" spans="1:16" s="26" customFormat="1" ht="12.5">
      <c r="A574" s="20"/>
      <c r="B574" s="20" t="s">
        <v>892</v>
      </c>
      <c r="C574" s="72" t="str">
        <f t="shared" si="26"/>
        <v>282</v>
      </c>
      <c r="D574" s="171" t="s">
        <v>889</v>
      </c>
      <c r="E574" s="182">
        <v>2.8840699999999999</v>
      </c>
      <c r="F574" s="23">
        <v>1</v>
      </c>
      <c r="G574" s="23">
        <v>1</v>
      </c>
      <c r="H574" s="22">
        <f t="shared" si="24"/>
        <v>2.8840699999999999</v>
      </c>
      <c r="I574" s="24">
        <f t="shared" si="25"/>
        <v>2.8840699999999999</v>
      </c>
      <c r="J574" s="25">
        <f>ROUND((H574*'2-Calculator'!$D$26),2)</f>
        <v>15573.98</v>
      </c>
      <c r="K574" s="25">
        <f>ROUND((I574*'2-Calculator'!$D$26),2)</f>
        <v>15573.98</v>
      </c>
      <c r="L574" s="23">
        <v>12.630956646363311</v>
      </c>
      <c r="M574" s="20" t="s">
        <v>199</v>
      </c>
      <c r="N574" s="20" t="s">
        <v>719</v>
      </c>
      <c r="O574" s="20"/>
      <c r="P574" s="20" t="s">
        <v>13</v>
      </c>
    </row>
    <row r="575" spans="1:16" s="26" customFormat="1" ht="12.5">
      <c r="A575" s="20"/>
      <c r="B575" s="20" t="s">
        <v>893</v>
      </c>
      <c r="C575" s="72" t="str">
        <f t="shared" si="26"/>
        <v>283</v>
      </c>
      <c r="D575" s="171" t="s">
        <v>894</v>
      </c>
      <c r="E575" s="182">
        <v>0.62102999999999997</v>
      </c>
      <c r="F575" s="23">
        <v>1</v>
      </c>
      <c r="G575" s="23">
        <v>1</v>
      </c>
      <c r="H575" s="22">
        <f t="shared" si="24"/>
        <v>0.62102999999999997</v>
      </c>
      <c r="I575" s="24">
        <f t="shared" si="25"/>
        <v>0.62102999999999997</v>
      </c>
      <c r="J575" s="25">
        <f>ROUND((H575*'2-Calculator'!$D$26),2)</f>
        <v>3353.56</v>
      </c>
      <c r="K575" s="25">
        <f>ROUND((I575*'2-Calculator'!$D$26),2)</f>
        <v>3353.56</v>
      </c>
      <c r="L575" s="23">
        <v>2.8629504157684016</v>
      </c>
      <c r="M575" s="20" t="s">
        <v>199</v>
      </c>
      <c r="N575" s="20" t="s">
        <v>719</v>
      </c>
      <c r="O575" s="20"/>
      <c r="P575" s="20" t="s">
        <v>13</v>
      </c>
    </row>
    <row r="576" spans="1:16" s="26" customFormat="1" ht="12.5">
      <c r="A576" s="20"/>
      <c r="B576" s="20" t="s">
        <v>895</v>
      </c>
      <c r="C576" s="72" t="str">
        <f t="shared" si="26"/>
        <v>283</v>
      </c>
      <c r="D576" s="171" t="s">
        <v>894</v>
      </c>
      <c r="E576" s="182">
        <v>0.79476999999999998</v>
      </c>
      <c r="F576" s="23">
        <v>1</v>
      </c>
      <c r="G576" s="23">
        <v>1</v>
      </c>
      <c r="H576" s="22">
        <f t="shared" si="24"/>
        <v>0.79476999999999998</v>
      </c>
      <c r="I576" s="24">
        <f t="shared" si="25"/>
        <v>0.79476999999999998</v>
      </c>
      <c r="J576" s="25">
        <f>ROUND((H576*'2-Calculator'!$D$26),2)</f>
        <v>4291.76</v>
      </c>
      <c r="K576" s="25">
        <f>ROUND((I576*'2-Calculator'!$D$26),2)</f>
        <v>4291.76</v>
      </c>
      <c r="L576" s="23">
        <v>3.4456629016339511</v>
      </c>
      <c r="M576" s="20" t="s">
        <v>199</v>
      </c>
      <c r="N576" s="20" t="s">
        <v>719</v>
      </c>
      <c r="O576" s="20"/>
      <c r="P576" s="20" t="s">
        <v>13</v>
      </c>
    </row>
    <row r="577" spans="1:16" s="26" customFormat="1" ht="12.5">
      <c r="A577" s="20"/>
      <c r="B577" s="20" t="s">
        <v>896</v>
      </c>
      <c r="C577" s="72" t="str">
        <f t="shared" si="26"/>
        <v>283</v>
      </c>
      <c r="D577" s="171" t="s">
        <v>894</v>
      </c>
      <c r="E577" s="182">
        <v>1.1564099999999999</v>
      </c>
      <c r="F577" s="23">
        <v>1</v>
      </c>
      <c r="G577" s="23">
        <v>1</v>
      </c>
      <c r="H577" s="22">
        <f t="shared" si="24"/>
        <v>1.1564099999999999</v>
      </c>
      <c r="I577" s="24">
        <f t="shared" si="25"/>
        <v>1.1564099999999999</v>
      </c>
      <c r="J577" s="25">
        <f>ROUND((H577*'2-Calculator'!$D$26),2)</f>
        <v>6244.61</v>
      </c>
      <c r="K577" s="25">
        <f>ROUND((I577*'2-Calculator'!$D$26),2)</f>
        <v>6244.61</v>
      </c>
      <c r="L577" s="23">
        <v>5.1538461538461542</v>
      </c>
      <c r="M577" s="20" t="s">
        <v>199</v>
      </c>
      <c r="N577" s="20" t="s">
        <v>719</v>
      </c>
      <c r="O577" s="20"/>
      <c r="P577" s="20" t="s">
        <v>13</v>
      </c>
    </row>
    <row r="578" spans="1:16" s="26" customFormat="1" ht="12.5">
      <c r="A578" s="20"/>
      <c r="B578" s="20" t="s">
        <v>897</v>
      </c>
      <c r="C578" s="72" t="str">
        <f t="shared" si="26"/>
        <v>283</v>
      </c>
      <c r="D578" s="171" t="s">
        <v>894</v>
      </c>
      <c r="E578" s="182">
        <v>2.16839</v>
      </c>
      <c r="F578" s="23">
        <v>1</v>
      </c>
      <c r="G578" s="23">
        <v>1</v>
      </c>
      <c r="H578" s="22">
        <f t="shared" si="24"/>
        <v>2.16839</v>
      </c>
      <c r="I578" s="24">
        <f t="shared" si="25"/>
        <v>2.16839</v>
      </c>
      <c r="J578" s="25">
        <f>ROUND((H578*'2-Calculator'!$D$26),2)</f>
        <v>11709.31</v>
      </c>
      <c r="K578" s="25">
        <f>ROUND((I578*'2-Calculator'!$D$26),2)</f>
        <v>11709.31</v>
      </c>
      <c r="L578" s="23">
        <v>9.3223650385604113</v>
      </c>
      <c r="M578" s="20" t="s">
        <v>199</v>
      </c>
      <c r="N578" s="20" t="s">
        <v>719</v>
      </c>
      <c r="O578" s="20"/>
      <c r="P578" s="20" t="s">
        <v>13</v>
      </c>
    </row>
    <row r="579" spans="1:16" s="26" customFormat="1" ht="12.5">
      <c r="A579" s="20"/>
      <c r="B579" s="20" t="s">
        <v>898</v>
      </c>
      <c r="C579" s="72" t="str">
        <f t="shared" si="26"/>
        <v>284</v>
      </c>
      <c r="D579" s="171" t="s">
        <v>899</v>
      </c>
      <c r="E579" s="182">
        <v>0.79520999999999997</v>
      </c>
      <c r="F579" s="23">
        <v>1</v>
      </c>
      <c r="G579" s="23">
        <v>1</v>
      </c>
      <c r="H579" s="22">
        <f t="shared" si="24"/>
        <v>0.79520999999999997</v>
      </c>
      <c r="I579" s="24">
        <f t="shared" si="25"/>
        <v>0.79520999999999997</v>
      </c>
      <c r="J579" s="25">
        <f>ROUND((H579*'2-Calculator'!$D$26),2)</f>
        <v>4294.13</v>
      </c>
      <c r="K579" s="25">
        <f>ROUND((I579*'2-Calculator'!$D$26),2)</f>
        <v>4294.13</v>
      </c>
      <c r="L579" s="23">
        <v>2.5646612979630508</v>
      </c>
      <c r="M579" s="20" t="s">
        <v>199</v>
      </c>
      <c r="N579" s="20" t="s">
        <v>719</v>
      </c>
      <c r="O579" s="20"/>
      <c r="P579" s="20" t="s">
        <v>13</v>
      </c>
    </row>
    <row r="580" spans="1:16" s="26" customFormat="1" ht="12.5">
      <c r="A580" s="20"/>
      <c r="B580" s="20" t="s">
        <v>900</v>
      </c>
      <c r="C580" s="72" t="str">
        <f t="shared" si="26"/>
        <v>284</v>
      </c>
      <c r="D580" s="171" t="s">
        <v>899</v>
      </c>
      <c r="E580" s="182">
        <v>1.05037</v>
      </c>
      <c r="F580" s="23">
        <v>1</v>
      </c>
      <c r="G580" s="23">
        <v>1</v>
      </c>
      <c r="H580" s="22">
        <f t="shared" si="24"/>
        <v>1.05037</v>
      </c>
      <c r="I580" s="24">
        <f t="shared" si="25"/>
        <v>1.05037</v>
      </c>
      <c r="J580" s="25">
        <f>ROUND((H580*'2-Calculator'!$D$26),2)</f>
        <v>5672</v>
      </c>
      <c r="K580" s="25">
        <f>ROUND((I580*'2-Calculator'!$D$26),2)</f>
        <v>5672</v>
      </c>
      <c r="L580" s="23">
        <v>3.7104174709093916</v>
      </c>
      <c r="M580" s="20" t="s">
        <v>199</v>
      </c>
      <c r="N580" s="20" t="s">
        <v>719</v>
      </c>
      <c r="O580" s="20"/>
      <c r="P580" s="20" t="s">
        <v>13</v>
      </c>
    </row>
    <row r="581" spans="1:16" s="26" customFormat="1" ht="12.5">
      <c r="A581" s="20"/>
      <c r="B581" s="20" t="s">
        <v>901</v>
      </c>
      <c r="C581" s="72" t="str">
        <f t="shared" si="26"/>
        <v>284</v>
      </c>
      <c r="D581" s="171" t="s">
        <v>899</v>
      </c>
      <c r="E581" s="182">
        <v>1.4548000000000001</v>
      </c>
      <c r="F581" s="23">
        <v>1</v>
      </c>
      <c r="G581" s="23">
        <v>1</v>
      </c>
      <c r="H581" s="22">
        <f t="shared" si="24"/>
        <v>1.4548000000000001</v>
      </c>
      <c r="I581" s="24">
        <f t="shared" si="25"/>
        <v>1.4548000000000001</v>
      </c>
      <c r="J581" s="25">
        <f>ROUND((H581*'2-Calculator'!$D$26),2)</f>
        <v>7855.92</v>
      </c>
      <c r="K581" s="25">
        <f>ROUND((I581*'2-Calculator'!$D$26),2)</f>
        <v>7855.92</v>
      </c>
      <c r="L581" s="23">
        <v>5.857990559676332</v>
      </c>
      <c r="M581" s="20" t="s">
        <v>199</v>
      </c>
      <c r="N581" s="20" t="s">
        <v>719</v>
      </c>
      <c r="O581" s="20"/>
      <c r="P581" s="20" t="s">
        <v>13</v>
      </c>
    </row>
    <row r="582" spans="1:16" s="26" customFormat="1" ht="12.5">
      <c r="A582" s="20"/>
      <c r="B582" s="20" t="s">
        <v>902</v>
      </c>
      <c r="C582" s="72" t="str">
        <f t="shared" si="26"/>
        <v>284</v>
      </c>
      <c r="D582" s="171" t="s">
        <v>899</v>
      </c>
      <c r="E582" s="182">
        <v>2.5247999999999999</v>
      </c>
      <c r="F582" s="23">
        <v>1</v>
      </c>
      <c r="G582" s="23">
        <v>1</v>
      </c>
      <c r="H582" s="22">
        <f t="shared" si="24"/>
        <v>2.5247999999999999</v>
      </c>
      <c r="I582" s="24">
        <f t="shared" si="25"/>
        <v>2.5247999999999999</v>
      </c>
      <c r="J582" s="25">
        <f>ROUND((H582*'2-Calculator'!$D$26),2)</f>
        <v>13633.92</v>
      </c>
      <c r="K582" s="25">
        <f>ROUND((I582*'2-Calculator'!$D$26),2)</f>
        <v>13633.92</v>
      </c>
      <c r="L582" s="23">
        <v>10.469301340860975</v>
      </c>
      <c r="M582" s="20" t="s">
        <v>199</v>
      </c>
      <c r="N582" s="20" t="s">
        <v>719</v>
      </c>
      <c r="O582" s="20"/>
      <c r="P582" s="20" t="s">
        <v>13</v>
      </c>
    </row>
    <row r="583" spans="1:16" s="26" customFormat="1" ht="12.5">
      <c r="A583" s="20"/>
      <c r="B583" s="20" t="s">
        <v>903</v>
      </c>
      <c r="C583" s="72" t="str">
        <f t="shared" si="26"/>
        <v>303</v>
      </c>
      <c r="D583" s="171" t="s">
        <v>904</v>
      </c>
      <c r="E583" s="182">
        <v>5.1932799999999997</v>
      </c>
      <c r="F583" s="23">
        <v>1</v>
      </c>
      <c r="G583" s="23">
        <v>1</v>
      </c>
      <c r="H583" s="22">
        <f t="shared" si="24"/>
        <v>5.1932799999999997</v>
      </c>
      <c r="I583" s="24">
        <f t="shared" si="25"/>
        <v>5.1932799999999997</v>
      </c>
      <c r="J583" s="25">
        <f>ROUND((H583*'2-Calculator'!$D$26),2)</f>
        <v>28043.71</v>
      </c>
      <c r="K583" s="25">
        <f>ROUND((I583*'2-Calculator'!$D$26),2)</f>
        <v>28043.71</v>
      </c>
      <c r="L583" s="23">
        <v>4.0367304707708227</v>
      </c>
      <c r="M583" s="20" t="s">
        <v>199</v>
      </c>
      <c r="N583" s="20" t="s">
        <v>200</v>
      </c>
      <c r="O583" s="20"/>
      <c r="P583" s="20" t="s">
        <v>13</v>
      </c>
    </row>
    <row r="584" spans="1:16" s="26" customFormat="1" ht="12.5">
      <c r="A584" s="20"/>
      <c r="B584" s="20" t="s">
        <v>905</v>
      </c>
      <c r="C584" s="72" t="str">
        <f t="shared" si="26"/>
        <v>303</v>
      </c>
      <c r="D584" s="171" t="s">
        <v>904</v>
      </c>
      <c r="E584" s="182">
        <v>6.2376500000000004</v>
      </c>
      <c r="F584" s="23">
        <v>1</v>
      </c>
      <c r="G584" s="23">
        <v>1</v>
      </c>
      <c r="H584" s="22">
        <f t="shared" si="24"/>
        <v>6.2376500000000004</v>
      </c>
      <c r="I584" s="24">
        <f t="shared" si="25"/>
        <v>6.2376500000000004</v>
      </c>
      <c r="J584" s="25">
        <f>ROUND((H584*'2-Calculator'!$D$26),2)</f>
        <v>33683.31</v>
      </c>
      <c r="K584" s="25">
        <f>ROUND((I584*'2-Calculator'!$D$26),2)</f>
        <v>33683.31</v>
      </c>
      <c r="L584" s="23">
        <v>5.9558421258304026</v>
      </c>
      <c r="M584" s="20" t="s">
        <v>199</v>
      </c>
      <c r="N584" s="20" t="s">
        <v>200</v>
      </c>
      <c r="O584" s="20"/>
      <c r="P584" s="20" t="s">
        <v>13</v>
      </c>
    </row>
    <row r="585" spans="1:16" s="26" customFormat="1" ht="12.5">
      <c r="A585" s="20"/>
      <c r="B585" s="20" t="s">
        <v>906</v>
      </c>
      <c r="C585" s="72" t="str">
        <f t="shared" si="26"/>
        <v>303</v>
      </c>
      <c r="D585" s="171" t="s">
        <v>904</v>
      </c>
      <c r="E585" s="182">
        <v>8.5853199999999994</v>
      </c>
      <c r="F585" s="23">
        <v>1</v>
      </c>
      <c r="G585" s="23">
        <v>1</v>
      </c>
      <c r="H585" s="22">
        <f t="shared" si="24"/>
        <v>8.5853199999999994</v>
      </c>
      <c r="I585" s="24">
        <f t="shared" si="25"/>
        <v>8.5853199999999994</v>
      </c>
      <c r="J585" s="25">
        <f>ROUND((H585*'2-Calculator'!$D$26),2)</f>
        <v>46360.73</v>
      </c>
      <c r="K585" s="25">
        <f>ROUND((I585*'2-Calculator'!$D$26),2)</f>
        <v>46360.73</v>
      </c>
      <c r="L585" s="23">
        <v>8.7315789473684209</v>
      </c>
      <c r="M585" s="20" t="s">
        <v>199</v>
      </c>
      <c r="N585" s="20" t="s">
        <v>200</v>
      </c>
      <c r="O585" s="20"/>
      <c r="P585" s="20" t="s">
        <v>13</v>
      </c>
    </row>
    <row r="586" spans="1:16" s="26" customFormat="1" ht="12.5">
      <c r="A586" s="20"/>
      <c r="B586" s="20" t="s">
        <v>907</v>
      </c>
      <c r="C586" s="72" t="str">
        <f t="shared" si="26"/>
        <v>303</v>
      </c>
      <c r="D586" s="171" t="s">
        <v>904</v>
      </c>
      <c r="E586" s="182">
        <v>11.338889999999999</v>
      </c>
      <c r="F586" s="23">
        <v>1</v>
      </c>
      <c r="G586" s="23">
        <v>1</v>
      </c>
      <c r="H586" s="22">
        <f t="shared" si="24"/>
        <v>11.338889999999999</v>
      </c>
      <c r="I586" s="24">
        <f t="shared" si="25"/>
        <v>11.338889999999999</v>
      </c>
      <c r="J586" s="25">
        <f>ROUND((H586*'2-Calculator'!$D$26),2)</f>
        <v>61230.01</v>
      </c>
      <c r="K586" s="25">
        <f>ROUND((I586*'2-Calculator'!$D$26),2)</f>
        <v>61230.01</v>
      </c>
      <c r="L586" s="23">
        <v>16.086363636363636</v>
      </c>
      <c r="M586" s="20" t="s">
        <v>199</v>
      </c>
      <c r="N586" s="20" t="s">
        <v>200</v>
      </c>
      <c r="O586" s="20"/>
      <c r="P586" s="20" t="s">
        <v>13</v>
      </c>
    </row>
    <row r="587" spans="1:16" s="26" customFormat="1" ht="12.5">
      <c r="A587" s="20"/>
      <c r="B587" s="20" t="s">
        <v>908</v>
      </c>
      <c r="C587" s="72" t="str">
        <f t="shared" si="26"/>
        <v>304</v>
      </c>
      <c r="D587" s="171" t="s">
        <v>909</v>
      </c>
      <c r="E587" s="182">
        <v>3.5100600000000002</v>
      </c>
      <c r="F587" s="23">
        <v>1</v>
      </c>
      <c r="G587" s="23">
        <v>1</v>
      </c>
      <c r="H587" s="22">
        <f t="shared" si="24"/>
        <v>3.5100600000000002</v>
      </c>
      <c r="I587" s="24">
        <f t="shared" si="25"/>
        <v>3.5100600000000002</v>
      </c>
      <c r="J587" s="25">
        <f>ROUND((H587*'2-Calculator'!$D$26),2)</f>
        <v>18954.32</v>
      </c>
      <c r="K587" s="25">
        <f>ROUND((I587*'2-Calculator'!$D$26),2)</f>
        <v>18954.32</v>
      </c>
      <c r="L587" s="23">
        <v>2.8482066390325786</v>
      </c>
      <c r="M587" s="20" t="s">
        <v>199</v>
      </c>
      <c r="N587" s="20" t="s">
        <v>200</v>
      </c>
      <c r="O587" s="20"/>
      <c r="P587" s="20" t="s">
        <v>13</v>
      </c>
    </row>
    <row r="588" spans="1:16" s="26" customFormat="1" ht="12.5">
      <c r="A588" s="20"/>
      <c r="B588" s="20" t="s">
        <v>910</v>
      </c>
      <c r="C588" s="72" t="str">
        <f t="shared" si="26"/>
        <v>304</v>
      </c>
      <c r="D588" s="171" t="s">
        <v>909</v>
      </c>
      <c r="E588" s="182">
        <v>4.1698000000000004</v>
      </c>
      <c r="F588" s="23">
        <v>1</v>
      </c>
      <c r="G588" s="23">
        <v>1</v>
      </c>
      <c r="H588" s="22">
        <f t="shared" si="24"/>
        <v>4.1698000000000004</v>
      </c>
      <c r="I588" s="24">
        <f t="shared" si="25"/>
        <v>4.1698000000000004</v>
      </c>
      <c r="J588" s="25">
        <f>ROUND((H588*'2-Calculator'!$D$26),2)</f>
        <v>22516.92</v>
      </c>
      <c r="K588" s="25">
        <f>ROUND((I588*'2-Calculator'!$D$26),2)</f>
        <v>22516.92</v>
      </c>
      <c r="L588" s="23">
        <v>4.0492436862797359</v>
      </c>
      <c r="M588" s="20" t="s">
        <v>199</v>
      </c>
      <c r="N588" s="20" t="s">
        <v>200</v>
      </c>
      <c r="O588" s="20"/>
      <c r="P588" s="20" t="s">
        <v>13</v>
      </c>
    </row>
    <row r="589" spans="1:16" s="26" customFormat="1" ht="12.5">
      <c r="A589" s="20"/>
      <c r="B589" s="20" t="s">
        <v>911</v>
      </c>
      <c r="C589" s="72" t="str">
        <f t="shared" si="26"/>
        <v>304</v>
      </c>
      <c r="D589" s="171" t="s">
        <v>909</v>
      </c>
      <c r="E589" s="182">
        <v>5.8815299999999997</v>
      </c>
      <c r="F589" s="23">
        <v>1</v>
      </c>
      <c r="G589" s="23">
        <v>1</v>
      </c>
      <c r="H589" s="22">
        <f t="shared" si="24"/>
        <v>5.8815299999999997</v>
      </c>
      <c r="I589" s="24">
        <f t="shared" si="25"/>
        <v>5.8815299999999997</v>
      </c>
      <c r="J589" s="25">
        <f>ROUND((H589*'2-Calculator'!$D$26),2)</f>
        <v>31760.26</v>
      </c>
      <c r="K589" s="25">
        <f>ROUND((I589*'2-Calculator'!$D$26),2)</f>
        <v>31760.26</v>
      </c>
      <c r="L589" s="23">
        <v>7.7739329767492631</v>
      </c>
      <c r="M589" s="20" t="s">
        <v>199</v>
      </c>
      <c r="N589" s="20" t="s">
        <v>200</v>
      </c>
      <c r="O589" s="20"/>
      <c r="P589" s="20" t="s">
        <v>13</v>
      </c>
    </row>
    <row r="590" spans="1:16" s="26" customFormat="1" ht="12.5">
      <c r="A590" s="20"/>
      <c r="B590" s="20" t="s">
        <v>912</v>
      </c>
      <c r="C590" s="72" t="str">
        <f t="shared" si="26"/>
        <v>304</v>
      </c>
      <c r="D590" s="171" t="s">
        <v>909</v>
      </c>
      <c r="E590" s="182">
        <v>8.7030600000000007</v>
      </c>
      <c r="F590" s="23">
        <v>1</v>
      </c>
      <c r="G590" s="23">
        <v>1</v>
      </c>
      <c r="H590" s="22">
        <f t="shared" si="24"/>
        <v>8.7030600000000007</v>
      </c>
      <c r="I590" s="24">
        <f t="shared" si="25"/>
        <v>8.7030600000000007</v>
      </c>
      <c r="J590" s="25">
        <f>ROUND((H590*'2-Calculator'!$D$26),2)</f>
        <v>46996.52</v>
      </c>
      <c r="K590" s="25">
        <f>ROUND((I590*'2-Calculator'!$D$26),2)</f>
        <v>46996.52</v>
      </c>
      <c r="L590" s="23">
        <v>14.702278083267871</v>
      </c>
      <c r="M590" s="20" t="s">
        <v>199</v>
      </c>
      <c r="N590" s="20" t="s">
        <v>200</v>
      </c>
      <c r="O590" s="20"/>
      <c r="P590" s="20" t="s">
        <v>13</v>
      </c>
    </row>
    <row r="591" spans="1:16" s="26" customFormat="1" ht="12.5">
      <c r="A591" s="20"/>
      <c r="B591" s="20" t="s">
        <v>913</v>
      </c>
      <c r="C591" s="72" t="str">
        <f t="shared" si="26"/>
        <v>305</v>
      </c>
      <c r="D591" s="171" t="s">
        <v>914</v>
      </c>
      <c r="E591" s="182">
        <v>1.3106199999999999</v>
      </c>
      <c r="F591" s="23">
        <v>1</v>
      </c>
      <c r="G591" s="23">
        <v>1</v>
      </c>
      <c r="H591" s="22">
        <f t="shared" ref="H591:H654" si="27">ROUND(E591*F591,5)</f>
        <v>1.3106199999999999</v>
      </c>
      <c r="I591" s="24">
        <f t="shared" ref="I591:I654" si="28">ROUND(E591*G591,5)</f>
        <v>1.3106199999999999</v>
      </c>
      <c r="J591" s="25">
        <f>ROUND((H591*'2-Calculator'!$D$26),2)</f>
        <v>7077.35</v>
      </c>
      <c r="K591" s="25">
        <f>ROUND((I591*'2-Calculator'!$D$26),2)</f>
        <v>7077.35</v>
      </c>
      <c r="L591" s="23">
        <v>4.9380692167577411</v>
      </c>
      <c r="M591" s="20" t="s">
        <v>199</v>
      </c>
      <c r="N591" s="20" t="s">
        <v>200</v>
      </c>
      <c r="O591" s="20"/>
      <c r="P591" s="20" t="s">
        <v>13</v>
      </c>
    </row>
    <row r="592" spans="1:16" s="26" customFormat="1" ht="12.5">
      <c r="A592" s="20"/>
      <c r="B592" s="20" t="s">
        <v>915</v>
      </c>
      <c r="C592" s="72" t="str">
        <f t="shared" ref="C592:C655" si="29">LEFT(B592,3)</f>
        <v>305</v>
      </c>
      <c r="D592" s="171" t="s">
        <v>914</v>
      </c>
      <c r="E592" s="182">
        <v>1.7475700000000001</v>
      </c>
      <c r="F592" s="23">
        <v>1</v>
      </c>
      <c r="G592" s="23">
        <v>1</v>
      </c>
      <c r="H592" s="22">
        <f t="shared" si="27"/>
        <v>1.7475700000000001</v>
      </c>
      <c r="I592" s="24">
        <f t="shared" si="28"/>
        <v>1.7475700000000001</v>
      </c>
      <c r="J592" s="25">
        <f>ROUND((H592*'2-Calculator'!$D$26),2)</f>
        <v>9436.8799999999992</v>
      </c>
      <c r="K592" s="25">
        <f>ROUND((I592*'2-Calculator'!$D$26),2)</f>
        <v>9436.8799999999992</v>
      </c>
      <c r="L592" s="23">
        <v>7.1512803552867803</v>
      </c>
      <c r="M592" s="20" t="s">
        <v>199</v>
      </c>
      <c r="N592" s="20" t="s">
        <v>200</v>
      </c>
      <c r="O592" s="20"/>
      <c r="P592" s="20" t="s">
        <v>13</v>
      </c>
    </row>
    <row r="593" spans="1:16" s="26" customFormat="1" ht="12.5">
      <c r="A593" s="20"/>
      <c r="B593" s="20" t="s">
        <v>916</v>
      </c>
      <c r="C593" s="72" t="str">
        <f t="shared" si="29"/>
        <v>305</v>
      </c>
      <c r="D593" s="171" t="s">
        <v>914</v>
      </c>
      <c r="E593" s="182">
        <v>2.64683</v>
      </c>
      <c r="F593" s="23">
        <v>1</v>
      </c>
      <c r="G593" s="23">
        <v>1</v>
      </c>
      <c r="H593" s="22">
        <f t="shared" si="27"/>
        <v>2.64683</v>
      </c>
      <c r="I593" s="24">
        <f t="shared" si="28"/>
        <v>2.64683</v>
      </c>
      <c r="J593" s="25">
        <f>ROUND((H593*'2-Calculator'!$D$26),2)</f>
        <v>14292.88</v>
      </c>
      <c r="K593" s="25">
        <f>ROUND((I593*'2-Calculator'!$D$26),2)</f>
        <v>14292.88</v>
      </c>
      <c r="L593" s="23">
        <v>10.794358602094784</v>
      </c>
      <c r="M593" s="20" t="s">
        <v>199</v>
      </c>
      <c r="N593" s="20" t="s">
        <v>200</v>
      </c>
      <c r="O593" s="20"/>
      <c r="P593" s="20" t="s">
        <v>13</v>
      </c>
    </row>
    <row r="594" spans="1:16" s="26" customFormat="1" ht="12.5">
      <c r="A594" s="20"/>
      <c r="B594" s="20" t="s">
        <v>917</v>
      </c>
      <c r="C594" s="72" t="str">
        <f t="shared" si="29"/>
        <v>305</v>
      </c>
      <c r="D594" s="171" t="s">
        <v>914</v>
      </c>
      <c r="E594" s="182">
        <v>4.9136499999999996</v>
      </c>
      <c r="F594" s="23">
        <v>1</v>
      </c>
      <c r="G594" s="23">
        <v>1</v>
      </c>
      <c r="H594" s="22">
        <f t="shared" si="27"/>
        <v>4.9136499999999996</v>
      </c>
      <c r="I594" s="24">
        <f t="shared" si="28"/>
        <v>4.9136499999999996</v>
      </c>
      <c r="J594" s="25">
        <f>ROUND((H594*'2-Calculator'!$D$26),2)</f>
        <v>26533.71</v>
      </c>
      <c r="K594" s="25">
        <f>ROUND((I594*'2-Calculator'!$D$26),2)</f>
        <v>26533.71</v>
      </c>
      <c r="L594" s="23">
        <v>17.927206551410372</v>
      </c>
      <c r="M594" s="20" t="s">
        <v>199</v>
      </c>
      <c r="N594" s="20" t="s">
        <v>200</v>
      </c>
      <c r="O594" s="20"/>
      <c r="P594" s="20" t="s">
        <v>13</v>
      </c>
    </row>
    <row r="595" spans="1:16" s="26" customFormat="1" ht="12.5">
      <c r="A595" s="20"/>
      <c r="B595" s="20" t="s">
        <v>918</v>
      </c>
      <c r="C595" s="72" t="str">
        <f t="shared" si="29"/>
        <v>308</v>
      </c>
      <c r="D595" s="171" t="s">
        <v>919</v>
      </c>
      <c r="E595" s="182">
        <v>1.7551300000000001</v>
      </c>
      <c r="F595" s="23">
        <v>1</v>
      </c>
      <c r="G595" s="23">
        <v>1</v>
      </c>
      <c r="H595" s="22">
        <f t="shared" si="27"/>
        <v>1.7551300000000001</v>
      </c>
      <c r="I595" s="24">
        <f t="shared" si="28"/>
        <v>1.7551300000000001</v>
      </c>
      <c r="J595" s="25">
        <f>ROUND((H595*'2-Calculator'!$D$26),2)</f>
        <v>9477.7000000000007</v>
      </c>
      <c r="K595" s="25">
        <f>ROUND((I595*'2-Calculator'!$D$26),2)</f>
        <v>9477.7000000000007</v>
      </c>
      <c r="L595" s="23">
        <v>3.9757197477206629</v>
      </c>
      <c r="M595" s="20" t="s">
        <v>199</v>
      </c>
      <c r="N595" s="20" t="s">
        <v>200</v>
      </c>
      <c r="O595" s="20"/>
      <c r="P595" s="20" t="s">
        <v>13</v>
      </c>
    </row>
    <row r="596" spans="1:16" s="26" customFormat="1" ht="12.5">
      <c r="A596" s="20"/>
      <c r="B596" s="20" t="s">
        <v>920</v>
      </c>
      <c r="C596" s="72" t="str">
        <f t="shared" si="29"/>
        <v>308</v>
      </c>
      <c r="D596" s="171" t="s">
        <v>919</v>
      </c>
      <c r="E596" s="182">
        <v>2.0702600000000002</v>
      </c>
      <c r="F596" s="23">
        <v>1</v>
      </c>
      <c r="G596" s="23">
        <v>1</v>
      </c>
      <c r="H596" s="22">
        <f t="shared" si="27"/>
        <v>2.0702600000000002</v>
      </c>
      <c r="I596" s="24">
        <f t="shared" si="28"/>
        <v>2.0702600000000002</v>
      </c>
      <c r="J596" s="25">
        <f>ROUND((H596*'2-Calculator'!$D$26),2)</f>
        <v>11179.4</v>
      </c>
      <c r="K596" s="25">
        <f>ROUND((I596*'2-Calculator'!$D$26),2)</f>
        <v>11179.4</v>
      </c>
      <c r="L596" s="23">
        <v>5.0226835544230433</v>
      </c>
      <c r="M596" s="20" t="s">
        <v>199</v>
      </c>
      <c r="N596" s="20" t="s">
        <v>200</v>
      </c>
      <c r="O596" s="20"/>
      <c r="P596" s="20" t="s">
        <v>13</v>
      </c>
    </row>
    <row r="597" spans="1:16" s="26" customFormat="1" ht="12.5">
      <c r="A597" s="20"/>
      <c r="B597" s="20" t="s">
        <v>921</v>
      </c>
      <c r="C597" s="72" t="str">
        <f t="shared" si="29"/>
        <v>308</v>
      </c>
      <c r="D597" s="171" t="s">
        <v>919</v>
      </c>
      <c r="E597" s="182">
        <v>2.6580699999999999</v>
      </c>
      <c r="F597" s="23">
        <v>1</v>
      </c>
      <c r="G597" s="23">
        <v>1</v>
      </c>
      <c r="H597" s="22">
        <f t="shared" si="27"/>
        <v>2.6580699999999999</v>
      </c>
      <c r="I597" s="24">
        <f t="shared" si="28"/>
        <v>2.6580699999999999</v>
      </c>
      <c r="J597" s="25">
        <f>ROUND((H597*'2-Calculator'!$D$26),2)</f>
        <v>14353.58</v>
      </c>
      <c r="K597" s="25">
        <f>ROUND((I597*'2-Calculator'!$D$26),2)</f>
        <v>14353.58</v>
      </c>
      <c r="L597" s="23">
        <v>7.1913783845976837</v>
      </c>
      <c r="M597" s="20" t="s">
        <v>199</v>
      </c>
      <c r="N597" s="20" t="s">
        <v>200</v>
      </c>
      <c r="O597" s="20"/>
      <c r="P597" s="20" t="s">
        <v>13</v>
      </c>
    </row>
    <row r="598" spans="1:16" s="26" customFormat="1" ht="12.5">
      <c r="A598" s="20"/>
      <c r="B598" s="20" t="s">
        <v>922</v>
      </c>
      <c r="C598" s="72" t="str">
        <f t="shared" si="29"/>
        <v>308</v>
      </c>
      <c r="D598" s="171" t="s">
        <v>919</v>
      </c>
      <c r="E598" s="182">
        <v>3.8417599999999998</v>
      </c>
      <c r="F598" s="23">
        <v>1</v>
      </c>
      <c r="G598" s="23">
        <v>1</v>
      </c>
      <c r="H598" s="22">
        <f t="shared" si="27"/>
        <v>3.8417599999999998</v>
      </c>
      <c r="I598" s="24">
        <f t="shared" si="28"/>
        <v>3.8417599999999998</v>
      </c>
      <c r="J598" s="25">
        <f>ROUND((H598*'2-Calculator'!$D$26),2)</f>
        <v>20745.5</v>
      </c>
      <c r="K598" s="25">
        <f>ROUND((I598*'2-Calculator'!$D$26),2)</f>
        <v>20745.5</v>
      </c>
      <c r="L598" s="23">
        <v>10.755145493257629</v>
      </c>
      <c r="M598" s="20" t="s">
        <v>199</v>
      </c>
      <c r="N598" s="20" t="s">
        <v>200</v>
      </c>
      <c r="O598" s="20"/>
      <c r="P598" s="20" t="s">
        <v>13</v>
      </c>
    </row>
    <row r="599" spans="1:16" s="26" customFormat="1" ht="12.5">
      <c r="A599" s="20"/>
      <c r="B599" s="20" t="s">
        <v>923</v>
      </c>
      <c r="C599" s="72" t="str">
        <f t="shared" si="29"/>
        <v>309</v>
      </c>
      <c r="D599" s="171" t="s">
        <v>924</v>
      </c>
      <c r="E599" s="182">
        <v>1.70258</v>
      </c>
      <c r="F599" s="23">
        <v>1</v>
      </c>
      <c r="G599" s="23">
        <v>1</v>
      </c>
      <c r="H599" s="22">
        <f t="shared" si="27"/>
        <v>1.70258</v>
      </c>
      <c r="I599" s="24">
        <f t="shared" si="28"/>
        <v>1.70258</v>
      </c>
      <c r="J599" s="25">
        <f>ROUND((H599*'2-Calculator'!$D$26),2)</f>
        <v>9193.93</v>
      </c>
      <c r="K599" s="25">
        <f>ROUND((I599*'2-Calculator'!$D$26),2)</f>
        <v>9193.93</v>
      </c>
      <c r="L599" s="23">
        <v>2.9626206613267612</v>
      </c>
      <c r="M599" s="20" t="s">
        <v>199</v>
      </c>
      <c r="N599" s="20" t="s">
        <v>200</v>
      </c>
      <c r="O599" s="20"/>
      <c r="P599" s="20" t="s">
        <v>13</v>
      </c>
    </row>
    <row r="600" spans="1:16" s="26" customFormat="1" ht="12.5">
      <c r="A600" s="20"/>
      <c r="B600" s="20" t="s">
        <v>925</v>
      </c>
      <c r="C600" s="72" t="str">
        <f t="shared" si="29"/>
        <v>309</v>
      </c>
      <c r="D600" s="171" t="s">
        <v>924</v>
      </c>
      <c r="E600" s="182">
        <v>2.2645</v>
      </c>
      <c r="F600" s="23">
        <v>1</v>
      </c>
      <c r="G600" s="23">
        <v>1</v>
      </c>
      <c r="H600" s="22">
        <f t="shared" si="27"/>
        <v>2.2645</v>
      </c>
      <c r="I600" s="24">
        <f t="shared" si="28"/>
        <v>2.2645</v>
      </c>
      <c r="J600" s="25">
        <f>ROUND((H600*'2-Calculator'!$D$26),2)</f>
        <v>12228.3</v>
      </c>
      <c r="K600" s="25">
        <f>ROUND((I600*'2-Calculator'!$D$26),2)</f>
        <v>12228.3</v>
      </c>
      <c r="L600" s="23">
        <v>5.0639054938798749</v>
      </c>
      <c r="M600" s="20" t="s">
        <v>199</v>
      </c>
      <c r="N600" s="20" t="s">
        <v>200</v>
      </c>
      <c r="O600" s="20"/>
      <c r="P600" s="20" t="s">
        <v>13</v>
      </c>
    </row>
    <row r="601" spans="1:16" s="26" customFormat="1" ht="12.5">
      <c r="A601" s="20"/>
      <c r="B601" s="20" t="s">
        <v>926</v>
      </c>
      <c r="C601" s="72" t="str">
        <f t="shared" si="29"/>
        <v>309</v>
      </c>
      <c r="D601" s="171" t="s">
        <v>924</v>
      </c>
      <c r="E601" s="182">
        <v>3.2205599999999999</v>
      </c>
      <c r="F601" s="23">
        <v>1</v>
      </c>
      <c r="G601" s="23">
        <v>1</v>
      </c>
      <c r="H601" s="22">
        <f t="shared" si="27"/>
        <v>3.2205599999999999</v>
      </c>
      <c r="I601" s="24">
        <f t="shared" si="28"/>
        <v>3.2205599999999999</v>
      </c>
      <c r="J601" s="25">
        <f>ROUND((H601*'2-Calculator'!$D$26),2)</f>
        <v>17391.02</v>
      </c>
      <c r="K601" s="25">
        <f>ROUND((I601*'2-Calculator'!$D$26),2)</f>
        <v>17391.02</v>
      </c>
      <c r="L601" s="23">
        <v>9.1583254642744727</v>
      </c>
      <c r="M601" s="20" t="s">
        <v>199</v>
      </c>
      <c r="N601" s="20" t="s">
        <v>200</v>
      </c>
      <c r="O601" s="20"/>
      <c r="P601" s="20" t="s">
        <v>13</v>
      </c>
    </row>
    <row r="602" spans="1:16" s="26" customFormat="1" ht="12.5">
      <c r="A602" s="20"/>
      <c r="B602" s="20" t="s">
        <v>927</v>
      </c>
      <c r="C602" s="72" t="str">
        <f t="shared" si="29"/>
        <v>309</v>
      </c>
      <c r="D602" s="171" t="s">
        <v>924</v>
      </c>
      <c r="E602" s="182">
        <v>5.1515399999999998</v>
      </c>
      <c r="F602" s="23">
        <v>1</v>
      </c>
      <c r="G602" s="23">
        <v>1</v>
      </c>
      <c r="H602" s="22">
        <f t="shared" si="27"/>
        <v>5.1515399999999998</v>
      </c>
      <c r="I602" s="24">
        <f t="shared" si="28"/>
        <v>5.1515399999999998</v>
      </c>
      <c r="J602" s="25">
        <f>ROUND((H602*'2-Calculator'!$D$26),2)</f>
        <v>27818.32</v>
      </c>
      <c r="K602" s="25">
        <f>ROUND((I602*'2-Calculator'!$D$26),2)</f>
        <v>27818.32</v>
      </c>
      <c r="L602" s="23">
        <v>15.81023720349563</v>
      </c>
      <c r="M602" s="20" t="s">
        <v>199</v>
      </c>
      <c r="N602" s="20" t="s">
        <v>200</v>
      </c>
      <c r="O602" s="20"/>
      <c r="P602" s="20" t="s">
        <v>13</v>
      </c>
    </row>
    <row r="603" spans="1:16" s="26" customFormat="1" ht="12.5">
      <c r="A603" s="20"/>
      <c r="B603" s="20" t="s">
        <v>928</v>
      </c>
      <c r="C603" s="72" t="str">
        <f t="shared" si="29"/>
        <v>310</v>
      </c>
      <c r="D603" s="171" t="s">
        <v>929</v>
      </c>
      <c r="E603" s="182">
        <v>1.3859999999999999</v>
      </c>
      <c r="F603" s="23">
        <v>1</v>
      </c>
      <c r="G603" s="23">
        <v>1</v>
      </c>
      <c r="H603" s="22">
        <f t="shared" si="27"/>
        <v>1.3859999999999999</v>
      </c>
      <c r="I603" s="24">
        <f t="shared" si="28"/>
        <v>1.3859999999999999</v>
      </c>
      <c r="J603" s="25">
        <f>ROUND((H603*'2-Calculator'!$D$26),2)</f>
        <v>7484.4</v>
      </c>
      <c r="K603" s="25">
        <f>ROUND((I603*'2-Calculator'!$D$26),2)</f>
        <v>7484.4</v>
      </c>
      <c r="L603" s="23">
        <v>2.1770247373771601</v>
      </c>
      <c r="M603" s="20" t="s">
        <v>199</v>
      </c>
      <c r="N603" s="20" t="s">
        <v>200</v>
      </c>
      <c r="O603" s="20"/>
      <c r="P603" s="20" t="s">
        <v>13</v>
      </c>
    </row>
    <row r="604" spans="1:16" s="26" customFormat="1" ht="12.5">
      <c r="A604" s="20"/>
      <c r="B604" s="20" t="s">
        <v>930</v>
      </c>
      <c r="C604" s="72" t="str">
        <f t="shared" si="29"/>
        <v>310</v>
      </c>
      <c r="D604" s="171" t="s">
        <v>929</v>
      </c>
      <c r="E604" s="182">
        <v>1.86863</v>
      </c>
      <c r="F604" s="23">
        <v>1</v>
      </c>
      <c r="G604" s="23">
        <v>1</v>
      </c>
      <c r="H604" s="22">
        <f t="shared" si="27"/>
        <v>1.86863</v>
      </c>
      <c r="I604" s="24">
        <f t="shared" si="28"/>
        <v>1.86863</v>
      </c>
      <c r="J604" s="25">
        <f>ROUND((H604*'2-Calculator'!$D$26),2)</f>
        <v>10090.6</v>
      </c>
      <c r="K604" s="25">
        <f>ROUND((I604*'2-Calculator'!$D$26),2)</f>
        <v>10090.6</v>
      </c>
      <c r="L604" s="23">
        <v>3.6293870489372217</v>
      </c>
      <c r="M604" s="20" t="s">
        <v>199</v>
      </c>
      <c r="N604" s="20" t="s">
        <v>200</v>
      </c>
      <c r="O604" s="20"/>
      <c r="P604" s="20" t="s">
        <v>13</v>
      </c>
    </row>
    <row r="605" spans="1:16" s="26" customFormat="1" ht="12.5">
      <c r="A605" s="20"/>
      <c r="B605" s="20" t="s">
        <v>931</v>
      </c>
      <c r="C605" s="72" t="str">
        <f t="shared" si="29"/>
        <v>310</v>
      </c>
      <c r="D605" s="171" t="s">
        <v>929</v>
      </c>
      <c r="E605" s="182">
        <v>2.61504</v>
      </c>
      <c r="F605" s="23">
        <v>1</v>
      </c>
      <c r="G605" s="23">
        <v>1</v>
      </c>
      <c r="H605" s="22">
        <f t="shared" si="27"/>
        <v>2.61504</v>
      </c>
      <c r="I605" s="24">
        <f t="shared" si="28"/>
        <v>2.61504</v>
      </c>
      <c r="J605" s="25">
        <f>ROUND((H605*'2-Calculator'!$D$26),2)</f>
        <v>14121.22</v>
      </c>
      <c r="K605" s="25">
        <f>ROUND((I605*'2-Calculator'!$D$26),2)</f>
        <v>14121.22</v>
      </c>
      <c r="L605" s="23">
        <v>7.2468916518650088</v>
      </c>
      <c r="M605" s="20" t="s">
        <v>199</v>
      </c>
      <c r="N605" s="20" t="s">
        <v>200</v>
      </c>
      <c r="O605" s="20"/>
      <c r="P605" s="20" t="s">
        <v>13</v>
      </c>
    </row>
    <row r="606" spans="1:16" s="26" customFormat="1" ht="12.5">
      <c r="A606" s="20"/>
      <c r="B606" s="20" t="s">
        <v>932</v>
      </c>
      <c r="C606" s="72" t="str">
        <f t="shared" si="29"/>
        <v>310</v>
      </c>
      <c r="D606" s="171" t="s">
        <v>929</v>
      </c>
      <c r="E606" s="182">
        <v>4.49796</v>
      </c>
      <c r="F606" s="23">
        <v>1</v>
      </c>
      <c r="G606" s="23">
        <v>1</v>
      </c>
      <c r="H606" s="22">
        <f t="shared" si="27"/>
        <v>4.49796</v>
      </c>
      <c r="I606" s="24">
        <f t="shared" si="28"/>
        <v>4.49796</v>
      </c>
      <c r="J606" s="25">
        <f>ROUND((H606*'2-Calculator'!$D$26),2)</f>
        <v>24288.98</v>
      </c>
      <c r="K606" s="25">
        <f>ROUND((I606*'2-Calculator'!$D$26),2)</f>
        <v>24288.98</v>
      </c>
      <c r="L606" s="23">
        <v>16.018867924528301</v>
      </c>
      <c r="M606" s="20" t="s">
        <v>199</v>
      </c>
      <c r="N606" s="20" t="s">
        <v>200</v>
      </c>
      <c r="O606" s="20"/>
      <c r="P606" s="20" t="s">
        <v>13</v>
      </c>
    </row>
    <row r="607" spans="1:16" s="26" customFormat="1" ht="12.5">
      <c r="A607" s="20"/>
      <c r="B607" s="20" t="s">
        <v>933</v>
      </c>
      <c r="C607" s="72" t="str">
        <f t="shared" si="29"/>
        <v>312</v>
      </c>
      <c r="D607" s="171" t="s">
        <v>934</v>
      </c>
      <c r="E607" s="182">
        <v>1.40872</v>
      </c>
      <c r="F607" s="23">
        <v>1</v>
      </c>
      <c r="G607" s="23">
        <v>1</v>
      </c>
      <c r="H607" s="22">
        <f t="shared" si="27"/>
        <v>1.40872</v>
      </c>
      <c r="I607" s="24">
        <f t="shared" si="28"/>
        <v>1.40872</v>
      </c>
      <c r="J607" s="25">
        <f>ROUND((H607*'2-Calculator'!$D$26),2)</f>
        <v>7607.09</v>
      </c>
      <c r="K607" s="25">
        <f>ROUND((I607*'2-Calculator'!$D$26),2)</f>
        <v>7607.09</v>
      </c>
      <c r="L607" s="23">
        <v>3.7873931623931623</v>
      </c>
      <c r="M607" s="20" t="s">
        <v>199</v>
      </c>
      <c r="N607" s="20" t="s">
        <v>200</v>
      </c>
      <c r="O607" s="20"/>
      <c r="P607" s="20" t="s">
        <v>13</v>
      </c>
    </row>
    <row r="608" spans="1:16" s="26" customFormat="1" ht="12.5">
      <c r="A608" s="20"/>
      <c r="B608" s="20" t="s">
        <v>935</v>
      </c>
      <c r="C608" s="72" t="str">
        <f t="shared" si="29"/>
        <v>312</v>
      </c>
      <c r="D608" s="171" t="s">
        <v>934</v>
      </c>
      <c r="E608" s="182">
        <v>2.25678</v>
      </c>
      <c r="F608" s="23">
        <v>1</v>
      </c>
      <c r="G608" s="23">
        <v>1</v>
      </c>
      <c r="H608" s="22">
        <f t="shared" si="27"/>
        <v>2.25678</v>
      </c>
      <c r="I608" s="24">
        <f t="shared" si="28"/>
        <v>2.25678</v>
      </c>
      <c r="J608" s="25">
        <f>ROUND((H608*'2-Calculator'!$D$26),2)</f>
        <v>12186.61</v>
      </c>
      <c r="K608" s="25">
        <f>ROUND((I608*'2-Calculator'!$D$26),2)</f>
        <v>12186.61</v>
      </c>
      <c r="L608" s="23">
        <v>8.4373065015479884</v>
      </c>
      <c r="M608" s="20" t="s">
        <v>199</v>
      </c>
      <c r="N608" s="20" t="s">
        <v>200</v>
      </c>
      <c r="O608" s="20"/>
      <c r="P608" s="20" t="s">
        <v>13</v>
      </c>
    </row>
    <row r="609" spans="1:16" s="26" customFormat="1" ht="12.5">
      <c r="A609" s="20"/>
      <c r="B609" s="20" t="s">
        <v>936</v>
      </c>
      <c r="C609" s="72" t="str">
        <f t="shared" si="29"/>
        <v>312</v>
      </c>
      <c r="D609" s="171" t="s">
        <v>934</v>
      </c>
      <c r="E609" s="182">
        <v>3.8119399999999999</v>
      </c>
      <c r="F609" s="23">
        <v>1</v>
      </c>
      <c r="G609" s="23">
        <v>1</v>
      </c>
      <c r="H609" s="22">
        <f t="shared" si="27"/>
        <v>3.8119399999999999</v>
      </c>
      <c r="I609" s="24">
        <f t="shared" si="28"/>
        <v>3.8119399999999999</v>
      </c>
      <c r="J609" s="25">
        <f>ROUND((H609*'2-Calculator'!$D$26),2)</f>
        <v>20584.48</v>
      </c>
      <c r="K609" s="25">
        <f>ROUND((I609*'2-Calculator'!$D$26),2)</f>
        <v>20584.48</v>
      </c>
      <c r="L609" s="23">
        <v>15.391849529780565</v>
      </c>
      <c r="M609" s="20" t="s">
        <v>199</v>
      </c>
      <c r="N609" s="20" t="s">
        <v>200</v>
      </c>
      <c r="O609" s="20"/>
      <c r="P609" s="20" t="s">
        <v>13</v>
      </c>
    </row>
    <row r="610" spans="1:16" s="26" customFormat="1" ht="12.5">
      <c r="A610" s="20"/>
      <c r="B610" s="20" t="s">
        <v>937</v>
      </c>
      <c r="C610" s="72" t="str">
        <f t="shared" si="29"/>
        <v>312</v>
      </c>
      <c r="D610" s="171" t="s">
        <v>934</v>
      </c>
      <c r="E610" s="182">
        <v>7.7306800000000004</v>
      </c>
      <c r="F610" s="23">
        <v>1</v>
      </c>
      <c r="G610" s="23">
        <v>1</v>
      </c>
      <c r="H610" s="22">
        <f t="shared" si="27"/>
        <v>7.7306800000000004</v>
      </c>
      <c r="I610" s="24">
        <f t="shared" si="28"/>
        <v>7.7306800000000004</v>
      </c>
      <c r="J610" s="25">
        <f>ROUND((H610*'2-Calculator'!$D$26),2)</f>
        <v>41745.67</v>
      </c>
      <c r="K610" s="25">
        <f>ROUND((I610*'2-Calculator'!$D$26),2)</f>
        <v>41745.67</v>
      </c>
      <c r="L610" s="23">
        <v>26.461038961038962</v>
      </c>
      <c r="M610" s="20" t="s">
        <v>199</v>
      </c>
      <c r="N610" s="20" t="s">
        <v>200</v>
      </c>
      <c r="O610" s="20"/>
      <c r="P610" s="20" t="s">
        <v>13</v>
      </c>
    </row>
    <row r="611" spans="1:16" s="26" customFormat="1" ht="12.5">
      <c r="A611" s="20"/>
      <c r="B611" s="20" t="s">
        <v>938</v>
      </c>
      <c r="C611" s="72" t="str">
        <f t="shared" si="29"/>
        <v>313</v>
      </c>
      <c r="D611" s="171" t="s">
        <v>939</v>
      </c>
      <c r="E611" s="182">
        <v>1.63592</v>
      </c>
      <c r="F611" s="23">
        <v>1</v>
      </c>
      <c r="G611" s="23">
        <v>1</v>
      </c>
      <c r="H611" s="22">
        <f t="shared" si="27"/>
        <v>1.63592</v>
      </c>
      <c r="I611" s="24">
        <f t="shared" si="28"/>
        <v>1.63592</v>
      </c>
      <c r="J611" s="25">
        <f>ROUND((H611*'2-Calculator'!$D$26),2)</f>
        <v>8833.9699999999993</v>
      </c>
      <c r="K611" s="25">
        <f>ROUND((I611*'2-Calculator'!$D$26),2)</f>
        <v>8833.9699999999993</v>
      </c>
      <c r="L611" s="23">
        <v>2.923374648666083</v>
      </c>
      <c r="M611" s="20" t="s">
        <v>199</v>
      </c>
      <c r="N611" s="20" t="s">
        <v>200</v>
      </c>
      <c r="O611" s="20"/>
      <c r="P611" s="20" t="s">
        <v>13</v>
      </c>
    </row>
    <row r="612" spans="1:16" s="26" customFormat="1" ht="12.5">
      <c r="A612" s="20"/>
      <c r="B612" s="20" t="s">
        <v>940</v>
      </c>
      <c r="C612" s="72" t="str">
        <f t="shared" si="29"/>
        <v>313</v>
      </c>
      <c r="D612" s="171" t="s">
        <v>939</v>
      </c>
      <c r="E612" s="182">
        <v>2.1536900000000001</v>
      </c>
      <c r="F612" s="23">
        <v>1</v>
      </c>
      <c r="G612" s="23">
        <v>1</v>
      </c>
      <c r="H612" s="22">
        <f t="shared" si="27"/>
        <v>2.1536900000000001</v>
      </c>
      <c r="I612" s="24">
        <f t="shared" si="28"/>
        <v>2.1536900000000001</v>
      </c>
      <c r="J612" s="25">
        <f>ROUND((H612*'2-Calculator'!$D$26),2)</f>
        <v>11629.93</v>
      </c>
      <c r="K612" s="25">
        <f>ROUND((I612*'2-Calculator'!$D$26),2)</f>
        <v>11629.93</v>
      </c>
      <c r="L612" s="23">
        <v>4.4564188622252052</v>
      </c>
      <c r="M612" s="20" t="s">
        <v>199</v>
      </c>
      <c r="N612" s="20" t="s">
        <v>200</v>
      </c>
      <c r="O612" s="20"/>
      <c r="P612" s="20" t="s">
        <v>13</v>
      </c>
    </row>
    <row r="613" spans="1:16" s="26" customFormat="1" ht="12.5">
      <c r="A613" s="20"/>
      <c r="B613" s="20" t="s">
        <v>941</v>
      </c>
      <c r="C613" s="72" t="str">
        <f t="shared" si="29"/>
        <v>313</v>
      </c>
      <c r="D613" s="171" t="s">
        <v>939</v>
      </c>
      <c r="E613" s="182">
        <v>3.1422099999999999</v>
      </c>
      <c r="F613" s="23">
        <v>1</v>
      </c>
      <c r="G613" s="23">
        <v>1</v>
      </c>
      <c r="H613" s="22">
        <f t="shared" si="27"/>
        <v>3.1422099999999999</v>
      </c>
      <c r="I613" s="24">
        <f t="shared" si="28"/>
        <v>3.1422099999999999</v>
      </c>
      <c r="J613" s="25">
        <f>ROUND((H613*'2-Calculator'!$D$26),2)</f>
        <v>16967.93</v>
      </c>
      <c r="K613" s="25">
        <f>ROUND((I613*'2-Calculator'!$D$26),2)</f>
        <v>16967.93</v>
      </c>
      <c r="L613" s="23">
        <v>8.6815091774303195</v>
      </c>
      <c r="M613" s="20" t="s">
        <v>199</v>
      </c>
      <c r="N613" s="20" t="s">
        <v>200</v>
      </c>
      <c r="O613" s="20"/>
      <c r="P613" s="20" t="s">
        <v>13</v>
      </c>
    </row>
    <row r="614" spans="1:16" s="26" customFormat="1" ht="12.5">
      <c r="A614" s="20"/>
      <c r="B614" s="20" t="s">
        <v>942</v>
      </c>
      <c r="C614" s="72" t="str">
        <f t="shared" si="29"/>
        <v>313</v>
      </c>
      <c r="D614" s="171" t="s">
        <v>939</v>
      </c>
      <c r="E614" s="182">
        <v>4.8926400000000001</v>
      </c>
      <c r="F614" s="23">
        <v>1</v>
      </c>
      <c r="G614" s="23">
        <v>1</v>
      </c>
      <c r="H614" s="22">
        <f t="shared" si="27"/>
        <v>4.8926400000000001</v>
      </c>
      <c r="I614" s="24">
        <f t="shared" si="28"/>
        <v>4.8926400000000001</v>
      </c>
      <c r="J614" s="25">
        <f>ROUND((H614*'2-Calculator'!$D$26),2)</f>
        <v>26420.26</v>
      </c>
      <c r="K614" s="25">
        <f>ROUND((I614*'2-Calculator'!$D$26),2)</f>
        <v>26420.26</v>
      </c>
      <c r="L614" s="23">
        <v>13.770977917981073</v>
      </c>
      <c r="M614" s="20" t="s">
        <v>199</v>
      </c>
      <c r="N614" s="20" t="s">
        <v>200</v>
      </c>
      <c r="O614" s="20"/>
      <c r="P614" s="20" t="s">
        <v>13</v>
      </c>
    </row>
    <row r="615" spans="1:16" s="26" customFormat="1" ht="12.5">
      <c r="A615" s="20"/>
      <c r="B615" s="20" t="s">
        <v>943</v>
      </c>
      <c r="C615" s="72" t="str">
        <f t="shared" si="29"/>
        <v>314</v>
      </c>
      <c r="D615" s="171" t="s">
        <v>944</v>
      </c>
      <c r="E615" s="182">
        <v>1.3865099999999999</v>
      </c>
      <c r="F615" s="23">
        <v>1</v>
      </c>
      <c r="G615" s="23">
        <v>1</v>
      </c>
      <c r="H615" s="22">
        <f t="shared" si="27"/>
        <v>1.3865099999999999</v>
      </c>
      <c r="I615" s="24">
        <f t="shared" si="28"/>
        <v>1.3865099999999999</v>
      </c>
      <c r="J615" s="25">
        <f>ROUND((H615*'2-Calculator'!$D$26),2)</f>
        <v>7487.15</v>
      </c>
      <c r="K615" s="25">
        <f>ROUND((I615*'2-Calculator'!$D$26),2)</f>
        <v>7487.15</v>
      </c>
      <c r="L615" s="23">
        <v>2.8402903811252269</v>
      </c>
      <c r="M615" s="20" t="s">
        <v>199</v>
      </c>
      <c r="N615" s="20" t="s">
        <v>200</v>
      </c>
      <c r="O615" s="20"/>
      <c r="P615" s="20" t="s">
        <v>13</v>
      </c>
    </row>
    <row r="616" spans="1:16" s="26" customFormat="1" ht="12.5">
      <c r="A616" s="20"/>
      <c r="B616" s="20" t="s">
        <v>945</v>
      </c>
      <c r="C616" s="72" t="str">
        <f t="shared" si="29"/>
        <v>314</v>
      </c>
      <c r="D616" s="171" t="s">
        <v>944</v>
      </c>
      <c r="E616" s="182">
        <v>1.47593</v>
      </c>
      <c r="F616" s="23">
        <v>1</v>
      </c>
      <c r="G616" s="23">
        <v>1</v>
      </c>
      <c r="H616" s="22">
        <f t="shared" si="27"/>
        <v>1.47593</v>
      </c>
      <c r="I616" s="24">
        <f t="shared" si="28"/>
        <v>1.47593</v>
      </c>
      <c r="J616" s="25">
        <f>ROUND((H616*'2-Calculator'!$D$26),2)</f>
        <v>7970.02</v>
      </c>
      <c r="K616" s="25">
        <f>ROUND((I616*'2-Calculator'!$D$26),2)</f>
        <v>7970.02</v>
      </c>
      <c r="L616" s="23">
        <v>5.3419983753046303</v>
      </c>
      <c r="M616" s="20" t="s">
        <v>199</v>
      </c>
      <c r="N616" s="20" t="s">
        <v>200</v>
      </c>
      <c r="O616" s="20"/>
      <c r="P616" s="20" t="s">
        <v>13</v>
      </c>
    </row>
    <row r="617" spans="1:16" s="26" customFormat="1" ht="12.5">
      <c r="A617" s="20"/>
      <c r="B617" s="20" t="s">
        <v>946</v>
      </c>
      <c r="C617" s="72" t="str">
        <f t="shared" si="29"/>
        <v>314</v>
      </c>
      <c r="D617" s="171" t="s">
        <v>944</v>
      </c>
      <c r="E617" s="182">
        <v>1.9576899999999999</v>
      </c>
      <c r="F617" s="23">
        <v>1</v>
      </c>
      <c r="G617" s="23">
        <v>1</v>
      </c>
      <c r="H617" s="22">
        <f t="shared" si="27"/>
        <v>1.9576899999999999</v>
      </c>
      <c r="I617" s="24">
        <f t="shared" si="28"/>
        <v>1.9576899999999999</v>
      </c>
      <c r="J617" s="25">
        <f>ROUND((H617*'2-Calculator'!$D$26),2)</f>
        <v>10571.53</v>
      </c>
      <c r="K617" s="25">
        <f>ROUND((I617*'2-Calculator'!$D$26),2)</f>
        <v>10571.53</v>
      </c>
      <c r="L617" s="23">
        <v>7.7766861893066315</v>
      </c>
      <c r="M617" s="20" t="s">
        <v>199</v>
      </c>
      <c r="N617" s="20" t="s">
        <v>200</v>
      </c>
      <c r="O617" s="20"/>
      <c r="P617" s="20" t="s">
        <v>13</v>
      </c>
    </row>
    <row r="618" spans="1:16" s="26" customFormat="1" ht="12.5">
      <c r="A618" s="20"/>
      <c r="B618" s="20" t="s">
        <v>947</v>
      </c>
      <c r="C618" s="72" t="str">
        <f t="shared" si="29"/>
        <v>314</v>
      </c>
      <c r="D618" s="171" t="s">
        <v>944</v>
      </c>
      <c r="E618" s="182">
        <v>3.5520999999999998</v>
      </c>
      <c r="F618" s="23">
        <v>1</v>
      </c>
      <c r="G618" s="23">
        <v>1</v>
      </c>
      <c r="H618" s="22">
        <f t="shared" si="27"/>
        <v>3.5520999999999998</v>
      </c>
      <c r="I618" s="24">
        <f t="shared" si="28"/>
        <v>3.5520999999999998</v>
      </c>
      <c r="J618" s="25">
        <f>ROUND((H618*'2-Calculator'!$D$26),2)</f>
        <v>19181.34</v>
      </c>
      <c r="K618" s="25">
        <f>ROUND((I618*'2-Calculator'!$D$26),2)</f>
        <v>19181.34</v>
      </c>
      <c r="L618" s="23">
        <v>13.366369710467707</v>
      </c>
      <c r="M618" s="20" t="s">
        <v>199</v>
      </c>
      <c r="N618" s="20" t="s">
        <v>200</v>
      </c>
      <c r="O618" s="20"/>
      <c r="P618" s="20" t="s">
        <v>13</v>
      </c>
    </row>
    <row r="619" spans="1:16" s="26" customFormat="1" ht="12.5">
      <c r="A619" s="20"/>
      <c r="B619" s="20" t="s">
        <v>948</v>
      </c>
      <c r="C619" s="72" t="str">
        <f t="shared" si="29"/>
        <v>315</v>
      </c>
      <c r="D619" s="171" t="s">
        <v>949</v>
      </c>
      <c r="E619" s="182">
        <v>1.2011099999999999</v>
      </c>
      <c r="F619" s="23">
        <v>1</v>
      </c>
      <c r="G619" s="23">
        <v>1</v>
      </c>
      <c r="H619" s="22">
        <f t="shared" si="27"/>
        <v>1.2011099999999999</v>
      </c>
      <c r="I619" s="24">
        <f t="shared" si="28"/>
        <v>1.2011099999999999</v>
      </c>
      <c r="J619" s="25">
        <f>ROUND((H619*'2-Calculator'!$D$26),2)</f>
        <v>6485.99</v>
      </c>
      <c r="K619" s="25">
        <f>ROUND((I619*'2-Calculator'!$D$26),2)</f>
        <v>6485.99</v>
      </c>
      <c r="L619" s="23">
        <v>2.2586391642110901</v>
      </c>
      <c r="M619" s="20" t="s">
        <v>199</v>
      </c>
      <c r="N619" s="20" t="s">
        <v>200</v>
      </c>
      <c r="O619" s="20"/>
      <c r="P619" s="20" t="s">
        <v>13</v>
      </c>
    </row>
    <row r="620" spans="1:16" s="26" customFormat="1" ht="12.5">
      <c r="A620" s="20"/>
      <c r="B620" s="20" t="s">
        <v>950</v>
      </c>
      <c r="C620" s="72" t="str">
        <f t="shared" si="29"/>
        <v>315</v>
      </c>
      <c r="D620" s="171" t="s">
        <v>949</v>
      </c>
      <c r="E620" s="182">
        <v>1.92228</v>
      </c>
      <c r="F620" s="23">
        <v>1</v>
      </c>
      <c r="G620" s="23">
        <v>1</v>
      </c>
      <c r="H620" s="22">
        <f t="shared" si="27"/>
        <v>1.92228</v>
      </c>
      <c r="I620" s="24">
        <f t="shared" si="28"/>
        <v>1.92228</v>
      </c>
      <c r="J620" s="25">
        <f>ROUND((H620*'2-Calculator'!$D$26),2)</f>
        <v>10380.31</v>
      </c>
      <c r="K620" s="25">
        <f>ROUND((I620*'2-Calculator'!$D$26),2)</f>
        <v>10380.31</v>
      </c>
      <c r="L620" s="23">
        <v>3.4800855222968847</v>
      </c>
      <c r="M620" s="20" t="s">
        <v>199</v>
      </c>
      <c r="N620" s="20" t="s">
        <v>200</v>
      </c>
      <c r="O620" s="20"/>
      <c r="P620" s="20" t="s">
        <v>13</v>
      </c>
    </row>
    <row r="621" spans="1:16" s="26" customFormat="1" ht="12.5">
      <c r="A621" s="20"/>
      <c r="B621" s="20" t="s">
        <v>951</v>
      </c>
      <c r="C621" s="72" t="str">
        <f t="shared" si="29"/>
        <v>315</v>
      </c>
      <c r="D621" s="171" t="s">
        <v>949</v>
      </c>
      <c r="E621" s="182">
        <v>2.8642699999999999</v>
      </c>
      <c r="F621" s="23">
        <v>1</v>
      </c>
      <c r="G621" s="23">
        <v>1</v>
      </c>
      <c r="H621" s="22">
        <f t="shared" si="27"/>
        <v>2.8642699999999999</v>
      </c>
      <c r="I621" s="24">
        <f t="shared" si="28"/>
        <v>2.8642699999999999</v>
      </c>
      <c r="J621" s="25">
        <f>ROUND((H621*'2-Calculator'!$D$26),2)</f>
        <v>15467.06</v>
      </c>
      <c r="K621" s="25">
        <f>ROUND((I621*'2-Calculator'!$D$26),2)</f>
        <v>15467.06</v>
      </c>
      <c r="L621" s="23">
        <v>7.1123882503192846</v>
      </c>
      <c r="M621" s="20" t="s">
        <v>199</v>
      </c>
      <c r="N621" s="20" t="s">
        <v>200</v>
      </c>
      <c r="O621" s="20"/>
      <c r="P621" s="20" t="s">
        <v>13</v>
      </c>
    </row>
    <row r="622" spans="1:16" s="26" customFormat="1" ht="12.5">
      <c r="A622" s="20"/>
      <c r="B622" s="20" t="s">
        <v>952</v>
      </c>
      <c r="C622" s="72" t="str">
        <f t="shared" si="29"/>
        <v>315</v>
      </c>
      <c r="D622" s="171" t="s">
        <v>949</v>
      </c>
      <c r="E622" s="182">
        <v>4.6573700000000002</v>
      </c>
      <c r="F622" s="23">
        <v>1</v>
      </c>
      <c r="G622" s="23">
        <v>1</v>
      </c>
      <c r="H622" s="22">
        <f t="shared" si="27"/>
        <v>4.6573700000000002</v>
      </c>
      <c r="I622" s="24">
        <f t="shared" si="28"/>
        <v>4.6573700000000002</v>
      </c>
      <c r="J622" s="25">
        <f>ROUND((H622*'2-Calculator'!$D$26),2)</f>
        <v>25149.8</v>
      </c>
      <c r="K622" s="25">
        <f>ROUND((I622*'2-Calculator'!$D$26),2)</f>
        <v>25149.8</v>
      </c>
      <c r="L622" s="23">
        <v>12.961059190031152</v>
      </c>
      <c r="M622" s="20" t="s">
        <v>199</v>
      </c>
      <c r="N622" s="20" t="s">
        <v>200</v>
      </c>
      <c r="O622" s="20"/>
      <c r="P622" s="20" t="s">
        <v>13</v>
      </c>
    </row>
    <row r="623" spans="1:16" s="26" customFormat="1" ht="12.5">
      <c r="A623" s="20"/>
      <c r="B623" s="20" t="s">
        <v>953</v>
      </c>
      <c r="C623" s="72" t="str">
        <f t="shared" si="29"/>
        <v>316</v>
      </c>
      <c r="D623" s="171" t="s">
        <v>954</v>
      </c>
      <c r="E623" s="182">
        <v>1.01233</v>
      </c>
      <c r="F623" s="23">
        <v>1</v>
      </c>
      <c r="G623" s="23">
        <v>1</v>
      </c>
      <c r="H623" s="22">
        <f t="shared" si="27"/>
        <v>1.01233</v>
      </c>
      <c r="I623" s="24">
        <f t="shared" si="28"/>
        <v>1.01233</v>
      </c>
      <c r="J623" s="25">
        <f>ROUND((H623*'2-Calculator'!$D$26),2)</f>
        <v>5466.58</v>
      </c>
      <c r="K623" s="25">
        <f>ROUND((I623*'2-Calculator'!$D$26),2)</f>
        <v>5466.58</v>
      </c>
      <c r="L623" s="23">
        <v>2.5474278272194488</v>
      </c>
      <c r="M623" s="20" t="s">
        <v>199</v>
      </c>
      <c r="N623" s="20" t="s">
        <v>200</v>
      </c>
      <c r="O623" s="20"/>
      <c r="P623" s="20" t="s">
        <v>13</v>
      </c>
    </row>
    <row r="624" spans="1:16" s="26" customFormat="1" ht="12.5">
      <c r="A624" s="20"/>
      <c r="B624" s="20" t="s">
        <v>955</v>
      </c>
      <c r="C624" s="72" t="str">
        <f t="shared" si="29"/>
        <v>316</v>
      </c>
      <c r="D624" s="171" t="s">
        <v>954</v>
      </c>
      <c r="E624" s="182">
        <v>1.3667899999999999</v>
      </c>
      <c r="F624" s="23">
        <v>1</v>
      </c>
      <c r="G624" s="23">
        <v>1</v>
      </c>
      <c r="H624" s="22">
        <f t="shared" si="27"/>
        <v>1.3667899999999999</v>
      </c>
      <c r="I624" s="24">
        <f t="shared" si="28"/>
        <v>1.3667899999999999</v>
      </c>
      <c r="J624" s="25">
        <f>ROUND((H624*'2-Calculator'!$D$26),2)</f>
        <v>7380.67</v>
      </c>
      <c r="K624" s="25">
        <f>ROUND((I624*'2-Calculator'!$D$26),2)</f>
        <v>7380.67</v>
      </c>
      <c r="L624" s="23">
        <v>4.3223307510946443</v>
      </c>
      <c r="M624" s="20" t="s">
        <v>199</v>
      </c>
      <c r="N624" s="20" t="s">
        <v>200</v>
      </c>
      <c r="O624" s="20"/>
      <c r="P624" s="20" t="s">
        <v>13</v>
      </c>
    </row>
    <row r="625" spans="1:16" s="26" customFormat="1" ht="12.5">
      <c r="A625" s="20"/>
      <c r="B625" s="20" t="s">
        <v>956</v>
      </c>
      <c r="C625" s="72" t="str">
        <f t="shared" si="29"/>
        <v>316</v>
      </c>
      <c r="D625" s="171" t="s">
        <v>954</v>
      </c>
      <c r="E625" s="182">
        <v>2.10928</v>
      </c>
      <c r="F625" s="23">
        <v>1</v>
      </c>
      <c r="G625" s="23">
        <v>1</v>
      </c>
      <c r="H625" s="22">
        <f t="shared" si="27"/>
        <v>2.10928</v>
      </c>
      <c r="I625" s="24">
        <f t="shared" si="28"/>
        <v>2.10928</v>
      </c>
      <c r="J625" s="25">
        <f>ROUND((H625*'2-Calculator'!$D$26),2)</f>
        <v>11390.11</v>
      </c>
      <c r="K625" s="25">
        <f>ROUND((I625*'2-Calculator'!$D$26),2)</f>
        <v>11390.11</v>
      </c>
      <c r="L625" s="23">
        <v>7.323151125401929</v>
      </c>
      <c r="M625" s="20" t="s">
        <v>199</v>
      </c>
      <c r="N625" s="20" t="s">
        <v>200</v>
      </c>
      <c r="O625" s="20"/>
      <c r="P625" s="20" t="s">
        <v>13</v>
      </c>
    </row>
    <row r="626" spans="1:16" s="26" customFormat="1" ht="12.5">
      <c r="A626" s="20"/>
      <c r="B626" s="20" t="s">
        <v>957</v>
      </c>
      <c r="C626" s="72" t="str">
        <f t="shared" si="29"/>
        <v>316</v>
      </c>
      <c r="D626" s="171" t="s">
        <v>954</v>
      </c>
      <c r="E626" s="182">
        <v>3.8477299999999999</v>
      </c>
      <c r="F626" s="23">
        <v>1</v>
      </c>
      <c r="G626" s="23">
        <v>1</v>
      </c>
      <c r="H626" s="22">
        <f t="shared" si="27"/>
        <v>3.8477299999999999</v>
      </c>
      <c r="I626" s="24">
        <f t="shared" si="28"/>
        <v>3.8477299999999999</v>
      </c>
      <c r="J626" s="25">
        <f>ROUND((H626*'2-Calculator'!$D$26),2)</f>
        <v>20777.740000000002</v>
      </c>
      <c r="K626" s="25">
        <f>ROUND((I626*'2-Calculator'!$D$26),2)</f>
        <v>20777.740000000002</v>
      </c>
      <c r="L626" s="23">
        <v>13.098214285714286</v>
      </c>
      <c r="M626" s="20" t="s">
        <v>199</v>
      </c>
      <c r="N626" s="20" t="s">
        <v>200</v>
      </c>
      <c r="O626" s="20"/>
      <c r="P626" s="20" t="s">
        <v>13</v>
      </c>
    </row>
    <row r="627" spans="1:16" s="26" customFormat="1" ht="12.5">
      <c r="A627" s="20"/>
      <c r="B627" s="20" t="s">
        <v>958</v>
      </c>
      <c r="C627" s="72" t="str">
        <f t="shared" si="29"/>
        <v>317</v>
      </c>
      <c r="D627" s="171" t="s">
        <v>959</v>
      </c>
      <c r="E627" s="182">
        <v>1.18866</v>
      </c>
      <c r="F627" s="23">
        <v>1</v>
      </c>
      <c r="G627" s="23">
        <v>1</v>
      </c>
      <c r="H627" s="22">
        <f t="shared" si="27"/>
        <v>1.18866</v>
      </c>
      <c r="I627" s="24">
        <f t="shared" si="28"/>
        <v>1.18866</v>
      </c>
      <c r="J627" s="25">
        <f>ROUND((H627*'2-Calculator'!$D$26),2)</f>
        <v>6418.76</v>
      </c>
      <c r="K627" s="25">
        <f>ROUND((I627*'2-Calculator'!$D$26),2)</f>
        <v>6418.76</v>
      </c>
      <c r="L627" s="23">
        <v>3.134108527131783</v>
      </c>
      <c r="M627" s="20" t="s">
        <v>199</v>
      </c>
      <c r="N627" s="20" t="s">
        <v>200</v>
      </c>
      <c r="O627" s="20"/>
      <c r="P627" s="20" t="s">
        <v>13</v>
      </c>
    </row>
    <row r="628" spans="1:16" s="26" customFormat="1" ht="12.5">
      <c r="A628" s="20"/>
      <c r="B628" s="20" t="s">
        <v>960</v>
      </c>
      <c r="C628" s="72" t="str">
        <f t="shared" si="29"/>
        <v>317</v>
      </c>
      <c r="D628" s="171" t="s">
        <v>959</v>
      </c>
      <c r="E628" s="182">
        <v>1.5374399999999999</v>
      </c>
      <c r="F628" s="23">
        <v>1</v>
      </c>
      <c r="G628" s="23">
        <v>1</v>
      </c>
      <c r="H628" s="22">
        <f t="shared" si="27"/>
        <v>1.5374399999999999</v>
      </c>
      <c r="I628" s="24">
        <f t="shared" si="28"/>
        <v>1.5374399999999999</v>
      </c>
      <c r="J628" s="25">
        <f>ROUND((H628*'2-Calculator'!$D$26),2)</f>
        <v>8302.18</v>
      </c>
      <c r="K628" s="25">
        <f>ROUND((I628*'2-Calculator'!$D$26),2)</f>
        <v>8302.18</v>
      </c>
      <c r="L628" s="23">
        <v>5.7357093663911849</v>
      </c>
      <c r="M628" s="20" t="s">
        <v>199</v>
      </c>
      <c r="N628" s="20" t="s">
        <v>200</v>
      </c>
      <c r="O628" s="20"/>
      <c r="P628" s="20" t="s">
        <v>13</v>
      </c>
    </row>
    <row r="629" spans="1:16" s="26" customFormat="1" ht="12.5">
      <c r="A629" s="20"/>
      <c r="B629" s="20" t="s">
        <v>961</v>
      </c>
      <c r="C629" s="72" t="str">
        <f t="shared" si="29"/>
        <v>317</v>
      </c>
      <c r="D629" s="171" t="s">
        <v>959</v>
      </c>
      <c r="E629" s="182">
        <v>2.3608899999999999</v>
      </c>
      <c r="F629" s="23">
        <v>1</v>
      </c>
      <c r="G629" s="23">
        <v>1</v>
      </c>
      <c r="H629" s="22">
        <f t="shared" si="27"/>
        <v>2.3608899999999999</v>
      </c>
      <c r="I629" s="24">
        <f t="shared" si="28"/>
        <v>2.3608899999999999</v>
      </c>
      <c r="J629" s="25">
        <f>ROUND((H629*'2-Calculator'!$D$26),2)</f>
        <v>12748.81</v>
      </c>
      <c r="K629" s="25">
        <f>ROUND((I629*'2-Calculator'!$D$26),2)</f>
        <v>12748.81</v>
      </c>
      <c r="L629" s="23">
        <v>9.9843008397225272</v>
      </c>
      <c r="M629" s="20" t="s">
        <v>199</v>
      </c>
      <c r="N629" s="20" t="s">
        <v>200</v>
      </c>
      <c r="O629" s="20"/>
      <c r="P629" s="20" t="s">
        <v>13</v>
      </c>
    </row>
    <row r="630" spans="1:16" s="26" customFormat="1" ht="12.5">
      <c r="A630" s="20"/>
      <c r="B630" s="20" t="s">
        <v>962</v>
      </c>
      <c r="C630" s="72" t="str">
        <f t="shared" si="29"/>
        <v>317</v>
      </c>
      <c r="D630" s="171" t="s">
        <v>959</v>
      </c>
      <c r="E630" s="182">
        <v>4.3116700000000003</v>
      </c>
      <c r="F630" s="23">
        <v>1</v>
      </c>
      <c r="G630" s="23">
        <v>1</v>
      </c>
      <c r="H630" s="22">
        <f t="shared" si="27"/>
        <v>4.3116700000000003</v>
      </c>
      <c r="I630" s="24">
        <f t="shared" si="28"/>
        <v>4.3116700000000003</v>
      </c>
      <c r="J630" s="25">
        <f>ROUND((H630*'2-Calculator'!$D$26),2)</f>
        <v>23283.02</v>
      </c>
      <c r="K630" s="25">
        <f>ROUND((I630*'2-Calculator'!$D$26),2)</f>
        <v>23283.02</v>
      </c>
      <c r="L630" s="23">
        <v>16.853312302839118</v>
      </c>
      <c r="M630" s="20" t="s">
        <v>199</v>
      </c>
      <c r="N630" s="20" t="s">
        <v>200</v>
      </c>
      <c r="O630" s="20"/>
      <c r="P630" s="20" t="s">
        <v>13</v>
      </c>
    </row>
    <row r="631" spans="1:16" s="26" customFormat="1" ht="12.5">
      <c r="A631" s="20"/>
      <c r="B631" s="20" t="s">
        <v>963</v>
      </c>
      <c r="C631" s="72" t="str">
        <f t="shared" si="29"/>
        <v>320</v>
      </c>
      <c r="D631" s="171" t="s">
        <v>964</v>
      </c>
      <c r="E631" s="182">
        <v>1.32036</v>
      </c>
      <c r="F631" s="23">
        <v>1</v>
      </c>
      <c r="G631" s="23">
        <v>1</v>
      </c>
      <c r="H631" s="22">
        <f t="shared" si="27"/>
        <v>1.32036</v>
      </c>
      <c r="I631" s="24">
        <f t="shared" si="28"/>
        <v>1.32036</v>
      </c>
      <c r="J631" s="25">
        <f>ROUND((H631*'2-Calculator'!$D$26),2)</f>
        <v>7129.94</v>
      </c>
      <c r="K631" s="25">
        <f>ROUND((I631*'2-Calculator'!$D$26),2)</f>
        <v>7129.94</v>
      </c>
      <c r="L631" s="23">
        <v>2.3044485264755212</v>
      </c>
      <c r="M631" s="20" t="s">
        <v>199</v>
      </c>
      <c r="N631" s="20" t="s">
        <v>200</v>
      </c>
      <c r="O631" s="20"/>
      <c r="P631" s="20" t="s">
        <v>13</v>
      </c>
    </row>
    <row r="632" spans="1:16" s="26" customFormat="1" ht="12.5">
      <c r="A632" s="20"/>
      <c r="B632" s="20" t="s">
        <v>965</v>
      </c>
      <c r="C632" s="72" t="str">
        <f t="shared" si="29"/>
        <v>320</v>
      </c>
      <c r="D632" s="171" t="s">
        <v>964</v>
      </c>
      <c r="E632" s="182">
        <v>1.8292299999999999</v>
      </c>
      <c r="F632" s="23">
        <v>1</v>
      </c>
      <c r="G632" s="23">
        <v>1</v>
      </c>
      <c r="H632" s="22">
        <f t="shared" si="27"/>
        <v>1.8292299999999999</v>
      </c>
      <c r="I632" s="24">
        <f t="shared" si="28"/>
        <v>1.8292299999999999</v>
      </c>
      <c r="J632" s="25">
        <f>ROUND((H632*'2-Calculator'!$D$26),2)</f>
        <v>9877.84</v>
      </c>
      <c r="K632" s="25">
        <f>ROUND((I632*'2-Calculator'!$D$26),2)</f>
        <v>9877.84</v>
      </c>
      <c r="L632" s="23">
        <v>4.5034757623505426</v>
      </c>
      <c r="M632" s="20" t="s">
        <v>199</v>
      </c>
      <c r="N632" s="20" t="s">
        <v>200</v>
      </c>
      <c r="O632" s="20"/>
      <c r="P632" s="20" t="s">
        <v>13</v>
      </c>
    </row>
    <row r="633" spans="1:16" s="26" customFormat="1" ht="12.5">
      <c r="A633" s="20"/>
      <c r="B633" s="20" t="s">
        <v>966</v>
      </c>
      <c r="C633" s="72" t="str">
        <f t="shared" si="29"/>
        <v>320</v>
      </c>
      <c r="D633" s="171" t="s">
        <v>964</v>
      </c>
      <c r="E633" s="182">
        <v>2.6647699999999999</v>
      </c>
      <c r="F633" s="23">
        <v>1</v>
      </c>
      <c r="G633" s="23">
        <v>1</v>
      </c>
      <c r="H633" s="22">
        <f t="shared" si="27"/>
        <v>2.6647699999999999</v>
      </c>
      <c r="I633" s="24">
        <f t="shared" si="28"/>
        <v>2.6647699999999999</v>
      </c>
      <c r="J633" s="25">
        <f>ROUND((H633*'2-Calculator'!$D$26),2)</f>
        <v>14389.76</v>
      </c>
      <c r="K633" s="25">
        <f>ROUND((I633*'2-Calculator'!$D$26),2)</f>
        <v>14389.76</v>
      </c>
      <c r="L633" s="23">
        <v>8.615384615384615</v>
      </c>
      <c r="M633" s="20" t="s">
        <v>199</v>
      </c>
      <c r="N633" s="20" t="s">
        <v>200</v>
      </c>
      <c r="O633" s="20"/>
      <c r="P633" s="20" t="s">
        <v>13</v>
      </c>
    </row>
    <row r="634" spans="1:16" s="26" customFormat="1" ht="12.5">
      <c r="A634" s="20"/>
      <c r="B634" s="20" t="s">
        <v>967</v>
      </c>
      <c r="C634" s="72" t="str">
        <f t="shared" si="29"/>
        <v>320</v>
      </c>
      <c r="D634" s="171" t="s">
        <v>964</v>
      </c>
      <c r="E634" s="182">
        <v>4.54636</v>
      </c>
      <c r="F634" s="23">
        <v>1</v>
      </c>
      <c r="G634" s="23">
        <v>1</v>
      </c>
      <c r="H634" s="22">
        <f t="shared" si="27"/>
        <v>4.54636</v>
      </c>
      <c r="I634" s="24">
        <f t="shared" si="28"/>
        <v>4.54636</v>
      </c>
      <c r="J634" s="25">
        <f>ROUND((H634*'2-Calculator'!$D$26),2)</f>
        <v>24550.34</v>
      </c>
      <c r="K634" s="25">
        <f>ROUND((I634*'2-Calculator'!$D$26),2)</f>
        <v>24550.34</v>
      </c>
      <c r="L634" s="23">
        <v>13.719298245614034</v>
      </c>
      <c r="M634" s="20" t="s">
        <v>199</v>
      </c>
      <c r="N634" s="20" t="s">
        <v>200</v>
      </c>
      <c r="O634" s="20"/>
      <c r="P634" s="20" t="s">
        <v>13</v>
      </c>
    </row>
    <row r="635" spans="1:16" s="26" customFormat="1" ht="12.5">
      <c r="A635" s="20"/>
      <c r="B635" s="20" t="s">
        <v>968</v>
      </c>
      <c r="C635" s="72" t="str">
        <f t="shared" si="29"/>
        <v>321</v>
      </c>
      <c r="D635" s="171" t="s">
        <v>969</v>
      </c>
      <c r="E635" s="182">
        <v>2.18784</v>
      </c>
      <c r="F635" s="23">
        <v>1</v>
      </c>
      <c r="G635" s="23">
        <v>1</v>
      </c>
      <c r="H635" s="22">
        <f t="shared" si="27"/>
        <v>2.18784</v>
      </c>
      <c r="I635" s="24">
        <f t="shared" si="28"/>
        <v>2.18784</v>
      </c>
      <c r="J635" s="25">
        <f>ROUND((H635*'2-Calculator'!$D$26),2)</f>
        <v>11814.34</v>
      </c>
      <c r="K635" s="25">
        <f>ROUND((I635*'2-Calculator'!$D$26),2)</f>
        <v>11814.34</v>
      </c>
      <c r="L635" s="23">
        <v>1.9424174923829276</v>
      </c>
      <c r="M635" s="20" t="s">
        <v>199</v>
      </c>
      <c r="N635" s="20" t="s">
        <v>200</v>
      </c>
      <c r="O635" s="20"/>
      <c r="P635" s="20" t="s">
        <v>13</v>
      </c>
    </row>
    <row r="636" spans="1:16" s="26" customFormat="1" ht="12.5">
      <c r="A636" s="20"/>
      <c r="B636" s="20" t="s">
        <v>970</v>
      </c>
      <c r="C636" s="72" t="str">
        <f t="shared" si="29"/>
        <v>321</v>
      </c>
      <c r="D636" s="171" t="s">
        <v>969</v>
      </c>
      <c r="E636" s="182">
        <v>2.6537500000000001</v>
      </c>
      <c r="F636" s="23">
        <v>1</v>
      </c>
      <c r="G636" s="23">
        <v>1</v>
      </c>
      <c r="H636" s="22">
        <f t="shared" si="27"/>
        <v>2.6537500000000001</v>
      </c>
      <c r="I636" s="24">
        <f t="shared" si="28"/>
        <v>2.6537500000000001</v>
      </c>
      <c r="J636" s="25">
        <f>ROUND((H636*'2-Calculator'!$D$26),2)</f>
        <v>14330.25</v>
      </c>
      <c r="K636" s="25">
        <f>ROUND((I636*'2-Calculator'!$D$26),2)</f>
        <v>14330.25</v>
      </c>
      <c r="L636" s="23">
        <v>3.687180154393269</v>
      </c>
      <c r="M636" s="20" t="s">
        <v>199</v>
      </c>
      <c r="N636" s="20" t="s">
        <v>200</v>
      </c>
      <c r="O636" s="20"/>
      <c r="P636" s="20" t="s">
        <v>13</v>
      </c>
    </row>
    <row r="637" spans="1:16" s="26" customFormat="1" ht="12.5">
      <c r="A637" s="20"/>
      <c r="B637" s="20" t="s">
        <v>971</v>
      </c>
      <c r="C637" s="72" t="str">
        <f t="shared" si="29"/>
        <v>321</v>
      </c>
      <c r="D637" s="171" t="s">
        <v>969</v>
      </c>
      <c r="E637" s="182">
        <v>3.6529699999999998</v>
      </c>
      <c r="F637" s="23">
        <v>1</v>
      </c>
      <c r="G637" s="23">
        <v>1</v>
      </c>
      <c r="H637" s="22">
        <f t="shared" si="27"/>
        <v>3.6529699999999998</v>
      </c>
      <c r="I637" s="24">
        <f t="shared" si="28"/>
        <v>3.6529699999999998</v>
      </c>
      <c r="J637" s="25">
        <f>ROUND((H637*'2-Calculator'!$D$26),2)</f>
        <v>19726.04</v>
      </c>
      <c r="K637" s="25">
        <f>ROUND((I637*'2-Calculator'!$D$26),2)</f>
        <v>19726.04</v>
      </c>
      <c r="L637" s="23">
        <v>8.3205289672544076</v>
      </c>
      <c r="M637" s="20" t="s">
        <v>199</v>
      </c>
      <c r="N637" s="20" t="s">
        <v>200</v>
      </c>
      <c r="O637" s="20"/>
      <c r="P637" s="20" t="s">
        <v>13</v>
      </c>
    </row>
    <row r="638" spans="1:16" s="26" customFormat="1" ht="12.5">
      <c r="A638" s="20"/>
      <c r="B638" s="20" t="s">
        <v>972</v>
      </c>
      <c r="C638" s="72" t="str">
        <f t="shared" si="29"/>
        <v>321</v>
      </c>
      <c r="D638" s="171" t="s">
        <v>969</v>
      </c>
      <c r="E638" s="182">
        <v>5.7112699999999998</v>
      </c>
      <c r="F638" s="23">
        <v>1</v>
      </c>
      <c r="G638" s="23">
        <v>1</v>
      </c>
      <c r="H638" s="22">
        <f t="shared" si="27"/>
        <v>5.7112699999999998</v>
      </c>
      <c r="I638" s="24">
        <f t="shared" si="28"/>
        <v>5.7112699999999998</v>
      </c>
      <c r="J638" s="25">
        <f>ROUND((H638*'2-Calculator'!$D$26),2)</f>
        <v>30840.86</v>
      </c>
      <c r="K638" s="25">
        <f>ROUND((I638*'2-Calculator'!$D$26),2)</f>
        <v>30840.86</v>
      </c>
      <c r="L638" s="23">
        <v>14.874462596732588</v>
      </c>
      <c r="M638" s="20" t="s">
        <v>199</v>
      </c>
      <c r="N638" s="20" t="s">
        <v>200</v>
      </c>
      <c r="O638" s="20"/>
      <c r="P638" s="20" t="s">
        <v>13</v>
      </c>
    </row>
    <row r="639" spans="1:16" s="26" customFormat="1" ht="12.5">
      <c r="A639" s="20"/>
      <c r="B639" s="20" t="s">
        <v>973</v>
      </c>
      <c r="C639" s="72" t="str">
        <f t="shared" si="29"/>
        <v>322</v>
      </c>
      <c r="D639" s="171" t="s">
        <v>974</v>
      </c>
      <c r="E639" s="182">
        <v>2.26735</v>
      </c>
      <c r="F639" s="23">
        <v>1</v>
      </c>
      <c r="G639" s="23">
        <v>1</v>
      </c>
      <c r="H639" s="22">
        <f t="shared" si="27"/>
        <v>2.26735</v>
      </c>
      <c r="I639" s="24">
        <f t="shared" si="28"/>
        <v>2.26735</v>
      </c>
      <c r="J639" s="25">
        <f>ROUND((H639*'2-Calculator'!$D$26),2)</f>
        <v>12243.69</v>
      </c>
      <c r="K639" s="25">
        <f>ROUND((I639*'2-Calculator'!$D$26),2)</f>
        <v>12243.69</v>
      </c>
      <c r="L639" s="23">
        <v>1.5423069378146865</v>
      </c>
      <c r="M639" s="20" t="s">
        <v>199</v>
      </c>
      <c r="N639" s="20" t="s">
        <v>200</v>
      </c>
      <c r="O639" s="20"/>
      <c r="P639" s="20" t="s">
        <v>13</v>
      </c>
    </row>
    <row r="640" spans="1:16" s="26" customFormat="1" ht="12.5">
      <c r="A640" s="20"/>
      <c r="B640" s="20" t="s">
        <v>975</v>
      </c>
      <c r="C640" s="72" t="str">
        <f t="shared" si="29"/>
        <v>322</v>
      </c>
      <c r="D640" s="171" t="s">
        <v>974</v>
      </c>
      <c r="E640" s="182">
        <v>2.4618899999999999</v>
      </c>
      <c r="F640" s="23">
        <v>1</v>
      </c>
      <c r="G640" s="23">
        <v>1</v>
      </c>
      <c r="H640" s="22">
        <f t="shared" si="27"/>
        <v>2.4618899999999999</v>
      </c>
      <c r="I640" s="24">
        <f t="shared" si="28"/>
        <v>2.4618899999999999</v>
      </c>
      <c r="J640" s="25">
        <f>ROUND((H640*'2-Calculator'!$D$26),2)</f>
        <v>13294.21</v>
      </c>
      <c r="K640" s="25">
        <f>ROUND((I640*'2-Calculator'!$D$26),2)</f>
        <v>13294.21</v>
      </c>
      <c r="L640" s="23">
        <v>2.359932088285229</v>
      </c>
      <c r="M640" s="20" t="s">
        <v>199</v>
      </c>
      <c r="N640" s="20" t="s">
        <v>200</v>
      </c>
      <c r="O640" s="20"/>
      <c r="P640" s="20" t="s">
        <v>13</v>
      </c>
    </row>
    <row r="641" spans="1:16" s="26" customFormat="1" ht="12.5">
      <c r="A641" s="20"/>
      <c r="B641" s="20" t="s">
        <v>976</v>
      </c>
      <c r="C641" s="72" t="str">
        <f t="shared" si="29"/>
        <v>322</v>
      </c>
      <c r="D641" s="171" t="s">
        <v>974</v>
      </c>
      <c r="E641" s="182">
        <v>3.2329300000000001</v>
      </c>
      <c r="F641" s="23">
        <v>1</v>
      </c>
      <c r="G641" s="23">
        <v>1</v>
      </c>
      <c r="H641" s="22">
        <f t="shared" si="27"/>
        <v>3.2329300000000001</v>
      </c>
      <c r="I641" s="24">
        <f t="shared" si="28"/>
        <v>3.2329300000000001</v>
      </c>
      <c r="J641" s="25">
        <f>ROUND((H641*'2-Calculator'!$D$26),2)</f>
        <v>17457.82</v>
      </c>
      <c r="K641" s="25">
        <f>ROUND((I641*'2-Calculator'!$D$26),2)</f>
        <v>17457.82</v>
      </c>
      <c r="L641" s="23">
        <v>4.9437675726335524</v>
      </c>
      <c r="M641" s="20" t="s">
        <v>199</v>
      </c>
      <c r="N641" s="20" t="s">
        <v>200</v>
      </c>
      <c r="O641" s="20"/>
      <c r="P641" s="20" t="s">
        <v>13</v>
      </c>
    </row>
    <row r="642" spans="1:16" s="26" customFormat="1" ht="12.5">
      <c r="A642" s="20"/>
      <c r="B642" s="20" t="s">
        <v>977</v>
      </c>
      <c r="C642" s="72" t="str">
        <f t="shared" si="29"/>
        <v>322</v>
      </c>
      <c r="D642" s="171" t="s">
        <v>974</v>
      </c>
      <c r="E642" s="182">
        <v>4.3287100000000001</v>
      </c>
      <c r="F642" s="23">
        <v>1</v>
      </c>
      <c r="G642" s="23">
        <v>1</v>
      </c>
      <c r="H642" s="22">
        <f t="shared" si="27"/>
        <v>4.3287100000000001</v>
      </c>
      <c r="I642" s="24">
        <f t="shared" si="28"/>
        <v>4.3287100000000001</v>
      </c>
      <c r="J642" s="25">
        <f>ROUND((H642*'2-Calculator'!$D$26),2)</f>
        <v>23375.03</v>
      </c>
      <c r="K642" s="25">
        <f>ROUND((I642*'2-Calculator'!$D$26),2)</f>
        <v>23375.03</v>
      </c>
      <c r="L642" s="23">
        <v>9.7783505154639183</v>
      </c>
      <c r="M642" s="20" t="s">
        <v>199</v>
      </c>
      <c r="N642" s="20" t="s">
        <v>200</v>
      </c>
      <c r="O642" s="20"/>
      <c r="P642" s="20" t="s">
        <v>13</v>
      </c>
    </row>
    <row r="643" spans="1:16" s="26" customFormat="1" ht="12.5">
      <c r="A643" s="20"/>
      <c r="B643" s="20" t="s">
        <v>978</v>
      </c>
      <c r="C643" s="72" t="str">
        <f t="shared" si="29"/>
        <v>323</v>
      </c>
      <c r="D643" s="171" t="s">
        <v>979</v>
      </c>
      <c r="E643" s="182">
        <v>2.0936499999999998</v>
      </c>
      <c r="F643" s="23">
        <v>1</v>
      </c>
      <c r="G643" s="23">
        <v>1</v>
      </c>
      <c r="H643" s="22">
        <f t="shared" si="27"/>
        <v>2.0936499999999998</v>
      </c>
      <c r="I643" s="24">
        <f t="shared" si="28"/>
        <v>2.0936499999999998</v>
      </c>
      <c r="J643" s="25">
        <f>ROUND((H643*'2-Calculator'!$D$26),2)</f>
        <v>11305.71</v>
      </c>
      <c r="K643" s="25">
        <f>ROUND((I643*'2-Calculator'!$D$26),2)</f>
        <v>11305.71</v>
      </c>
      <c r="L643" s="23">
        <v>3.8273522827487958</v>
      </c>
      <c r="M643" s="20" t="s">
        <v>980</v>
      </c>
      <c r="N643" s="20" t="s">
        <v>981</v>
      </c>
      <c r="O643" s="20"/>
      <c r="P643" s="20" t="s">
        <v>13</v>
      </c>
    </row>
    <row r="644" spans="1:16" s="26" customFormat="1" ht="12.5">
      <c r="A644" s="20"/>
      <c r="B644" s="20" t="s">
        <v>982</v>
      </c>
      <c r="C644" s="72" t="str">
        <f t="shared" si="29"/>
        <v>323</v>
      </c>
      <c r="D644" s="171" t="s">
        <v>979</v>
      </c>
      <c r="E644" s="182">
        <v>2.3509799999999998</v>
      </c>
      <c r="F644" s="23">
        <v>1</v>
      </c>
      <c r="G644" s="23">
        <v>1</v>
      </c>
      <c r="H644" s="22">
        <f t="shared" si="27"/>
        <v>2.3509799999999998</v>
      </c>
      <c r="I644" s="24">
        <f t="shared" si="28"/>
        <v>2.3509799999999998</v>
      </c>
      <c r="J644" s="25">
        <f>ROUND((H644*'2-Calculator'!$D$26),2)</f>
        <v>12695.29</v>
      </c>
      <c r="K644" s="25">
        <f>ROUND((I644*'2-Calculator'!$D$26),2)</f>
        <v>12695.29</v>
      </c>
      <c r="L644" s="23">
        <v>4.781153151925893</v>
      </c>
      <c r="M644" s="20" t="s">
        <v>980</v>
      </c>
      <c r="N644" s="20" t="s">
        <v>981</v>
      </c>
      <c r="O644" s="20"/>
      <c r="P644" s="20" t="s">
        <v>13</v>
      </c>
    </row>
    <row r="645" spans="1:16" s="26" customFormat="1" ht="12.5">
      <c r="A645" s="20"/>
      <c r="B645" s="20" t="s">
        <v>983</v>
      </c>
      <c r="C645" s="72" t="str">
        <f t="shared" si="29"/>
        <v>323</v>
      </c>
      <c r="D645" s="171" t="s">
        <v>979</v>
      </c>
      <c r="E645" s="182">
        <v>3.1289699999999998</v>
      </c>
      <c r="F645" s="23">
        <v>1</v>
      </c>
      <c r="G645" s="23">
        <v>1</v>
      </c>
      <c r="H645" s="22">
        <f t="shared" si="27"/>
        <v>3.1289699999999998</v>
      </c>
      <c r="I645" s="24">
        <f t="shared" si="28"/>
        <v>3.1289699999999998</v>
      </c>
      <c r="J645" s="25">
        <f>ROUND((H645*'2-Calculator'!$D$26),2)</f>
        <v>16896.439999999999</v>
      </c>
      <c r="K645" s="25">
        <f>ROUND((I645*'2-Calculator'!$D$26),2)</f>
        <v>16896.439999999999</v>
      </c>
      <c r="L645" s="23">
        <v>6.8155978594613567</v>
      </c>
      <c r="M645" s="20" t="s">
        <v>980</v>
      </c>
      <c r="N645" s="20" t="s">
        <v>981</v>
      </c>
      <c r="O645" s="20"/>
      <c r="P645" s="20" t="s">
        <v>13</v>
      </c>
    </row>
    <row r="646" spans="1:16" s="26" customFormat="1" ht="12.5">
      <c r="A646" s="20"/>
      <c r="B646" s="20" t="s">
        <v>984</v>
      </c>
      <c r="C646" s="72" t="str">
        <f t="shared" si="29"/>
        <v>323</v>
      </c>
      <c r="D646" s="171" t="s">
        <v>979</v>
      </c>
      <c r="E646" s="182">
        <v>4.3642300000000001</v>
      </c>
      <c r="F646" s="23">
        <v>1</v>
      </c>
      <c r="G646" s="23">
        <v>1</v>
      </c>
      <c r="H646" s="22">
        <f t="shared" si="27"/>
        <v>4.3642300000000001</v>
      </c>
      <c r="I646" s="24">
        <f t="shared" si="28"/>
        <v>4.3642300000000001</v>
      </c>
      <c r="J646" s="25">
        <f>ROUND((H646*'2-Calculator'!$D$26),2)</f>
        <v>23566.84</v>
      </c>
      <c r="K646" s="25">
        <f>ROUND((I646*'2-Calculator'!$D$26),2)</f>
        <v>23566.84</v>
      </c>
      <c r="L646" s="23">
        <v>11.111513687600644</v>
      </c>
      <c r="M646" s="20" t="s">
        <v>980</v>
      </c>
      <c r="N646" s="20" t="s">
        <v>981</v>
      </c>
      <c r="O646" s="20"/>
      <c r="P646" s="20" t="s">
        <v>13</v>
      </c>
    </row>
    <row r="647" spans="1:16" s="26" customFormat="1" ht="12.5">
      <c r="A647" s="20"/>
      <c r="B647" s="20" t="s">
        <v>985</v>
      </c>
      <c r="C647" s="72" t="str">
        <f t="shared" si="29"/>
        <v>324</v>
      </c>
      <c r="D647" s="171" t="s">
        <v>986</v>
      </c>
      <c r="E647" s="182">
        <v>1.8719600000000001</v>
      </c>
      <c r="F647" s="23">
        <v>1</v>
      </c>
      <c r="G647" s="23">
        <v>1</v>
      </c>
      <c r="H647" s="22">
        <f t="shared" si="27"/>
        <v>1.8719600000000001</v>
      </c>
      <c r="I647" s="24">
        <f t="shared" si="28"/>
        <v>1.8719600000000001</v>
      </c>
      <c r="J647" s="25">
        <f>ROUND((H647*'2-Calculator'!$D$26),2)</f>
        <v>10108.58</v>
      </c>
      <c r="K647" s="25">
        <f>ROUND((I647*'2-Calculator'!$D$26),2)</f>
        <v>10108.58</v>
      </c>
      <c r="L647" s="23">
        <v>1.927806117611363</v>
      </c>
      <c r="M647" s="20" t="s">
        <v>980</v>
      </c>
      <c r="N647" s="20" t="s">
        <v>981</v>
      </c>
      <c r="O647" s="20"/>
      <c r="P647" s="20" t="s">
        <v>13</v>
      </c>
    </row>
    <row r="648" spans="1:16" s="26" customFormat="1" ht="12.5">
      <c r="A648" s="20"/>
      <c r="B648" s="20" t="s">
        <v>987</v>
      </c>
      <c r="C648" s="72" t="str">
        <f t="shared" si="29"/>
        <v>324</v>
      </c>
      <c r="D648" s="171" t="s">
        <v>986</v>
      </c>
      <c r="E648" s="182">
        <v>2.0394199999999998</v>
      </c>
      <c r="F648" s="23">
        <v>1</v>
      </c>
      <c r="G648" s="23">
        <v>1</v>
      </c>
      <c r="H648" s="22">
        <f t="shared" si="27"/>
        <v>2.0394199999999998</v>
      </c>
      <c r="I648" s="24">
        <f t="shared" si="28"/>
        <v>2.0394199999999998</v>
      </c>
      <c r="J648" s="25">
        <f>ROUND((H648*'2-Calculator'!$D$26),2)</f>
        <v>11012.87</v>
      </c>
      <c r="K648" s="25">
        <f>ROUND((I648*'2-Calculator'!$D$26),2)</f>
        <v>11012.87</v>
      </c>
      <c r="L648" s="23">
        <v>2.5477812480348794</v>
      </c>
      <c r="M648" s="20" t="s">
        <v>980</v>
      </c>
      <c r="N648" s="20" t="s">
        <v>981</v>
      </c>
      <c r="O648" s="20"/>
      <c r="P648" s="20" t="s">
        <v>13</v>
      </c>
    </row>
    <row r="649" spans="1:16" s="26" customFormat="1" ht="12.5">
      <c r="A649" s="20"/>
      <c r="B649" s="20" t="s">
        <v>988</v>
      </c>
      <c r="C649" s="72" t="str">
        <f t="shared" si="29"/>
        <v>324</v>
      </c>
      <c r="D649" s="171" t="s">
        <v>986</v>
      </c>
      <c r="E649" s="182">
        <v>2.7524899999999999</v>
      </c>
      <c r="F649" s="23">
        <v>1</v>
      </c>
      <c r="G649" s="23">
        <v>1</v>
      </c>
      <c r="H649" s="22">
        <f t="shared" si="27"/>
        <v>2.7524899999999999</v>
      </c>
      <c r="I649" s="24">
        <f t="shared" si="28"/>
        <v>2.7524899999999999</v>
      </c>
      <c r="J649" s="25">
        <f>ROUND((H649*'2-Calculator'!$D$26),2)</f>
        <v>14863.45</v>
      </c>
      <c r="K649" s="25">
        <f>ROUND((I649*'2-Calculator'!$D$26),2)</f>
        <v>14863.45</v>
      </c>
      <c r="L649" s="23">
        <v>4.716035634743875</v>
      </c>
      <c r="M649" s="20" t="s">
        <v>980</v>
      </c>
      <c r="N649" s="20" t="s">
        <v>981</v>
      </c>
      <c r="O649" s="20"/>
      <c r="P649" s="20" t="s">
        <v>13</v>
      </c>
    </row>
    <row r="650" spans="1:16" s="26" customFormat="1" ht="12.5">
      <c r="A650" s="20"/>
      <c r="B650" s="20" t="s">
        <v>989</v>
      </c>
      <c r="C650" s="72" t="str">
        <f t="shared" si="29"/>
        <v>324</v>
      </c>
      <c r="D650" s="171" t="s">
        <v>986</v>
      </c>
      <c r="E650" s="182">
        <v>4.3682499999999997</v>
      </c>
      <c r="F650" s="23">
        <v>1</v>
      </c>
      <c r="G650" s="23">
        <v>1</v>
      </c>
      <c r="H650" s="22">
        <f t="shared" si="27"/>
        <v>4.3682499999999997</v>
      </c>
      <c r="I650" s="24">
        <f t="shared" si="28"/>
        <v>4.3682499999999997</v>
      </c>
      <c r="J650" s="25">
        <f>ROUND((H650*'2-Calculator'!$D$26),2)</f>
        <v>23588.55</v>
      </c>
      <c r="K650" s="25">
        <f>ROUND((I650*'2-Calculator'!$D$26),2)</f>
        <v>23588.55</v>
      </c>
      <c r="L650" s="23">
        <v>9.5946666666666669</v>
      </c>
      <c r="M650" s="20" t="s">
        <v>980</v>
      </c>
      <c r="N650" s="20" t="s">
        <v>981</v>
      </c>
      <c r="O650" s="20"/>
      <c r="P650" s="20" t="s">
        <v>13</v>
      </c>
    </row>
    <row r="651" spans="1:16" s="26" customFormat="1" ht="12.5">
      <c r="A651" s="20"/>
      <c r="B651" s="20" t="s">
        <v>990</v>
      </c>
      <c r="C651" s="72" t="str">
        <f t="shared" si="29"/>
        <v>325</v>
      </c>
      <c r="D651" s="171" t="s">
        <v>991</v>
      </c>
      <c r="E651" s="182">
        <v>2.6015700000000002</v>
      </c>
      <c r="F651" s="23">
        <v>1</v>
      </c>
      <c r="G651" s="23">
        <v>1</v>
      </c>
      <c r="H651" s="22">
        <f t="shared" si="27"/>
        <v>2.6015700000000002</v>
      </c>
      <c r="I651" s="24">
        <f t="shared" si="28"/>
        <v>2.6015700000000002</v>
      </c>
      <c r="J651" s="25">
        <f>ROUND((H651*'2-Calculator'!$D$26),2)</f>
        <v>14048.48</v>
      </c>
      <c r="K651" s="25">
        <f>ROUND((I651*'2-Calculator'!$D$26),2)</f>
        <v>14048.48</v>
      </c>
      <c r="L651" s="23">
        <v>2.3102526724975703</v>
      </c>
      <c r="M651" s="20" t="s">
        <v>980</v>
      </c>
      <c r="N651" s="20" t="s">
        <v>981</v>
      </c>
      <c r="O651" s="20"/>
      <c r="P651" s="20" t="s">
        <v>13</v>
      </c>
    </row>
    <row r="652" spans="1:16" s="26" customFormat="1" ht="12.5">
      <c r="A652" s="20"/>
      <c r="B652" s="20" t="s">
        <v>992</v>
      </c>
      <c r="C652" s="72" t="str">
        <f t="shared" si="29"/>
        <v>325</v>
      </c>
      <c r="D652" s="171" t="s">
        <v>991</v>
      </c>
      <c r="E652" s="182">
        <v>3.02841</v>
      </c>
      <c r="F652" s="23">
        <v>1</v>
      </c>
      <c r="G652" s="23">
        <v>1</v>
      </c>
      <c r="H652" s="22">
        <f t="shared" si="27"/>
        <v>3.02841</v>
      </c>
      <c r="I652" s="24">
        <f t="shared" si="28"/>
        <v>3.02841</v>
      </c>
      <c r="J652" s="25">
        <f>ROUND((H652*'2-Calculator'!$D$26),2)</f>
        <v>16353.41</v>
      </c>
      <c r="K652" s="25">
        <f>ROUND((I652*'2-Calculator'!$D$26),2)</f>
        <v>16353.41</v>
      </c>
      <c r="L652" s="23">
        <v>3.6746592629984858</v>
      </c>
      <c r="M652" s="20" t="s">
        <v>980</v>
      </c>
      <c r="N652" s="20" t="s">
        <v>981</v>
      </c>
      <c r="O652" s="20"/>
      <c r="P652" s="20" t="s">
        <v>13</v>
      </c>
    </row>
    <row r="653" spans="1:16" s="26" customFormat="1" ht="12.5">
      <c r="A653" s="20"/>
      <c r="B653" s="20" t="s">
        <v>993</v>
      </c>
      <c r="C653" s="72" t="str">
        <f t="shared" si="29"/>
        <v>325</v>
      </c>
      <c r="D653" s="171" t="s">
        <v>991</v>
      </c>
      <c r="E653" s="182">
        <v>3.99729</v>
      </c>
      <c r="F653" s="23">
        <v>1</v>
      </c>
      <c r="G653" s="23">
        <v>1</v>
      </c>
      <c r="H653" s="22">
        <f t="shared" si="27"/>
        <v>3.99729</v>
      </c>
      <c r="I653" s="24">
        <f t="shared" si="28"/>
        <v>3.99729</v>
      </c>
      <c r="J653" s="25">
        <f>ROUND((H653*'2-Calculator'!$D$26),2)</f>
        <v>21585.37</v>
      </c>
      <c r="K653" s="25">
        <f>ROUND((I653*'2-Calculator'!$D$26),2)</f>
        <v>21585.37</v>
      </c>
      <c r="L653" s="23">
        <v>5.9283950617283949</v>
      </c>
      <c r="M653" s="20" t="s">
        <v>980</v>
      </c>
      <c r="N653" s="20" t="s">
        <v>981</v>
      </c>
      <c r="O653" s="20"/>
      <c r="P653" s="20" t="s">
        <v>13</v>
      </c>
    </row>
    <row r="654" spans="1:16" s="26" customFormat="1" ht="12.5">
      <c r="A654" s="20"/>
      <c r="B654" s="20" t="s">
        <v>994</v>
      </c>
      <c r="C654" s="72" t="str">
        <f t="shared" si="29"/>
        <v>325</v>
      </c>
      <c r="D654" s="171" t="s">
        <v>991</v>
      </c>
      <c r="E654" s="182">
        <v>5.56433</v>
      </c>
      <c r="F654" s="23">
        <v>1</v>
      </c>
      <c r="G654" s="23">
        <v>1</v>
      </c>
      <c r="H654" s="22">
        <f t="shared" si="27"/>
        <v>5.56433</v>
      </c>
      <c r="I654" s="24">
        <f t="shared" si="28"/>
        <v>5.56433</v>
      </c>
      <c r="J654" s="25">
        <f>ROUND((H654*'2-Calculator'!$D$26),2)</f>
        <v>30047.38</v>
      </c>
      <c r="K654" s="25">
        <f>ROUND((I654*'2-Calculator'!$D$26),2)</f>
        <v>30047.38</v>
      </c>
      <c r="L654" s="23">
        <v>11.319444444444445</v>
      </c>
      <c r="M654" s="20" t="s">
        <v>980</v>
      </c>
      <c r="N654" s="20" t="s">
        <v>981</v>
      </c>
      <c r="O654" s="20"/>
      <c r="P654" s="20" t="s">
        <v>13</v>
      </c>
    </row>
    <row r="655" spans="1:16" s="26" customFormat="1" ht="12.5">
      <c r="A655" s="20"/>
      <c r="B655" s="20" t="s">
        <v>995</v>
      </c>
      <c r="C655" s="72" t="str">
        <f t="shared" si="29"/>
        <v>326</v>
      </c>
      <c r="D655" s="171" t="s">
        <v>996</v>
      </c>
      <c r="E655" s="182">
        <v>1.8611</v>
      </c>
      <c r="F655" s="23">
        <v>1</v>
      </c>
      <c r="G655" s="23">
        <v>1</v>
      </c>
      <c r="H655" s="22">
        <f t="shared" ref="H655:H718" si="30">ROUND(E655*F655,5)</f>
        <v>1.8611</v>
      </c>
      <c r="I655" s="24">
        <f t="shared" ref="I655:I718" si="31">ROUND(E655*G655,5)</f>
        <v>1.8611</v>
      </c>
      <c r="J655" s="25">
        <f>ROUND((H655*'2-Calculator'!$D$26),2)</f>
        <v>10049.94</v>
      </c>
      <c r="K655" s="25">
        <f>ROUND((I655*'2-Calculator'!$D$26),2)</f>
        <v>10049.94</v>
      </c>
      <c r="L655" s="23">
        <v>2.1604276738362183</v>
      </c>
      <c r="M655" s="20" t="s">
        <v>980</v>
      </c>
      <c r="N655" s="20" t="s">
        <v>981</v>
      </c>
      <c r="O655" s="20"/>
      <c r="P655" s="20" t="s">
        <v>13</v>
      </c>
    </row>
    <row r="656" spans="1:16" s="26" customFormat="1" ht="12.5">
      <c r="A656" s="20"/>
      <c r="B656" s="20" t="s">
        <v>997</v>
      </c>
      <c r="C656" s="72" t="str">
        <f t="shared" ref="C656:C719" si="32">LEFT(B656,3)</f>
        <v>326</v>
      </c>
      <c r="D656" s="171" t="s">
        <v>996</v>
      </c>
      <c r="E656" s="182">
        <v>1.97576</v>
      </c>
      <c r="F656" s="23">
        <v>1</v>
      </c>
      <c r="G656" s="23">
        <v>1</v>
      </c>
      <c r="H656" s="22">
        <f t="shared" si="30"/>
        <v>1.97576</v>
      </c>
      <c r="I656" s="24">
        <f t="shared" si="31"/>
        <v>1.97576</v>
      </c>
      <c r="J656" s="25">
        <f>ROUND((H656*'2-Calculator'!$D$26),2)</f>
        <v>10669.1</v>
      </c>
      <c r="K656" s="25">
        <f>ROUND((I656*'2-Calculator'!$D$26),2)</f>
        <v>10669.1</v>
      </c>
      <c r="L656" s="23">
        <v>2.6282244196044711</v>
      </c>
      <c r="M656" s="20" t="s">
        <v>980</v>
      </c>
      <c r="N656" s="20" t="s">
        <v>981</v>
      </c>
      <c r="O656" s="20"/>
      <c r="P656" s="20" t="s">
        <v>13</v>
      </c>
    </row>
    <row r="657" spans="1:16" s="26" customFormat="1" ht="12.5">
      <c r="A657" s="20"/>
      <c r="B657" s="20" t="s">
        <v>998</v>
      </c>
      <c r="C657" s="72" t="str">
        <f t="shared" si="32"/>
        <v>326</v>
      </c>
      <c r="D657" s="171" t="s">
        <v>996</v>
      </c>
      <c r="E657" s="182">
        <v>2.8097799999999999</v>
      </c>
      <c r="F657" s="23">
        <v>1</v>
      </c>
      <c r="G657" s="23">
        <v>1</v>
      </c>
      <c r="H657" s="22">
        <f t="shared" si="30"/>
        <v>2.8097799999999999</v>
      </c>
      <c r="I657" s="24">
        <f t="shared" si="31"/>
        <v>2.8097799999999999</v>
      </c>
      <c r="J657" s="25">
        <f>ROUND((H657*'2-Calculator'!$D$26),2)</f>
        <v>15172.81</v>
      </c>
      <c r="K657" s="25">
        <f>ROUND((I657*'2-Calculator'!$D$26),2)</f>
        <v>15172.81</v>
      </c>
      <c r="L657" s="23">
        <v>3.627647099399876</v>
      </c>
      <c r="M657" s="20" t="s">
        <v>980</v>
      </c>
      <c r="N657" s="20" t="s">
        <v>981</v>
      </c>
      <c r="O657" s="20"/>
      <c r="P657" s="20" t="s">
        <v>13</v>
      </c>
    </row>
    <row r="658" spans="1:16" s="26" customFormat="1" ht="12.5">
      <c r="A658" s="20"/>
      <c r="B658" s="20" t="s">
        <v>999</v>
      </c>
      <c r="C658" s="72" t="str">
        <f t="shared" si="32"/>
        <v>326</v>
      </c>
      <c r="D658" s="171" t="s">
        <v>996</v>
      </c>
      <c r="E658" s="182">
        <v>3.6820499999999998</v>
      </c>
      <c r="F658" s="23">
        <v>1</v>
      </c>
      <c r="G658" s="23">
        <v>1</v>
      </c>
      <c r="H658" s="22">
        <f t="shared" si="30"/>
        <v>3.6820499999999998</v>
      </c>
      <c r="I658" s="24">
        <f t="shared" si="31"/>
        <v>3.6820499999999998</v>
      </c>
      <c r="J658" s="25">
        <f>ROUND((H658*'2-Calculator'!$D$26),2)</f>
        <v>19883.07</v>
      </c>
      <c r="K658" s="25">
        <f>ROUND((I658*'2-Calculator'!$D$26),2)</f>
        <v>19883.07</v>
      </c>
      <c r="L658" s="23">
        <v>8.7370242214532876</v>
      </c>
      <c r="M658" s="20" t="s">
        <v>980</v>
      </c>
      <c r="N658" s="20" t="s">
        <v>981</v>
      </c>
      <c r="O658" s="20"/>
      <c r="P658" s="20" t="s">
        <v>13</v>
      </c>
    </row>
    <row r="659" spans="1:16" s="26" customFormat="1" ht="12.5">
      <c r="A659" s="20"/>
      <c r="B659" s="20" t="s">
        <v>1000</v>
      </c>
      <c r="C659" s="72" t="str">
        <f t="shared" si="32"/>
        <v>340</v>
      </c>
      <c r="D659" s="171" t="s">
        <v>1001</v>
      </c>
      <c r="E659" s="182">
        <v>0.58350000000000002</v>
      </c>
      <c r="F659" s="23">
        <v>1</v>
      </c>
      <c r="G659" s="23">
        <v>1</v>
      </c>
      <c r="H659" s="22">
        <f t="shared" si="30"/>
        <v>0.58350000000000002</v>
      </c>
      <c r="I659" s="24">
        <f t="shared" si="31"/>
        <v>0.58350000000000002</v>
      </c>
      <c r="J659" s="25">
        <f>ROUND((H659*'2-Calculator'!$D$26),2)</f>
        <v>3150.9</v>
      </c>
      <c r="K659" s="25">
        <f>ROUND((I659*'2-Calculator'!$D$26),2)</f>
        <v>3150.9</v>
      </c>
      <c r="L659" s="23">
        <v>3.379556826304503</v>
      </c>
      <c r="M659" s="20" t="s">
        <v>199</v>
      </c>
      <c r="N659" s="20" t="s">
        <v>200</v>
      </c>
      <c r="O659" s="20"/>
      <c r="P659" s="20" t="s">
        <v>13</v>
      </c>
    </row>
    <row r="660" spans="1:16" s="26" customFormat="1" ht="12.5">
      <c r="A660" s="20"/>
      <c r="B660" s="20" t="s">
        <v>1002</v>
      </c>
      <c r="C660" s="72" t="str">
        <f t="shared" si="32"/>
        <v>340</v>
      </c>
      <c r="D660" s="171" t="s">
        <v>1001</v>
      </c>
      <c r="E660" s="182">
        <v>0.72531999999999996</v>
      </c>
      <c r="F660" s="23">
        <v>1</v>
      </c>
      <c r="G660" s="23">
        <v>1</v>
      </c>
      <c r="H660" s="22">
        <f t="shared" si="30"/>
        <v>0.72531999999999996</v>
      </c>
      <c r="I660" s="24">
        <f t="shared" si="31"/>
        <v>0.72531999999999996</v>
      </c>
      <c r="J660" s="25">
        <f>ROUND((H660*'2-Calculator'!$D$26),2)</f>
        <v>3916.73</v>
      </c>
      <c r="K660" s="25">
        <f>ROUND((I660*'2-Calculator'!$D$26),2)</f>
        <v>3916.73</v>
      </c>
      <c r="L660" s="23">
        <v>4.1439335394126742</v>
      </c>
      <c r="M660" s="20" t="s">
        <v>199</v>
      </c>
      <c r="N660" s="20" t="s">
        <v>200</v>
      </c>
      <c r="O660" s="20"/>
      <c r="P660" s="20" t="s">
        <v>13</v>
      </c>
    </row>
    <row r="661" spans="1:16" s="26" customFormat="1" ht="12.5">
      <c r="A661" s="20"/>
      <c r="B661" s="20" t="s">
        <v>1003</v>
      </c>
      <c r="C661" s="72" t="str">
        <f t="shared" si="32"/>
        <v>340</v>
      </c>
      <c r="D661" s="171" t="s">
        <v>1001</v>
      </c>
      <c r="E661" s="182">
        <v>1.0342100000000001</v>
      </c>
      <c r="F661" s="23">
        <v>1</v>
      </c>
      <c r="G661" s="23">
        <v>1</v>
      </c>
      <c r="H661" s="22">
        <f t="shared" si="30"/>
        <v>1.0342100000000001</v>
      </c>
      <c r="I661" s="24">
        <f t="shared" si="31"/>
        <v>1.0342100000000001</v>
      </c>
      <c r="J661" s="25">
        <f>ROUND((H661*'2-Calculator'!$D$26),2)</f>
        <v>5584.73</v>
      </c>
      <c r="K661" s="25">
        <f>ROUND((I661*'2-Calculator'!$D$26),2)</f>
        <v>5584.73</v>
      </c>
      <c r="L661" s="23">
        <v>5.4974306269270299</v>
      </c>
      <c r="M661" s="20" t="s">
        <v>199</v>
      </c>
      <c r="N661" s="20" t="s">
        <v>200</v>
      </c>
      <c r="O661" s="20"/>
      <c r="P661" s="20" t="s">
        <v>13</v>
      </c>
    </row>
    <row r="662" spans="1:16" s="26" customFormat="1" ht="12.5">
      <c r="A662" s="20"/>
      <c r="B662" s="20" t="s">
        <v>1004</v>
      </c>
      <c r="C662" s="72" t="str">
        <f t="shared" si="32"/>
        <v>340</v>
      </c>
      <c r="D662" s="171" t="s">
        <v>1001</v>
      </c>
      <c r="E662" s="182">
        <v>1.5212000000000001</v>
      </c>
      <c r="F662" s="23">
        <v>1</v>
      </c>
      <c r="G662" s="23">
        <v>1</v>
      </c>
      <c r="H662" s="22">
        <f t="shared" si="30"/>
        <v>1.5212000000000001</v>
      </c>
      <c r="I662" s="24">
        <f t="shared" si="31"/>
        <v>1.5212000000000001</v>
      </c>
      <c r="J662" s="25">
        <f>ROUND((H662*'2-Calculator'!$D$26),2)</f>
        <v>8214.48</v>
      </c>
      <c r="K662" s="25">
        <f>ROUND((I662*'2-Calculator'!$D$26),2)</f>
        <v>8214.48</v>
      </c>
      <c r="L662" s="23">
        <v>7.5353535353535355</v>
      </c>
      <c r="M662" s="20" t="s">
        <v>199</v>
      </c>
      <c r="N662" s="20" t="s">
        <v>200</v>
      </c>
      <c r="O662" s="20"/>
      <c r="P662" s="20" t="s">
        <v>13</v>
      </c>
    </row>
    <row r="663" spans="1:16" s="26" customFormat="1" ht="12.5">
      <c r="A663" s="20"/>
      <c r="B663" s="20" t="s">
        <v>1005</v>
      </c>
      <c r="C663" s="72" t="str">
        <f t="shared" si="32"/>
        <v>341</v>
      </c>
      <c r="D663" s="171" t="s">
        <v>1006</v>
      </c>
      <c r="E663" s="182">
        <v>0.62692000000000003</v>
      </c>
      <c r="F663" s="23">
        <v>1</v>
      </c>
      <c r="G663" s="23">
        <v>1</v>
      </c>
      <c r="H663" s="22">
        <f t="shared" si="30"/>
        <v>0.62692000000000003</v>
      </c>
      <c r="I663" s="24">
        <f t="shared" si="31"/>
        <v>0.62692000000000003</v>
      </c>
      <c r="J663" s="25">
        <f>ROUND((H663*'2-Calculator'!$D$26),2)</f>
        <v>3385.37</v>
      </c>
      <c r="K663" s="25">
        <f>ROUND((I663*'2-Calculator'!$D$26),2)</f>
        <v>3385.37</v>
      </c>
      <c r="L663" s="23">
        <v>3.1884743875278398</v>
      </c>
      <c r="M663" s="20" t="s">
        <v>199</v>
      </c>
      <c r="N663" s="20" t="s">
        <v>200</v>
      </c>
      <c r="O663" s="20"/>
      <c r="P663" s="20" t="s">
        <v>13</v>
      </c>
    </row>
    <row r="664" spans="1:16" s="26" customFormat="1" ht="12.5">
      <c r="A664" s="20"/>
      <c r="B664" s="20" t="s">
        <v>1007</v>
      </c>
      <c r="C664" s="72" t="str">
        <f t="shared" si="32"/>
        <v>341</v>
      </c>
      <c r="D664" s="171" t="s">
        <v>1006</v>
      </c>
      <c r="E664" s="182">
        <v>0.76895999999999998</v>
      </c>
      <c r="F664" s="23">
        <v>1</v>
      </c>
      <c r="G664" s="23">
        <v>1</v>
      </c>
      <c r="H664" s="22">
        <f t="shared" si="30"/>
        <v>0.76895999999999998</v>
      </c>
      <c r="I664" s="24">
        <f t="shared" si="31"/>
        <v>0.76895999999999998</v>
      </c>
      <c r="J664" s="25">
        <f>ROUND((H664*'2-Calculator'!$D$26),2)</f>
        <v>4152.38</v>
      </c>
      <c r="K664" s="25">
        <f>ROUND((I664*'2-Calculator'!$D$26),2)</f>
        <v>4152.38</v>
      </c>
      <c r="L664" s="23">
        <v>3.6726147647143472</v>
      </c>
      <c r="M664" s="20" t="s">
        <v>199</v>
      </c>
      <c r="N664" s="20" t="s">
        <v>200</v>
      </c>
      <c r="O664" s="20"/>
      <c r="P664" s="20" t="s">
        <v>13</v>
      </c>
    </row>
    <row r="665" spans="1:16" s="26" customFormat="1" ht="12.5">
      <c r="A665" s="20"/>
      <c r="B665" s="20" t="s">
        <v>1008</v>
      </c>
      <c r="C665" s="72" t="str">
        <f t="shared" si="32"/>
        <v>341</v>
      </c>
      <c r="D665" s="171" t="s">
        <v>1006</v>
      </c>
      <c r="E665" s="182">
        <v>0.97975999999999996</v>
      </c>
      <c r="F665" s="23">
        <v>1</v>
      </c>
      <c r="G665" s="23">
        <v>1</v>
      </c>
      <c r="H665" s="22">
        <f t="shared" si="30"/>
        <v>0.97975999999999996</v>
      </c>
      <c r="I665" s="24">
        <f t="shared" si="31"/>
        <v>0.97975999999999996</v>
      </c>
      <c r="J665" s="25">
        <f>ROUND((H665*'2-Calculator'!$D$26),2)</f>
        <v>5290.7</v>
      </c>
      <c r="K665" s="25">
        <f>ROUND((I665*'2-Calculator'!$D$26),2)</f>
        <v>5290.7</v>
      </c>
      <c r="L665" s="23">
        <v>4.6746008708272857</v>
      </c>
      <c r="M665" s="20" t="s">
        <v>199</v>
      </c>
      <c r="N665" s="20" t="s">
        <v>200</v>
      </c>
      <c r="O665" s="20"/>
      <c r="P665" s="20" t="s">
        <v>13</v>
      </c>
    </row>
    <row r="666" spans="1:16" s="26" customFormat="1" ht="12.5">
      <c r="A666" s="20"/>
      <c r="B666" s="20" t="s">
        <v>1009</v>
      </c>
      <c r="C666" s="72" t="str">
        <f t="shared" si="32"/>
        <v>341</v>
      </c>
      <c r="D666" s="171" t="s">
        <v>1006</v>
      </c>
      <c r="E666" s="182">
        <v>1.8280700000000001</v>
      </c>
      <c r="F666" s="23">
        <v>1</v>
      </c>
      <c r="G666" s="23">
        <v>1</v>
      </c>
      <c r="H666" s="22">
        <f t="shared" si="30"/>
        <v>1.8280700000000001</v>
      </c>
      <c r="I666" s="24">
        <f t="shared" si="31"/>
        <v>1.8280700000000001</v>
      </c>
      <c r="J666" s="25">
        <f>ROUND((H666*'2-Calculator'!$D$26),2)</f>
        <v>9871.58</v>
      </c>
      <c r="K666" s="25">
        <f>ROUND((I666*'2-Calculator'!$D$26),2)</f>
        <v>9871.58</v>
      </c>
      <c r="L666" s="23">
        <v>8.2779369627507169</v>
      </c>
      <c r="M666" s="20" t="s">
        <v>199</v>
      </c>
      <c r="N666" s="20" t="s">
        <v>200</v>
      </c>
      <c r="O666" s="20"/>
      <c r="P666" s="20" t="s">
        <v>13</v>
      </c>
    </row>
    <row r="667" spans="1:16" s="26" customFormat="1" ht="12.5">
      <c r="A667" s="20"/>
      <c r="B667" s="20" t="s">
        <v>1010</v>
      </c>
      <c r="C667" s="72" t="str">
        <f t="shared" si="32"/>
        <v>342</v>
      </c>
      <c r="D667" s="171" t="s">
        <v>1011</v>
      </c>
      <c r="E667" s="182">
        <v>0.62877000000000005</v>
      </c>
      <c r="F667" s="23">
        <v>1</v>
      </c>
      <c r="G667" s="23">
        <v>1</v>
      </c>
      <c r="H667" s="22">
        <f t="shared" si="30"/>
        <v>0.62877000000000005</v>
      </c>
      <c r="I667" s="24">
        <f t="shared" si="31"/>
        <v>0.62877000000000005</v>
      </c>
      <c r="J667" s="25">
        <f>ROUND((H667*'2-Calculator'!$D$26),2)</f>
        <v>3395.36</v>
      </c>
      <c r="K667" s="25">
        <f>ROUND((I667*'2-Calculator'!$D$26),2)</f>
        <v>3395.36</v>
      </c>
      <c r="L667" s="23">
        <v>2.6173538978071558</v>
      </c>
      <c r="M667" s="20" t="s">
        <v>199</v>
      </c>
      <c r="N667" s="20" t="s">
        <v>200</v>
      </c>
      <c r="O667" s="20"/>
      <c r="P667" s="20" t="s">
        <v>13</v>
      </c>
    </row>
    <row r="668" spans="1:16" s="26" customFormat="1" ht="12.5">
      <c r="A668" s="20"/>
      <c r="B668" s="20" t="s">
        <v>1012</v>
      </c>
      <c r="C668" s="72" t="str">
        <f t="shared" si="32"/>
        <v>342</v>
      </c>
      <c r="D668" s="171" t="s">
        <v>1011</v>
      </c>
      <c r="E668" s="182">
        <v>0.84691000000000005</v>
      </c>
      <c r="F668" s="23">
        <v>1</v>
      </c>
      <c r="G668" s="23">
        <v>1</v>
      </c>
      <c r="H668" s="22">
        <f t="shared" si="30"/>
        <v>0.84691000000000005</v>
      </c>
      <c r="I668" s="24">
        <f t="shared" si="31"/>
        <v>0.84691000000000005</v>
      </c>
      <c r="J668" s="25">
        <f>ROUND((H668*'2-Calculator'!$D$26),2)</f>
        <v>4573.3100000000004</v>
      </c>
      <c r="K668" s="25">
        <f>ROUND((I668*'2-Calculator'!$D$26),2)</f>
        <v>4573.3100000000004</v>
      </c>
      <c r="L668" s="23">
        <v>3.6331347893227441</v>
      </c>
      <c r="M668" s="20" t="s">
        <v>199</v>
      </c>
      <c r="N668" s="20" t="s">
        <v>200</v>
      </c>
      <c r="O668" s="20"/>
      <c r="P668" s="20" t="s">
        <v>13</v>
      </c>
    </row>
    <row r="669" spans="1:16" s="26" customFormat="1" ht="12.5">
      <c r="A669" s="20"/>
      <c r="B669" s="20" t="s">
        <v>1013</v>
      </c>
      <c r="C669" s="72" t="str">
        <f t="shared" si="32"/>
        <v>342</v>
      </c>
      <c r="D669" s="171" t="s">
        <v>1011</v>
      </c>
      <c r="E669" s="182">
        <v>1.1803900000000001</v>
      </c>
      <c r="F669" s="23">
        <v>1</v>
      </c>
      <c r="G669" s="23">
        <v>1</v>
      </c>
      <c r="H669" s="22">
        <f t="shared" si="30"/>
        <v>1.1803900000000001</v>
      </c>
      <c r="I669" s="24">
        <f t="shared" si="31"/>
        <v>1.1803900000000001</v>
      </c>
      <c r="J669" s="25">
        <f>ROUND((H669*'2-Calculator'!$D$26),2)</f>
        <v>6374.11</v>
      </c>
      <c r="K669" s="25">
        <f>ROUND((I669*'2-Calculator'!$D$26),2)</f>
        <v>6374.11</v>
      </c>
      <c r="L669" s="23">
        <v>5.2831879844961236</v>
      </c>
      <c r="M669" s="20" t="s">
        <v>199</v>
      </c>
      <c r="N669" s="20" t="s">
        <v>200</v>
      </c>
      <c r="O669" s="20"/>
      <c r="P669" s="20" t="s">
        <v>13</v>
      </c>
    </row>
    <row r="670" spans="1:16" s="26" customFormat="1" ht="12.5">
      <c r="A670" s="20"/>
      <c r="B670" s="20" t="s">
        <v>1014</v>
      </c>
      <c r="C670" s="72" t="str">
        <f t="shared" si="32"/>
        <v>342</v>
      </c>
      <c r="D670" s="171" t="s">
        <v>1011</v>
      </c>
      <c r="E670" s="182">
        <v>1.9387799999999999</v>
      </c>
      <c r="F670" s="23">
        <v>1</v>
      </c>
      <c r="G670" s="23">
        <v>1</v>
      </c>
      <c r="H670" s="22">
        <f t="shared" si="30"/>
        <v>1.9387799999999999</v>
      </c>
      <c r="I670" s="24">
        <f t="shared" si="31"/>
        <v>1.9387799999999999</v>
      </c>
      <c r="J670" s="25">
        <f>ROUND((H670*'2-Calculator'!$D$26),2)</f>
        <v>10469.41</v>
      </c>
      <c r="K670" s="25">
        <f>ROUND((I670*'2-Calculator'!$D$26),2)</f>
        <v>10469.41</v>
      </c>
      <c r="L670" s="23">
        <v>8.9109697933227352</v>
      </c>
      <c r="M670" s="20" t="s">
        <v>199</v>
      </c>
      <c r="N670" s="20" t="s">
        <v>200</v>
      </c>
      <c r="O670" s="20"/>
      <c r="P670" s="20" t="s">
        <v>13</v>
      </c>
    </row>
    <row r="671" spans="1:16" s="26" customFormat="1" ht="12.5">
      <c r="A671" s="20"/>
      <c r="B671" s="20" t="s">
        <v>1015</v>
      </c>
      <c r="C671" s="72" t="str">
        <f t="shared" si="32"/>
        <v>343</v>
      </c>
      <c r="D671" s="171" t="s">
        <v>1016</v>
      </c>
      <c r="E671" s="182">
        <v>0.95515000000000005</v>
      </c>
      <c r="F671" s="23">
        <v>1</v>
      </c>
      <c r="G671" s="23">
        <v>1</v>
      </c>
      <c r="H671" s="22">
        <f t="shared" si="30"/>
        <v>0.95515000000000005</v>
      </c>
      <c r="I671" s="24">
        <f t="shared" si="31"/>
        <v>0.95515000000000005</v>
      </c>
      <c r="J671" s="25">
        <f>ROUND((H671*'2-Calculator'!$D$26),2)</f>
        <v>5157.8100000000004</v>
      </c>
      <c r="K671" s="25">
        <f>ROUND((I671*'2-Calculator'!$D$26),2)</f>
        <v>5157.8100000000004</v>
      </c>
      <c r="L671" s="23">
        <v>3.7661835748792272</v>
      </c>
      <c r="M671" s="20" t="s">
        <v>199</v>
      </c>
      <c r="N671" s="20" t="s">
        <v>200</v>
      </c>
      <c r="O671" s="20"/>
      <c r="P671" s="20" t="s">
        <v>13</v>
      </c>
    </row>
    <row r="672" spans="1:16" s="26" customFormat="1" ht="12.5">
      <c r="A672" s="20"/>
      <c r="B672" s="20" t="s">
        <v>1017</v>
      </c>
      <c r="C672" s="72" t="str">
        <f t="shared" si="32"/>
        <v>343</v>
      </c>
      <c r="D672" s="171" t="s">
        <v>1016</v>
      </c>
      <c r="E672" s="182">
        <v>1.12263</v>
      </c>
      <c r="F672" s="23">
        <v>1</v>
      </c>
      <c r="G672" s="23">
        <v>1</v>
      </c>
      <c r="H672" s="22">
        <f t="shared" si="30"/>
        <v>1.12263</v>
      </c>
      <c r="I672" s="24">
        <f t="shared" si="31"/>
        <v>1.12263</v>
      </c>
      <c r="J672" s="25">
        <f>ROUND((H672*'2-Calculator'!$D$26),2)</f>
        <v>6062.2</v>
      </c>
      <c r="K672" s="25">
        <f>ROUND((I672*'2-Calculator'!$D$26),2)</f>
        <v>6062.2</v>
      </c>
      <c r="L672" s="23">
        <v>5.1502020655590481</v>
      </c>
      <c r="M672" s="20" t="s">
        <v>199</v>
      </c>
      <c r="N672" s="20" t="s">
        <v>200</v>
      </c>
      <c r="O672" s="20"/>
      <c r="P672" s="20" t="s">
        <v>13</v>
      </c>
    </row>
    <row r="673" spans="1:16" s="26" customFormat="1" ht="12.5">
      <c r="A673" s="20"/>
      <c r="B673" s="20" t="s">
        <v>1018</v>
      </c>
      <c r="C673" s="72" t="str">
        <f t="shared" si="32"/>
        <v>343</v>
      </c>
      <c r="D673" s="171" t="s">
        <v>1016</v>
      </c>
      <c r="E673" s="182">
        <v>1.64053</v>
      </c>
      <c r="F673" s="23">
        <v>1</v>
      </c>
      <c r="G673" s="23">
        <v>1</v>
      </c>
      <c r="H673" s="22">
        <f t="shared" si="30"/>
        <v>1.64053</v>
      </c>
      <c r="I673" s="24">
        <f t="shared" si="31"/>
        <v>1.64053</v>
      </c>
      <c r="J673" s="25">
        <f>ROUND((H673*'2-Calculator'!$D$26),2)</f>
        <v>8858.86</v>
      </c>
      <c r="K673" s="25">
        <f>ROUND((I673*'2-Calculator'!$D$26),2)</f>
        <v>8858.86</v>
      </c>
      <c r="L673" s="23">
        <v>8.0233704974271021</v>
      </c>
      <c r="M673" s="20" t="s">
        <v>199</v>
      </c>
      <c r="N673" s="20" t="s">
        <v>200</v>
      </c>
      <c r="O673" s="20"/>
      <c r="P673" s="20" t="s">
        <v>13</v>
      </c>
    </row>
    <row r="674" spans="1:16" s="26" customFormat="1" ht="12.5">
      <c r="A674" s="20"/>
      <c r="B674" s="20" t="s">
        <v>1019</v>
      </c>
      <c r="C674" s="72" t="str">
        <f t="shared" si="32"/>
        <v>343</v>
      </c>
      <c r="D674" s="171" t="s">
        <v>1016</v>
      </c>
      <c r="E674" s="182">
        <v>2.6564000000000001</v>
      </c>
      <c r="F674" s="23">
        <v>1</v>
      </c>
      <c r="G674" s="23">
        <v>1</v>
      </c>
      <c r="H674" s="22">
        <f t="shared" si="30"/>
        <v>2.6564000000000001</v>
      </c>
      <c r="I674" s="24">
        <f t="shared" si="31"/>
        <v>2.6564000000000001</v>
      </c>
      <c r="J674" s="25">
        <f>ROUND((H674*'2-Calculator'!$D$26),2)</f>
        <v>14344.56</v>
      </c>
      <c r="K674" s="25">
        <f>ROUND((I674*'2-Calculator'!$D$26),2)</f>
        <v>14344.56</v>
      </c>
      <c r="L674" s="23">
        <v>12.562248995983936</v>
      </c>
      <c r="M674" s="20" t="s">
        <v>199</v>
      </c>
      <c r="N674" s="20" t="s">
        <v>200</v>
      </c>
      <c r="O674" s="20"/>
      <c r="P674" s="20" t="s">
        <v>13</v>
      </c>
    </row>
    <row r="675" spans="1:16" s="26" customFormat="1" ht="12.5">
      <c r="A675" s="20"/>
      <c r="B675" s="20" t="s">
        <v>1020</v>
      </c>
      <c r="C675" s="72" t="str">
        <f t="shared" si="32"/>
        <v>344</v>
      </c>
      <c r="D675" s="171" t="s">
        <v>1021</v>
      </c>
      <c r="E675" s="182">
        <v>0.82976000000000005</v>
      </c>
      <c r="F675" s="23">
        <v>1</v>
      </c>
      <c r="G675" s="23">
        <v>1</v>
      </c>
      <c r="H675" s="22">
        <f t="shared" si="30"/>
        <v>0.82976000000000005</v>
      </c>
      <c r="I675" s="24">
        <f t="shared" si="31"/>
        <v>0.82976000000000005</v>
      </c>
      <c r="J675" s="25">
        <f>ROUND((H675*'2-Calculator'!$D$26),2)</f>
        <v>4480.7</v>
      </c>
      <c r="K675" s="25">
        <f>ROUND((I675*'2-Calculator'!$D$26),2)</f>
        <v>4480.7</v>
      </c>
      <c r="L675" s="23">
        <v>4.6796757730411285</v>
      </c>
      <c r="M675" s="20" t="s">
        <v>199</v>
      </c>
      <c r="N675" s="20" t="s">
        <v>200</v>
      </c>
      <c r="O675" s="20"/>
      <c r="P675" s="20" t="s">
        <v>13</v>
      </c>
    </row>
    <row r="676" spans="1:16" s="26" customFormat="1" ht="12.5">
      <c r="A676" s="20"/>
      <c r="B676" s="20" t="s">
        <v>1022</v>
      </c>
      <c r="C676" s="72" t="str">
        <f t="shared" si="32"/>
        <v>344</v>
      </c>
      <c r="D676" s="171" t="s">
        <v>1021</v>
      </c>
      <c r="E676" s="182">
        <v>1.0526800000000001</v>
      </c>
      <c r="F676" s="23">
        <v>1</v>
      </c>
      <c r="G676" s="23">
        <v>1</v>
      </c>
      <c r="H676" s="22">
        <f t="shared" si="30"/>
        <v>1.0526800000000001</v>
      </c>
      <c r="I676" s="24">
        <f t="shared" si="31"/>
        <v>1.0526800000000001</v>
      </c>
      <c r="J676" s="25">
        <f>ROUND((H676*'2-Calculator'!$D$26),2)</f>
        <v>5684.47</v>
      </c>
      <c r="K676" s="25">
        <f>ROUND((I676*'2-Calculator'!$D$26),2)</f>
        <v>5684.47</v>
      </c>
      <c r="L676" s="23">
        <v>5.9844611528822051</v>
      </c>
      <c r="M676" s="20" t="s">
        <v>199</v>
      </c>
      <c r="N676" s="20" t="s">
        <v>200</v>
      </c>
      <c r="O676" s="20"/>
      <c r="P676" s="20" t="s">
        <v>13</v>
      </c>
    </row>
    <row r="677" spans="1:16" s="26" customFormat="1" ht="12.5">
      <c r="A677" s="20"/>
      <c r="B677" s="20" t="s">
        <v>1023</v>
      </c>
      <c r="C677" s="72" t="str">
        <f t="shared" si="32"/>
        <v>344</v>
      </c>
      <c r="D677" s="171" t="s">
        <v>1021</v>
      </c>
      <c r="E677" s="182">
        <v>1.51</v>
      </c>
      <c r="F677" s="23">
        <v>1</v>
      </c>
      <c r="G677" s="23">
        <v>1</v>
      </c>
      <c r="H677" s="22">
        <f t="shared" si="30"/>
        <v>1.51</v>
      </c>
      <c r="I677" s="24">
        <f t="shared" si="31"/>
        <v>1.51</v>
      </c>
      <c r="J677" s="25">
        <f>ROUND((H677*'2-Calculator'!$D$26),2)</f>
        <v>8154</v>
      </c>
      <c r="K677" s="25">
        <f>ROUND((I677*'2-Calculator'!$D$26),2)</f>
        <v>8154</v>
      </c>
      <c r="L677" s="23">
        <v>8.7667536988685821</v>
      </c>
      <c r="M677" s="20" t="s">
        <v>199</v>
      </c>
      <c r="N677" s="20" t="s">
        <v>200</v>
      </c>
      <c r="O677" s="20"/>
      <c r="P677" s="20" t="s">
        <v>13</v>
      </c>
    </row>
    <row r="678" spans="1:16" s="26" customFormat="1" ht="12.5">
      <c r="A678" s="20"/>
      <c r="B678" s="20" t="s">
        <v>1024</v>
      </c>
      <c r="C678" s="72" t="str">
        <f t="shared" si="32"/>
        <v>344</v>
      </c>
      <c r="D678" s="171" t="s">
        <v>1021</v>
      </c>
      <c r="E678" s="182">
        <v>2.4246099999999999</v>
      </c>
      <c r="F678" s="23">
        <v>1</v>
      </c>
      <c r="G678" s="23">
        <v>1</v>
      </c>
      <c r="H678" s="22">
        <f t="shared" si="30"/>
        <v>2.4246099999999999</v>
      </c>
      <c r="I678" s="24">
        <f t="shared" si="31"/>
        <v>2.4246099999999999</v>
      </c>
      <c r="J678" s="25">
        <f>ROUND((H678*'2-Calculator'!$D$26),2)</f>
        <v>13092.89</v>
      </c>
      <c r="K678" s="25">
        <f>ROUND((I678*'2-Calculator'!$D$26),2)</f>
        <v>13092.89</v>
      </c>
      <c r="L678" s="23">
        <v>13.470093457943925</v>
      </c>
      <c r="M678" s="20" t="s">
        <v>199</v>
      </c>
      <c r="N678" s="20" t="s">
        <v>200</v>
      </c>
      <c r="O678" s="20"/>
      <c r="P678" s="20" t="s">
        <v>13</v>
      </c>
    </row>
    <row r="679" spans="1:16" s="26" customFormat="1" ht="12.5">
      <c r="A679" s="20"/>
      <c r="B679" s="20" t="s">
        <v>1025</v>
      </c>
      <c r="C679" s="72" t="str">
        <f t="shared" si="32"/>
        <v>346</v>
      </c>
      <c r="D679" s="171" t="s">
        <v>1026</v>
      </c>
      <c r="E679" s="182">
        <v>0.75456000000000001</v>
      </c>
      <c r="F679" s="23">
        <v>1</v>
      </c>
      <c r="G679" s="23">
        <v>1</v>
      </c>
      <c r="H679" s="22">
        <f t="shared" si="30"/>
        <v>0.75456000000000001</v>
      </c>
      <c r="I679" s="24">
        <f t="shared" si="31"/>
        <v>0.75456000000000001</v>
      </c>
      <c r="J679" s="25">
        <f>ROUND((H679*'2-Calculator'!$D$26),2)</f>
        <v>4074.62</v>
      </c>
      <c r="K679" s="25">
        <f>ROUND((I679*'2-Calculator'!$D$26),2)</f>
        <v>4074.62</v>
      </c>
      <c r="L679" s="23">
        <v>3.324214575764052</v>
      </c>
      <c r="M679" s="20" t="s">
        <v>199</v>
      </c>
      <c r="N679" s="20" t="s">
        <v>200</v>
      </c>
      <c r="O679" s="20"/>
      <c r="P679" s="20" t="s">
        <v>13</v>
      </c>
    </row>
    <row r="680" spans="1:16" s="26" customFormat="1" ht="12.5">
      <c r="A680" s="20"/>
      <c r="B680" s="20" t="s">
        <v>1027</v>
      </c>
      <c r="C680" s="72" t="str">
        <f t="shared" si="32"/>
        <v>346</v>
      </c>
      <c r="D680" s="171" t="s">
        <v>1026</v>
      </c>
      <c r="E680" s="182">
        <v>1.00482</v>
      </c>
      <c r="F680" s="23">
        <v>1</v>
      </c>
      <c r="G680" s="23">
        <v>1</v>
      </c>
      <c r="H680" s="22">
        <f t="shared" si="30"/>
        <v>1.00482</v>
      </c>
      <c r="I680" s="24">
        <f t="shared" si="31"/>
        <v>1.00482</v>
      </c>
      <c r="J680" s="25">
        <f>ROUND((H680*'2-Calculator'!$D$26),2)</f>
        <v>5426.03</v>
      </c>
      <c r="K680" s="25">
        <f>ROUND((I680*'2-Calculator'!$D$26),2)</f>
        <v>5426.03</v>
      </c>
      <c r="L680" s="23">
        <v>4.5518217859165562</v>
      </c>
      <c r="M680" s="20" t="s">
        <v>199</v>
      </c>
      <c r="N680" s="20" t="s">
        <v>200</v>
      </c>
      <c r="O680" s="20"/>
      <c r="P680" s="20" t="s">
        <v>13</v>
      </c>
    </row>
    <row r="681" spans="1:16" s="26" customFormat="1" ht="12.5">
      <c r="A681" s="20"/>
      <c r="B681" s="20" t="s">
        <v>1028</v>
      </c>
      <c r="C681" s="72" t="str">
        <f t="shared" si="32"/>
        <v>346</v>
      </c>
      <c r="D681" s="171" t="s">
        <v>1026</v>
      </c>
      <c r="E681" s="182">
        <v>1.5335799999999999</v>
      </c>
      <c r="F681" s="23">
        <v>1</v>
      </c>
      <c r="G681" s="23">
        <v>1</v>
      </c>
      <c r="H681" s="22">
        <f t="shared" si="30"/>
        <v>1.5335799999999999</v>
      </c>
      <c r="I681" s="24">
        <f t="shared" si="31"/>
        <v>1.5335799999999999</v>
      </c>
      <c r="J681" s="25">
        <f>ROUND((H681*'2-Calculator'!$D$26),2)</f>
        <v>8281.33</v>
      </c>
      <c r="K681" s="25">
        <f>ROUND((I681*'2-Calculator'!$D$26),2)</f>
        <v>8281.33</v>
      </c>
      <c r="L681" s="23">
        <v>7.6051816389749369</v>
      </c>
      <c r="M681" s="20" t="s">
        <v>199</v>
      </c>
      <c r="N681" s="20" t="s">
        <v>200</v>
      </c>
      <c r="O681" s="20"/>
      <c r="P681" s="20" t="s">
        <v>13</v>
      </c>
    </row>
    <row r="682" spans="1:16" s="26" customFormat="1" ht="12.5">
      <c r="A682" s="20"/>
      <c r="B682" s="20" t="s">
        <v>1029</v>
      </c>
      <c r="C682" s="72" t="str">
        <f t="shared" si="32"/>
        <v>346</v>
      </c>
      <c r="D682" s="171" t="s">
        <v>1026</v>
      </c>
      <c r="E682" s="182">
        <v>3.1836600000000002</v>
      </c>
      <c r="F682" s="23">
        <v>1</v>
      </c>
      <c r="G682" s="23">
        <v>1</v>
      </c>
      <c r="H682" s="22">
        <f t="shared" si="30"/>
        <v>3.1836600000000002</v>
      </c>
      <c r="I682" s="24">
        <f t="shared" si="31"/>
        <v>3.1836600000000002</v>
      </c>
      <c r="J682" s="25">
        <f>ROUND((H682*'2-Calculator'!$D$26),2)</f>
        <v>17191.759999999998</v>
      </c>
      <c r="K682" s="25">
        <f>ROUND((I682*'2-Calculator'!$D$26),2)</f>
        <v>17191.759999999998</v>
      </c>
      <c r="L682" s="23">
        <v>13.528703703703703</v>
      </c>
      <c r="M682" s="20" t="s">
        <v>199</v>
      </c>
      <c r="N682" s="20" t="s">
        <v>200</v>
      </c>
      <c r="O682" s="20"/>
      <c r="P682" s="20" t="s">
        <v>13</v>
      </c>
    </row>
    <row r="683" spans="1:16" s="26" customFormat="1" ht="12.5">
      <c r="A683" s="20"/>
      <c r="B683" s="20" t="s">
        <v>1030</v>
      </c>
      <c r="C683" s="72" t="str">
        <f t="shared" si="32"/>
        <v>347</v>
      </c>
      <c r="D683" s="171" t="s">
        <v>1031</v>
      </c>
      <c r="E683" s="182">
        <v>0.74129999999999996</v>
      </c>
      <c r="F683" s="23">
        <v>1</v>
      </c>
      <c r="G683" s="23">
        <v>1</v>
      </c>
      <c r="H683" s="22">
        <f t="shared" si="30"/>
        <v>0.74129999999999996</v>
      </c>
      <c r="I683" s="24">
        <f t="shared" si="31"/>
        <v>0.74129999999999996</v>
      </c>
      <c r="J683" s="25">
        <f>ROUND((H683*'2-Calculator'!$D$26),2)</f>
        <v>4003.02</v>
      </c>
      <c r="K683" s="25">
        <f>ROUND((I683*'2-Calculator'!$D$26),2)</f>
        <v>4003.02</v>
      </c>
      <c r="L683" s="23">
        <v>3.2721208624792673</v>
      </c>
      <c r="M683" s="20" t="s">
        <v>199</v>
      </c>
      <c r="N683" s="20" t="s">
        <v>200</v>
      </c>
      <c r="O683" s="20"/>
      <c r="P683" s="20" t="s">
        <v>13</v>
      </c>
    </row>
    <row r="684" spans="1:16" s="26" customFormat="1" ht="12.5">
      <c r="A684" s="20"/>
      <c r="B684" s="20" t="s">
        <v>1032</v>
      </c>
      <c r="C684" s="72" t="str">
        <f t="shared" si="32"/>
        <v>347</v>
      </c>
      <c r="D684" s="171" t="s">
        <v>1031</v>
      </c>
      <c r="E684" s="182">
        <v>0.93486000000000002</v>
      </c>
      <c r="F684" s="23">
        <v>1</v>
      </c>
      <c r="G684" s="23">
        <v>1</v>
      </c>
      <c r="H684" s="22">
        <f t="shared" si="30"/>
        <v>0.93486000000000002</v>
      </c>
      <c r="I684" s="24">
        <f t="shared" si="31"/>
        <v>0.93486000000000002</v>
      </c>
      <c r="J684" s="25">
        <f>ROUND((H684*'2-Calculator'!$D$26),2)</f>
        <v>5048.24</v>
      </c>
      <c r="K684" s="25">
        <f>ROUND((I684*'2-Calculator'!$D$26),2)</f>
        <v>5048.24</v>
      </c>
      <c r="L684" s="23">
        <v>4.2298407705917045</v>
      </c>
      <c r="M684" s="20" t="s">
        <v>199</v>
      </c>
      <c r="N684" s="20" t="s">
        <v>200</v>
      </c>
      <c r="O684" s="20"/>
      <c r="P684" s="20" t="s">
        <v>13</v>
      </c>
    </row>
    <row r="685" spans="1:16" s="26" customFormat="1" ht="12.5">
      <c r="A685" s="20"/>
      <c r="B685" s="20" t="s">
        <v>1033</v>
      </c>
      <c r="C685" s="72" t="str">
        <f t="shared" si="32"/>
        <v>347</v>
      </c>
      <c r="D685" s="171" t="s">
        <v>1031</v>
      </c>
      <c r="E685" s="182">
        <v>1.2651300000000001</v>
      </c>
      <c r="F685" s="23">
        <v>1</v>
      </c>
      <c r="G685" s="23">
        <v>1</v>
      </c>
      <c r="H685" s="22">
        <f t="shared" si="30"/>
        <v>1.2651300000000001</v>
      </c>
      <c r="I685" s="24">
        <f t="shared" si="31"/>
        <v>1.2651300000000001</v>
      </c>
      <c r="J685" s="25">
        <f>ROUND((H685*'2-Calculator'!$D$26),2)</f>
        <v>6831.7</v>
      </c>
      <c r="K685" s="25">
        <f>ROUND((I685*'2-Calculator'!$D$26),2)</f>
        <v>6831.7</v>
      </c>
      <c r="L685" s="23">
        <v>5.5239137756820478</v>
      </c>
      <c r="M685" s="20" t="s">
        <v>199</v>
      </c>
      <c r="N685" s="20" t="s">
        <v>200</v>
      </c>
      <c r="O685" s="20"/>
      <c r="P685" s="20" t="s">
        <v>13</v>
      </c>
    </row>
    <row r="686" spans="1:16" s="26" customFormat="1" ht="12.5">
      <c r="A686" s="20"/>
      <c r="B686" s="20" t="s">
        <v>1034</v>
      </c>
      <c r="C686" s="72" t="str">
        <f t="shared" si="32"/>
        <v>347</v>
      </c>
      <c r="D686" s="171" t="s">
        <v>1031</v>
      </c>
      <c r="E686" s="182">
        <v>2.1810499999999999</v>
      </c>
      <c r="F686" s="23">
        <v>1</v>
      </c>
      <c r="G686" s="23">
        <v>1</v>
      </c>
      <c r="H686" s="22">
        <f t="shared" si="30"/>
        <v>2.1810499999999999</v>
      </c>
      <c r="I686" s="24">
        <f t="shared" si="31"/>
        <v>2.1810499999999999</v>
      </c>
      <c r="J686" s="25">
        <f>ROUND((H686*'2-Calculator'!$D$26),2)</f>
        <v>11777.67</v>
      </c>
      <c r="K686" s="25">
        <f>ROUND((I686*'2-Calculator'!$D$26),2)</f>
        <v>11777.67</v>
      </c>
      <c r="L686" s="23">
        <v>9.6811857229280101</v>
      </c>
      <c r="M686" s="20" t="s">
        <v>199</v>
      </c>
      <c r="N686" s="20" t="s">
        <v>200</v>
      </c>
      <c r="O686" s="20"/>
      <c r="P686" s="20" t="s">
        <v>13</v>
      </c>
    </row>
    <row r="687" spans="1:16" s="26" customFormat="1" ht="12.5">
      <c r="A687" s="20"/>
      <c r="B687" s="20" t="s">
        <v>1035</v>
      </c>
      <c r="C687" s="72" t="str">
        <f t="shared" si="32"/>
        <v>349</v>
      </c>
      <c r="D687" s="171" t="s">
        <v>1036</v>
      </c>
      <c r="E687" s="182">
        <v>0.65661000000000003</v>
      </c>
      <c r="F687" s="23">
        <v>1</v>
      </c>
      <c r="G687" s="23">
        <v>1</v>
      </c>
      <c r="H687" s="22">
        <f t="shared" si="30"/>
        <v>0.65661000000000003</v>
      </c>
      <c r="I687" s="24">
        <f t="shared" si="31"/>
        <v>0.65661000000000003</v>
      </c>
      <c r="J687" s="25">
        <f>ROUND((H687*'2-Calculator'!$D$26),2)</f>
        <v>3545.69</v>
      </c>
      <c r="K687" s="25">
        <f>ROUND((I687*'2-Calculator'!$D$26),2)</f>
        <v>3545.69</v>
      </c>
      <c r="L687" s="23">
        <v>3.3165240882485367</v>
      </c>
      <c r="M687" s="20" t="s">
        <v>199</v>
      </c>
      <c r="N687" s="20" t="s">
        <v>200</v>
      </c>
      <c r="O687" s="20"/>
      <c r="P687" s="20" t="s">
        <v>13</v>
      </c>
    </row>
    <row r="688" spans="1:16" s="26" customFormat="1" ht="12.5">
      <c r="A688" s="20"/>
      <c r="B688" s="20" t="s">
        <v>1037</v>
      </c>
      <c r="C688" s="72" t="str">
        <f t="shared" si="32"/>
        <v>349</v>
      </c>
      <c r="D688" s="171" t="s">
        <v>1036</v>
      </c>
      <c r="E688" s="182">
        <v>0.92978000000000005</v>
      </c>
      <c r="F688" s="23">
        <v>1</v>
      </c>
      <c r="G688" s="23">
        <v>1</v>
      </c>
      <c r="H688" s="22">
        <f t="shared" si="30"/>
        <v>0.92978000000000005</v>
      </c>
      <c r="I688" s="24">
        <f t="shared" si="31"/>
        <v>0.92978000000000005</v>
      </c>
      <c r="J688" s="25">
        <f>ROUND((H688*'2-Calculator'!$D$26),2)</f>
        <v>5020.8100000000004</v>
      </c>
      <c r="K688" s="25">
        <f>ROUND((I688*'2-Calculator'!$D$26),2)</f>
        <v>5020.8100000000004</v>
      </c>
      <c r="L688" s="23">
        <v>5.2413954212739453</v>
      </c>
      <c r="M688" s="20" t="s">
        <v>199</v>
      </c>
      <c r="N688" s="20" t="s">
        <v>200</v>
      </c>
      <c r="O688" s="20"/>
      <c r="P688" s="20" t="s">
        <v>13</v>
      </c>
    </row>
    <row r="689" spans="1:16" s="26" customFormat="1" ht="12.5">
      <c r="A689" s="20"/>
      <c r="B689" s="20" t="s">
        <v>1038</v>
      </c>
      <c r="C689" s="72" t="str">
        <f t="shared" si="32"/>
        <v>349</v>
      </c>
      <c r="D689" s="171" t="s">
        <v>1036</v>
      </c>
      <c r="E689" s="182">
        <v>1.33548</v>
      </c>
      <c r="F689" s="23">
        <v>1</v>
      </c>
      <c r="G689" s="23">
        <v>1</v>
      </c>
      <c r="H689" s="22">
        <f t="shared" si="30"/>
        <v>1.33548</v>
      </c>
      <c r="I689" s="24">
        <f t="shared" si="31"/>
        <v>1.33548</v>
      </c>
      <c r="J689" s="25">
        <f>ROUND((H689*'2-Calculator'!$D$26),2)</f>
        <v>7211.59</v>
      </c>
      <c r="K689" s="25">
        <f>ROUND((I689*'2-Calculator'!$D$26),2)</f>
        <v>7211.59</v>
      </c>
      <c r="L689" s="23">
        <v>7.5353289244691961</v>
      </c>
      <c r="M689" s="20" t="s">
        <v>199</v>
      </c>
      <c r="N689" s="20" t="s">
        <v>200</v>
      </c>
      <c r="O689" s="20"/>
      <c r="P689" s="20" t="s">
        <v>13</v>
      </c>
    </row>
    <row r="690" spans="1:16" s="26" customFormat="1" ht="12.5">
      <c r="A690" s="20"/>
      <c r="B690" s="20" t="s">
        <v>1039</v>
      </c>
      <c r="C690" s="72" t="str">
        <f t="shared" si="32"/>
        <v>349</v>
      </c>
      <c r="D690" s="171" t="s">
        <v>1036</v>
      </c>
      <c r="E690" s="182">
        <v>2.37581</v>
      </c>
      <c r="F690" s="23">
        <v>1</v>
      </c>
      <c r="G690" s="23">
        <v>1</v>
      </c>
      <c r="H690" s="22">
        <f t="shared" si="30"/>
        <v>2.37581</v>
      </c>
      <c r="I690" s="24">
        <f t="shared" si="31"/>
        <v>2.37581</v>
      </c>
      <c r="J690" s="25">
        <f>ROUND((H690*'2-Calculator'!$D$26),2)</f>
        <v>12829.37</v>
      </c>
      <c r="K690" s="25">
        <f>ROUND((I690*'2-Calculator'!$D$26),2)</f>
        <v>12829.37</v>
      </c>
      <c r="L690" s="23">
        <v>10.686429512516469</v>
      </c>
      <c r="M690" s="20" t="s">
        <v>199</v>
      </c>
      <c r="N690" s="20" t="s">
        <v>200</v>
      </c>
      <c r="O690" s="20"/>
      <c r="P690" s="20" t="s">
        <v>13</v>
      </c>
    </row>
    <row r="691" spans="1:16" s="26" customFormat="1" ht="12.5">
      <c r="A691" s="20"/>
      <c r="B691" s="20" t="s">
        <v>1040</v>
      </c>
      <c r="C691" s="72" t="str">
        <f t="shared" si="32"/>
        <v>351</v>
      </c>
      <c r="D691" s="171" t="s">
        <v>1041</v>
      </c>
      <c r="E691" s="182">
        <v>0.59319</v>
      </c>
      <c r="F691" s="23">
        <v>1</v>
      </c>
      <c r="G691" s="23">
        <v>1</v>
      </c>
      <c r="H691" s="22">
        <f t="shared" si="30"/>
        <v>0.59319</v>
      </c>
      <c r="I691" s="24">
        <f t="shared" si="31"/>
        <v>0.59319</v>
      </c>
      <c r="J691" s="25">
        <f>ROUND((H691*'2-Calculator'!$D$26),2)</f>
        <v>3203.23</v>
      </c>
      <c r="K691" s="25">
        <f>ROUND((I691*'2-Calculator'!$D$26),2)</f>
        <v>3203.23</v>
      </c>
      <c r="L691" s="23">
        <v>2.9245032312617019</v>
      </c>
      <c r="M691" s="20" t="s">
        <v>199</v>
      </c>
      <c r="N691" s="20" t="s">
        <v>200</v>
      </c>
      <c r="O691" s="20"/>
      <c r="P691" s="20" t="s">
        <v>13</v>
      </c>
    </row>
    <row r="692" spans="1:16" s="26" customFormat="1" ht="12.5">
      <c r="A692" s="20"/>
      <c r="B692" s="20" t="s">
        <v>1042</v>
      </c>
      <c r="C692" s="72" t="str">
        <f t="shared" si="32"/>
        <v>351</v>
      </c>
      <c r="D692" s="171" t="s">
        <v>1041</v>
      </c>
      <c r="E692" s="182">
        <v>0.75207000000000002</v>
      </c>
      <c r="F692" s="23">
        <v>1</v>
      </c>
      <c r="G692" s="23">
        <v>1</v>
      </c>
      <c r="H692" s="22">
        <f t="shared" si="30"/>
        <v>0.75207000000000002</v>
      </c>
      <c r="I692" s="24">
        <f t="shared" si="31"/>
        <v>0.75207000000000002</v>
      </c>
      <c r="J692" s="25">
        <f>ROUND((H692*'2-Calculator'!$D$26),2)</f>
        <v>4061.18</v>
      </c>
      <c r="K692" s="25">
        <f>ROUND((I692*'2-Calculator'!$D$26),2)</f>
        <v>4061.18</v>
      </c>
      <c r="L692" s="23">
        <v>3.9976318426086164</v>
      </c>
      <c r="M692" s="20" t="s">
        <v>199</v>
      </c>
      <c r="N692" s="20" t="s">
        <v>200</v>
      </c>
      <c r="O692" s="20"/>
      <c r="P692" s="20" t="s">
        <v>13</v>
      </c>
    </row>
    <row r="693" spans="1:16" s="26" customFormat="1" ht="12.5">
      <c r="A693" s="20"/>
      <c r="B693" s="20" t="s">
        <v>1043</v>
      </c>
      <c r="C693" s="72" t="str">
        <f t="shared" si="32"/>
        <v>351</v>
      </c>
      <c r="D693" s="171" t="s">
        <v>1041</v>
      </c>
      <c r="E693" s="182">
        <v>1.1642999999999999</v>
      </c>
      <c r="F693" s="23">
        <v>1</v>
      </c>
      <c r="G693" s="23">
        <v>1</v>
      </c>
      <c r="H693" s="22">
        <f t="shared" si="30"/>
        <v>1.1642999999999999</v>
      </c>
      <c r="I693" s="24">
        <f t="shared" si="31"/>
        <v>1.1642999999999999</v>
      </c>
      <c r="J693" s="25">
        <f>ROUND((H693*'2-Calculator'!$D$26),2)</f>
        <v>6287.22</v>
      </c>
      <c r="K693" s="25">
        <f>ROUND((I693*'2-Calculator'!$D$26),2)</f>
        <v>6287.22</v>
      </c>
      <c r="L693" s="23">
        <v>6.0663885992353146</v>
      </c>
      <c r="M693" s="20" t="s">
        <v>199</v>
      </c>
      <c r="N693" s="20" t="s">
        <v>200</v>
      </c>
      <c r="O693" s="20"/>
      <c r="P693" s="20" t="s">
        <v>13</v>
      </c>
    </row>
    <row r="694" spans="1:16" s="26" customFormat="1" ht="12.5">
      <c r="A694" s="20"/>
      <c r="B694" s="20" t="s">
        <v>1044</v>
      </c>
      <c r="C694" s="72" t="str">
        <f t="shared" si="32"/>
        <v>351</v>
      </c>
      <c r="D694" s="171" t="s">
        <v>1041</v>
      </c>
      <c r="E694" s="182">
        <v>2.04522</v>
      </c>
      <c r="F694" s="23">
        <v>1</v>
      </c>
      <c r="G694" s="23">
        <v>1</v>
      </c>
      <c r="H694" s="22">
        <f t="shared" si="30"/>
        <v>2.04522</v>
      </c>
      <c r="I694" s="24">
        <f t="shared" si="31"/>
        <v>2.04522</v>
      </c>
      <c r="J694" s="25">
        <f>ROUND((H694*'2-Calculator'!$D$26),2)</f>
        <v>11044.19</v>
      </c>
      <c r="K694" s="25">
        <f>ROUND((I694*'2-Calculator'!$D$26),2)</f>
        <v>11044.19</v>
      </c>
      <c r="L694" s="23">
        <v>10.211965811965811</v>
      </c>
      <c r="M694" s="20" t="s">
        <v>199</v>
      </c>
      <c r="N694" s="20" t="s">
        <v>200</v>
      </c>
      <c r="O694" s="20"/>
      <c r="P694" s="20" t="s">
        <v>13</v>
      </c>
    </row>
    <row r="695" spans="1:16" s="26" customFormat="1" ht="12.5">
      <c r="A695" s="20"/>
      <c r="B695" s="20" t="s">
        <v>1045</v>
      </c>
      <c r="C695" s="72" t="str">
        <f t="shared" si="32"/>
        <v>361</v>
      </c>
      <c r="D695" s="171" t="s">
        <v>1046</v>
      </c>
      <c r="E695" s="182">
        <v>1.71913</v>
      </c>
      <c r="F695" s="23">
        <v>1</v>
      </c>
      <c r="G695" s="23">
        <v>1</v>
      </c>
      <c r="H695" s="22">
        <f t="shared" si="30"/>
        <v>1.71913</v>
      </c>
      <c r="I695" s="24">
        <f t="shared" si="31"/>
        <v>1.71913</v>
      </c>
      <c r="J695" s="25">
        <f>ROUND((H695*'2-Calculator'!$D$26),2)</f>
        <v>9283.2999999999993</v>
      </c>
      <c r="K695" s="25">
        <f>ROUND((I695*'2-Calculator'!$D$26),2)</f>
        <v>9283.2999999999993</v>
      </c>
      <c r="L695" s="23">
        <v>4.0964285714285715</v>
      </c>
      <c r="M695" s="20" t="s">
        <v>199</v>
      </c>
      <c r="N695" s="20" t="s">
        <v>200</v>
      </c>
      <c r="O695" s="20"/>
      <c r="P695" s="20" t="s">
        <v>13</v>
      </c>
    </row>
    <row r="696" spans="1:16" s="26" customFormat="1" ht="12.5">
      <c r="A696" s="20"/>
      <c r="B696" s="20" t="s">
        <v>1047</v>
      </c>
      <c r="C696" s="72" t="str">
        <f t="shared" si="32"/>
        <v>361</v>
      </c>
      <c r="D696" s="171" t="s">
        <v>1046</v>
      </c>
      <c r="E696" s="182">
        <v>2.1352899999999999</v>
      </c>
      <c r="F696" s="23">
        <v>1</v>
      </c>
      <c r="G696" s="23">
        <v>1</v>
      </c>
      <c r="H696" s="22">
        <f t="shared" si="30"/>
        <v>2.1352899999999999</v>
      </c>
      <c r="I696" s="24">
        <f t="shared" si="31"/>
        <v>2.1352899999999999</v>
      </c>
      <c r="J696" s="25">
        <f>ROUND((H696*'2-Calculator'!$D$26),2)</f>
        <v>11530.57</v>
      </c>
      <c r="K696" s="25">
        <f>ROUND((I696*'2-Calculator'!$D$26),2)</f>
        <v>11530.57</v>
      </c>
      <c r="L696" s="23">
        <v>7.5824915824915822</v>
      </c>
      <c r="M696" s="20" t="s">
        <v>199</v>
      </c>
      <c r="N696" s="20" t="s">
        <v>200</v>
      </c>
      <c r="O696" s="20"/>
      <c r="P696" s="20" t="s">
        <v>13</v>
      </c>
    </row>
    <row r="697" spans="1:16" s="26" customFormat="1" ht="12.5">
      <c r="A697" s="20"/>
      <c r="B697" s="20" t="s">
        <v>1048</v>
      </c>
      <c r="C697" s="72" t="str">
        <f t="shared" si="32"/>
        <v>361</v>
      </c>
      <c r="D697" s="171" t="s">
        <v>1046</v>
      </c>
      <c r="E697" s="182">
        <v>3.2560199999999999</v>
      </c>
      <c r="F697" s="23">
        <v>1</v>
      </c>
      <c r="G697" s="23">
        <v>1</v>
      </c>
      <c r="H697" s="22">
        <f t="shared" si="30"/>
        <v>3.2560199999999999</v>
      </c>
      <c r="I697" s="24">
        <f t="shared" si="31"/>
        <v>3.2560199999999999</v>
      </c>
      <c r="J697" s="25">
        <f>ROUND((H697*'2-Calculator'!$D$26),2)</f>
        <v>17582.509999999998</v>
      </c>
      <c r="K697" s="25">
        <f>ROUND((I697*'2-Calculator'!$D$26),2)</f>
        <v>17582.509999999998</v>
      </c>
      <c r="L697" s="23">
        <v>13.808939526730938</v>
      </c>
      <c r="M697" s="20" t="s">
        <v>199</v>
      </c>
      <c r="N697" s="20" t="s">
        <v>200</v>
      </c>
      <c r="O697" s="20"/>
      <c r="P697" s="20" t="s">
        <v>13</v>
      </c>
    </row>
    <row r="698" spans="1:16" s="26" customFormat="1" ht="12.5">
      <c r="A698" s="20"/>
      <c r="B698" s="20" t="s">
        <v>1049</v>
      </c>
      <c r="C698" s="72" t="str">
        <f t="shared" si="32"/>
        <v>361</v>
      </c>
      <c r="D698" s="171" t="s">
        <v>1046</v>
      </c>
      <c r="E698" s="182">
        <v>6.5468400000000004</v>
      </c>
      <c r="F698" s="23">
        <v>1</v>
      </c>
      <c r="G698" s="23">
        <v>1</v>
      </c>
      <c r="H698" s="22">
        <f t="shared" si="30"/>
        <v>6.5468400000000004</v>
      </c>
      <c r="I698" s="24">
        <f t="shared" si="31"/>
        <v>6.5468400000000004</v>
      </c>
      <c r="J698" s="25">
        <f>ROUND((H698*'2-Calculator'!$D$26),2)</f>
        <v>35352.94</v>
      </c>
      <c r="K698" s="25">
        <f>ROUND((I698*'2-Calculator'!$D$26),2)</f>
        <v>35352.94</v>
      </c>
      <c r="L698" s="23">
        <v>22.816143497757846</v>
      </c>
      <c r="M698" s="20" t="s">
        <v>199</v>
      </c>
      <c r="N698" s="20" t="s">
        <v>200</v>
      </c>
      <c r="O698" s="20"/>
      <c r="P698" s="20" t="s">
        <v>13</v>
      </c>
    </row>
    <row r="699" spans="1:16" s="26" customFormat="1" ht="12.5">
      <c r="A699" s="20"/>
      <c r="B699" s="20" t="s">
        <v>1050</v>
      </c>
      <c r="C699" s="72" t="str">
        <f t="shared" si="32"/>
        <v>362</v>
      </c>
      <c r="D699" s="171" t="s">
        <v>1051</v>
      </c>
      <c r="E699" s="182">
        <v>1.58684</v>
      </c>
      <c r="F699" s="23">
        <v>1</v>
      </c>
      <c r="G699" s="23">
        <v>1</v>
      </c>
      <c r="H699" s="22">
        <f t="shared" si="30"/>
        <v>1.58684</v>
      </c>
      <c r="I699" s="24">
        <f t="shared" si="31"/>
        <v>1.58684</v>
      </c>
      <c r="J699" s="25">
        <f>ROUND((H699*'2-Calculator'!$D$26),2)</f>
        <v>8568.94</v>
      </c>
      <c r="K699" s="25">
        <f>ROUND((I699*'2-Calculator'!$D$26),2)</f>
        <v>8568.94</v>
      </c>
      <c r="L699" s="23">
        <v>1.7381494122108456</v>
      </c>
      <c r="M699" s="20" t="s">
        <v>199</v>
      </c>
      <c r="N699" s="20" t="s">
        <v>200</v>
      </c>
      <c r="O699" s="20"/>
      <c r="P699" s="20" t="s">
        <v>13</v>
      </c>
    </row>
    <row r="700" spans="1:16" s="26" customFormat="1" ht="12.5">
      <c r="A700" s="20"/>
      <c r="B700" s="20" t="s">
        <v>1052</v>
      </c>
      <c r="C700" s="72" t="str">
        <f t="shared" si="32"/>
        <v>362</v>
      </c>
      <c r="D700" s="171" t="s">
        <v>1051</v>
      </c>
      <c r="E700" s="182">
        <v>2.2847400000000002</v>
      </c>
      <c r="F700" s="23">
        <v>1</v>
      </c>
      <c r="G700" s="23">
        <v>1</v>
      </c>
      <c r="H700" s="22">
        <f t="shared" si="30"/>
        <v>2.2847400000000002</v>
      </c>
      <c r="I700" s="24">
        <f t="shared" si="31"/>
        <v>2.2847400000000002</v>
      </c>
      <c r="J700" s="25">
        <f>ROUND((H700*'2-Calculator'!$D$26),2)</f>
        <v>12337.6</v>
      </c>
      <c r="K700" s="25">
        <f>ROUND((I700*'2-Calculator'!$D$26),2)</f>
        <v>12337.6</v>
      </c>
      <c r="L700" s="23">
        <v>2.1733108108108108</v>
      </c>
      <c r="M700" s="20" t="s">
        <v>199</v>
      </c>
      <c r="N700" s="20" t="s">
        <v>200</v>
      </c>
      <c r="O700" s="20"/>
      <c r="P700" s="20" t="s">
        <v>13</v>
      </c>
    </row>
    <row r="701" spans="1:16" s="26" customFormat="1" ht="12.5">
      <c r="A701" s="20"/>
      <c r="B701" s="20" t="s">
        <v>1053</v>
      </c>
      <c r="C701" s="72" t="str">
        <f t="shared" si="32"/>
        <v>362</v>
      </c>
      <c r="D701" s="171" t="s">
        <v>1051</v>
      </c>
      <c r="E701" s="182">
        <v>2.7078000000000002</v>
      </c>
      <c r="F701" s="23">
        <v>1</v>
      </c>
      <c r="G701" s="23">
        <v>1</v>
      </c>
      <c r="H701" s="22">
        <f t="shared" si="30"/>
        <v>2.7078000000000002</v>
      </c>
      <c r="I701" s="24">
        <f t="shared" si="31"/>
        <v>2.7078000000000002</v>
      </c>
      <c r="J701" s="25">
        <f>ROUND((H701*'2-Calculator'!$D$26),2)</f>
        <v>14622.12</v>
      </c>
      <c r="K701" s="25">
        <f>ROUND((I701*'2-Calculator'!$D$26),2)</f>
        <v>14622.12</v>
      </c>
      <c r="L701" s="23">
        <v>5.833333333333333</v>
      </c>
      <c r="M701" s="20" t="s">
        <v>199</v>
      </c>
      <c r="N701" s="20" t="s">
        <v>200</v>
      </c>
      <c r="O701" s="20"/>
      <c r="P701" s="20" t="s">
        <v>13</v>
      </c>
    </row>
    <row r="702" spans="1:16" s="26" customFormat="1" ht="12.5">
      <c r="A702" s="20"/>
      <c r="B702" s="20" t="s">
        <v>1054</v>
      </c>
      <c r="C702" s="72" t="str">
        <f t="shared" si="32"/>
        <v>362</v>
      </c>
      <c r="D702" s="171" t="s">
        <v>1051</v>
      </c>
      <c r="E702" s="182">
        <v>4.8081800000000001</v>
      </c>
      <c r="F702" s="23">
        <v>1</v>
      </c>
      <c r="G702" s="23">
        <v>1</v>
      </c>
      <c r="H702" s="22">
        <f t="shared" si="30"/>
        <v>4.8081800000000001</v>
      </c>
      <c r="I702" s="24">
        <f t="shared" si="31"/>
        <v>4.8081800000000001</v>
      </c>
      <c r="J702" s="25">
        <f>ROUND((H702*'2-Calculator'!$D$26),2)</f>
        <v>25964.17</v>
      </c>
      <c r="K702" s="25">
        <f>ROUND((I702*'2-Calculator'!$D$26),2)</f>
        <v>25964.17</v>
      </c>
      <c r="L702" s="23">
        <v>8.2380952380952372</v>
      </c>
      <c r="M702" s="20" t="s">
        <v>199</v>
      </c>
      <c r="N702" s="20" t="s">
        <v>200</v>
      </c>
      <c r="O702" s="20"/>
      <c r="P702" s="20" t="s">
        <v>13</v>
      </c>
    </row>
    <row r="703" spans="1:16" s="26" customFormat="1" ht="12.5">
      <c r="A703" s="20"/>
      <c r="B703" s="20" t="s">
        <v>1055</v>
      </c>
      <c r="C703" s="72" t="str">
        <f t="shared" si="32"/>
        <v>363</v>
      </c>
      <c r="D703" s="171" t="s">
        <v>1056</v>
      </c>
      <c r="E703" s="182">
        <v>1.30928</v>
      </c>
      <c r="F703" s="23">
        <v>1</v>
      </c>
      <c r="G703" s="23">
        <v>1</v>
      </c>
      <c r="H703" s="22">
        <f t="shared" si="30"/>
        <v>1.30928</v>
      </c>
      <c r="I703" s="24">
        <f t="shared" si="31"/>
        <v>1.30928</v>
      </c>
      <c r="J703" s="25">
        <f>ROUND((H703*'2-Calculator'!$D$26),2)</f>
        <v>7070.11</v>
      </c>
      <c r="K703" s="25">
        <f>ROUND((I703*'2-Calculator'!$D$26),2)</f>
        <v>7070.11</v>
      </c>
      <c r="L703" s="23">
        <v>2.2209136331192005</v>
      </c>
      <c r="M703" s="20" t="s">
        <v>199</v>
      </c>
      <c r="N703" s="20" t="s">
        <v>200</v>
      </c>
      <c r="O703" s="20"/>
      <c r="P703" s="20" t="s">
        <v>13</v>
      </c>
    </row>
    <row r="704" spans="1:16" s="26" customFormat="1" ht="12.5">
      <c r="A704" s="20"/>
      <c r="B704" s="20" t="s">
        <v>1057</v>
      </c>
      <c r="C704" s="72" t="str">
        <f t="shared" si="32"/>
        <v>363</v>
      </c>
      <c r="D704" s="171" t="s">
        <v>1056</v>
      </c>
      <c r="E704" s="182">
        <v>2.41011</v>
      </c>
      <c r="F704" s="23">
        <v>1</v>
      </c>
      <c r="G704" s="23">
        <v>1</v>
      </c>
      <c r="H704" s="22">
        <f t="shared" si="30"/>
        <v>2.41011</v>
      </c>
      <c r="I704" s="24">
        <f t="shared" si="31"/>
        <v>2.41011</v>
      </c>
      <c r="J704" s="25">
        <f>ROUND((H704*'2-Calculator'!$D$26),2)</f>
        <v>13014.59</v>
      </c>
      <c r="K704" s="25">
        <f>ROUND((I704*'2-Calculator'!$D$26),2)</f>
        <v>13014.59</v>
      </c>
      <c r="L704" s="23">
        <v>3.5252463054187193</v>
      </c>
      <c r="M704" s="20" t="s">
        <v>199</v>
      </c>
      <c r="N704" s="20" t="s">
        <v>200</v>
      </c>
      <c r="O704" s="20"/>
      <c r="P704" s="20" t="s">
        <v>13</v>
      </c>
    </row>
    <row r="705" spans="1:16" s="26" customFormat="1" ht="12.5">
      <c r="A705" s="20"/>
      <c r="B705" s="20" t="s">
        <v>1058</v>
      </c>
      <c r="C705" s="72" t="str">
        <f t="shared" si="32"/>
        <v>363</v>
      </c>
      <c r="D705" s="171" t="s">
        <v>1056</v>
      </c>
      <c r="E705" s="182">
        <v>3.0589</v>
      </c>
      <c r="F705" s="23">
        <v>1</v>
      </c>
      <c r="G705" s="23">
        <v>1</v>
      </c>
      <c r="H705" s="22">
        <f t="shared" si="30"/>
        <v>3.0589</v>
      </c>
      <c r="I705" s="24">
        <f t="shared" si="31"/>
        <v>3.0589</v>
      </c>
      <c r="J705" s="25">
        <f>ROUND((H705*'2-Calculator'!$D$26),2)</f>
        <v>16518.060000000001</v>
      </c>
      <c r="K705" s="25">
        <f>ROUND((I705*'2-Calculator'!$D$26),2)</f>
        <v>16518.060000000001</v>
      </c>
      <c r="L705" s="23">
        <v>4.9726651480637809</v>
      </c>
      <c r="M705" s="20" t="s">
        <v>199</v>
      </c>
      <c r="N705" s="20" t="s">
        <v>200</v>
      </c>
      <c r="O705" s="20"/>
      <c r="P705" s="20" t="s">
        <v>13</v>
      </c>
    </row>
    <row r="706" spans="1:16" s="26" customFormat="1" ht="12.5">
      <c r="A706" s="20"/>
      <c r="B706" s="20" t="s">
        <v>1059</v>
      </c>
      <c r="C706" s="72" t="str">
        <f t="shared" si="32"/>
        <v>363</v>
      </c>
      <c r="D706" s="171" t="s">
        <v>1056</v>
      </c>
      <c r="E706" s="182">
        <v>3.8857200000000001</v>
      </c>
      <c r="F706" s="23">
        <v>1</v>
      </c>
      <c r="G706" s="23">
        <v>1</v>
      </c>
      <c r="H706" s="22">
        <f t="shared" si="30"/>
        <v>3.8857200000000001</v>
      </c>
      <c r="I706" s="24">
        <f t="shared" si="31"/>
        <v>3.8857200000000001</v>
      </c>
      <c r="J706" s="25">
        <f>ROUND((H706*'2-Calculator'!$D$26),2)</f>
        <v>20982.89</v>
      </c>
      <c r="K706" s="25">
        <f>ROUND((I706*'2-Calculator'!$D$26),2)</f>
        <v>20982.89</v>
      </c>
      <c r="L706" s="23">
        <v>11.138888888888889</v>
      </c>
      <c r="M706" s="20" t="s">
        <v>199</v>
      </c>
      <c r="N706" s="20" t="s">
        <v>200</v>
      </c>
      <c r="O706" s="20"/>
      <c r="P706" s="20" t="s">
        <v>13</v>
      </c>
    </row>
    <row r="707" spans="1:16" s="26" customFormat="1" ht="12.5">
      <c r="A707" s="20"/>
      <c r="B707" s="20" t="s">
        <v>1060</v>
      </c>
      <c r="C707" s="72" t="str">
        <f t="shared" si="32"/>
        <v>364</v>
      </c>
      <c r="D707" s="171" t="s">
        <v>1061</v>
      </c>
      <c r="E707" s="182">
        <v>0.93711999999999995</v>
      </c>
      <c r="F707" s="23">
        <v>1</v>
      </c>
      <c r="G707" s="23">
        <v>1</v>
      </c>
      <c r="H707" s="22">
        <f t="shared" si="30"/>
        <v>0.93711999999999995</v>
      </c>
      <c r="I707" s="24">
        <f t="shared" si="31"/>
        <v>0.93711999999999995</v>
      </c>
      <c r="J707" s="25">
        <f>ROUND((H707*'2-Calculator'!$D$26),2)</f>
        <v>5060.45</v>
      </c>
      <c r="K707" s="25">
        <f>ROUND((I707*'2-Calculator'!$D$26),2)</f>
        <v>5060.45</v>
      </c>
      <c r="L707" s="23">
        <v>3.2689849338000303</v>
      </c>
      <c r="M707" s="20" t="s">
        <v>199</v>
      </c>
      <c r="N707" s="20" t="s">
        <v>200</v>
      </c>
      <c r="O707" s="20"/>
      <c r="P707" s="20" t="s">
        <v>13</v>
      </c>
    </row>
    <row r="708" spans="1:16" s="26" customFormat="1" ht="12.5">
      <c r="A708" s="20"/>
      <c r="B708" s="20" t="s">
        <v>1062</v>
      </c>
      <c r="C708" s="72" t="str">
        <f t="shared" si="32"/>
        <v>364</v>
      </c>
      <c r="D708" s="171" t="s">
        <v>1061</v>
      </c>
      <c r="E708" s="182">
        <v>1.29481</v>
      </c>
      <c r="F708" s="23">
        <v>1</v>
      </c>
      <c r="G708" s="23">
        <v>1</v>
      </c>
      <c r="H708" s="22">
        <f t="shared" si="30"/>
        <v>1.29481</v>
      </c>
      <c r="I708" s="24">
        <f t="shared" si="31"/>
        <v>1.29481</v>
      </c>
      <c r="J708" s="25">
        <f>ROUND((H708*'2-Calculator'!$D$26),2)</f>
        <v>6991.97</v>
      </c>
      <c r="K708" s="25">
        <f>ROUND((I708*'2-Calculator'!$D$26),2)</f>
        <v>6991.97</v>
      </c>
      <c r="L708" s="23">
        <v>5.1737385698309319</v>
      </c>
      <c r="M708" s="20" t="s">
        <v>199</v>
      </c>
      <c r="N708" s="20" t="s">
        <v>200</v>
      </c>
      <c r="O708" s="20"/>
      <c r="P708" s="20" t="s">
        <v>13</v>
      </c>
    </row>
    <row r="709" spans="1:16" s="26" customFormat="1" ht="12.5">
      <c r="A709" s="20"/>
      <c r="B709" s="20" t="s">
        <v>1063</v>
      </c>
      <c r="C709" s="72" t="str">
        <f t="shared" si="32"/>
        <v>364</v>
      </c>
      <c r="D709" s="171" t="s">
        <v>1061</v>
      </c>
      <c r="E709" s="182">
        <v>2.06758</v>
      </c>
      <c r="F709" s="23">
        <v>1</v>
      </c>
      <c r="G709" s="23">
        <v>1</v>
      </c>
      <c r="H709" s="22">
        <f t="shared" si="30"/>
        <v>2.06758</v>
      </c>
      <c r="I709" s="24">
        <f t="shared" si="31"/>
        <v>2.06758</v>
      </c>
      <c r="J709" s="25">
        <f>ROUND((H709*'2-Calculator'!$D$26),2)</f>
        <v>11164.93</v>
      </c>
      <c r="K709" s="25">
        <f>ROUND((I709*'2-Calculator'!$D$26),2)</f>
        <v>11164.93</v>
      </c>
      <c r="L709" s="23">
        <v>9.0025272161741832</v>
      </c>
      <c r="M709" s="20" t="s">
        <v>199</v>
      </c>
      <c r="N709" s="20" t="s">
        <v>200</v>
      </c>
      <c r="O709" s="20"/>
      <c r="P709" s="20" t="s">
        <v>13</v>
      </c>
    </row>
    <row r="710" spans="1:16" s="26" customFormat="1" ht="12.5">
      <c r="A710" s="20"/>
      <c r="B710" s="20" t="s">
        <v>1064</v>
      </c>
      <c r="C710" s="72" t="str">
        <f t="shared" si="32"/>
        <v>364</v>
      </c>
      <c r="D710" s="171" t="s">
        <v>1061</v>
      </c>
      <c r="E710" s="182">
        <v>3.6957</v>
      </c>
      <c r="F710" s="23">
        <v>1</v>
      </c>
      <c r="G710" s="23">
        <v>1</v>
      </c>
      <c r="H710" s="22">
        <f t="shared" si="30"/>
        <v>3.6957</v>
      </c>
      <c r="I710" s="24">
        <f t="shared" si="31"/>
        <v>3.6957</v>
      </c>
      <c r="J710" s="25">
        <f>ROUND((H710*'2-Calculator'!$D$26),2)</f>
        <v>19956.78</v>
      </c>
      <c r="K710" s="25">
        <f>ROUND((I710*'2-Calculator'!$D$26),2)</f>
        <v>19956.78</v>
      </c>
      <c r="L710" s="23">
        <v>14.821039903264813</v>
      </c>
      <c r="M710" s="20" t="s">
        <v>199</v>
      </c>
      <c r="N710" s="20" t="s">
        <v>200</v>
      </c>
      <c r="O710" s="20"/>
      <c r="P710" s="20" t="s">
        <v>13</v>
      </c>
    </row>
    <row r="711" spans="1:16" s="26" customFormat="1" ht="12.5">
      <c r="A711" s="20"/>
      <c r="B711" s="20" t="s">
        <v>1065</v>
      </c>
      <c r="C711" s="72" t="str">
        <f t="shared" si="32"/>
        <v>380</v>
      </c>
      <c r="D711" s="171" t="s">
        <v>1066</v>
      </c>
      <c r="E711" s="182">
        <v>0.65595999999999999</v>
      </c>
      <c r="F711" s="23">
        <v>1</v>
      </c>
      <c r="G711" s="23">
        <v>1</v>
      </c>
      <c r="H711" s="22">
        <f t="shared" si="30"/>
        <v>0.65595999999999999</v>
      </c>
      <c r="I711" s="24">
        <f t="shared" si="31"/>
        <v>0.65595999999999999</v>
      </c>
      <c r="J711" s="25">
        <f>ROUND((H711*'2-Calculator'!$D$26),2)</f>
        <v>3542.18</v>
      </c>
      <c r="K711" s="25">
        <f>ROUND((I711*'2-Calculator'!$D$26),2)</f>
        <v>3542.18</v>
      </c>
      <c r="L711" s="23">
        <v>3.8073186528497409</v>
      </c>
      <c r="M711" s="20" t="s">
        <v>199</v>
      </c>
      <c r="N711" s="20" t="s">
        <v>200</v>
      </c>
      <c r="O711" s="20"/>
      <c r="P711" s="20" t="s">
        <v>13</v>
      </c>
    </row>
    <row r="712" spans="1:16" s="26" customFormat="1" ht="12.5">
      <c r="A712" s="20"/>
      <c r="B712" s="20" t="s">
        <v>1067</v>
      </c>
      <c r="C712" s="72" t="str">
        <f t="shared" si="32"/>
        <v>380</v>
      </c>
      <c r="D712" s="171" t="s">
        <v>1066</v>
      </c>
      <c r="E712" s="182">
        <v>0.85409999999999997</v>
      </c>
      <c r="F712" s="23">
        <v>1</v>
      </c>
      <c r="G712" s="23">
        <v>1</v>
      </c>
      <c r="H712" s="22">
        <f t="shared" si="30"/>
        <v>0.85409999999999997</v>
      </c>
      <c r="I712" s="24">
        <f t="shared" si="31"/>
        <v>0.85409999999999997</v>
      </c>
      <c r="J712" s="25">
        <f>ROUND((H712*'2-Calculator'!$D$26),2)</f>
        <v>4612.1400000000003</v>
      </c>
      <c r="K712" s="25">
        <f>ROUND((I712*'2-Calculator'!$D$26),2)</f>
        <v>4612.1400000000003</v>
      </c>
      <c r="L712" s="23">
        <v>4.8459583538284967</v>
      </c>
      <c r="M712" s="20" t="s">
        <v>199</v>
      </c>
      <c r="N712" s="20" t="s">
        <v>200</v>
      </c>
      <c r="O712" s="20"/>
      <c r="P712" s="20" t="s">
        <v>13</v>
      </c>
    </row>
    <row r="713" spans="1:16" s="26" customFormat="1" ht="12.5">
      <c r="A713" s="20"/>
      <c r="B713" s="20" t="s">
        <v>1068</v>
      </c>
      <c r="C713" s="72" t="str">
        <f t="shared" si="32"/>
        <v>380</v>
      </c>
      <c r="D713" s="171" t="s">
        <v>1066</v>
      </c>
      <c r="E713" s="182">
        <v>1.2356</v>
      </c>
      <c r="F713" s="23">
        <v>1</v>
      </c>
      <c r="G713" s="23">
        <v>1</v>
      </c>
      <c r="H713" s="22">
        <f t="shared" si="30"/>
        <v>1.2356</v>
      </c>
      <c r="I713" s="24">
        <f t="shared" si="31"/>
        <v>1.2356</v>
      </c>
      <c r="J713" s="25">
        <f>ROUND((H713*'2-Calculator'!$D$26),2)</f>
        <v>6672.24</v>
      </c>
      <c r="K713" s="25">
        <f>ROUND((I713*'2-Calculator'!$D$26),2)</f>
        <v>6672.24</v>
      </c>
      <c r="L713" s="23">
        <v>7.4330601092896176</v>
      </c>
      <c r="M713" s="20" t="s">
        <v>199</v>
      </c>
      <c r="N713" s="20" t="s">
        <v>200</v>
      </c>
      <c r="O713" s="20"/>
      <c r="P713" s="20" t="s">
        <v>13</v>
      </c>
    </row>
    <row r="714" spans="1:16" s="26" customFormat="1" ht="12.5">
      <c r="A714" s="20"/>
      <c r="B714" s="20" t="s">
        <v>1069</v>
      </c>
      <c r="C714" s="72" t="str">
        <f t="shared" si="32"/>
        <v>380</v>
      </c>
      <c r="D714" s="171" t="s">
        <v>1066</v>
      </c>
      <c r="E714" s="182">
        <v>2.16561</v>
      </c>
      <c r="F714" s="23">
        <v>1</v>
      </c>
      <c r="G714" s="23">
        <v>1</v>
      </c>
      <c r="H714" s="22">
        <f t="shared" si="30"/>
        <v>2.16561</v>
      </c>
      <c r="I714" s="24">
        <f t="shared" si="31"/>
        <v>2.16561</v>
      </c>
      <c r="J714" s="25">
        <f>ROUND((H714*'2-Calculator'!$D$26),2)</f>
        <v>11694.29</v>
      </c>
      <c r="K714" s="25">
        <f>ROUND((I714*'2-Calculator'!$D$26),2)</f>
        <v>11694.29</v>
      </c>
      <c r="L714" s="23">
        <v>12.996884735202492</v>
      </c>
      <c r="M714" s="20" t="s">
        <v>199</v>
      </c>
      <c r="N714" s="20" t="s">
        <v>200</v>
      </c>
      <c r="O714" s="20"/>
      <c r="P714" s="20" t="s">
        <v>13</v>
      </c>
    </row>
    <row r="715" spans="1:16" s="26" customFormat="1" ht="12.5">
      <c r="A715" s="20"/>
      <c r="B715" s="20" t="s">
        <v>1070</v>
      </c>
      <c r="C715" s="72" t="str">
        <f t="shared" si="32"/>
        <v>381</v>
      </c>
      <c r="D715" s="171" t="s">
        <v>1071</v>
      </c>
      <c r="E715" s="182">
        <v>0.46281</v>
      </c>
      <c r="F715" s="23">
        <v>1</v>
      </c>
      <c r="G715" s="23">
        <v>1</v>
      </c>
      <c r="H715" s="22">
        <f t="shared" si="30"/>
        <v>0.46281</v>
      </c>
      <c r="I715" s="24">
        <f t="shared" si="31"/>
        <v>0.46281</v>
      </c>
      <c r="J715" s="25">
        <f>ROUND((H715*'2-Calculator'!$D$26),2)</f>
        <v>2499.17</v>
      </c>
      <c r="K715" s="25">
        <f>ROUND((I715*'2-Calculator'!$D$26),2)</f>
        <v>2499.17</v>
      </c>
      <c r="L715" s="23">
        <v>3.0649847094801221</v>
      </c>
      <c r="M715" s="20" t="s">
        <v>199</v>
      </c>
      <c r="N715" s="20" t="s">
        <v>200</v>
      </c>
      <c r="O715" s="20"/>
      <c r="P715" s="20" t="s">
        <v>13</v>
      </c>
    </row>
    <row r="716" spans="1:16" s="26" customFormat="1" ht="12.5">
      <c r="A716" s="20"/>
      <c r="B716" s="20" t="s">
        <v>1072</v>
      </c>
      <c r="C716" s="72" t="str">
        <f t="shared" si="32"/>
        <v>381</v>
      </c>
      <c r="D716" s="171" t="s">
        <v>1071</v>
      </c>
      <c r="E716" s="182">
        <v>0.76253000000000004</v>
      </c>
      <c r="F716" s="23">
        <v>1</v>
      </c>
      <c r="G716" s="23">
        <v>1</v>
      </c>
      <c r="H716" s="22">
        <f t="shared" si="30"/>
        <v>0.76253000000000004</v>
      </c>
      <c r="I716" s="24">
        <f t="shared" si="31"/>
        <v>0.76253000000000004</v>
      </c>
      <c r="J716" s="25">
        <f>ROUND((H716*'2-Calculator'!$D$26),2)</f>
        <v>4117.66</v>
      </c>
      <c r="K716" s="25">
        <f>ROUND((I716*'2-Calculator'!$D$26),2)</f>
        <v>4117.66</v>
      </c>
      <c r="L716" s="23">
        <v>4.886529528865295</v>
      </c>
      <c r="M716" s="20" t="s">
        <v>199</v>
      </c>
      <c r="N716" s="20" t="s">
        <v>200</v>
      </c>
      <c r="O716" s="20"/>
      <c r="P716" s="20" t="s">
        <v>13</v>
      </c>
    </row>
    <row r="717" spans="1:16" s="26" customFormat="1" ht="12.5">
      <c r="A717" s="20"/>
      <c r="B717" s="20" t="s">
        <v>1073</v>
      </c>
      <c r="C717" s="72" t="str">
        <f t="shared" si="32"/>
        <v>381</v>
      </c>
      <c r="D717" s="171" t="s">
        <v>1071</v>
      </c>
      <c r="E717" s="182">
        <v>1.53311</v>
      </c>
      <c r="F717" s="23">
        <v>1</v>
      </c>
      <c r="G717" s="23">
        <v>1</v>
      </c>
      <c r="H717" s="22">
        <f t="shared" si="30"/>
        <v>1.53311</v>
      </c>
      <c r="I717" s="24">
        <f t="shared" si="31"/>
        <v>1.53311</v>
      </c>
      <c r="J717" s="25">
        <f>ROUND((H717*'2-Calculator'!$D$26),2)</f>
        <v>8278.7900000000009</v>
      </c>
      <c r="K717" s="25">
        <f>ROUND((I717*'2-Calculator'!$D$26),2)</f>
        <v>8278.7900000000009</v>
      </c>
      <c r="L717" s="23">
        <v>7.8703374777975137</v>
      </c>
      <c r="M717" s="20" t="s">
        <v>199</v>
      </c>
      <c r="N717" s="20" t="s">
        <v>200</v>
      </c>
      <c r="O717" s="20"/>
      <c r="P717" s="20" t="s">
        <v>13</v>
      </c>
    </row>
    <row r="718" spans="1:16" s="26" customFormat="1" ht="12.5">
      <c r="A718" s="20"/>
      <c r="B718" s="20" t="s">
        <v>1074</v>
      </c>
      <c r="C718" s="72" t="str">
        <f t="shared" si="32"/>
        <v>381</v>
      </c>
      <c r="D718" s="171" t="s">
        <v>1071</v>
      </c>
      <c r="E718" s="182">
        <v>3.0186899999999999</v>
      </c>
      <c r="F718" s="23">
        <v>1</v>
      </c>
      <c r="G718" s="23">
        <v>1</v>
      </c>
      <c r="H718" s="22">
        <f t="shared" si="30"/>
        <v>3.0186899999999999</v>
      </c>
      <c r="I718" s="24">
        <f t="shared" si="31"/>
        <v>3.0186899999999999</v>
      </c>
      <c r="J718" s="25">
        <f>ROUND((H718*'2-Calculator'!$D$26),2)</f>
        <v>16300.93</v>
      </c>
      <c r="K718" s="25">
        <f>ROUND((I718*'2-Calculator'!$D$26),2)</f>
        <v>16300.93</v>
      </c>
      <c r="L718" s="23">
        <v>13.024691358024691</v>
      </c>
      <c r="M718" s="20" t="s">
        <v>199</v>
      </c>
      <c r="N718" s="20" t="s">
        <v>200</v>
      </c>
      <c r="O718" s="20"/>
      <c r="P718" s="20" t="s">
        <v>13</v>
      </c>
    </row>
    <row r="719" spans="1:16" s="26" customFormat="1" ht="12.5">
      <c r="A719" s="20"/>
      <c r="B719" s="20" t="s">
        <v>1075</v>
      </c>
      <c r="C719" s="72" t="str">
        <f t="shared" si="32"/>
        <v>382</v>
      </c>
      <c r="D719" s="171" t="s">
        <v>1076</v>
      </c>
      <c r="E719" s="182">
        <v>0.73541000000000001</v>
      </c>
      <c r="F719" s="23">
        <v>1</v>
      </c>
      <c r="G719" s="23">
        <v>1</v>
      </c>
      <c r="H719" s="22">
        <f t="shared" ref="H719:H782" si="33">ROUND(E719*F719,5)</f>
        <v>0.73541000000000001</v>
      </c>
      <c r="I719" s="24">
        <f t="shared" ref="I719:I782" si="34">ROUND(E719*G719,5)</f>
        <v>0.73541000000000001</v>
      </c>
      <c r="J719" s="25">
        <f>ROUND((H719*'2-Calculator'!$D$26),2)</f>
        <v>3971.21</v>
      </c>
      <c r="K719" s="25">
        <f>ROUND((I719*'2-Calculator'!$D$26),2)</f>
        <v>3971.21</v>
      </c>
      <c r="L719" s="23">
        <v>3.0310880829015545</v>
      </c>
      <c r="M719" s="20" t="s">
        <v>199</v>
      </c>
      <c r="N719" s="20" t="s">
        <v>200</v>
      </c>
      <c r="O719" s="20"/>
      <c r="P719" s="20" t="s">
        <v>13</v>
      </c>
    </row>
    <row r="720" spans="1:16" s="26" customFormat="1" ht="12.5">
      <c r="A720" s="20"/>
      <c r="B720" s="20" t="s">
        <v>1077</v>
      </c>
      <c r="C720" s="72" t="str">
        <f t="shared" ref="C720:C783" si="35">LEFT(B720,3)</f>
        <v>382</v>
      </c>
      <c r="D720" s="171" t="s">
        <v>1076</v>
      </c>
      <c r="E720" s="182">
        <v>0.86607999999999996</v>
      </c>
      <c r="F720" s="23">
        <v>1</v>
      </c>
      <c r="G720" s="23">
        <v>1</v>
      </c>
      <c r="H720" s="22">
        <f t="shared" si="33"/>
        <v>0.86607999999999996</v>
      </c>
      <c r="I720" s="24">
        <f t="shared" si="34"/>
        <v>0.86607999999999996</v>
      </c>
      <c r="J720" s="25">
        <f>ROUND((H720*'2-Calculator'!$D$26),2)</f>
        <v>4676.83</v>
      </c>
      <c r="K720" s="25">
        <f>ROUND((I720*'2-Calculator'!$D$26),2)</f>
        <v>4676.83</v>
      </c>
      <c r="L720" s="23">
        <v>4.2915512465373959</v>
      </c>
      <c r="M720" s="20" t="s">
        <v>199</v>
      </c>
      <c r="N720" s="20" t="s">
        <v>200</v>
      </c>
      <c r="O720" s="20"/>
      <c r="P720" s="20" t="s">
        <v>13</v>
      </c>
    </row>
    <row r="721" spans="1:16" s="26" customFormat="1" ht="12.5">
      <c r="A721" s="20"/>
      <c r="B721" s="20" t="s">
        <v>1078</v>
      </c>
      <c r="C721" s="72" t="str">
        <f t="shared" si="35"/>
        <v>382</v>
      </c>
      <c r="D721" s="171" t="s">
        <v>1076</v>
      </c>
      <c r="E721" s="182">
        <v>1.2265900000000001</v>
      </c>
      <c r="F721" s="23">
        <v>1</v>
      </c>
      <c r="G721" s="23">
        <v>1</v>
      </c>
      <c r="H721" s="22">
        <f t="shared" si="33"/>
        <v>1.2265900000000001</v>
      </c>
      <c r="I721" s="24">
        <f t="shared" si="34"/>
        <v>1.2265900000000001</v>
      </c>
      <c r="J721" s="25">
        <f>ROUND((H721*'2-Calculator'!$D$26),2)</f>
        <v>6623.59</v>
      </c>
      <c r="K721" s="25">
        <f>ROUND((I721*'2-Calculator'!$D$26),2)</f>
        <v>6623.59</v>
      </c>
      <c r="L721" s="23">
        <v>6.3648558014755201</v>
      </c>
      <c r="M721" s="20" t="s">
        <v>199</v>
      </c>
      <c r="N721" s="20" t="s">
        <v>200</v>
      </c>
      <c r="O721" s="20"/>
      <c r="P721" s="20" t="s">
        <v>13</v>
      </c>
    </row>
    <row r="722" spans="1:16" s="26" customFormat="1" ht="12.5">
      <c r="A722" s="20"/>
      <c r="B722" s="20" t="s">
        <v>1079</v>
      </c>
      <c r="C722" s="72" t="str">
        <f t="shared" si="35"/>
        <v>382</v>
      </c>
      <c r="D722" s="171" t="s">
        <v>1076</v>
      </c>
      <c r="E722" s="182">
        <v>1.8166100000000001</v>
      </c>
      <c r="F722" s="23">
        <v>1</v>
      </c>
      <c r="G722" s="23">
        <v>1</v>
      </c>
      <c r="H722" s="22">
        <f t="shared" si="33"/>
        <v>1.8166100000000001</v>
      </c>
      <c r="I722" s="24">
        <f t="shared" si="34"/>
        <v>1.8166100000000001</v>
      </c>
      <c r="J722" s="25">
        <f>ROUND((H722*'2-Calculator'!$D$26),2)</f>
        <v>9809.69</v>
      </c>
      <c r="K722" s="25">
        <f>ROUND((I722*'2-Calculator'!$D$26),2)</f>
        <v>9809.69</v>
      </c>
      <c r="L722" s="23">
        <v>8.4725536992840098</v>
      </c>
      <c r="M722" s="20" t="s">
        <v>199</v>
      </c>
      <c r="N722" s="20" t="s">
        <v>200</v>
      </c>
      <c r="O722" s="20"/>
      <c r="P722" s="20" t="s">
        <v>13</v>
      </c>
    </row>
    <row r="723" spans="1:16" s="26" customFormat="1" ht="12.5">
      <c r="A723" s="20"/>
      <c r="B723" s="20" t="s">
        <v>1080</v>
      </c>
      <c r="C723" s="72" t="str">
        <f t="shared" si="35"/>
        <v>383</v>
      </c>
      <c r="D723" s="171" t="s">
        <v>1081</v>
      </c>
      <c r="E723" s="182">
        <v>0.53837000000000002</v>
      </c>
      <c r="F723" s="23">
        <v>1</v>
      </c>
      <c r="G723" s="23">
        <v>1</v>
      </c>
      <c r="H723" s="22">
        <f t="shared" si="33"/>
        <v>0.53837000000000002</v>
      </c>
      <c r="I723" s="24">
        <f t="shared" si="34"/>
        <v>0.53837000000000002</v>
      </c>
      <c r="J723" s="25">
        <f>ROUND((H723*'2-Calculator'!$D$26),2)</f>
        <v>2907.2</v>
      </c>
      <c r="K723" s="25">
        <f>ROUND((I723*'2-Calculator'!$D$26),2)</f>
        <v>2907.2</v>
      </c>
      <c r="L723" s="23">
        <v>2.9319741023432626</v>
      </c>
      <c r="M723" s="20" t="s">
        <v>199</v>
      </c>
      <c r="N723" s="20" t="s">
        <v>200</v>
      </c>
      <c r="O723" s="20"/>
      <c r="P723" s="20" t="s">
        <v>13</v>
      </c>
    </row>
    <row r="724" spans="1:16" s="26" customFormat="1" ht="12.5">
      <c r="A724" s="20"/>
      <c r="B724" s="20" t="s">
        <v>1082</v>
      </c>
      <c r="C724" s="72" t="str">
        <f t="shared" si="35"/>
        <v>383</v>
      </c>
      <c r="D724" s="171" t="s">
        <v>1081</v>
      </c>
      <c r="E724" s="182">
        <v>0.7379</v>
      </c>
      <c r="F724" s="23">
        <v>1</v>
      </c>
      <c r="G724" s="23">
        <v>1</v>
      </c>
      <c r="H724" s="22">
        <f t="shared" si="33"/>
        <v>0.7379</v>
      </c>
      <c r="I724" s="24">
        <f t="shared" si="34"/>
        <v>0.7379</v>
      </c>
      <c r="J724" s="25">
        <f>ROUND((H724*'2-Calculator'!$D$26),2)</f>
        <v>3984.66</v>
      </c>
      <c r="K724" s="25">
        <f>ROUND((I724*'2-Calculator'!$D$26),2)</f>
        <v>3984.66</v>
      </c>
      <c r="L724" s="23">
        <v>4.0785452617372027</v>
      </c>
      <c r="M724" s="20" t="s">
        <v>199</v>
      </c>
      <c r="N724" s="20" t="s">
        <v>200</v>
      </c>
      <c r="O724" s="20"/>
      <c r="P724" s="20" t="s">
        <v>13</v>
      </c>
    </row>
    <row r="725" spans="1:16" s="26" customFormat="1" ht="12.5">
      <c r="A725" s="20"/>
      <c r="B725" s="20" t="s">
        <v>1083</v>
      </c>
      <c r="C725" s="72" t="str">
        <f t="shared" si="35"/>
        <v>383</v>
      </c>
      <c r="D725" s="171" t="s">
        <v>1081</v>
      </c>
      <c r="E725" s="182">
        <v>1.09782</v>
      </c>
      <c r="F725" s="23">
        <v>1</v>
      </c>
      <c r="G725" s="23">
        <v>1</v>
      </c>
      <c r="H725" s="22">
        <f t="shared" si="33"/>
        <v>1.09782</v>
      </c>
      <c r="I725" s="24">
        <f t="shared" si="34"/>
        <v>1.09782</v>
      </c>
      <c r="J725" s="25">
        <f>ROUND((H725*'2-Calculator'!$D$26),2)</f>
        <v>5928.23</v>
      </c>
      <c r="K725" s="25">
        <f>ROUND((I725*'2-Calculator'!$D$26),2)</f>
        <v>5928.23</v>
      </c>
      <c r="L725" s="23">
        <v>5.9321707087153994</v>
      </c>
      <c r="M725" s="20" t="s">
        <v>199</v>
      </c>
      <c r="N725" s="20" t="s">
        <v>200</v>
      </c>
      <c r="O725" s="20"/>
      <c r="P725" s="20" t="s">
        <v>13</v>
      </c>
    </row>
    <row r="726" spans="1:16" s="26" customFormat="1" ht="12.5">
      <c r="A726" s="20"/>
      <c r="B726" s="20" t="s">
        <v>1084</v>
      </c>
      <c r="C726" s="72" t="str">
        <f t="shared" si="35"/>
        <v>383</v>
      </c>
      <c r="D726" s="171" t="s">
        <v>1081</v>
      </c>
      <c r="E726" s="182">
        <v>2.00543</v>
      </c>
      <c r="F726" s="23">
        <v>1</v>
      </c>
      <c r="G726" s="23">
        <v>1</v>
      </c>
      <c r="H726" s="22">
        <f t="shared" si="33"/>
        <v>2.00543</v>
      </c>
      <c r="I726" s="24">
        <f t="shared" si="34"/>
        <v>2.00543</v>
      </c>
      <c r="J726" s="25">
        <f>ROUND((H726*'2-Calculator'!$D$26),2)</f>
        <v>10829.32</v>
      </c>
      <c r="K726" s="25">
        <f>ROUND((I726*'2-Calculator'!$D$26),2)</f>
        <v>10829.32</v>
      </c>
      <c r="L726" s="23">
        <v>10.02758044295863</v>
      </c>
      <c r="M726" s="20" t="s">
        <v>199</v>
      </c>
      <c r="N726" s="20" t="s">
        <v>200</v>
      </c>
      <c r="O726" s="20"/>
      <c r="P726" s="20" t="s">
        <v>13</v>
      </c>
    </row>
    <row r="727" spans="1:16" s="26" customFormat="1" ht="12.5">
      <c r="A727" s="20"/>
      <c r="B727" s="20" t="s">
        <v>1085</v>
      </c>
      <c r="C727" s="72" t="str">
        <f t="shared" si="35"/>
        <v>384</v>
      </c>
      <c r="D727" s="171" t="s">
        <v>1086</v>
      </c>
      <c r="E727" s="182">
        <v>0.68861000000000006</v>
      </c>
      <c r="F727" s="23">
        <v>1</v>
      </c>
      <c r="G727" s="23">
        <v>1</v>
      </c>
      <c r="H727" s="22">
        <f t="shared" si="33"/>
        <v>0.68861000000000006</v>
      </c>
      <c r="I727" s="24">
        <f t="shared" si="34"/>
        <v>0.68861000000000006</v>
      </c>
      <c r="J727" s="25">
        <f>ROUND((H727*'2-Calculator'!$D$26),2)</f>
        <v>3718.49</v>
      </c>
      <c r="K727" s="25">
        <f>ROUND((I727*'2-Calculator'!$D$26),2)</f>
        <v>3718.49</v>
      </c>
      <c r="L727" s="23">
        <v>2.126781041000291</v>
      </c>
      <c r="M727" s="20" t="s">
        <v>199</v>
      </c>
      <c r="N727" s="20" t="s">
        <v>200</v>
      </c>
      <c r="O727" s="20"/>
      <c r="P727" s="20" t="s">
        <v>13</v>
      </c>
    </row>
    <row r="728" spans="1:16" s="26" customFormat="1" ht="12.5">
      <c r="A728" s="20"/>
      <c r="B728" s="20" t="s">
        <v>1087</v>
      </c>
      <c r="C728" s="72" t="str">
        <f t="shared" si="35"/>
        <v>384</v>
      </c>
      <c r="D728" s="171" t="s">
        <v>1086</v>
      </c>
      <c r="E728" s="182">
        <v>0.86312999999999995</v>
      </c>
      <c r="F728" s="23">
        <v>1</v>
      </c>
      <c r="G728" s="23">
        <v>1</v>
      </c>
      <c r="H728" s="22">
        <f t="shared" si="33"/>
        <v>0.86312999999999995</v>
      </c>
      <c r="I728" s="24">
        <f t="shared" si="34"/>
        <v>0.86312999999999995</v>
      </c>
      <c r="J728" s="25">
        <f>ROUND((H728*'2-Calculator'!$D$26),2)</f>
        <v>4660.8999999999996</v>
      </c>
      <c r="K728" s="25">
        <f>ROUND((I728*'2-Calculator'!$D$26),2)</f>
        <v>4660.8999999999996</v>
      </c>
      <c r="L728" s="23">
        <v>3.1736685762783789</v>
      </c>
      <c r="M728" s="20" t="s">
        <v>199</v>
      </c>
      <c r="N728" s="20" t="s">
        <v>200</v>
      </c>
      <c r="O728" s="20"/>
      <c r="P728" s="20" t="s">
        <v>13</v>
      </c>
    </row>
    <row r="729" spans="1:16" s="26" customFormat="1" ht="12.5">
      <c r="A729" s="20"/>
      <c r="B729" s="20" t="s">
        <v>1088</v>
      </c>
      <c r="C729" s="72" t="str">
        <f t="shared" si="35"/>
        <v>384</v>
      </c>
      <c r="D729" s="171" t="s">
        <v>1086</v>
      </c>
      <c r="E729" s="182">
        <v>1.2575099999999999</v>
      </c>
      <c r="F729" s="23">
        <v>1</v>
      </c>
      <c r="G729" s="23">
        <v>1</v>
      </c>
      <c r="H729" s="22">
        <f t="shared" si="33"/>
        <v>1.2575099999999999</v>
      </c>
      <c r="I729" s="24">
        <f t="shared" si="34"/>
        <v>1.2575099999999999</v>
      </c>
      <c r="J729" s="25">
        <f>ROUND((H729*'2-Calculator'!$D$26),2)</f>
        <v>6790.55</v>
      </c>
      <c r="K729" s="25">
        <f>ROUND((I729*'2-Calculator'!$D$26),2)</f>
        <v>6790.55</v>
      </c>
      <c r="L729" s="23">
        <v>5.0796178343949041</v>
      </c>
      <c r="M729" s="20" t="s">
        <v>199</v>
      </c>
      <c r="N729" s="20" t="s">
        <v>200</v>
      </c>
      <c r="O729" s="20"/>
      <c r="P729" s="20" t="s">
        <v>13</v>
      </c>
    </row>
    <row r="730" spans="1:16" s="26" customFormat="1" ht="12.5">
      <c r="A730" s="20"/>
      <c r="B730" s="20" t="s">
        <v>1089</v>
      </c>
      <c r="C730" s="72" t="str">
        <f t="shared" si="35"/>
        <v>384</v>
      </c>
      <c r="D730" s="171" t="s">
        <v>1086</v>
      </c>
      <c r="E730" s="182">
        <v>2.1079400000000001</v>
      </c>
      <c r="F730" s="23">
        <v>1</v>
      </c>
      <c r="G730" s="23">
        <v>1</v>
      </c>
      <c r="H730" s="22">
        <f t="shared" si="33"/>
        <v>2.1079400000000001</v>
      </c>
      <c r="I730" s="24">
        <f t="shared" si="34"/>
        <v>2.1079400000000001</v>
      </c>
      <c r="J730" s="25">
        <f>ROUND((H730*'2-Calculator'!$D$26),2)</f>
        <v>11382.88</v>
      </c>
      <c r="K730" s="25">
        <f>ROUND((I730*'2-Calculator'!$D$26),2)</f>
        <v>11382.88</v>
      </c>
      <c r="L730" s="23">
        <v>8.4206896551724135</v>
      </c>
      <c r="M730" s="20" t="s">
        <v>199</v>
      </c>
      <c r="N730" s="20" t="s">
        <v>200</v>
      </c>
      <c r="O730" s="20"/>
      <c r="P730" s="20" t="s">
        <v>13</v>
      </c>
    </row>
    <row r="731" spans="1:16" s="26" customFormat="1" ht="12.5">
      <c r="A731" s="20"/>
      <c r="B731" s="20" t="s">
        <v>1090</v>
      </c>
      <c r="C731" s="72" t="str">
        <f t="shared" si="35"/>
        <v>385</v>
      </c>
      <c r="D731" s="171" t="s">
        <v>1091</v>
      </c>
      <c r="E731" s="182">
        <v>0.53005000000000002</v>
      </c>
      <c r="F731" s="23">
        <v>1</v>
      </c>
      <c r="G731" s="23">
        <v>1</v>
      </c>
      <c r="H731" s="22">
        <f t="shared" si="33"/>
        <v>0.53005000000000002</v>
      </c>
      <c r="I731" s="24">
        <f t="shared" si="34"/>
        <v>0.53005000000000002</v>
      </c>
      <c r="J731" s="25">
        <f>ROUND((H731*'2-Calculator'!$D$26),2)</f>
        <v>2862.27</v>
      </c>
      <c r="K731" s="25">
        <f>ROUND((I731*'2-Calculator'!$D$26),2)</f>
        <v>2862.27</v>
      </c>
      <c r="L731" s="23">
        <v>2.5771984330676752</v>
      </c>
      <c r="M731" s="20" t="s">
        <v>199</v>
      </c>
      <c r="N731" s="20" t="s">
        <v>200</v>
      </c>
      <c r="O731" s="20"/>
      <c r="P731" s="20" t="s">
        <v>13</v>
      </c>
    </row>
    <row r="732" spans="1:16" s="26" customFormat="1" ht="12.5">
      <c r="A732" s="20"/>
      <c r="B732" s="20" t="s">
        <v>1092</v>
      </c>
      <c r="C732" s="72" t="str">
        <f t="shared" si="35"/>
        <v>385</v>
      </c>
      <c r="D732" s="171" t="s">
        <v>1091</v>
      </c>
      <c r="E732" s="182">
        <v>0.69911999999999996</v>
      </c>
      <c r="F732" s="23">
        <v>1</v>
      </c>
      <c r="G732" s="23">
        <v>1</v>
      </c>
      <c r="H732" s="22">
        <f t="shared" si="33"/>
        <v>0.69911999999999996</v>
      </c>
      <c r="I732" s="24">
        <f t="shared" si="34"/>
        <v>0.69911999999999996</v>
      </c>
      <c r="J732" s="25">
        <f>ROUND((H732*'2-Calculator'!$D$26),2)</f>
        <v>3775.25</v>
      </c>
      <c r="K732" s="25">
        <f>ROUND((I732*'2-Calculator'!$D$26),2)</f>
        <v>3775.25</v>
      </c>
      <c r="L732" s="23">
        <v>3.7451012679071298</v>
      </c>
      <c r="M732" s="20" t="s">
        <v>199</v>
      </c>
      <c r="N732" s="20" t="s">
        <v>200</v>
      </c>
      <c r="O732" s="20"/>
      <c r="P732" s="20" t="s">
        <v>13</v>
      </c>
    </row>
    <row r="733" spans="1:16" s="26" customFormat="1" ht="12.5">
      <c r="A733" s="20"/>
      <c r="B733" s="20" t="s">
        <v>1093</v>
      </c>
      <c r="C733" s="72" t="str">
        <f t="shared" si="35"/>
        <v>385</v>
      </c>
      <c r="D733" s="171" t="s">
        <v>1091</v>
      </c>
      <c r="E733" s="182">
        <v>1.08548</v>
      </c>
      <c r="F733" s="23">
        <v>1</v>
      </c>
      <c r="G733" s="23">
        <v>1</v>
      </c>
      <c r="H733" s="22">
        <f t="shared" si="33"/>
        <v>1.08548</v>
      </c>
      <c r="I733" s="24">
        <f t="shared" si="34"/>
        <v>1.08548</v>
      </c>
      <c r="J733" s="25">
        <f>ROUND((H733*'2-Calculator'!$D$26),2)</f>
        <v>5861.59</v>
      </c>
      <c r="K733" s="25">
        <f>ROUND((I733*'2-Calculator'!$D$26),2)</f>
        <v>5861.59</v>
      </c>
      <c r="L733" s="23">
        <v>5.8866090712742984</v>
      </c>
      <c r="M733" s="20" t="s">
        <v>199</v>
      </c>
      <c r="N733" s="20" t="s">
        <v>200</v>
      </c>
      <c r="O733" s="20"/>
      <c r="P733" s="20" t="s">
        <v>13</v>
      </c>
    </row>
    <row r="734" spans="1:16" s="26" customFormat="1" ht="12.5">
      <c r="A734" s="20"/>
      <c r="B734" s="20" t="s">
        <v>1094</v>
      </c>
      <c r="C734" s="72" t="str">
        <f t="shared" si="35"/>
        <v>385</v>
      </c>
      <c r="D734" s="171" t="s">
        <v>1091</v>
      </c>
      <c r="E734" s="182">
        <v>2.1778200000000001</v>
      </c>
      <c r="F734" s="23">
        <v>1</v>
      </c>
      <c r="G734" s="23">
        <v>1</v>
      </c>
      <c r="H734" s="22">
        <f t="shared" si="33"/>
        <v>2.1778200000000001</v>
      </c>
      <c r="I734" s="24">
        <f t="shared" si="34"/>
        <v>2.1778200000000001</v>
      </c>
      <c r="J734" s="25">
        <f>ROUND((H734*'2-Calculator'!$D$26),2)</f>
        <v>11760.23</v>
      </c>
      <c r="K734" s="25">
        <f>ROUND((I734*'2-Calculator'!$D$26),2)</f>
        <v>11760.23</v>
      </c>
      <c r="L734" s="23">
        <v>10.243243243243244</v>
      </c>
      <c r="M734" s="20" t="s">
        <v>199</v>
      </c>
      <c r="N734" s="20" t="s">
        <v>200</v>
      </c>
      <c r="O734" s="20"/>
      <c r="P734" s="20" t="s">
        <v>13</v>
      </c>
    </row>
    <row r="735" spans="1:16" s="26" customFormat="1" ht="12.5">
      <c r="A735" s="20"/>
      <c r="B735" s="20" t="s">
        <v>1095</v>
      </c>
      <c r="C735" s="72" t="str">
        <f t="shared" si="35"/>
        <v>401</v>
      </c>
      <c r="D735" s="171" t="s">
        <v>1096</v>
      </c>
      <c r="E735" s="182">
        <v>1.6271599999999999</v>
      </c>
      <c r="F735" s="23">
        <v>1</v>
      </c>
      <c r="G735" s="23">
        <v>1</v>
      </c>
      <c r="H735" s="22">
        <f t="shared" si="33"/>
        <v>1.6271599999999999</v>
      </c>
      <c r="I735" s="24">
        <f t="shared" si="34"/>
        <v>1.6271599999999999</v>
      </c>
      <c r="J735" s="25">
        <f>ROUND((H735*'2-Calculator'!$D$26),2)</f>
        <v>8786.66</v>
      </c>
      <c r="K735" s="25">
        <f>ROUND((I735*'2-Calculator'!$D$26),2)</f>
        <v>8786.66</v>
      </c>
      <c r="L735" s="23">
        <v>2.6150793650793651</v>
      </c>
      <c r="M735" s="20" t="s">
        <v>199</v>
      </c>
      <c r="N735" s="20" t="s">
        <v>200</v>
      </c>
      <c r="O735" s="20"/>
      <c r="P735" s="20" t="s">
        <v>13</v>
      </c>
    </row>
    <row r="736" spans="1:16" s="26" customFormat="1" ht="12.5">
      <c r="A736" s="20"/>
      <c r="B736" s="20" t="s">
        <v>1097</v>
      </c>
      <c r="C736" s="72" t="str">
        <f t="shared" si="35"/>
        <v>401</v>
      </c>
      <c r="D736" s="171" t="s">
        <v>1096</v>
      </c>
      <c r="E736" s="182">
        <v>2.8673999999999999</v>
      </c>
      <c r="F736" s="23">
        <v>1</v>
      </c>
      <c r="G736" s="23">
        <v>1</v>
      </c>
      <c r="H736" s="22">
        <f t="shared" si="33"/>
        <v>2.8673999999999999</v>
      </c>
      <c r="I736" s="24">
        <f t="shared" si="34"/>
        <v>2.8673999999999999</v>
      </c>
      <c r="J736" s="25">
        <f>ROUND((H736*'2-Calculator'!$D$26),2)</f>
        <v>15483.96</v>
      </c>
      <c r="K736" s="25">
        <f>ROUND((I736*'2-Calculator'!$D$26),2)</f>
        <v>15483.96</v>
      </c>
      <c r="L736" s="23">
        <v>6.6730769230769234</v>
      </c>
      <c r="M736" s="20" t="s">
        <v>199</v>
      </c>
      <c r="N736" s="20" t="s">
        <v>200</v>
      </c>
      <c r="O736" s="20"/>
      <c r="P736" s="20" t="s">
        <v>13</v>
      </c>
    </row>
    <row r="737" spans="1:16" s="26" customFormat="1" ht="12.5">
      <c r="A737" s="20"/>
      <c r="B737" s="20" t="s">
        <v>1098</v>
      </c>
      <c r="C737" s="72" t="str">
        <f t="shared" si="35"/>
        <v>401</v>
      </c>
      <c r="D737" s="171" t="s">
        <v>1096</v>
      </c>
      <c r="E737" s="182">
        <v>3.5982799999999999</v>
      </c>
      <c r="F737" s="23">
        <v>1</v>
      </c>
      <c r="G737" s="23">
        <v>1</v>
      </c>
      <c r="H737" s="22">
        <f t="shared" si="33"/>
        <v>3.5982799999999999</v>
      </c>
      <c r="I737" s="24">
        <f t="shared" si="34"/>
        <v>3.5982799999999999</v>
      </c>
      <c r="J737" s="25">
        <f>ROUND((H737*'2-Calculator'!$D$26),2)</f>
        <v>19430.71</v>
      </c>
      <c r="K737" s="25">
        <f>ROUND((I737*'2-Calculator'!$D$26),2)</f>
        <v>19430.71</v>
      </c>
      <c r="L737" s="23">
        <v>8.943548387096774</v>
      </c>
      <c r="M737" s="20" t="s">
        <v>199</v>
      </c>
      <c r="N737" s="20" t="s">
        <v>200</v>
      </c>
      <c r="O737" s="20"/>
      <c r="P737" s="20" t="s">
        <v>13</v>
      </c>
    </row>
    <row r="738" spans="1:16" s="26" customFormat="1" ht="12.5">
      <c r="A738" s="20"/>
      <c r="B738" s="20" t="s">
        <v>1099</v>
      </c>
      <c r="C738" s="72" t="str">
        <f t="shared" si="35"/>
        <v>401</v>
      </c>
      <c r="D738" s="171" t="s">
        <v>1096</v>
      </c>
      <c r="E738" s="182">
        <v>6.04155</v>
      </c>
      <c r="F738" s="23">
        <v>1</v>
      </c>
      <c r="G738" s="23">
        <v>1</v>
      </c>
      <c r="H738" s="22">
        <f t="shared" si="33"/>
        <v>6.04155</v>
      </c>
      <c r="I738" s="24">
        <f t="shared" si="34"/>
        <v>6.04155</v>
      </c>
      <c r="J738" s="25">
        <f>ROUND((H738*'2-Calculator'!$D$26),2)</f>
        <v>32624.37</v>
      </c>
      <c r="K738" s="25">
        <f>ROUND((I738*'2-Calculator'!$D$26),2)</f>
        <v>32624.37</v>
      </c>
      <c r="L738" s="23">
        <v>12.023255813953488</v>
      </c>
      <c r="M738" s="20" t="s">
        <v>199</v>
      </c>
      <c r="N738" s="20" t="s">
        <v>200</v>
      </c>
      <c r="O738" s="20"/>
      <c r="P738" s="20" t="s">
        <v>13</v>
      </c>
    </row>
    <row r="739" spans="1:16" s="26" customFormat="1" ht="12.5">
      <c r="A739" s="20"/>
      <c r="B739" s="20" t="s">
        <v>1100</v>
      </c>
      <c r="C739" s="72" t="str">
        <f t="shared" si="35"/>
        <v>403</v>
      </c>
      <c r="D739" s="171" t="s">
        <v>1101</v>
      </c>
      <c r="E739" s="182">
        <v>1.4139600000000001</v>
      </c>
      <c r="F739" s="23">
        <v>1</v>
      </c>
      <c r="G739" s="23">
        <v>1</v>
      </c>
      <c r="H739" s="22">
        <f t="shared" si="33"/>
        <v>1.4139600000000001</v>
      </c>
      <c r="I739" s="24">
        <f t="shared" si="34"/>
        <v>1.4139600000000001</v>
      </c>
      <c r="J739" s="25">
        <f>ROUND((H739*'2-Calculator'!$D$26),2)</f>
        <v>7635.38</v>
      </c>
      <c r="K739" s="25">
        <f>ROUND((I739*'2-Calculator'!$D$26),2)</f>
        <v>7635.38</v>
      </c>
      <c r="L739" s="23">
        <v>1.6196866399237286</v>
      </c>
      <c r="M739" s="20" t="s">
        <v>199</v>
      </c>
      <c r="N739" s="20" t="s">
        <v>200</v>
      </c>
      <c r="O739" s="20"/>
      <c r="P739" s="20" t="s">
        <v>13</v>
      </c>
    </row>
    <row r="740" spans="1:16" s="26" customFormat="1" ht="12.5">
      <c r="A740" s="20"/>
      <c r="B740" s="20" t="s">
        <v>1102</v>
      </c>
      <c r="C740" s="72" t="str">
        <f t="shared" si="35"/>
        <v>403</v>
      </c>
      <c r="D740" s="171" t="s">
        <v>1101</v>
      </c>
      <c r="E740" s="182">
        <v>1.64158</v>
      </c>
      <c r="F740" s="23">
        <v>1</v>
      </c>
      <c r="G740" s="23">
        <v>1</v>
      </c>
      <c r="H740" s="22">
        <f t="shared" si="33"/>
        <v>1.64158</v>
      </c>
      <c r="I740" s="24">
        <f t="shared" si="34"/>
        <v>1.64158</v>
      </c>
      <c r="J740" s="25">
        <f>ROUND((H740*'2-Calculator'!$D$26),2)</f>
        <v>8864.5300000000007</v>
      </c>
      <c r="K740" s="25">
        <f>ROUND((I740*'2-Calculator'!$D$26),2)</f>
        <v>8864.5300000000007</v>
      </c>
      <c r="L740" s="23">
        <v>2.0720343020485945</v>
      </c>
      <c r="M740" s="20" t="s">
        <v>199</v>
      </c>
      <c r="N740" s="20" t="s">
        <v>200</v>
      </c>
      <c r="O740" s="20"/>
      <c r="P740" s="20" t="s">
        <v>13</v>
      </c>
    </row>
    <row r="741" spans="1:16" s="26" customFormat="1" ht="12.5">
      <c r="A741" s="20"/>
      <c r="B741" s="20" t="s">
        <v>1103</v>
      </c>
      <c r="C741" s="72" t="str">
        <f t="shared" si="35"/>
        <v>403</v>
      </c>
      <c r="D741" s="171" t="s">
        <v>1101</v>
      </c>
      <c r="E741" s="182">
        <v>2.3418000000000001</v>
      </c>
      <c r="F741" s="23">
        <v>1</v>
      </c>
      <c r="G741" s="23">
        <v>1</v>
      </c>
      <c r="H741" s="22">
        <f t="shared" si="33"/>
        <v>2.3418000000000001</v>
      </c>
      <c r="I741" s="24">
        <f t="shared" si="34"/>
        <v>2.3418000000000001</v>
      </c>
      <c r="J741" s="25">
        <f>ROUND((H741*'2-Calculator'!$D$26),2)</f>
        <v>12645.72</v>
      </c>
      <c r="K741" s="25">
        <f>ROUND((I741*'2-Calculator'!$D$26),2)</f>
        <v>12645.72</v>
      </c>
      <c r="L741" s="23">
        <v>4.4715568862275452</v>
      </c>
      <c r="M741" s="20" t="s">
        <v>199</v>
      </c>
      <c r="N741" s="20" t="s">
        <v>200</v>
      </c>
      <c r="O741" s="20"/>
      <c r="P741" s="20" t="s">
        <v>13</v>
      </c>
    </row>
    <row r="742" spans="1:16" s="26" customFormat="1" ht="12.5">
      <c r="A742" s="20"/>
      <c r="B742" s="20" t="s">
        <v>1104</v>
      </c>
      <c r="C742" s="72" t="str">
        <f t="shared" si="35"/>
        <v>403</v>
      </c>
      <c r="D742" s="171" t="s">
        <v>1101</v>
      </c>
      <c r="E742" s="182">
        <v>4.7831700000000001</v>
      </c>
      <c r="F742" s="23">
        <v>1</v>
      </c>
      <c r="G742" s="23">
        <v>1</v>
      </c>
      <c r="H742" s="22">
        <f t="shared" si="33"/>
        <v>4.7831700000000001</v>
      </c>
      <c r="I742" s="24">
        <f t="shared" si="34"/>
        <v>4.7831700000000001</v>
      </c>
      <c r="J742" s="25">
        <f>ROUND((H742*'2-Calculator'!$D$26),2)</f>
        <v>25829.119999999999</v>
      </c>
      <c r="K742" s="25">
        <f>ROUND((I742*'2-Calculator'!$D$26),2)</f>
        <v>25829.119999999999</v>
      </c>
      <c r="L742" s="23">
        <v>12.957446808510639</v>
      </c>
      <c r="M742" s="20" t="s">
        <v>199</v>
      </c>
      <c r="N742" s="20" t="s">
        <v>200</v>
      </c>
      <c r="O742" s="20"/>
      <c r="P742" s="20" t="s">
        <v>13</v>
      </c>
    </row>
    <row r="743" spans="1:16" s="26" customFormat="1" ht="12.5">
      <c r="A743" s="20"/>
      <c r="B743" s="20" t="s">
        <v>1105</v>
      </c>
      <c r="C743" s="72" t="str">
        <f t="shared" si="35"/>
        <v>404</v>
      </c>
      <c r="D743" s="171" t="s">
        <v>1106</v>
      </c>
      <c r="E743" s="182">
        <v>1.1593500000000001</v>
      </c>
      <c r="F743" s="23">
        <v>1</v>
      </c>
      <c r="G743" s="23">
        <v>1</v>
      </c>
      <c r="H743" s="22">
        <f t="shared" si="33"/>
        <v>1.1593500000000001</v>
      </c>
      <c r="I743" s="24">
        <f t="shared" si="34"/>
        <v>1.1593500000000001</v>
      </c>
      <c r="J743" s="25">
        <f>ROUND((H743*'2-Calculator'!$D$26),2)</f>
        <v>6260.49</v>
      </c>
      <c r="K743" s="25">
        <f>ROUND((I743*'2-Calculator'!$D$26),2)</f>
        <v>6260.49</v>
      </c>
      <c r="L743" s="23">
        <v>1.525321239606954</v>
      </c>
      <c r="M743" s="20" t="s">
        <v>199</v>
      </c>
      <c r="N743" s="20" t="s">
        <v>200</v>
      </c>
      <c r="O743" s="20"/>
      <c r="P743" s="20" t="s">
        <v>13</v>
      </c>
    </row>
    <row r="744" spans="1:16" s="26" customFormat="1" ht="12.5">
      <c r="A744" s="20"/>
      <c r="B744" s="20" t="s">
        <v>1107</v>
      </c>
      <c r="C744" s="72" t="str">
        <f t="shared" si="35"/>
        <v>404</v>
      </c>
      <c r="D744" s="171" t="s">
        <v>1106</v>
      </c>
      <c r="E744" s="182">
        <v>1.7008399999999999</v>
      </c>
      <c r="F744" s="23">
        <v>1</v>
      </c>
      <c r="G744" s="23">
        <v>1</v>
      </c>
      <c r="H744" s="22">
        <f t="shared" si="33"/>
        <v>1.7008399999999999</v>
      </c>
      <c r="I744" s="24">
        <f t="shared" si="34"/>
        <v>1.7008399999999999</v>
      </c>
      <c r="J744" s="25">
        <f>ROUND((H744*'2-Calculator'!$D$26),2)</f>
        <v>9184.5400000000009</v>
      </c>
      <c r="K744" s="25">
        <f>ROUND((I744*'2-Calculator'!$D$26),2)</f>
        <v>9184.5400000000009</v>
      </c>
      <c r="L744" s="23">
        <v>3.0412098298676749</v>
      </c>
      <c r="M744" s="20" t="s">
        <v>199</v>
      </c>
      <c r="N744" s="20" t="s">
        <v>200</v>
      </c>
      <c r="O744" s="20"/>
      <c r="P744" s="20" t="s">
        <v>13</v>
      </c>
    </row>
    <row r="745" spans="1:16" s="26" customFormat="1" ht="12.5">
      <c r="A745" s="20"/>
      <c r="B745" s="20" t="s">
        <v>1108</v>
      </c>
      <c r="C745" s="72" t="str">
        <f t="shared" si="35"/>
        <v>404</v>
      </c>
      <c r="D745" s="171" t="s">
        <v>1106</v>
      </c>
      <c r="E745" s="182">
        <v>2.8542000000000001</v>
      </c>
      <c r="F745" s="23">
        <v>1</v>
      </c>
      <c r="G745" s="23">
        <v>1</v>
      </c>
      <c r="H745" s="22">
        <f t="shared" si="33"/>
        <v>2.8542000000000001</v>
      </c>
      <c r="I745" s="24">
        <f t="shared" si="34"/>
        <v>2.8542000000000001</v>
      </c>
      <c r="J745" s="25">
        <f>ROUND((H745*'2-Calculator'!$D$26),2)</f>
        <v>15412.68</v>
      </c>
      <c r="K745" s="25">
        <f>ROUND((I745*'2-Calculator'!$D$26),2)</f>
        <v>15412.68</v>
      </c>
      <c r="L745" s="23">
        <v>7.9451827242524917</v>
      </c>
      <c r="M745" s="20" t="s">
        <v>199</v>
      </c>
      <c r="N745" s="20" t="s">
        <v>200</v>
      </c>
      <c r="O745" s="20"/>
      <c r="P745" s="20" t="s">
        <v>13</v>
      </c>
    </row>
    <row r="746" spans="1:16" s="26" customFormat="1" ht="12.5">
      <c r="A746" s="20"/>
      <c r="B746" s="20" t="s">
        <v>1109</v>
      </c>
      <c r="C746" s="72" t="str">
        <f t="shared" si="35"/>
        <v>404</v>
      </c>
      <c r="D746" s="171" t="s">
        <v>1106</v>
      </c>
      <c r="E746" s="182">
        <v>5.9371200000000002</v>
      </c>
      <c r="F746" s="23">
        <v>1</v>
      </c>
      <c r="G746" s="23">
        <v>1</v>
      </c>
      <c r="H746" s="22">
        <f t="shared" si="33"/>
        <v>5.9371200000000002</v>
      </c>
      <c r="I746" s="24">
        <f t="shared" si="34"/>
        <v>5.9371200000000002</v>
      </c>
      <c r="J746" s="25">
        <f>ROUND((H746*'2-Calculator'!$D$26),2)</f>
        <v>32060.45</v>
      </c>
      <c r="K746" s="25">
        <f>ROUND((I746*'2-Calculator'!$D$26),2)</f>
        <v>32060.45</v>
      </c>
      <c r="L746" s="23">
        <v>14.689655172413794</v>
      </c>
      <c r="M746" s="20" t="s">
        <v>199</v>
      </c>
      <c r="N746" s="20" t="s">
        <v>200</v>
      </c>
      <c r="O746" s="20"/>
      <c r="P746" s="20" t="s">
        <v>13</v>
      </c>
    </row>
    <row r="747" spans="1:16" s="26" customFormat="1" ht="12.5">
      <c r="A747" s="20"/>
      <c r="B747" s="20" t="s">
        <v>1110</v>
      </c>
      <c r="C747" s="72" t="str">
        <f t="shared" si="35"/>
        <v>405</v>
      </c>
      <c r="D747" s="171" t="s">
        <v>1111</v>
      </c>
      <c r="E747" s="182">
        <v>1.6302700000000001</v>
      </c>
      <c r="F747" s="23">
        <v>1</v>
      </c>
      <c r="G747" s="23">
        <v>1</v>
      </c>
      <c r="H747" s="22">
        <f t="shared" si="33"/>
        <v>1.6302700000000001</v>
      </c>
      <c r="I747" s="24">
        <f t="shared" si="34"/>
        <v>1.6302700000000001</v>
      </c>
      <c r="J747" s="25">
        <f>ROUND((H747*'2-Calculator'!$D$26),2)</f>
        <v>8803.4599999999991</v>
      </c>
      <c r="K747" s="25">
        <f>ROUND((I747*'2-Calculator'!$D$26),2)</f>
        <v>8803.4599999999991</v>
      </c>
      <c r="L747" s="23">
        <v>3.9915492957746479</v>
      </c>
      <c r="M747" s="20" t="s">
        <v>199</v>
      </c>
      <c r="N747" s="20" t="s">
        <v>200</v>
      </c>
      <c r="O747" s="20"/>
      <c r="P747" s="20" t="s">
        <v>13</v>
      </c>
    </row>
    <row r="748" spans="1:16" s="26" customFormat="1" ht="12.5">
      <c r="A748" s="20"/>
      <c r="B748" s="20" t="s">
        <v>1112</v>
      </c>
      <c r="C748" s="72" t="str">
        <f t="shared" si="35"/>
        <v>405</v>
      </c>
      <c r="D748" s="171" t="s">
        <v>1111</v>
      </c>
      <c r="E748" s="182">
        <v>1.83816</v>
      </c>
      <c r="F748" s="23">
        <v>1</v>
      </c>
      <c r="G748" s="23">
        <v>1</v>
      </c>
      <c r="H748" s="22">
        <f t="shared" si="33"/>
        <v>1.83816</v>
      </c>
      <c r="I748" s="24">
        <f t="shared" si="34"/>
        <v>1.83816</v>
      </c>
      <c r="J748" s="25">
        <f>ROUND((H748*'2-Calculator'!$D$26),2)</f>
        <v>9926.06</v>
      </c>
      <c r="K748" s="25">
        <f>ROUND((I748*'2-Calculator'!$D$26),2)</f>
        <v>9926.06</v>
      </c>
      <c r="L748" s="23">
        <v>5.923</v>
      </c>
      <c r="M748" s="20" t="s">
        <v>199</v>
      </c>
      <c r="N748" s="20" t="s">
        <v>200</v>
      </c>
      <c r="O748" s="20"/>
      <c r="P748" s="20" t="s">
        <v>13</v>
      </c>
    </row>
    <row r="749" spans="1:16" s="26" customFormat="1" ht="12.5">
      <c r="A749" s="20"/>
      <c r="B749" s="20" t="s">
        <v>1113</v>
      </c>
      <c r="C749" s="72" t="str">
        <f t="shared" si="35"/>
        <v>405</v>
      </c>
      <c r="D749" s="171" t="s">
        <v>1111</v>
      </c>
      <c r="E749" s="182">
        <v>2.7920199999999999</v>
      </c>
      <c r="F749" s="23">
        <v>1</v>
      </c>
      <c r="G749" s="23">
        <v>1</v>
      </c>
      <c r="H749" s="22">
        <f t="shared" si="33"/>
        <v>2.7920199999999999</v>
      </c>
      <c r="I749" s="24">
        <f t="shared" si="34"/>
        <v>2.7920199999999999</v>
      </c>
      <c r="J749" s="25">
        <f>ROUND((H749*'2-Calculator'!$D$26),2)</f>
        <v>15076.91</v>
      </c>
      <c r="K749" s="25">
        <f>ROUND((I749*'2-Calculator'!$D$26),2)</f>
        <v>15076.91</v>
      </c>
      <c r="L749" s="23">
        <v>10.071966527196652</v>
      </c>
      <c r="M749" s="20" t="s">
        <v>199</v>
      </c>
      <c r="N749" s="20" t="s">
        <v>200</v>
      </c>
      <c r="O749" s="20"/>
      <c r="P749" s="20" t="s">
        <v>13</v>
      </c>
    </row>
    <row r="750" spans="1:16" s="26" customFormat="1" ht="12.5">
      <c r="A750" s="20"/>
      <c r="B750" s="20" t="s">
        <v>1114</v>
      </c>
      <c r="C750" s="72" t="str">
        <f t="shared" si="35"/>
        <v>405</v>
      </c>
      <c r="D750" s="171" t="s">
        <v>1111</v>
      </c>
      <c r="E750" s="182">
        <v>5.54047</v>
      </c>
      <c r="F750" s="23">
        <v>1</v>
      </c>
      <c r="G750" s="23">
        <v>1</v>
      </c>
      <c r="H750" s="22">
        <f t="shared" si="33"/>
        <v>5.54047</v>
      </c>
      <c r="I750" s="24">
        <f t="shared" si="34"/>
        <v>5.54047</v>
      </c>
      <c r="J750" s="25">
        <f>ROUND((H750*'2-Calculator'!$D$26),2)</f>
        <v>29918.54</v>
      </c>
      <c r="K750" s="25">
        <f>ROUND((I750*'2-Calculator'!$D$26),2)</f>
        <v>29918.54</v>
      </c>
      <c r="L750" s="23">
        <v>20.676557863501483</v>
      </c>
      <c r="M750" s="20" t="s">
        <v>199</v>
      </c>
      <c r="N750" s="20" t="s">
        <v>200</v>
      </c>
      <c r="O750" s="20"/>
      <c r="P750" s="20" t="s">
        <v>13</v>
      </c>
    </row>
    <row r="751" spans="1:16" s="26" customFormat="1" ht="12.5">
      <c r="A751" s="20"/>
      <c r="B751" s="20" t="s">
        <v>1115</v>
      </c>
      <c r="C751" s="72" t="str">
        <f t="shared" si="35"/>
        <v>420</v>
      </c>
      <c r="D751" s="171" t="s">
        <v>1116</v>
      </c>
      <c r="E751" s="182">
        <v>0.5413</v>
      </c>
      <c r="F751" s="23">
        <v>1</v>
      </c>
      <c r="G751" s="23">
        <v>1</v>
      </c>
      <c r="H751" s="22">
        <f t="shared" si="33"/>
        <v>0.5413</v>
      </c>
      <c r="I751" s="24">
        <f t="shared" si="34"/>
        <v>0.5413</v>
      </c>
      <c r="J751" s="25">
        <f>ROUND((H751*'2-Calculator'!$D$26),2)</f>
        <v>2923.02</v>
      </c>
      <c r="K751" s="25">
        <f>ROUND((I751*'2-Calculator'!$D$26),2)</f>
        <v>2923.02</v>
      </c>
      <c r="L751" s="23">
        <v>2.6064686581156518</v>
      </c>
      <c r="M751" s="20" t="s">
        <v>199</v>
      </c>
      <c r="N751" s="20" t="s">
        <v>200</v>
      </c>
      <c r="O751" s="20"/>
      <c r="P751" s="20" t="s">
        <v>13</v>
      </c>
    </row>
    <row r="752" spans="1:16" s="26" customFormat="1" ht="12.5">
      <c r="A752" s="20"/>
      <c r="B752" s="20" t="s">
        <v>1117</v>
      </c>
      <c r="C752" s="72" t="str">
        <f t="shared" si="35"/>
        <v>420</v>
      </c>
      <c r="D752" s="171" t="s">
        <v>1116</v>
      </c>
      <c r="E752" s="182">
        <v>0.69557000000000002</v>
      </c>
      <c r="F752" s="23">
        <v>1</v>
      </c>
      <c r="G752" s="23">
        <v>1</v>
      </c>
      <c r="H752" s="22">
        <f t="shared" si="33"/>
        <v>0.69557000000000002</v>
      </c>
      <c r="I752" s="24">
        <f t="shared" si="34"/>
        <v>0.69557000000000002</v>
      </c>
      <c r="J752" s="25">
        <f>ROUND((H752*'2-Calculator'!$D$26),2)</f>
        <v>3756.08</v>
      </c>
      <c r="K752" s="25">
        <f>ROUND((I752*'2-Calculator'!$D$26),2)</f>
        <v>3756.08</v>
      </c>
      <c r="L752" s="23">
        <v>2.8117768996566692</v>
      </c>
      <c r="M752" s="20" t="s">
        <v>199</v>
      </c>
      <c r="N752" s="20" t="s">
        <v>200</v>
      </c>
      <c r="O752" s="20"/>
      <c r="P752" s="20" t="s">
        <v>13</v>
      </c>
    </row>
    <row r="753" spans="1:16" s="26" customFormat="1" ht="12.5">
      <c r="A753" s="20"/>
      <c r="B753" s="20" t="s">
        <v>1118</v>
      </c>
      <c r="C753" s="72" t="str">
        <f t="shared" si="35"/>
        <v>420</v>
      </c>
      <c r="D753" s="171" t="s">
        <v>1116</v>
      </c>
      <c r="E753" s="182">
        <v>1.02841</v>
      </c>
      <c r="F753" s="23">
        <v>1</v>
      </c>
      <c r="G753" s="23">
        <v>1</v>
      </c>
      <c r="H753" s="22">
        <f t="shared" si="33"/>
        <v>1.02841</v>
      </c>
      <c r="I753" s="24">
        <f t="shared" si="34"/>
        <v>1.02841</v>
      </c>
      <c r="J753" s="25">
        <f>ROUND((H753*'2-Calculator'!$D$26),2)</f>
        <v>5553.41</v>
      </c>
      <c r="K753" s="25">
        <f>ROUND((I753*'2-Calculator'!$D$26),2)</f>
        <v>5553.41</v>
      </c>
      <c r="L753" s="23">
        <v>4.4560514372163391</v>
      </c>
      <c r="M753" s="20" t="s">
        <v>199</v>
      </c>
      <c r="N753" s="20" t="s">
        <v>200</v>
      </c>
      <c r="O753" s="20"/>
      <c r="P753" s="20" t="s">
        <v>13</v>
      </c>
    </row>
    <row r="754" spans="1:16" s="26" customFormat="1" ht="12.5">
      <c r="A754" s="20"/>
      <c r="B754" s="20" t="s">
        <v>1119</v>
      </c>
      <c r="C754" s="72" t="str">
        <f t="shared" si="35"/>
        <v>420</v>
      </c>
      <c r="D754" s="171" t="s">
        <v>1116</v>
      </c>
      <c r="E754" s="182">
        <v>2.0110600000000001</v>
      </c>
      <c r="F754" s="23">
        <v>1</v>
      </c>
      <c r="G754" s="23">
        <v>1</v>
      </c>
      <c r="H754" s="22">
        <f t="shared" si="33"/>
        <v>2.0110600000000001</v>
      </c>
      <c r="I754" s="24">
        <f t="shared" si="34"/>
        <v>2.0110600000000001</v>
      </c>
      <c r="J754" s="25">
        <f>ROUND((H754*'2-Calculator'!$D$26),2)</f>
        <v>10859.72</v>
      </c>
      <c r="K754" s="25">
        <f>ROUND((I754*'2-Calculator'!$D$26),2)</f>
        <v>10859.72</v>
      </c>
      <c r="L754" s="23">
        <v>8.2356780275562009</v>
      </c>
      <c r="M754" s="20" t="s">
        <v>199</v>
      </c>
      <c r="N754" s="20" t="s">
        <v>200</v>
      </c>
      <c r="O754" s="20"/>
      <c r="P754" s="20" t="s">
        <v>13</v>
      </c>
    </row>
    <row r="755" spans="1:16" s="26" customFormat="1" ht="12.5">
      <c r="A755" s="20"/>
      <c r="B755" s="20" t="s">
        <v>1120</v>
      </c>
      <c r="C755" s="72" t="str">
        <f t="shared" si="35"/>
        <v>421</v>
      </c>
      <c r="D755" s="171" t="s">
        <v>1121</v>
      </c>
      <c r="E755" s="182">
        <v>0.49606</v>
      </c>
      <c r="F755" s="23">
        <v>1</v>
      </c>
      <c r="G755" s="23">
        <v>1</v>
      </c>
      <c r="H755" s="22">
        <f t="shared" si="33"/>
        <v>0.49606</v>
      </c>
      <c r="I755" s="24">
        <f t="shared" si="34"/>
        <v>0.49606</v>
      </c>
      <c r="J755" s="25">
        <f>ROUND((H755*'2-Calculator'!$D$26),2)</f>
        <v>2678.72</v>
      </c>
      <c r="K755" s="25">
        <f>ROUND((I755*'2-Calculator'!$D$26),2)</f>
        <v>2678.72</v>
      </c>
      <c r="L755" s="23">
        <v>3.3697011813759556</v>
      </c>
      <c r="M755" s="20" t="s">
        <v>199</v>
      </c>
      <c r="N755" s="20" t="s">
        <v>200</v>
      </c>
      <c r="O755" s="20"/>
      <c r="P755" s="20" t="s">
        <v>13</v>
      </c>
    </row>
    <row r="756" spans="1:16" s="26" customFormat="1" ht="12.5">
      <c r="A756" s="20"/>
      <c r="B756" s="20" t="s">
        <v>1122</v>
      </c>
      <c r="C756" s="72" t="str">
        <f t="shared" si="35"/>
        <v>421</v>
      </c>
      <c r="D756" s="171" t="s">
        <v>1121</v>
      </c>
      <c r="E756" s="182">
        <v>0.7419</v>
      </c>
      <c r="F756" s="23">
        <v>1</v>
      </c>
      <c r="G756" s="23">
        <v>1</v>
      </c>
      <c r="H756" s="22">
        <f t="shared" si="33"/>
        <v>0.7419</v>
      </c>
      <c r="I756" s="24">
        <f t="shared" si="34"/>
        <v>0.7419</v>
      </c>
      <c r="J756" s="25">
        <f>ROUND((H756*'2-Calculator'!$D$26),2)</f>
        <v>4006.26</v>
      </c>
      <c r="K756" s="25">
        <f>ROUND((I756*'2-Calculator'!$D$26),2)</f>
        <v>4006.26</v>
      </c>
      <c r="L756" s="23">
        <v>4.8942343004039666</v>
      </c>
      <c r="M756" s="20" t="s">
        <v>199</v>
      </c>
      <c r="N756" s="20" t="s">
        <v>200</v>
      </c>
      <c r="O756" s="20"/>
      <c r="P756" s="20" t="s">
        <v>13</v>
      </c>
    </row>
    <row r="757" spans="1:16" s="26" customFormat="1" ht="12.5">
      <c r="A757" s="20"/>
      <c r="B757" s="20" t="s">
        <v>1123</v>
      </c>
      <c r="C757" s="72" t="str">
        <f t="shared" si="35"/>
        <v>421</v>
      </c>
      <c r="D757" s="171" t="s">
        <v>1121</v>
      </c>
      <c r="E757" s="182">
        <v>1.1243700000000001</v>
      </c>
      <c r="F757" s="23">
        <v>1</v>
      </c>
      <c r="G757" s="23">
        <v>1</v>
      </c>
      <c r="H757" s="22">
        <f t="shared" si="33"/>
        <v>1.1243700000000001</v>
      </c>
      <c r="I757" s="24">
        <f t="shared" si="34"/>
        <v>1.1243700000000001</v>
      </c>
      <c r="J757" s="25">
        <f>ROUND((H757*'2-Calculator'!$D$26),2)</f>
        <v>6071.6</v>
      </c>
      <c r="K757" s="25">
        <f>ROUND((I757*'2-Calculator'!$D$26),2)</f>
        <v>6071.6</v>
      </c>
      <c r="L757" s="23">
        <v>7.4023052612009668</v>
      </c>
      <c r="M757" s="20" t="s">
        <v>199</v>
      </c>
      <c r="N757" s="20" t="s">
        <v>200</v>
      </c>
      <c r="O757" s="20"/>
      <c r="P757" s="20" t="s">
        <v>13</v>
      </c>
    </row>
    <row r="758" spans="1:16" s="26" customFormat="1" ht="12.5">
      <c r="A758" s="20"/>
      <c r="B758" s="20" t="s">
        <v>1124</v>
      </c>
      <c r="C758" s="72" t="str">
        <f t="shared" si="35"/>
        <v>421</v>
      </c>
      <c r="D758" s="171" t="s">
        <v>1121</v>
      </c>
      <c r="E758" s="182">
        <v>2.1686000000000001</v>
      </c>
      <c r="F758" s="23">
        <v>1</v>
      </c>
      <c r="G758" s="23">
        <v>1</v>
      </c>
      <c r="H758" s="22">
        <f t="shared" si="33"/>
        <v>2.1686000000000001</v>
      </c>
      <c r="I758" s="24">
        <f t="shared" si="34"/>
        <v>2.1686000000000001</v>
      </c>
      <c r="J758" s="25">
        <f>ROUND((H758*'2-Calculator'!$D$26),2)</f>
        <v>11710.44</v>
      </c>
      <c r="K758" s="25">
        <f>ROUND((I758*'2-Calculator'!$D$26),2)</f>
        <v>11710.44</v>
      </c>
      <c r="L758" s="23">
        <v>13.807407407407407</v>
      </c>
      <c r="M758" s="20" t="s">
        <v>199</v>
      </c>
      <c r="N758" s="20" t="s">
        <v>200</v>
      </c>
      <c r="O758" s="20"/>
      <c r="P758" s="20" t="s">
        <v>13</v>
      </c>
    </row>
    <row r="759" spans="1:16" s="26" customFormat="1" ht="12.5">
      <c r="A759" s="20"/>
      <c r="B759" s="20" t="s">
        <v>1125</v>
      </c>
      <c r="C759" s="72" t="str">
        <f t="shared" si="35"/>
        <v>422</v>
      </c>
      <c r="D759" s="171" t="s">
        <v>1126</v>
      </c>
      <c r="E759" s="182">
        <v>0.42033999999999999</v>
      </c>
      <c r="F759" s="23">
        <v>1</v>
      </c>
      <c r="G759" s="23">
        <v>1</v>
      </c>
      <c r="H759" s="22">
        <f t="shared" si="33"/>
        <v>0.42033999999999999</v>
      </c>
      <c r="I759" s="24">
        <f t="shared" si="34"/>
        <v>0.42033999999999999</v>
      </c>
      <c r="J759" s="25">
        <f>ROUND((H759*'2-Calculator'!$D$26),2)</f>
        <v>2269.84</v>
      </c>
      <c r="K759" s="25">
        <f>ROUND((I759*'2-Calculator'!$D$26),2)</f>
        <v>2269.84</v>
      </c>
      <c r="L759" s="23">
        <v>2.1028690352311581</v>
      </c>
      <c r="M759" s="20" t="s">
        <v>199</v>
      </c>
      <c r="N759" s="20" t="s">
        <v>200</v>
      </c>
      <c r="O759" s="20"/>
      <c r="P759" s="20" t="s">
        <v>13</v>
      </c>
    </row>
    <row r="760" spans="1:16" s="26" customFormat="1" ht="12.5">
      <c r="A760" s="20"/>
      <c r="B760" s="20" t="s">
        <v>1127</v>
      </c>
      <c r="C760" s="72" t="str">
        <f t="shared" si="35"/>
        <v>422</v>
      </c>
      <c r="D760" s="171" t="s">
        <v>1126</v>
      </c>
      <c r="E760" s="182">
        <v>0.62565999999999999</v>
      </c>
      <c r="F760" s="23">
        <v>1</v>
      </c>
      <c r="G760" s="23">
        <v>1</v>
      </c>
      <c r="H760" s="22">
        <f t="shared" si="33"/>
        <v>0.62565999999999999</v>
      </c>
      <c r="I760" s="24">
        <f t="shared" si="34"/>
        <v>0.62565999999999999</v>
      </c>
      <c r="J760" s="25">
        <f>ROUND((H760*'2-Calculator'!$D$26),2)</f>
        <v>3378.56</v>
      </c>
      <c r="K760" s="25">
        <f>ROUND((I760*'2-Calculator'!$D$26),2)</f>
        <v>3378.56</v>
      </c>
      <c r="L760" s="23">
        <v>2.9524570515381541</v>
      </c>
      <c r="M760" s="20" t="s">
        <v>199</v>
      </c>
      <c r="N760" s="20" t="s">
        <v>200</v>
      </c>
      <c r="O760" s="20"/>
      <c r="P760" s="20" t="s">
        <v>13</v>
      </c>
    </row>
    <row r="761" spans="1:16" s="26" customFormat="1" ht="12.5">
      <c r="A761" s="20"/>
      <c r="B761" s="20" t="s">
        <v>1128</v>
      </c>
      <c r="C761" s="72" t="str">
        <f t="shared" si="35"/>
        <v>422</v>
      </c>
      <c r="D761" s="171" t="s">
        <v>1126</v>
      </c>
      <c r="E761" s="182">
        <v>0.91069999999999995</v>
      </c>
      <c r="F761" s="23">
        <v>1</v>
      </c>
      <c r="G761" s="23">
        <v>1</v>
      </c>
      <c r="H761" s="22">
        <f t="shared" si="33"/>
        <v>0.91069999999999995</v>
      </c>
      <c r="I761" s="24">
        <f t="shared" si="34"/>
        <v>0.91069999999999995</v>
      </c>
      <c r="J761" s="25">
        <f>ROUND((H761*'2-Calculator'!$D$26),2)</f>
        <v>4917.78</v>
      </c>
      <c r="K761" s="25">
        <f>ROUND((I761*'2-Calculator'!$D$26),2)</f>
        <v>4917.78</v>
      </c>
      <c r="L761" s="23">
        <v>4.6473467571476252</v>
      </c>
      <c r="M761" s="20" t="s">
        <v>199</v>
      </c>
      <c r="N761" s="20" t="s">
        <v>200</v>
      </c>
      <c r="O761" s="20"/>
      <c r="P761" s="20" t="s">
        <v>13</v>
      </c>
    </row>
    <row r="762" spans="1:16" s="26" customFormat="1" ht="12.5">
      <c r="A762" s="20"/>
      <c r="B762" s="20" t="s">
        <v>1129</v>
      </c>
      <c r="C762" s="72" t="str">
        <f t="shared" si="35"/>
        <v>422</v>
      </c>
      <c r="D762" s="171" t="s">
        <v>1126</v>
      </c>
      <c r="E762" s="182">
        <v>1.59205</v>
      </c>
      <c r="F762" s="23">
        <v>1</v>
      </c>
      <c r="G762" s="23">
        <v>1</v>
      </c>
      <c r="H762" s="22">
        <f t="shared" si="33"/>
        <v>1.59205</v>
      </c>
      <c r="I762" s="24">
        <f t="shared" si="34"/>
        <v>1.59205</v>
      </c>
      <c r="J762" s="25">
        <f>ROUND((H762*'2-Calculator'!$D$26),2)</f>
        <v>8597.07</v>
      </c>
      <c r="K762" s="25">
        <f>ROUND((I762*'2-Calculator'!$D$26),2)</f>
        <v>8597.07</v>
      </c>
      <c r="L762" s="23">
        <v>8.2573879885605344</v>
      </c>
      <c r="M762" s="20" t="s">
        <v>199</v>
      </c>
      <c r="N762" s="20" t="s">
        <v>200</v>
      </c>
      <c r="O762" s="20"/>
      <c r="P762" s="20" t="s">
        <v>13</v>
      </c>
    </row>
    <row r="763" spans="1:16" s="26" customFormat="1" ht="12.5">
      <c r="A763" s="20"/>
      <c r="B763" s="20" t="s">
        <v>1130</v>
      </c>
      <c r="C763" s="72" t="str">
        <f t="shared" si="35"/>
        <v>423</v>
      </c>
      <c r="D763" s="171" t="s">
        <v>1131</v>
      </c>
      <c r="E763" s="182">
        <v>0.63768000000000002</v>
      </c>
      <c r="F763" s="23">
        <v>1</v>
      </c>
      <c r="G763" s="23">
        <v>1</v>
      </c>
      <c r="H763" s="22">
        <f t="shared" si="33"/>
        <v>0.63768000000000002</v>
      </c>
      <c r="I763" s="24">
        <f t="shared" si="34"/>
        <v>0.63768000000000002</v>
      </c>
      <c r="J763" s="25">
        <f>ROUND((H763*'2-Calculator'!$D$26),2)</f>
        <v>3443.47</v>
      </c>
      <c r="K763" s="25">
        <f>ROUND((I763*'2-Calculator'!$D$26),2)</f>
        <v>3443.47</v>
      </c>
      <c r="L763" s="23">
        <v>2.6466480446927374</v>
      </c>
      <c r="M763" s="20" t="s">
        <v>199</v>
      </c>
      <c r="N763" s="20" t="s">
        <v>200</v>
      </c>
      <c r="O763" s="20"/>
      <c r="P763" s="20" t="s">
        <v>13</v>
      </c>
    </row>
    <row r="764" spans="1:16" s="26" customFormat="1" ht="12.5">
      <c r="A764" s="20"/>
      <c r="B764" s="20" t="s">
        <v>1132</v>
      </c>
      <c r="C764" s="72" t="str">
        <f t="shared" si="35"/>
        <v>423</v>
      </c>
      <c r="D764" s="171" t="s">
        <v>1131</v>
      </c>
      <c r="E764" s="182">
        <v>0.83535999999999999</v>
      </c>
      <c r="F764" s="23">
        <v>1</v>
      </c>
      <c r="G764" s="23">
        <v>1</v>
      </c>
      <c r="H764" s="22">
        <f t="shared" si="33"/>
        <v>0.83535999999999999</v>
      </c>
      <c r="I764" s="24">
        <f t="shared" si="34"/>
        <v>0.83535999999999999</v>
      </c>
      <c r="J764" s="25">
        <f>ROUND((H764*'2-Calculator'!$D$26),2)</f>
        <v>4510.9399999999996</v>
      </c>
      <c r="K764" s="25">
        <f>ROUND((I764*'2-Calculator'!$D$26),2)</f>
        <v>4510.9399999999996</v>
      </c>
      <c r="L764" s="23">
        <v>3.8541810642709051</v>
      </c>
      <c r="M764" s="20" t="s">
        <v>199</v>
      </c>
      <c r="N764" s="20" t="s">
        <v>200</v>
      </c>
      <c r="O764" s="20"/>
      <c r="P764" s="20" t="s">
        <v>13</v>
      </c>
    </row>
    <row r="765" spans="1:16" s="26" customFormat="1" ht="12.5">
      <c r="A765" s="20"/>
      <c r="B765" s="20" t="s">
        <v>1133</v>
      </c>
      <c r="C765" s="72" t="str">
        <f t="shared" si="35"/>
        <v>423</v>
      </c>
      <c r="D765" s="171" t="s">
        <v>1131</v>
      </c>
      <c r="E765" s="182">
        <v>1.3121700000000001</v>
      </c>
      <c r="F765" s="23">
        <v>1</v>
      </c>
      <c r="G765" s="23">
        <v>1</v>
      </c>
      <c r="H765" s="22">
        <f t="shared" si="33"/>
        <v>1.3121700000000001</v>
      </c>
      <c r="I765" s="24">
        <f t="shared" si="34"/>
        <v>1.3121700000000001</v>
      </c>
      <c r="J765" s="25">
        <f>ROUND((H765*'2-Calculator'!$D$26),2)</f>
        <v>7085.72</v>
      </c>
      <c r="K765" s="25">
        <f>ROUND((I765*'2-Calculator'!$D$26),2)</f>
        <v>7085.72</v>
      </c>
      <c r="L765" s="23">
        <v>5.8453237410071939</v>
      </c>
      <c r="M765" s="20" t="s">
        <v>199</v>
      </c>
      <c r="N765" s="20" t="s">
        <v>200</v>
      </c>
      <c r="O765" s="20"/>
      <c r="P765" s="20" t="s">
        <v>13</v>
      </c>
    </row>
    <row r="766" spans="1:16" s="26" customFormat="1" ht="12.5">
      <c r="A766" s="20"/>
      <c r="B766" s="20" t="s">
        <v>1134</v>
      </c>
      <c r="C766" s="72" t="str">
        <f t="shared" si="35"/>
        <v>423</v>
      </c>
      <c r="D766" s="171" t="s">
        <v>1131</v>
      </c>
      <c r="E766" s="182">
        <v>2.8387699999999998</v>
      </c>
      <c r="F766" s="23">
        <v>1</v>
      </c>
      <c r="G766" s="23">
        <v>1</v>
      </c>
      <c r="H766" s="22">
        <f t="shared" si="33"/>
        <v>2.8387699999999998</v>
      </c>
      <c r="I766" s="24">
        <f t="shared" si="34"/>
        <v>2.8387699999999998</v>
      </c>
      <c r="J766" s="25">
        <f>ROUND((H766*'2-Calculator'!$D$26),2)</f>
        <v>15329.36</v>
      </c>
      <c r="K766" s="25">
        <f>ROUND((I766*'2-Calculator'!$D$26),2)</f>
        <v>15329.36</v>
      </c>
      <c r="L766" s="23">
        <v>12.579365079365079</v>
      </c>
      <c r="M766" s="20" t="s">
        <v>199</v>
      </c>
      <c r="N766" s="20" t="s">
        <v>200</v>
      </c>
      <c r="O766" s="20"/>
      <c r="P766" s="20" t="s">
        <v>13</v>
      </c>
    </row>
    <row r="767" spans="1:16" s="26" customFormat="1" ht="12.5">
      <c r="A767" s="20"/>
      <c r="B767" s="20" t="s">
        <v>1135</v>
      </c>
      <c r="C767" s="72" t="str">
        <f t="shared" si="35"/>
        <v>424</v>
      </c>
      <c r="D767" s="171" t="s">
        <v>1136</v>
      </c>
      <c r="E767" s="182">
        <v>0.60775999999999997</v>
      </c>
      <c r="F767" s="23">
        <v>1</v>
      </c>
      <c r="G767" s="23">
        <v>1</v>
      </c>
      <c r="H767" s="22">
        <f t="shared" si="33"/>
        <v>0.60775999999999997</v>
      </c>
      <c r="I767" s="24">
        <f t="shared" si="34"/>
        <v>0.60775999999999997</v>
      </c>
      <c r="J767" s="25">
        <f>ROUND((H767*'2-Calculator'!$D$26),2)</f>
        <v>3281.9</v>
      </c>
      <c r="K767" s="25">
        <f>ROUND((I767*'2-Calculator'!$D$26),2)</f>
        <v>3281.9</v>
      </c>
      <c r="L767" s="23">
        <v>2.7657546879803259</v>
      </c>
      <c r="M767" s="20" t="s">
        <v>199</v>
      </c>
      <c r="N767" s="20" t="s">
        <v>200</v>
      </c>
      <c r="O767" s="20"/>
      <c r="P767" s="20" t="s">
        <v>13</v>
      </c>
    </row>
    <row r="768" spans="1:16" s="26" customFormat="1" ht="12.5">
      <c r="A768" s="20"/>
      <c r="B768" s="20" t="s">
        <v>1137</v>
      </c>
      <c r="C768" s="72" t="str">
        <f t="shared" si="35"/>
        <v>424</v>
      </c>
      <c r="D768" s="171" t="s">
        <v>1136</v>
      </c>
      <c r="E768" s="182">
        <v>0.84577000000000002</v>
      </c>
      <c r="F768" s="23">
        <v>1</v>
      </c>
      <c r="G768" s="23">
        <v>1</v>
      </c>
      <c r="H768" s="22">
        <f t="shared" si="33"/>
        <v>0.84577000000000002</v>
      </c>
      <c r="I768" s="24">
        <f t="shared" si="34"/>
        <v>0.84577000000000002</v>
      </c>
      <c r="J768" s="25">
        <f>ROUND((H768*'2-Calculator'!$D$26),2)</f>
        <v>4567.16</v>
      </c>
      <c r="K768" s="25">
        <f>ROUND((I768*'2-Calculator'!$D$26),2)</f>
        <v>4567.16</v>
      </c>
      <c r="L768" s="23">
        <v>3.8360037700282752</v>
      </c>
      <c r="M768" s="20" t="s">
        <v>199</v>
      </c>
      <c r="N768" s="20" t="s">
        <v>200</v>
      </c>
      <c r="O768" s="20"/>
      <c r="P768" s="20" t="s">
        <v>13</v>
      </c>
    </row>
    <row r="769" spans="1:16" s="26" customFormat="1" ht="12.5">
      <c r="A769" s="20"/>
      <c r="B769" s="20" t="s">
        <v>1138</v>
      </c>
      <c r="C769" s="72" t="str">
        <f t="shared" si="35"/>
        <v>424</v>
      </c>
      <c r="D769" s="171" t="s">
        <v>1136</v>
      </c>
      <c r="E769" s="182">
        <v>1.2436199999999999</v>
      </c>
      <c r="F769" s="23">
        <v>1</v>
      </c>
      <c r="G769" s="23">
        <v>1</v>
      </c>
      <c r="H769" s="22">
        <f t="shared" si="33"/>
        <v>1.2436199999999999</v>
      </c>
      <c r="I769" s="24">
        <f t="shared" si="34"/>
        <v>1.2436199999999999</v>
      </c>
      <c r="J769" s="25">
        <f>ROUND((H769*'2-Calculator'!$D$26),2)</f>
        <v>6715.55</v>
      </c>
      <c r="K769" s="25">
        <f>ROUND((I769*'2-Calculator'!$D$26),2)</f>
        <v>6715.55</v>
      </c>
      <c r="L769" s="23">
        <v>5.6520031421838182</v>
      </c>
      <c r="M769" s="20" t="s">
        <v>199</v>
      </c>
      <c r="N769" s="20" t="s">
        <v>200</v>
      </c>
      <c r="O769" s="20"/>
      <c r="P769" s="20" t="s">
        <v>13</v>
      </c>
    </row>
    <row r="770" spans="1:16" s="26" customFormat="1" ht="12.5">
      <c r="A770" s="20"/>
      <c r="B770" s="20" t="s">
        <v>1139</v>
      </c>
      <c r="C770" s="72" t="str">
        <f t="shared" si="35"/>
        <v>424</v>
      </c>
      <c r="D770" s="171" t="s">
        <v>1136</v>
      </c>
      <c r="E770" s="182">
        <v>2.1980499999999998</v>
      </c>
      <c r="F770" s="23">
        <v>1</v>
      </c>
      <c r="G770" s="23">
        <v>1</v>
      </c>
      <c r="H770" s="22">
        <f t="shared" si="33"/>
        <v>2.1980499999999998</v>
      </c>
      <c r="I770" s="24">
        <f t="shared" si="34"/>
        <v>2.1980499999999998</v>
      </c>
      <c r="J770" s="25">
        <f>ROUND((H770*'2-Calculator'!$D$26),2)</f>
        <v>11869.47</v>
      </c>
      <c r="K770" s="25">
        <f>ROUND((I770*'2-Calculator'!$D$26),2)</f>
        <v>11869.47</v>
      </c>
      <c r="L770" s="23">
        <v>9.0201342281879189</v>
      </c>
      <c r="M770" s="20" t="s">
        <v>199</v>
      </c>
      <c r="N770" s="20" t="s">
        <v>200</v>
      </c>
      <c r="O770" s="20"/>
      <c r="P770" s="20" t="s">
        <v>13</v>
      </c>
    </row>
    <row r="771" spans="1:16" s="26" customFormat="1" ht="12.5">
      <c r="A771" s="20"/>
      <c r="B771" s="20" t="s">
        <v>1140</v>
      </c>
      <c r="C771" s="72" t="str">
        <f t="shared" si="35"/>
        <v>425</v>
      </c>
      <c r="D771" s="171" t="s">
        <v>1141</v>
      </c>
      <c r="E771" s="182">
        <v>0.54034000000000004</v>
      </c>
      <c r="F771" s="23">
        <v>1</v>
      </c>
      <c r="G771" s="23">
        <v>1</v>
      </c>
      <c r="H771" s="22">
        <f t="shared" si="33"/>
        <v>0.54034000000000004</v>
      </c>
      <c r="I771" s="24">
        <f t="shared" si="34"/>
        <v>0.54034000000000004</v>
      </c>
      <c r="J771" s="25">
        <f>ROUND((H771*'2-Calculator'!$D$26),2)</f>
        <v>2917.84</v>
      </c>
      <c r="K771" s="25">
        <f>ROUND((I771*'2-Calculator'!$D$26),2)</f>
        <v>2917.84</v>
      </c>
      <c r="L771" s="23">
        <v>2.3071664309288074</v>
      </c>
      <c r="M771" s="20" t="s">
        <v>199</v>
      </c>
      <c r="N771" s="20" t="s">
        <v>200</v>
      </c>
      <c r="O771" s="20"/>
      <c r="P771" s="20" t="s">
        <v>13</v>
      </c>
    </row>
    <row r="772" spans="1:16" s="26" customFormat="1" ht="12.5">
      <c r="A772" s="20"/>
      <c r="B772" s="20" t="s">
        <v>1142</v>
      </c>
      <c r="C772" s="72" t="str">
        <f t="shared" si="35"/>
        <v>425</v>
      </c>
      <c r="D772" s="171" t="s">
        <v>1141</v>
      </c>
      <c r="E772" s="182">
        <v>0.66174999999999995</v>
      </c>
      <c r="F772" s="23">
        <v>1</v>
      </c>
      <c r="G772" s="23">
        <v>1</v>
      </c>
      <c r="H772" s="22">
        <f t="shared" si="33"/>
        <v>0.66174999999999995</v>
      </c>
      <c r="I772" s="24">
        <f t="shared" si="34"/>
        <v>0.66174999999999995</v>
      </c>
      <c r="J772" s="25">
        <f>ROUND((H772*'2-Calculator'!$D$26),2)</f>
        <v>3573.45</v>
      </c>
      <c r="K772" s="25">
        <f>ROUND((I772*'2-Calculator'!$D$26),2)</f>
        <v>3573.45</v>
      </c>
      <c r="L772" s="23">
        <v>2.8161856622642536</v>
      </c>
      <c r="M772" s="20" t="s">
        <v>199</v>
      </c>
      <c r="N772" s="20" t="s">
        <v>200</v>
      </c>
      <c r="O772" s="20"/>
      <c r="P772" s="20" t="s">
        <v>13</v>
      </c>
    </row>
    <row r="773" spans="1:16" s="26" customFormat="1" ht="12.5">
      <c r="A773" s="20"/>
      <c r="B773" s="20" t="s">
        <v>1143</v>
      </c>
      <c r="C773" s="72" t="str">
        <f t="shared" si="35"/>
        <v>425</v>
      </c>
      <c r="D773" s="171" t="s">
        <v>1141</v>
      </c>
      <c r="E773" s="182">
        <v>0.89556000000000002</v>
      </c>
      <c r="F773" s="23">
        <v>1</v>
      </c>
      <c r="G773" s="23">
        <v>1</v>
      </c>
      <c r="H773" s="22">
        <f t="shared" si="33"/>
        <v>0.89556000000000002</v>
      </c>
      <c r="I773" s="24">
        <f t="shared" si="34"/>
        <v>0.89556000000000002</v>
      </c>
      <c r="J773" s="25">
        <f>ROUND((H773*'2-Calculator'!$D$26),2)</f>
        <v>4836.0200000000004</v>
      </c>
      <c r="K773" s="25">
        <f>ROUND((I773*'2-Calculator'!$D$26),2)</f>
        <v>4836.0200000000004</v>
      </c>
      <c r="L773" s="23">
        <v>3.8054711246200608</v>
      </c>
      <c r="M773" s="20" t="s">
        <v>199</v>
      </c>
      <c r="N773" s="20" t="s">
        <v>200</v>
      </c>
      <c r="O773" s="20"/>
      <c r="P773" s="20" t="s">
        <v>13</v>
      </c>
    </row>
    <row r="774" spans="1:16" s="26" customFormat="1" ht="12.5">
      <c r="A774" s="20"/>
      <c r="B774" s="20" t="s">
        <v>1144</v>
      </c>
      <c r="C774" s="72" t="str">
        <f t="shared" si="35"/>
        <v>425</v>
      </c>
      <c r="D774" s="171" t="s">
        <v>1141</v>
      </c>
      <c r="E774" s="182">
        <v>1.7705500000000001</v>
      </c>
      <c r="F774" s="23">
        <v>1</v>
      </c>
      <c r="G774" s="23">
        <v>1</v>
      </c>
      <c r="H774" s="22">
        <f t="shared" si="33"/>
        <v>1.7705500000000001</v>
      </c>
      <c r="I774" s="24">
        <f t="shared" si="34"/>
        <v>1.7705500000000001</v>
      </c>
      <c r="J774" s="25">
        <f>ROUND((H774*'2-Calculator'!$D$26),2)</f>
        <v>9560.9699999999993</v>
      </c>
      <c r="K774" s="25">
        <f>ROUND((I774*'2-Calculator'!$D$26),2)</f>
        <v>9560.9699999999993</v>
      </c>
      <c r="L774" s="23">
        <v>7.2994261867501304</v>
      </c>
      <c r="M774" s="20" t="s">
        <v>199</v>
      </c>
      <c r="N774" s="20" t="s">
        <v>200</v>
      </c>
      <c r="O774" s="20"/>
      <c r="P774" s="20" t="s">
        <v>13</v>
      </c>
    </row>
    <row r="775" spans="1:16" s="26" customFormat="1" ht="12.5">
      <c r="A775" s="20"/>
      <c r="B775" s="20" t="s">
        <v>1145</v>
      </c>
      <c r="C775" s="72" t="str">
        <f t="shared" si="35"/>
        <v>426</v>
      </c>
      <c r="D775" s="171" t="s">
        <v>1146</v>
      </c>
      <c r="E775" s="182">
        <v>0.57686000000000004</v>
      </c>
      <c r="F775" s="23">
        <v>1</v>
      </c>
      <c r="G775" s="23">
        <v>1</v>
      </c>
      <c r="H775" s="22">
        <f t="shared" si="33"/>
        <v>0.57686000000000004</v>
      </c>
      <c r="I775" s="24">
        <f t="shared" si="34"/>
        <v>0.57686000000000004</v>
      </c>
      <c r="J775" s="25">
        <f>ROUND((H775*'2-Calculator'!$D$26),2)</f>
        <v>3115.04</v>
      </c>
      <c r="K775" s="25">
        <f>ROUND((I775*'2-Calculator'!$D$26),2)</f>
        <v>3115.04</v>
      </c>
      <c r="L775" s="23">
        <v>2.6688585809384642</v>
      </c>
      <c r="M775" s="20" t="s">
        <v>199</v>
      </c>
      <c r="N775" s="20" t="s">
        <v>200</v>
      </c>
      <c r="O775" s="20"/>
      <c r="P775" s="20" t="s">
        <v>13</v>
      </c>
    </row>
    <row r="776" spans="1:16" s="26" customFormat="1" ht="12.5">
      <c r="A776" s="20"/>
      <c r="B776" s="20" t="s">
        <v>1147</v>
      </c>
      <c r="C776" s="72" t="str">
        <f t="shared" si="35"/>
        <v>426</v>
      </c>
      <c r="D776" s="171" t="s">
        <v>1146</v>
      </c>
      <c r="E776" s="182">
        <v>0.76402999999999999</v>
      </c>
      <c r="F776" s="23">
        <v>1</v>
      </c>
      <c r="G776" s="23">
        <v>1</v>
      </c>
      <c r="H776" s="22">
        <f t="shared" si="33"/>
        <v>0.76402999999999999</v>
      </c>
      <c r="I776" s="24">
        <f t="shared" si="34"/>
        <v>0.76402999999999999</v>
      </c>
      <c r="J776" s="25">
        <f>ROUND((H776*'2-Calculator'!$D$26),2)</f>
        <v>4125.76</v>
      </c>
      <c r="K776" s="25">
        <f>ROUND((I776*'2-Calculator'!$D$26),2)</f>
        <v>4125.76</v>
      </c>
      <c r="L776" s="23">
        <v>3.687627270505824</v>
      </c>
      <c r="M776" s="20" t="s">
        <v>199</v>
      </c>
      <c r="N776" s="20" t="s">
        <v>200</v>
      </c>
      <c r="O776" s="20"/>
      <c r="P776" s="20" t="s">
        <v>13</v>
      </c>
    </row>
    <row r="777" spans="1:16" s="26" customFormat="1" ht="12.5">
      <c r="A777" s="20"/>
      <c r="B777" s="20" t="s">
        <v>1148</v>
      </c>
      <c r="C777" s="72" t="str">
        <f t="shared" si="35"/>
        <v>426</v>
      </c>
      <c r="D777" s="171" t="s">
        <v>1146</v>
      </c>
      <c r="E777" s="182">
        <v>1.1167899999999999</v>
      </c>
      <c r="F777" s="23">
        <v>1</v>
      </c>
      <c r="G777" s="23">
        <v>1</v>
      </c>
      <c r="H777" s="22">
        <f t="shared" si="33"/>
        <v>1.1167899999999999</v>
      </c>
      <c r="I777" s="24">
        <f t="shared" si="34"/>
        <v>1.1167899999999999</v>
      </c>
      <c r="J777" s="25">
        <f>ROUND((H777*'2-Calculator'!$D$26),2)</f>
        <v>6030.67</v>
      </c>
      <c r="K777" s="25">
        <f>ROUND((I777*'2-Calculator'!$D$26),2)</f>
        <v>6030.67</v>
      </c>
      <c r="L777" s="23">
        <v>5.5890634389217961</v>
      </c>
      <c r="M777" s="20" t="s">
        <v>199</v>
      </c>
      <c r="N777" s="20" t="s">
        <v>200</v>
      </c>
      <c r="O777" s="20"/>
      <c r="P777" s="20" t="s">
        <v>13</v>
      </c>
    </row>
    <row r="778" spans="1:16" s="26" customFormat="1" ht="12.5">
      <c r="A778" s="20"/>
      <c r="B778" s="20" t="s">
        <v>1149</v>
      </c>
      <c r="C778" s="72" t="str">
        <f t="shared" si="35"/>
        <v>426</v>
      </c>
      <c r="D778" s="171" t="s">
        <v>1146</v>
      </c>
      <c r="E778" s="182">
        <v>1.98007</v>
      </c>
      <c r="F778" s="23">
        <v>1</v>
      </c>
      <c r="G778" s="23">
        <v>1</v>
      </c>
      <c r="H778" s="22">
        <f t="shared" si="33"/>
        <v>1.98007</v>
      </c>
      <c r="I778" s="24">
        <f t="shared" si="34"/>
        <v>1.98007</v>
      </c>
      <c r="J778" s="25">
        <f>ROUND((H778*'2-Calculator'!$D$26),2)</f>
        <v>10692.38</v>
      </c>
      <c r="K778" s="25">
        <f>ROUND((I778*'2-Calculator'!$D$26),2)</f>
        <v>10692.38</v>
      </c>
      <c r="L778" s="23">
        <v>9.2852760736196327</v>
      </c>
      <c r="M778" s="20" t="s">
        <v>199</v>
      </c>
      <c r="N778" s="20" t="s">
        <v>200</v>
      </c>
      <c r="O778" s="20"/>
      <c r="P778" s="20" t="s">
        <v>13</v>
      </c>
    </row>
    <row r="779" spans="1:16" s="26" customFormat="1" ht="12.5">
      <c r="A779" s="20"/>
      <c r="B779" s="20" t="s">
        <v>1150</v>
      </c>
      <c r="C779" s="72" t="str">
        <f t="shared" si="35"/>
        <v>427</v>
      </c>
      <c r="D779" s="171" t="s">
        <v>1151</v>
      </c>
      <c r="E779" s="182">
        <v>0.56315999999999999</v>
      </c>
      <c r="F779" s="23">
        <v>1</v>
      </c>
      <c r="G779" s="23">
        <v>1</v>
      </c>
      <c r="H779" s="22">
        <f t="shared" si="33"/>
        <v>0.56315999999999999</v>
      </c>
      <c r="I779" s="24">
        <f t="shared" si="34"/>
        <v>0.56315999999999999</v>
      </c>
      <c r="J779" s="25">
        <f>ROUND((H779*'2-Calculator'!$D$26),2)</f>
        <v>3041.06</v>
      </c>
      <c r="K779" s="25">
        <f>ROUND((I779*'2-Calculator'!$D$26),2)</f>
        <v>3041.06</v>
      </c>
      <c r="L779" s="23">
        <v>2.3745618427641464</v>
      </c>
      <c r="M779" s="20" t="s">
        <v>199</v>
      </c>
      <c r="N779" s="20" t="s">
        <v>200</v>
      </c>
      <c r="O779" s="20"/>
      <c r="P779" s="20" t="s">
        <v>13</v>
      </c>
    </row>
    <row r="780" spans="1:16" s="26" customFormat="1" ht="12.5">
      <c r="A780" s="20"/>
      <c r="B780" s="20" t="s">
        <v>1152</v>
      </c>
      <c r="C780" s="72" t="str">
        <f t="shared" si="35"/>
        <v>427</v>
      </c>
      <c r="D780" s="171" t="s">
        <v>1151</v>
      </c>
      <c r="E780" s="182">
        <v>0.77681</v>
      </c>
      <c r="F780" s="23">
        <v>1</v>
      </c>
      <c r="G780" s="23">
        <v>1</v>
      </c>
      <c r="H780" s="22">
        <f t="shared" si="33"/>
        <v>0.77681</v>
      </c>
      <c r="I780" s="24">
        <f t="shared" si="34"/>
        <v>0.77681</v>
      </c>
      <c r="J780" s="25">
        <f>ROUND((H780*'2-Calculator'!$D$26),2)</f>
        <v>4194.7700000000004</v>
      </c>
      <c r="K780" s="25">
        <f>ROUND((I780*'2-Calculator'!$D$26),2)</f>
        <v>4194.7700000000004</v>
      </c>
      <c r="L780" s="23">
        <v>3.6196660482374767</v>
      </c>
      <c r="M780" s="20" t="s">
        <v>199</v>
      </c>
      <c r="N780" s="20" t="s">
        <v>200</v>
      </c>
      <c r="O780" s="20"/>
      <c r="P780" s="20" t="s">
        <v>13</v>
      </c>
    </row>
    <row r="781" spans="1:16" s="26" customFormat="1" ht="12.5">
      <c r="A781" s="20"/>
      <c r="B781" s="20" t="s">
        <v>1153</v>
      </c>
      <c r="C781" s="72" t="str">
        <f t="shared" si="35"/>
        <v>427</v>
      </c>
      <c r="D781" s="171" t="s">
        <v>1151</v>
      </c>
      <c r="E781" s="182">
        <v>1.2373799999999999</v>
      </c>
      <c r="F781" s="23">
        <v>1</v>
      </c>
      <c r="G781" s="23">
        <v>1</v>
      </c>
      <c r="H781" s="22">
        <f t="shared" si="33"/>
        <v>1.2373799999999999</v>
      </c>
      <c r="I781" s="24">
        <f t="shared" si="34"/>
        <v>1.2373799999999999</v>
      </c>
      <c r="J781" s="25">
        <f>ROUND((H781*'2-Calculator'!$D$26),2)</f>
        <v>6681.85</v>
      </c>
      <c r="K781" s="25">
        <f>ROUND((I781*'2-Calculator'!$D$26),2)</f>
        <v>6681.85</v>
      </c>
      <c r="L781" s="23">
        <v>6.2951861943687559</v>
      </c>
      <c r="M781" s="20" t="s">
        <v>199</v>
      </c>
      <c r="N781" s="20" t="s">
        <v>200</v>
      </c>
      <c r="O781" s="20"/>
      <c r="P781" s="20" t="s">
        <v>13</v>
      </c>
    </row>
    <row r="782" spans="1:16" s="26" customFormat="1" ht="12.5">
      <c r="A782" s="20"/>
      <c r="B782" s="20" t="s">
        <v>1154</v>
      </c>
      <c r="C782" s="72" t="str">
        <f t="shared" si="35"/>
        <v>427</v>
      </c>
      <c r="D782" s="171" t="s">
        <v>1151</v>
      </c>
      <c r="E782" s="182">
        <v>2.1610999999999998</v>
      </c>
      <c r="F782" s="23">
        <v>1</v>
      </c>
      <c r="G782" s="23">
        <v>1</v>
      </c>
      <c r="H782" s="22">
        <f t="shared" si="33"/>
        <v>2.1610999999999998</v>
      </c>
      <c r="I782" s="24">
        <f t="shared" si="34"/>
        <v>2.1610999999999998</v>
      </c>
      <c r="J782" s="25">
        <f>ROUND((H782*'2-Calculator'!$D$26),2)</f>
        <v>11669.94</v>
      </c>
      <c r="K782" s="25">
        <f>ROUND((I782*'2-Calculator'!$D$26),2)</f>
        <v>11669.94</v>
      </c>
      <c r="L782" s="23">
        <v>10.489270386266094</v>
      </c>
      <c r="M782" s="20" t="s">
        <v>199</v>
      </c>
      <c r="N782" s="20" t="s">
        <v>200</v>
      </c>
      <c r="O782" s="20"/>
      <c r="P782" s="20" t="s">
        <v>13</v>
      </c>
    </row>
    <row r="783" spans="1:16" s="26" customFormat="1" ht="12.5">
      <c r="A783" s="20"/>
      <c r="B783" s="20" t="s">
        <v>1155</v>
      </c>
      <c r="C783" s="72" t="str">
        <f t="shared" si="35"/>
        <v>440</v>
      </c>
      <c r="D783" s="171" t="s">
        <v>1156</v>
      </c>
      <c r="E783" s="182">
        <v>5.4415899999999997</v>
      </c>
      <c r="F783" s="23">
        <v>1.5</v>
      </c>
      <c r="G783" s="23">
        <v>1.5</v>
      </c>
      <c r="H783" s="22">
        <f t="shared" ref="H783:H846" si="36">ROUND(E783*F783,5)</f>
        <v>8.1623900000000003</v>
      </c>
      <c r="I783" s="24">
        <f t="shared" ref="I783:I846" si="37">ROUND(E783*G783,5)</f>
        <v>8.1623900000000003</v>
      </c>
      <c r="J783" s="25">
        <f>ROUND((H783*'2-Calculator'!$D$26),2)</f>
        <v>44076.91</v>
      </c>
      <c r="K783" s="25">
        <f>ROUND((I783*'2-Calculator'!$D$26),2)</f>
        <v>44076.91</v>
      </c>
      <c r="L783" s="23">
        <v>4.5559502664298401</v>
      </c>
      <c r="M783" s="20" t="s">
        <v>186</v>
      </c>
      <c r="N783" s="20" t="s">
        <v>187</v>
      </c>
      <c r="O783" s="20" t="s">
        <v>188</v>
      </c>
      <c r="P783" s="20" t="s">
        <v>13</v>
      </c>
    </row>
    <row r="784" spans="1:16" s="26" customFormat="1" ht="12.5">
      <c r="A784" s="20"/>
      <c r="B784" s="20" t="s">
        <v>1157</v>
      </c>
      <c r="C784" s="72" t="str">
        <f t="shared" ref="C784:C847" si="38">LEFT(B784,3)</f>
        <v>440</v>
      </c>
      <c r="D784" s="171" t="s">
        <v>1156</v>
      </c>
      <c r="E784" s="182">
        <v>6.0940500000000002</v>
      </c>
      <c r="F784" s="23">
        <v>1.5</v>
      </c>
      <c r="G784" s="23">
        <v>1.5</v>
      </c>
      <c r="H784" s="22">
        <f t="shared" si="36"/>
        <v>9.1410800000000005</v>
      </c>
      <c r="I784" s="24">
        <f t="shared" si="37"/>
        <v>9.1410800000000005</v>
      </c>
      <c r="J784" s="25">
        <f>ROUND((H784*'2-Calculator'!$D$26),2)</f>
        <v>49361.83</v>
      </c>
      <c r="K784" s="25">
        <f>ROUND((I784*'2-Calculator'!$D$26),2)</f>
        <v>49361.83</v>
      </c>
      <c r="L784" s="23">
        <v>4.9653350940904586</v>
      </c>
      <c r="M784" s="20" t="s">
        <v>186</v>
      </c>
      <c r="N784" s="20" t="s">
        <v>187</v>
      </c>
      <c r="O784" s="20" t="s">
        <v>188</v>
      </c>
      <c r="P784" s="20" t="s">
        <v>13</v>
      </c>
    </row>
    <row r="785" spans="1:16" s="26" customFormat="1" ht="12.5">
      <c r="A785" s="20"/>
      <c r="B785" s="20" t="s">
        <v>1158</v>
      </c>
      <c r="C785" s="72" t="str">
        <f t="shared" si="38"/>
        <v>440</v>
      </c>
      <c r="D785" s="171" t="s">
        <v>1156</v>
      </c>
      <c r="E785" s="182">
        <v>7.1054500000000003</v>
      </c>
      <c r="F785" s="23">
        <v>1.5</v>
      </c>
      <c r="G785" s="23">
        <v>1.5</v>
      </c>
      <c r="H785" s="22">
        <f t="shared" si="36"/>
        <v>10.65818</v>
      </c>
      <c r="I785" s="24">
        <f t="shared" si="37"/>
        <v>10.65818</v>
      </c>
      <c r="J785" s="25">
        <f>ROUND((H785*'2-Calculator'!$D$26),2)</f>
        <v>57554.17</v>
      </c>
      <c r="K785" s="25">
        <f>ROUND((I785*'2-Calculator'!$D$26),2)</f>
        <v>57554.17</v>
      </c>
      <c r="L785" s="23">
        <v>7.0524271844660191</v>
      </c>
      <c r="M785" s="20" t="s">
        <v>186</v>
      </c>
      <c r="N785" s="20" t="s">
        <v>187</v>
      </c>
      <c r="O785" s="20" t="s">
        <v>188</v>
      </c>
      <c r="P785" s="20" t="s">
        <v>13</v>
      </c>
    </row>
    <row r="786" spans="1:16" s="26" customFormat="1" ht="12.5">
      <c r="A786" s="20"/>
      <c r="B786" s="20" t="s">
        <v>1159</v>
      </c>
      <c r="C786" s="72" t="str">
        <f t="shared" si="38"/>
        <v>440</v>
      </c>
      <c r="D786" s="171" t="s">
        <v>1156</v>
      </c>
      <c r="E786" s="182">
        <v>10.779489999999999</v>
      </c>
      <c r="F786" s="23">
        <v>1.5</v>
      </c>
      <c r="G786" s="23">
        <v>1.5</v>
      </c>
      <c r="H786" s="22">
        <f t="shared" si="36"/>
        <v>16.169239999999999</v>
      </c>
      <c r="I786" s="24">
        <f t="shared" si="37"/>
        <v>16.169239999999999</v>
      </c>
      <c r="J786" s="25">
        <f>ROUND((H786*'2-Calculator'!$D$26),2)</f>
        <v>87313.9</v>
      </c>
      <c r="K786" s="25">
        <f>ROUND((I786*'2-Calculator'!$D$26),2)</f>
        <v>87313.9</v>
      </c>
      <c r="L786" s="23">
        <v>15.109523809523809</v>
      </c>
      <c r="M786" s="20" t="s">
        <v>186</v>
      </c>
      <c r="N786" s="20" t="s">
        <v>187</v>
      </c>
      <c r="O786" s="20" t="s">
        <v>188</v>
      </c>
      <c r="P786" s="20" t="s">
        <v>13</v>
      </c>
    </row>
    <row r="787" spans="1:16" s="26" customFormat="1" ht="12.5">
      <c r="A787" s="20"/>
      <c r="B787" s="20" t="s">
        <v>1160</v>
      </c>
      <c r="C787" s="72" t="str">
        <f t="shared" si="38"/>
        <v>441</v>
      </c>
      <c r="D787" s="171" t="s">
        <v>1161</v>
      </c>
      <c r="E787" s="182">
        <v>1.85318</v>
      </c>
      <c r="F787" s="23">
        <v>1</v>
      </c>
      <c r="G787" s="23">
        <v>1</v>
      </c>
      <c r="H787" s="22">
        <f t="shared" si="36"/>
        <v>1.85318</v>
      </c>
      <c r="I787" s="24">
        <f t="shared" si="37"/>
        <v>1.85318</v>
      </c>
      <c r="J787" s="25">
        <f>ROUND((H787*'2-Calculator'!$D$26),2)</f>
        <v>10007.17</v>
      </c>
      <c r="K787" s="25">
        <f>ROUND((I787*'2-Calculator'!$D$26),2)</f>
        <v>10007.17</v>
      </c>
      <c r="L787" s="23">
        <v>4.5240174672489086</v>
      </c>
      <c r="M787" s="20" t="s">
        <v>199</v>
      </c>
      <c r="N787" s="20" t="s">
        <v>200</v>
      </c>
      <c r="O787" s="20"/>
      <c r="P787" s="20" t="s">
        <v>13</v>
      </c>
    </row>
    <row r="788" spans="1:16" s="26" customFormat="1" ht="12.5">
      <c r="A788" s="20"/>
      <c r="B788" s="20" t="s">
        <v>1162</v>
      </c>
      <c r="C788" s="72" t="str">
        <f t="shared" si="38"/>
        <v>441</v>
      </c>
      <c r="D788" s="171" t="s">
        <v>1161</v>
      </c>
      <c r="E788" s="182">
        <v>2.8201499999999999</v>
      </c>
      <c r="F788" s="23">
        <v>1</v>
      </c>
      <c r="G788" s="23">
        <v>1</v>
      </c>
      <c r="H788" s="22">
        <f t="shared" si="36"/>
        <v>2.8201499999999999</v>
      </c>
      <c r="I788" s="24">
        <f t="shared" si="37"/>
        <v>2.8201499999999999</v>
      </c>
      <c r="J788" s="25">
        <f>ROUND((H788*'2-Calculator'!$D$26),2)</f>
        <v>15228.81</v>
      </c>
      <c r="K788" s="25">
        <f>ROUND((I788*'2-Calculator'!$D$26),2)</f>
        <v>15228.81</v>
      </c>
      <c r="L788" s="23">
        <v>6.2383687535898913</v>
      </c>
      <c r="M788" s="20" t="s">
        <v>199</v>
      </c>
      <c r="N788" s="20" t="s">
        <v>200</v>
      </c>
      <c r="O788" s="20"/>
      <c r="P788" s="20" t="s">
        <v>13</v>
      </c>
    </row>
    <row r="789" spans="1:16" s="26" customFormat="1" ht="12.5">
      <c r="A789" s="20"/>
      <c r="B789" s="20" t="s">
        <v>1163</v>
      </c>
      <c r="C789" s="72" t="str">
        <f t="shared" si="38"/>
        <v>441</v>
      </c>
      <c r="D789" s="171" t="s">
        <v>1161</v>
      </c>
      <c r="E789" s="182">
        <v>3.6875900000000001</v>
      </c>
      <c r="F789" s="23">
        <v>1</v>
      </c>
      <c r="G789" s="23">
        <v>1</v>
      </c>
      <c r="H789" s="22">
        <f t="shared" si="36"/>
        <v>3.6875900000000001</v>
      </c>
      <c r="I789" s="24">
        <f t="shared" si="37"/>
        <v>3.6875900000000001</v>
      </c>
      <c r="J789" s="25">
        <f>ROUND((H789*'2-Calculator'!$D$26),2)</f>
        <v>19912.990000000002</v>
      </c>
      <c r="K789" s="25">
        <f>ROUND((I789*'2-Calculator'!$D$26),2)</f>
        <v>19912.990000000002</v>
      </c>
      <c r="L789" s="23">
        <v>8.997218911402463</v>
      </c>
      <c r="M789" s="20" t="s">
        <v>199</v>
      </c>
      <c r="N789" s="20" t="s">
        <v>200</v>
      </c>
      <c r="O789" s="20"/>
      <c r="P789" s="20" t="s">
        <v>13</v>
      </c>
    </row>
    <row r="790" spans="1:16" s="26" customFormat="1" ht="12.5">
      <c r="A790" s="20"/>
      <c r="B790" s="20" t="s">
        <v>1164</v>
      </c>
      <c r="C790" s="72" t="str">
        <f t="shared" si="38"/>
        <v>441</v>
      </c>
      <c r="D790" s="171" t="s">
        <v>1161</v>
      </c>
      <c r="E790" s="182">
        <v>7.2651199999999996</v>
      </c>
      <c r="F790" s="23">
        <v>1</v>
      </c>
      <c r="G790" s="23">
        <v>1</v>
      </c>
      <c r="H790" s="22">
        <f t="shared" si="36"/>
        <v>7.2651199999999996</v>
      </c>
      <c r="I790" s="24">
        <f t="shared" si="37"/>
        <v>7.2651199999999996</v>
      </c>
      <c r="J790" s="25">
        <f>ROUND((H790*'2-Calculator'!$D$26),2)</f>
        <v>39231.65</v>
      </c>
      <c r="K790" s="25">
        <f>ROUND((I790*'2-Calculator'!$D$26),2)</f>
        <v>39231.65</v>
      </c>
      <c r="L790" s="23">
        <v>19.794416243654823</v>
      </c>
      <c r="M790" s="20" t="s">
        <v>199</v>
      </c>
      <c r="N790" s="20" t="s">
        <v>200</v>
      </c>
      <c r="O790" s="20"/>
      <c r="P790" s="20" t="s">
        <v>13</v>
      </c>
    </row>
    <row r="791" spans="1:16" s="26" customFormat="1" ht="12.5">
      <c r="A791" s="20"/>
      <c r="B791" s="20" t="s">
        <v>1165</v>
      </c>
      <c r="C791" s="72" t="str">
        <f t="shared" si="38"/>
        <v>442</v>
      </c>
      <c r="D791" s="171" t="s">
        <v>1166</v>
      </c>
      <c r="E791" s="182">
        <v>1.7333700000000001</v>
      </c>
      <c r="F791" s="23">
        <v>1</v>
      </c>
      <c r="G791" s="23">
        <v>1</v>
      </c>
      <c r="H791" s="22">
        <f t="shared" si="36"/>
        <v>1.7333700000000001</v>
      </c>
      <c r="I791" s="24">
        <f t="shared" si="37"/>
        <v>1.7333700000000001</v>
      </c>
      <c r="J791" s="25">
        <f>ROUND((H791*'2-Calculator'!$D$26),2)</f>
        <v>9360.2000000000007</v>
      </c>
      <c r="K791" s="25">
        <f>ROUND((I791*'2-Calculator'!$D$26),2)</f>
        <v>9360.2000000000007</v>
      </c>
      <c r="L791" s="23">
        <v>2.8363848850798599</v>
      </c>
      <c r="M791" s="20" t="s">
        <v>199</v>
      </c>
      <c r="N791" s="20" t="s">
        <v>200</v>
      </c>
      <c r="O791" s="20"/>
      <c r="P791" s="20" t="s">
        <v>13</v>
      </c>
    </row>
    <row r="792" spans="1:16" s="26" customFormat="1" ht="12.5">
      <c r="A792" s="20"/>
      <c r="B792" s="20" t="s">
        <v>1167</v>
      </c>
      <c r="C792" s="72" t="str">
        <f t="shared" si="38"/>
        <v>442</v>
      </c>
      <c r="D792" s="171" t="s">
        <v>1166</v>
      </c>
      <c r="E792" s="182">
        <v>2.0129299999999999</v>
      </c>
      <c r="F792" s="23">
        <v>1</v>
      </c>
      <c r="G792" s="23">
        <v>1</v>
      </c>
      <c r="H792" s="22">
        <f t="shared" si="36"/>
        <v>2.0129299999999999</v>
      </c>
      <c r="I792" s="24">
        <f t="shared" si="37"/>
        <v>2.0129299999999999</v>
      </c>
      <c r="J792" s="25">
        <f>ROUND((H792*'2-Calculator'!$D$26),2)</f>
        <v>10869.82</v>
      </c>
      <c r="K792" s="25">
        <f>ROUND((I792*'2-Calculator'!$D$26),2)</f>
        <v>10869.82</v>
      </c>
      <c r="L792" s="23">
        <v>3.7864228146311221</v>
      </c>
      <c r="M792" s="20" t="s">
        <v>199</v>
      </c>
      <c r="N792" s="20" t="s">
        <v>200</v>
      </c>
      <c r="O792" s="20"/>
      <c r="P792" s="20" t="s">
        <v>13</v>
      </c>
    </row>
    <row r="793" spans="1:16" s="26" customFormat="1" ht="12.5">
      <c r="A793" s="20"/>
      <c r="B793" s="20" t="s">
        <v>1168</v>
      </c>
      <c r="C793" s="72" t="str">
        <f t="shared" si="38"/>
        <v>442</v>
      </c>
      <c r="D793" s="171" t="s">
        <v>1166</v>
      </c>
      <c r="E793" s="182">
        <v>2.9244400000000002</v>
      </c>
      <c r="F793" s="23">
        <v>1</v>
      </c>
      <c r="G793" s="23">
        <v>1</v>
      </c>
      <c r="H793" s="22">
        <f t="shared" si="36"/>
        <v>2.9244400000000002</v>
      </c>
      <c r="I793" s="24">
        <f t="shared" si="37"/>
        <v>2.9244400000000002</v>
      </c>
      <c r="J793" s="25">
        <f>ROUND((H793*'2-Calculator'!$D$26),2)</f>
        <v>15791.98</v>
      </c>
      <c r="K793" s="25">
        <f>ROUND((I793*'2-Calculator'!$D$26),2)</f>
        <v>15791.98</v>
      </c>
      <c r="L793" s="23">
        <v>7.1883341571922887</v>
      </c>
      <c r="M793" s="20" t="s">
        <v>199</v>
      </c>
      <c r="N793" s="20" t="s">
        <v>200</v>
      </c>
      <c r="O793" s="20"/>
      <c r="P793" s="20" t="s">
        <v>13</v>
      </c>
    </row>
    <row r="794" spans="1:16" s="26" customFormat="1" ht="12.5">
      <c r="A794" s="20"/>
      <c r="B794" s="20" t="s">
        <v>1169</v>
      </c>
      <c r="C794" s="72" t="str">
        <f t="shared" si="38"/>
        <v>442</v>
      </c>
      <c r="D794" s="171" t="s">
        <v>1166</v>
      </c>
      <c r="E794" s="182">
        <v>5.1235600000000003</v>
      </c>
      <c r="F794" s="23">
        <v>1</v>
      </c>
      <c r="G794" s="23">
        <v>1</v>
      </c>
      <c r="H794" s="22">
        <f t="shared" si="36"/>
        <v>5.1235600000000003</v>
      </c>
      <c r="I794" s="24">
        <f t="shared" si="37"/>
        <v>5.1235600000000003</v>
      </c>
      <c r="J794" s="25">
        <f>ROUND((H794*'2-Calculator'!$D$26),2)</f>
        <v>27667.22</v>
      </c>
      <c r="K794" s="25">
        <f>ROUND((I794*'2-Calculator'!$D$26),2)</f>
        <v>27667.22</v>
      </c>
      <c r="L794" s="23">
        <v>12.912559618441971</v>
      </c>
      <c r="M794" s="20" t="s">
        <v>199</v>
      </c>
      <c r="N794" s="20" t="s">
        <v>200</v>
      </c>
      <c r="O794" s="20"/>
      <c r="P794" s="20" t="s">
        <v>13</v>
      </c>
    </row>
    <row r="795" spans="1:16" s="26" customFormat="1" ht="12.5">
      <c r="A795" s="20"/>
      <c r="B795" s="20" t="s">
        <v>1170</v>
      </c>
      <c r="C795" s="72" t="str">
        <f t="shared" si="38"/>
        <v>443</v>
      </c>
      <c r="D795" s="171" t="s">
        <v>1171</v>
      </c>
      <c r="E795" s="182">
        <v>1.4591400000000001</v>
      </c>
      <c r="F795" s="23">
        <v>1</v>
      </c>
      <c r="G795" s="23">
        <v>1</v>
      </c>
      <c r="H795" s="22">
        <f t="shared" si="36"/>
        <v>1.4591400000000001</v>
      </c>
      <c r="I795" s="24">
        <f t="shared" si="37"/>
        <v>1.4591400000000001</v>
      </c>
      <c r="J795" s="25">
        <f>ROUND((H795*'2-Calculator'!$D$26),2)</f>
        <v>7879.36</v>
      </c>
      <c r="K795" s="25">
        <f>ROUND((I795*'2-Calculator'!$D$26),2)</f>
        <v>7879.36</v>
      </c>
      <c r="L795" s="23">
        <v>2.3729729729729732</v>
      </c>
      <c r="M795" s="20" t="s">
        <v>199</v>
      </c>
      <c r="N795" s="20" t="s">
        <v>200</v>
      </c>
      <c r="O795" s="20"/>
      <c r="P795" s="20" t="s">
        <v>13</v>
      </c>
    </row>
    <row r="796" spans="1:16" s="26" customFormat="1" ht="12.5">
      <c r="A796" s="20"/>
      <c r="B796" s="20" t="s">
        <v>1172</v>
      </c>
      <c r="C796" s="72" t="str">
        <f t="shared" si="38"/>
        <v>443</v>
      </c>
      <c r="D796" s="171" t="s">
        <v>1171</v>
      </c>
      <c r="E796" s="182">
        <v>1.6894800000000001</v>
      </c>
      <c r="F796" s="23">
        <v>1</v>
      </c>
      <c r="G796" s="23">
        <v>1</v>
      </c>
      <c r="H796" s="22">
        <f t="shared" si="36"/>
        <v>1.6894800000000001</v>
      </c>
      <c r="I796" s="24">
        <f t="shared" si="37"/>
        <v>1.6894800000000001</v>
      </c>
      <c r="J796" s="25">
        <f>ROUND((H796*'2-Calculator'!$D$26),2)</f>
        <v>9123.19</v>
      </c>
      <c r="K796" s="25">
        <f>ROUND((I796*'2-Calculator'!$D$26),2)</f>
        <v>9123.19</v>
      </c>
      <c r="L796" s="23">
        <v>3.3610482905414396</v>
      </c>
      <c r="M796" s="20" t="s">
        <v>199</v>
      </c>
      <c r="N796" s="20" t="s">
        <v>200</v>
      </c>
      <c r="O796" s="20"/>
      <c r="P796" s="20" t="s">
        <v>13</v>
      </c>
    </row>
    <row r="797" spans="1:16" s="26" customFormat="1" ht="12.5">
      <c r="A797" s="20"/>
      <c r="B797" s="20" t="s">
        <v>1173</v>
      </c>
      <c r="C797" s="72" t="str">
        <f t="shared" si="38"/>
        <v>443</v>
      </c>
      <c r="D797" s="171" t="s">
        <v>1171</v>
      </c>
      <c r="E797" s="182">
        <v>2.4844200000000001</v>
      </c>
      <c r="F797" s="23">
        <v>1</v>
      </c>
      <c r="G797" s="23">
        <v>1</v>
      </c>
      <c r="H797" s="22">
        <f t="shared" si="36"/>
        <v>2.4844200000000001</v>
      </c>
      <c r="I797" s="24">
        <f t="shared" si="37"/>
        <v>2.4844200000000001</v>
      </c>
      <c r="J797" s="25">
        <f>ROUND((H797*'2-Calculator'!$D$26),2)</f>
        <v>13415.87</v>
      </c>
      <c r="K797" s="25">
        <f>ROUND((I797*'2-Calculator'!$D$26),2)</f>
        <v>13415.87</v>
      </c>
      <c r="L797" s="23">
        <v>7.7104547221142639</v>
      </c>
      <c r="M797" s="20" t="s">
        <v>199</v>
      </c>
      <c r="N797" s="20" t="s">
        <v>200</v>
      </c>
      <c r="O797" s="20"/>
      <c r="P797" s="20" t="s">
        <v>13</v>
      </c>
    </row>
    <row r="798" spans="1:16" s="26" customFormat="1" ht="12.5">
      <c r="A798" s="20"/>
      <c r="B798" s="20" t="s">
        <v>1174</v>
      </c>
      <c r="C798" s="72" t="str">
        <f t="shared" si="38"/>
        <v>443</v>
      </c>
      <c r="D798" s="171" t="s">
        <v>1171</v>
      </c>
      <c r="E798" s="182">
        <v>4.1634799999999998</v>
      </c>
      <c r="F798" s="23">
        <v>1</v>
      </c>
      <c r="G798" s="23">
        <v>1</v>
      </c>
      <c r="H798" s="22">
        <f t="shared" si="36"/>
        <v>4.1634799999999998</v>
      </c>
      <c r="I798" s="24">
        <f t="shared" si="37"/>
        <v>4.1634799999999998</v>
      </c>
      <c r="J798" s="25">
        <f>ROUND((H798*'2-Calculator'!$D$26),2)</f>
        <v>22482.79</v>
      </c>
      <c r="K798" s="25">
        <f>ROUND((I798*'2-Calculator'!$D$26),2)</f>
        <v>22482.79</v>
      </c>
      <c r="L798" s="23">
        <v>14.941823899371069</v>
      </c>
      <c r="M798" s="20" t="s">
        <v>199</v>
      </c>
      <c r="N798" s="20" t="s">
        <v>200</v>
      </c>
      <c r="O798" s="20"/>
      <c r="P798" s="20" t="s">
        <v>13</v>
      </c>
    </row>
    <row r="799" spans="1:16" s="26" customFormat="1" ht="12.5">
      <c r="A799" s="20"/>
      <c r="B799" s="20" t="s">
        <v>1175</v>
      </c>
      <c r="C799" s="72" t="str">
        <f t="shared" si="38"/>
        <v>444</v>
      </c>
      <c r="D799" s="171" t="s">
        <v>1176</v>
      </c>
      <c r="E799" s="182">
        <v>1.14761</v>
      </c>
      <c r="F799" s="23">
        <v>1</v>
      </c>
      <c r="G799" s="23">
        <v>1</v>
      </c>
      <c r="H799" s="22">
        <f t="shared" si="36"/>
        <v>1.14761</v>
      </c>
      <c r="I799" s="24">
        <f t="shared" si="37"/>
        <v>1.14761</v>
      </c>
      <c r="J799" s="25">
        <f>ROUND((H799*'2-Calculator'!$D$26),2)</f>
        <v>6197.09</v>
      </c>
      <c r="K799" s="25">
        <f>ROUND((I799*'2-Calculator'!$D$26),2)</f>
        <v>6197.09</v>
      </c>
      <c r="L799" s="23">
        <v>2.5150501672240804</v>
      </c>
      <c r="M799" s="20" t="s">
        <v>199</v>
      </c>
      <c r="N799" s="20" t="s">
        <v>200</v>
      </c>
      <c r="O799" s="20"/>
      <c r="P799" s="20" t="s">
        <v>13</v>
      </c>
    </row>
    <row r="800" spans="1:16" s="26" customFormat="1" ht="12.5">
      <c r="A800" s="20"/>
      <c r="B800" s="20" t="s">
        <v>1177</v>
      </c>
      <c r="C800" s="72" t="str">
        <f t="shared" si="38"/>
        <v>444</v>
      </c>
      <c r="D800" s="171" t="s">
        <v>1176</v>
      </c>
      <c r="E800" s="182">
        <v>1.7113100000000001</v>
      </c>
      <c r="F800" s="23">
        <v>1</v>
      </c>
      <c r="G800" s="23">
        <v>1</v>
      </c>
      <c r="H800" s="22">
        <f t="shared" si="36"/>
        <v>1.7113100000000001</v>
      </c>
      <c r="I800" s="24">
        <f t="shared" si="37"/>
        <v>1.7113100000000001</v>
      </c>
      <c r="J800" s="25">
        <f>ROUND((H800*'2-Calculator'!$D$26),2)</f>
        <v>9241.07</v>
      </c>
      <c r="K800" s="25">
        <f>ROUND((I800*'2-Calculator'!$D$26),2)</f>
        <v>9241.07</v>
      </c>
      <c r="L800" s="23">
        <v>5.3784266984505367</v>
      </c>
      <c r="M800" s="20" t="s">
        <v>199</v>
      </c>
      <c r="N800" s="20" t="s">
        <v>200</v>
      </c>
      <c r="O800" s="20"/>
      <c r="P800" s="20" t="s">
        <v>13</v>
      </c>
    </row>
    <row r="801" spans="1:16" s="26" customFormat="1" ht="12.5">
      <c r="A801" s="20"/>
      <c r="B801" s="20" t="s">
        <v>1178</v>
      </c>
      <c r="C801" s="72" t="str">
        <f t="shared" si="38"/>
        <v>444</v>
      </c>
      <c r="D801" s="171" t="s">
        <v>1176</v>
      </c>
      <c r="E801" s="182">
        <v>2.5248300000000001</v>
      </c>
      <c r="F801" s="23">
        <v>1</v>
      </c>
      <c r="G801" s="23">
        <v>1</v>
      </c>
      <c r="H801" s="22">
        <f t="shared" si="36"/>
        <v>2.5248300000000001</v>
      </c>
      <c r="I801" s="24">
        <f t="shared" si="37"/>
        <v>2.5248300000000001</v>
      </c>
      <c r="J801" s="25">
        <f>ROUND((H801*'2-Calculator'!$D$26),2)</f>
        <v>13634.08</v>
      </c>
      <c r="K801" s="25">
        <f>ROUND((I801*'2-Calculator'!$D$26),2)</f>
        <v>13634.08</v>
      </c>
      <c r="L801" s="23">
        <v>10.401439835447377</v>
      </c>
      <c r="M801" s="20" t="s">
        <v>199</v>
      </c>
      <c r="N801" s="20" t="s">
        <v>200</v>
      </c>
      <c r="O801" s="20"/>
      <c r="P801" s="20" t="s">
        <v>13</v>
      </c>
    </row>
    <row r="802" spans="1:16" s="26" customFormat="1" ht="12.5">
      <c r="A802" s="20"/>
      <c r="B802" s="20" t="s">
        <v>1179</v>
      </c>
      <c r="C802" s="72" t="str">
        <f t="shared" si="38"/>
        <v>444</v>
      </c>
      <c r="D802" s="171" t="s">
        <v>1176</v>
      </c>
      <c r="E802" s="182">
        <v>4.3146100000000001</v>
      </c>
      <c r="F802" s="23">
        <v>1</v>
      </c>
      <c r="G802" s="23">
        <v>1</v>
      </c>
      <c r="H802" s="22">
        <f t="shared" si="36"/>
        <v>4.3146100000000001</v>
      </c>
      <c r="I802" s="24">
        <f t="shared" si="37"/>
        <v>4.3146100000000001</v>
      </c>
      <c r="J802" s="25">
        <f>ROUND((H802*'2-Calculator'!$D$26),2)</f>
        <v>23298.89</v>
      </c>
      <c r="K802" s="25">
        <f>ROUND((I802*'2-Calculator'!$D$26),2)</f>
        <v>23298.89</v>
      </c>
      <c r="L802" s="23">
        <v>18.58266129032258</v>
      </c>
      <c r="M802" s="20" t="s">
        <v>199</v>
      </c>
      <c r="N802" s="20" t="s">
        <v>200</v>
      </c>
      <c r="O802" s="20"/>
      <c r="P802" s="20" t="s">
        <v>13</v>
      </c>
    </row>
    <row r="803" spans="1:16" s="26" customFormat="1" ht="12.5">
      <c r="A803" s="20"/>
      <c r="B803" s="20" t="s">
        <v>1180</v>
      </c>
      <c r="C803" s="72" t="str">
        <f t="shared" si="38"/>
        <v>445</v>
      </c>
      <c r="D803" s="171" t="s">
        <v>1181</v>
      </c>
      <c r="E803" s="182">
        <v>1.1938599999999999</v>
      </c>
      <c r="F803" s="23">
        <v>1</v>
      </c>
      <c r="G803" s="23">
        <v>1</v>
      </c>
      <c r="H803" s="22">
        <f t="shared" si="36"/>
        <v>1.1938599999999999</v>
      </c>
      <c r="I803" s="24">
        <f t="shared" si="37"/>
        <v>1.1938599999999999</v>
      </c>
      <c r="J803" s="25">
        <f>ROUND((H803*'2-Calculator'!$D$26),2)</f>
        <v>6446.84</v>
      </c>
      <c r="K803" s="25">
        <f>ROUND((I803*'2-Calculator'!$D$26),2)</f>
        <v>6446.84</v>
      </c>
      <c r="L803" s="23">
        <v>2.2369980250164581</v>
      </c>
      <c r="M803" s="20" t="s">
        <v>199</v>
      </c>
      <c r="N803" s="20" t="s">
        <v>200</v>
      </c>
      <c r="O803" s="20"/>
      <c r="P803" s="20" t="s">
        <v>13</v>
      </c>
    </row>
    <row r="804" spans="1:16" s="26" customFormat="1" ht="12.5">
      <c r="A804" s="20"/>
      <c r="B804" s="20" t="s">
        <v>1182</v>
      </c>
      <c r="C804" s="72" t="str">
        <f t="shared" si="38"/>
        <v>445</v>
      </c>
      <c r="D804" s="171" t="s">
        <v>1181</v>
      </c>
      <c r="E804" s="182">
        <v>1.5190699999999999</v>
      </c>
      <c r="F804" s="23">
        <v>1</v>
      </c>
      <c r="G804" s="23">
        <v>1</v>
      </c>
      <c r="H804" s="22">
        <f t="shared" si="36"/>
        <v>1.5190699999999999</v>
      </c>
      <c r="I804" s="24">
        <f t="shared" si="37"/>
        <v>1.5190699999999999</v>
      </c>
      <c r="J804" s="25">
        <f>ROUND((H804*'2-Calculator'!$D$26),2)</f>
        <v>8202.98</v>
      </c>
      <c r="K804" s="25">
        <f>ROUND((I804*'2-Calculator'!$D$26),2)</f>
        <v>8202.98</v>
      </c>
      <c r="L804" s="23">
        <v>4.1599707815924036</v>
      </c>
      <c r="M804" s="20" t="s">
        <v>199</v>
      </c>
      <c r="N804" s="20" t="s">
        <v>200</v>
      </c>
      <c r="O804" s="20"/>
      <c r="P804" s="20" t="s">
        <v>13</v>
      </c>
    </row>
    <row r="805" spans="1:16" s="26" customFormat="1" ht="12.5">
      <c r="A805" s="20"/>
      <c r="B805" s="20" t="s">
        <v>1183</v>
      </c>
      <c r="C805" s="72" t="str">
        <f t="shared" si="38"/>
        <v>445</v>
      </c>
      <c r="D805" s="171" t="s">
        <v>1181</v>
      </c>
      <c r="E805" s="182">
        <v>2.1333600000000001</v>
      </c>
      <c r="F805" s="23">
        <v>1</v>
      </c>
      <c r="G805" s="23">
        <v>1</v>
      </c>
      <c r="H805" s="22">
        <f t="shared" si="36"/>
        <v>2.1333600000000001</v>
      </c>
      <c r="I805" s="24">
        <f t="shared" si="37"/>
        <v>2.1333600000000001</v>
      </c>
      <c r="J805" s="25">
        <f>ROUND((H805*'2-Calculator'!$D$26),2)</f>
        <v>11520.14</v>
      </c>
      <c r="K805" s="25">
        <f>ROUND((I805*'2-Calculator'!$D$26),2)</f>
        <v>11520.14</v>
      </c>
      <c r="L805" s="23">
        <v>8.1917613636363633</v>
      </c>
      <c r="M805" s="20" t="s">
        <v>199</v>
      </c>
      <c r="N805" s="20" t="s">
        <v>200</v>
      </c>
      <c r="O805" s="20"/>
      <c r="P805" s="20" t="s">
        <v>13</v>
      </c>
    </row>
    <row r="806" spans="1:16" s="26" customFormat="1" ht="12.5">
      <c r="A806" s="20"/>
      <c r="B806" s="20" t="s">
        <v>1184</v>
      </c>
      <c r="C806" s="72" t="str">
        <f t="shared" si="38"/>
        <v>445</v>
      </c>
      <c r="D806" s="171" t="s">
        <v>1181</v>
      </c>
      <c r="E806" s="182">
        <v>3.9837699999999998</v>
      </c>
      <c r="F806" s="23">
        <v>1</v>
      </c>
      <c r="G806" s="23">
        <v>1</v>
      </c>
      <c r="H806" s="22">
        <f t="shared" si="36"/>
        <v>3.9837699999999998</v>
      </c>
      <c r="I806" s="24">
        <f t="shared" si="37"/>
        <v>3.9837699999999998</v>
      </c>
      <c r="J806" s="25">
        <f>ROUND((H806*'2-Calculator'!$D$26),2)</f>
        <v>21512.36</v>
      </c>
      <c r="K806" s="25">
        <f>ROUND((I806*'2-Calculator'!$D$26),2)</f>
        <v>21512.36</v>
      </c>
      <c r="L806" s="23">
        <v>14.783439490445859</v>
      </c>
      <c r="M806" s="20" t="s">
        <v>199</v>
      </c>
      <c r="N806" s="20" t="s">
        <v>200</v>
      </c>
      <c r="O806" s="20"/>
      <c r="P806" s="20" t="s">
        <v>13</v>
      </c>
    </row>
    <row r="807" spans="1:16" s="26" customFormat="1" ht="12.5">
      <c r="A807" s="20"/>
      <c r="B807" s="20" t="s">
        <v>1185</v>
      </c>
      <c r="C807" s="72" t="str">
        <f t="shared" si="38"/>
        <v>446</v>
      </c>
      <c r="D807" s="171" t="s">
        <v>1186</v>
      </c>
      <c r="E807" s="182">
        <v>1.03338</v>
      </c>
      <c r="F807" s="23">
        <v>1</v>
      </c>
      <c r="G807" s="23">
        <v>1</v>
      </c>
      <c r="H807" s="22">
        <f t="shared" si="36"/>
        <v>1.03338</v>
      </c>
      <c r="I807" s="24">
        <f t="shared" si="37"/>
        <v>1.03338</v>
      </c>
      <c r="J807" s="25">
        <f>ROUND((H807*'2-Calculator'!$D$26),2)</f>
        <v>5580.25</v>
      </c>
      <c r="K807" s="25">
        <f>ROUND((I807*'2-Calculator'!$D$26),2)</f>
        <v>5580.25</v>
      </c>
      <c r="L807" s="23">
        <v>2.016609672691744</v>
      </c>
      <c r="M807" s="20" t="s">
        <v>199</v>
      </c>
      <c r="N807" s="20" t="s">
        <v>200</v>
      </c>
      <c r="O807" s="20"/>
      <c r="P807" s="20" t="s">
        <v>13</v>
      </c>
    </row>
    <row r="808" spans="1:16" s="26" customFormat="1" ht="12.5">
      <c r="A808" s="20"/>
      <c r="B808" s="20" t="s">
        <v>1187</v>
      </c>
      <c r="C808" s="72" t="str">
        <f t="shared" si="38"/>
        <v>446</v>
      </c>
      <c r="D808" s="171" t="s">
        <v>1186</v>
      </c>
      <c r="E808" s="182">
        <v>1.2583599999999999</v>
      </c>
      <c r="F808" s="23">
        <v>1</v>
      </c>
      <c r="G808" s="23">
        <v>1</v>
      </c>
      <c r="H808" s="22">
        <f t="shared" si="36"/>
        <v>1.2583599999999999</v>
      </c>
      <c r="I808" s="24">
        <f t="shared" si="37"/>
        <v>1.2583599999999999</v>
      </c>
      <c r="J808" s="25">
        <f>ROUND((H808*'2-Calculator'!$D$26),2)</f>
        <v>6795.14</v>
      </c>
      <c r="K808" s="25">
        <f>ROUND((I808*'2-Calculator'!$D$26),2)</f>
        <v>6795.14</v>
      </c>
      <c r="L808" s="23">
        <v>3.3445931125246764</v>
      </c>
      <c r="M808" s="20" t="s">
        <v>199</v>
      </c>
      <c r="N808" s="20" t="s">
        <v>200</v>
      </c>
      <c r="O808" s="20"/>
      <c r="P808" s="20" t="s">
        <v>13</v>
      </c>
    </row>
    <row r="809" spans="1:16" s="26" customFormat="1" ht="12.5">
      <c r="A809" s="20"/>
      <c r="B809" s="20" t="s">
        <v>1188</v>
      </c>
      <c r="C809" s="72" t="str">
        <f t="shared" si="38"/>
        <v>446</v>
      </c>
      <c r="D809" s="171" t="s">
        <v>1186</v>
      </c>
      <c r="E809" s="182">
        <v>1.9781</v>
      </c>
      <c r="F809" s="23">
        <v>1</v>
      </c>
      <c r="G809" s="23">
        <v>1</v>
      </c>
      <c r="H809" s="22">
        <f t="shared" si="36"/>
        <v>1.9781</v>
      </c>
      <c r="I809" s="24">
        <f t="shared" si="37"/>
        <v>1.9781</v>
      </c>
      <c r="J809" s="25">
        <f>ROUND((H809*'2-Calculator'!$D$26),2)</f>
        <v>10681.74</v>
      </c>
      <c r="K809" s="25">
        <f>ROUND((I809*'2-Calculator'!$D$26),2)</f>
        <v>10681.74</v>
      </c>
      <c r="L809" s="23">
        <v>7.544737744257799</v>
      </c>
      <c r="M809" s="20" t="s">
        <v>199</v>
      </c>
      <c r="N809" s="20" t="s">
        <v>200</v>
      </c>
      <c r="O809" s="20"/>
      <c r="P809" s="20" t="s">
        <v>13</v>
      </c>
    </row>
    <row r="810" spans="1:16" s="26" customFormat="1" ht="12.5">
      <c r="A810" s="20"/>
      <c r="B810" s="20" t="s">
        <v>1189</v>
      </c>
      <c r="C810" s="72" t="str">
        <f t="shared" si="38"/>
        <v>446</v>
      </c>
      <c r="D810" s="171" t="s">
        <v>1186</v>
      </c>
      <c r="E810" s="182">
        <v>3.2783899999999999</v>
      </c>
      <c r="F810" s="23">
        <v>1</v>
      </c>
      <c r="G810" s="23">
        <v>1</v>
      </c>
      <c r="H810" s="22">
        <f t="shared" si="36"/>
        <v>3.2783899999999999</v>
      </c>
      <c r="I810" s="24">
        <f t="shared" si="37"/>
        <v>3.2783899999999999</v>
      </c>
      <c r="J810" s="25">
        <f>ROUND((H810*'2-Calculator'!$D$26),2)</f>
        <v>17703.310000000001</v>
      </c>
      <c r="K810" s="25">
        <f>ROUND((I810*'2-Calculator'!$D$26),2)</f>
        <v>17703.310000000001</v>
      </c>
      <c r="L810" s="23">
        <v>13.218455743879472</v>
      </c>
      <c r="M810" s="20" t="s">
        <v>199</v>
      </c>
      <c r="N810" s="20" t="s">
        <v>200</v>
      </c>
      <c r="O810" s="20"/>
      <c r="P810" s="20" t="s">
        <v>13</v>
      </c>
    </row>
    <row r="811" spans="1:16" s="26" customFormat="1" ht="12.5">
      <c r="A811" s="20"/>
      <c r="B811" s="20" t="s">
        <v>1190</v>
      </c>
      <c r="C811" s="72" t="str">
        <f t="shared" si="38"/>
        <v>447</v>
      </c>
      <c r="D811" s="171" t="s">
        <v>1191</v>
      </c>
      <c r="E811" s="182">
        <v>1.5573699999999999</v>
      </c>
      <c r="F811" s="23">
        <v>1</v>
      </c>
      <c r="G811" s="23">
        <v>1</v>
      </c>
      <c r="H811" s="22">
        <f t="shared" si="36"/>
        <v>1.5573699999999999</v>
      </c>
      <c r="I811" s="24">
        <f t="shared" si="37"/>
        <v>1.5573699999999999</v>
      </c>
      <c r="J811" s="25">
        <f>ROUND((H811*'2-Calculator'!$D$26),2)</f>
        <v>8409.7999999999993</v>
      </c>
      <c r="K811" s="25">
        <f>ROUND((I811*'2-Calculator'!$D$26),2)</f>
        <v>8409.7999999999993</v>
      </c>
      <c r="L811" s="23">
        <v>3.3098591549295775</v>
      </c>
      <c r="M811" s="20" t="s">
        <v>199</v>
      </c>
      <c r="N811" s="20" t="s">
        <v>200</v>
      </c>
      <c r="O811" s="20"/>
      <c r="P811" s="20" t="s">
        <v>13</v>
      </c>
    </row>
    <row r="812" spans="1:16" s="26" customFormat="1" ht="12.5">
      <c r="A812" s="20"/>
      <c r="B812" s="20" t="s">
        <v>1192</v>
      </c>
      <c r="C812" s="72" t="str">
        <f t="shared" si="38"/>
        <v>447</v>
      </c>
      <c r="D812" s="171" t="s">
        <v>1191</v>
      </c>
      <c r="E812" s="182">
        <v>1.8855900000000001</v>
      </c>
      <c r="F812" s="23">
        <v>1</v>
      </c>
      <c r="G812" s="23">
        <v>1</v>
      </c>
      <c r="H812" s="22">
        <f t="shared" si="36"/>
        <v>1.8855900000000001</v>
      </c>
      <c r="I812" s="24">
        <f t="shared" si="37"/>
        <v>1.8855900000000001</v>
      </c>
      <c r="J812" s="25">
        <f>ROUND((H812*'2-Calculator'!$D$26),2)</f>
        <v>10182.19</v>
      </c>
      <c r="K812" s="25">
        <f>ROUND((I812*'2-Calculator'!$D$26),2)</f>
        <v>10182.19</v>
      </c>
      <c r="L812" s="23">
        <v>4.6761710794297349</v>
      </c>
      <c r="M812" s="20" t="s">
        <v>199</v>
      </c>
      <c r="N812" s="20" t="s">
        <v>200</v>
      </c>
      <c r="O812" s="20"/>
      <c r="P812" s="20" t="s">
        <v>13</v>
      </c>
    </row>
    <row r="813" spans="1:16" s="26" customFormat="1" ht="12.5">
      <c r="A813" s="20"/>
      <c r="B813" s="20" t="s">
        <v>1193</v>
      </c>
      <c r="C813" s="72" t="str">
        <f t="shared" si="38"/>
        <v>447</v>
      </c>
      <c r="D813" s="171" t="s">
        <v>1191</v>
      </c>
      <c r="E813" s="182">
        <v>2.63191</v>
      </c>
      <c r="F813" s="23">
        <v>1</v>
      </c>
      <c r="G813" s="23">
        <v>1</v>
      </c>
      <c r="H813" s="22">
        <f t="shared" si="36"/>
        <v>2.63191</v>
      </c>
      <c r="I813" s="24">
        <f t="shared" si="37"/>
        <v>2.63191</v>
      </c>
      <c r="J813" s="25">
        <f>ROUND((H813*'2-Calculator'!$D$26),2)</f>
        <v>14212.31</v>
      </c>
      <c r="K813" s="25">
        <f>ROUND((I813*'2-Calculator'!$D$26),2)</f>
        <v>14212.31</v>
      </c>
      <c r="L813" s="23">
        <v>8.2701754385964907</v>
      </c>
      <c r="M813" s="20" t="s">
        <v>199</v>
      </c>
      <c r="N813" s="20" t="s">
        <v>200</v>
      </c>
      <c r="O813" s="20"/>
      <c r="P813" s="20" t="s">
        <v>13</v>
      </c>
    </row>
    <row r="814" spans="1:16" s="26" customFormat="1" ht="12.5">
      <c r="A814" s="20"/>
      <c r="B814" s="20" t="s">
        <v>1194</v>
      </c>
      <c r="C814" s="72" t="str">
        <f t="shared" si="38"/>
        <v>447</v>
      </c>
      <c r="D814" s="171" t="s">
        <v>1191</v>
      </c>
      <c r="E814" s="182">
        <v>5.3655299999999997</v>
      </c>
      <c r="F814" s="23">
        <v>1</v>
      </c>
      <c r="G814" s="23">
        <v>1</v>
      </c>
      <c r="H814" s="22">
        <f t="shared" si="36"/>
        <v>5.3655299999999997</v>
      </c>
      <c r="I814" s="24">
        <f t="shared" si="37"/>
        <v>5.3655299999999997</v>
      </c>
      <c r="J814" s="25">
        <f>ROUND((H814*'2-Calculator'!$D$26),2)</f>
        <v>28973.86</v>
      </c>
      <c r="K814" s="25">
        <f>ROUND((I814*'2-Calculator'!$D$26),2)</f>
        <v>28973.86</v>
      </c>
      <c r="L814" s="23">
        <v>18.307692307692307</v>
      </c>
      <c r="M814" s="20" t="s">
        <v>199</v>
      </c>
      <c r="N814" s="20" t="s">
        <v>200</v>
      </c>
      <c r="O814" s="20"/>
      <c r="P814" s="20" t="s">
        <v>13</v>
      </c>
    </row>
    <row r="815" spans="1:16" s="26" customFormat="1" ht="12.5">
      <c r="A815" s="20"/>
      <c r="B815" s="20" t="s">
        <v>1195</v>
      </c>
      <c r="C815" s="72" t="str">
        <f t="shared" si="38"/>
        <v>461</v>
      </c>
      <c r="D815" s="171" t="s">
        <v>1196</v>
      </c>
      <c r="E815" s="182">
        <v>0.76902999999999999</v>
      </c>
      <c r="F815" s="23">
        <v>1</v>
      </c>
      <c r="G815" s="23">
        <v>1</v>
      </c>
      <c r="H815" s="22">
        <f t="shared" si="36"/>
        <v>0.76902999999999999</v>
      </c>
      <c r="I815" s="24">
        <f t="shared" si="37"/>
        <v>0.76902999999999999</v>
      </c>
      <c r="J815" s="25">
        <f>ROUND((H815*'2-Calculator'!$D$26),2)</f>
        <v>4152.76</v>
      </c>
      <c r="K815" s="25">
        <f>ROUND((I815*'2-Calculator'!$D$26),2)</f>
        <v>4152.76</v>
      </c>
      <c r="L815" s="23">
        <v>2.5784313725490198</v>
      </c>
      <c r="M815" s="20" t="s">
        <v>199</v>
      </c>
      <c r="N815" s="20" t="s">
        <v>200</v>
      </c>
      <c r="O815" s="20"/>
      <c r="P815" s="20" t="s">
        <v>13</v>
      </c>
    </row>
    <row r="816" spans="1:16" s="26" customFormat="1" ht="12.5">
      <c r="A816" s="20"/>
      <c r="B816" s="20" t="s">
        <v>1197</v>
      </c>
      <c r="C816" s="72" t="str">
        <f t="shared" si="38"/>
        <v>461</v>
      </c>
      <c r="D816" s="171" t="s">
        <v>1196</v>
      </c>
      <c r="E816" s="182">
        <v>0.92759999999999998</v>
      </c>
      <c r="F816" s="23">
        <v>1</v>
      </c>
      <c r="G816" s="23">
        <v>1</v>
      </c>
      <c r="H816" s="22">
        <f t="shared" si="36"/>
        <v>0.92759999999999998</v>
      </c>
      <c r="I816" s="24">
        <f t="shared" si="37"/>
        <v>0.92759999999999998</v>
      </c>
      <c r="J816" s="25">
        <f>ROUND((H816*'2-Calculator'!$D$26),2)</f>
        <v>5009.04</v>
      </c>
      <c r="K816" s="25">
        <f>ROUND((I816*'2-Calculator'!$D$26),2)</f>
        <v>5009.04</v>
      </c>
      <c r="L816" s="23">
        <v>4.2100139082058412</v>
      </c>
      <c r="M816" s="20" t="s">
        <v>199</v>
      </c>
      <c r="N816" s="20" t="s">
        <v>200</v>
      </c>
      <c r="O816" s="20"/>
      <c r="P816" s="20" t="s">
        <v>13</v>
      </c>
    </row>
    <row r="817" spans="1:16" s="26" customFormat="1" ht="12.5">
      <c r="A817" s="20"/>
      <c r="B817" s="20" t="s">
        <v>1198</v>
      </c>
      <c r="C817" s="72" t="str">
        <f t="shared" si="38"/>
        <v>461</v>
      </c>
      <c r="D817" s="171" t="s">
        <v>1196</v>
      </c>
      <c r="E817" s="182">
        <v>1.3423799999999999</v>
      </c>
      <c r="F817" s="23">
        <v>1</v>
      </c>
      <c r="G817" s="23">
        <v>1</v>
      </c>
      <c r="H817" s="22">
        <f t="shared" si="36"/>
        <v>1.3423799999999999</v>
      </c>
      <c r="I817" s="24">
        <f t="shared" si="37"/>
        <v>1.3423799999999999</v>
      </c>
      <c r="J817" s="25">
        <f>ROUND((H817*'2-Calculator'!$D$26),2)</f>
        <v>7248.85</v>
      </c>
      <c r="K817" s="25">
        <f>ROUND((I817*'2-Calculator'!$D$26),2)</f>
        <v>7248.85</v>
      </c>
      <c r="L817" s="23">
        <v>7.1333333333333337</v>
      </c>
      <c r="M817" s="20" t="s">
        <v>199</v>
      </c>
      <c r="N817" s="20" t="s">
        <v>200</v>
      </c>
      <c r="O817" s="20"/>
      <c r="P817" s="20" t="s">
        <v>13</v>
      </c>
    </row>
    <row r="818" spans="1:16" s="26" customFormat="1" ht="12.5">
      <c r="A818" s="20"/>
      <c r="B818" s="20" t="s">
        <v>1199</v>
      </c>
      <c r="C818" s="72" t="str">
        <f t="shared" si="38"/>
        <v>461</v>
      </c>
      <c r="D818" s="171" t="s">
        <v>1196</v>
      </c>
      <c r="E818" s="182">
        <v>1.94326</v>
      </c>
      <c r="F818" s="23">
        <v>1</v>
      </c>
      <c r="G818" s="23">
        <v>1</v>
      </c>
      <c r="H818" s="22">
        <f t="shared" si="36"/>
        <v>1.94326</v>
      </c>
      <c r="I818" s="24">
        <f t="shared" si="37"/>
        <v>1.94326</v>
      </c>
      <c r="J818" s="25">
        <f>ROUND((H818*'2-Calculator'!$D$26),2)</f>
        <v>10493.6</v>
      </c>
      <c r="K818" s="25">
        <f>ROUND((I818*'2-Calculator'!$D$26),2)</f>
        <v>10493.6</v>
      </c>
      <c r="L818" s="23">
        <v>10.018716577540108</v>
      </c>
      <c r="M818" s="20" t="s">
        <v>199</v>
      </c>
      <c r="N818" s="20" t="s">
        <v>200</v>
      </c>
      <c r="O818" s="20"/>
      <c r="P818" s="20" t="s">
        <v>13</v>
      </c>
    </row>
    <row r="819" spans="1:16" s="26" customFormat="1" ht="12.5">
      <c r="A819" s="20"/>
      <c r="B819" s="20" t="s">
        <v>1200</v>
      </c>
      <c r="C819" s="72" t="str">
        <f t="shared" si="38"/>
        <v>462</v>
      </c>
      <c r="D819" s="171" t="s">
        <v>1201</v>
      </c>
      <c r="E819" s="182">
        <v>0.52595000000000003</v>
      </c>
      <c r="F819" s="23">
        <v>1</v>
      </c>
      <c r="G819" s="23">
        <v>1</v>
      </c>
      <c r="H819" s="22">
        <f t="shared" si="36"/>
        <v>0.52595000000000003</v>
      </c>
      <c r="I819" s="24">
        <f t="shared" si="37"/>
        <v>0.52595000000000003</v>
      </c>
      <c r="J819" s="25">
        <f>ROUND((H819*'2-Calculator'!$D$26),2)</f>
        <v>2840.13</v>
      </c>
      <c r="K819" s="25">
        <f>ROUND((I819*'2-Calculator'!$D$26),2)</f>
        <v>2840.13</v>
      </c>
      <c r="L819" s="23">
        <v>2.640650406504065</v>
      </c>
      <c r="M819" s="20" t="s">
        <v>199</v>
      </c>
      <c r="N819" s="20" t="s">
        <v>200</v>
      </c>
      <c r="O819" s="20"/>
      <c r="P819" s="20" t="s">
        <v>13</v>
      </c>
    </row>
    <row r="820" spans="1:16" s="26" customFormat="1" ht="12.5">
      <c r="A820" s="20"/>
      <c r="B820" s="20" t="s">
        <v>1202</v>
      </c>
      <c r="C820" s="72" t="str">
        <f t="shared" si="38"/>
        <v>462</v>
      </c>
      <c r="D820" s="171" t="s">
        <v>1201</v>
      </c>
      <c r="E820" s="182">
        <v>0.76800999999999997</v>
      </c>
      <c r="F820" s="23">
        <v>1</v>
      </c>
      <c r="G820" s="23">
        <v>1</v>
      </c>
      <c r="H820" s="22">
        <f t="shared" si="36"/>
        <v>0.76800999999999997</v>
      </c>
      <c r="I820" s="24">
        <f t="shared" si="37"/>
        <v>0.76800999999999997</v>
      </c>
      <c r="J820" s="25">
        <f>ROUND((H820*'2-Calculator'!$D$26),2)</f>
        <v>4147.25</v>
      </c>
      <c r="K820" s="25">
        <f>ROUND((I820*'2-Calculator'!$D$26),2)</f>
        <v>4147.25</v>
      </c>
      <c r="L820" s="23">
        <v>4.2562785388127855</v>
      </c>
      <c r="M820" s="20" t="s">
        <v>199</v>
      </c>
      <c r="N820" s="20" t="s">
        <v>200</v>
      </c>
      <c r="O820" s="20"/>
      <c r="P820" s="20" t="s">
        <v>13</v>
      </c>
    </row>
    <row r="821" spans="1:16" s="26" customFormat="1" ht="12.5">
      <c r="A821" s="20"/>
      <c r="B821" s="20" t="s">
        <v>1203</v>
      </c>
      <c r="C821" s="72" t="str">
        <f t="shared" si="38"/>
        <v>462</v>
      </c>
      <c r="D821" s="171" t="s">
        <v>1201</v>
      </c>
      <c r="E821" s="182">
        <v>1.42537</v>
      </c>
      <c r="F821" s="23">
        <v>1</v>
      </c>
      <c r="G821" s="23">
        <v>1</v>
      </c>
      <c r="H821" s="22">
        <f t="shared" si="36"/>
        <v>1.42537</v>
      </c>
      <c r="I821" s="24">
        <f t="shared" si="37"/>
        <v>1.42537</v>
      </c>
      <c r="J821" s="25">
        <f>ROUND((H821*'2-Calculator'!$D$26),2)</f>
        <v>7697</v>
      </c>
      <c r="K821" s="25">
        <f>ROUND((I821*'2-Calculator'!$D$26),2)</f>
        <v>7697</v>
      </c>
      <c r="L821" s="23">
        <v>7.8696741854636594</v>
      </c>
      <c r="M821" s="20" t="s">
        <v>199</v>
      </c>
      <c r="N821" s="20" t="s">
        <v>200</v>
      </c>
      <c r="O821" s="20"/>
      <c r="P821" s="20" t="s">
        <v>13</v>
      </c>
    </row>
    <row r="822" spans="1:16" s="26" customFormat="1" ht="12.5">
      <c r="A822" s="20"/>
      <c r="B822" s="20" t="s">
        <v>1204</v>
      </c>
      <c r="C822" s="72" t="str">
        <f t="shared" si="38"/>
        <v>462</v>
      </c>
      <c r="D822" s="171" t="s">
        <v>1201</v>
      </c>
      <c r="E822" s="182">
        <v>3.1993399999999999</v>
      </c>
      <c r="F822" s="23">
        <v>1</v>
      </c>
      <c r="G822" s="23">
        <v>1</v>
      </c>
      <c r="H822" s="22">
        <f t="shared" si="36"/>
        <v>3.1993399999999999</v>
      </c>
      <c r="I822" s="24">
        <f t="shared" si="37"/>
        <v>3.1993399999999999</v>
      </c>
      <c r="J822" s="25">
        <f>ROUND((H822*'2-Calculator'!$D$26),2)</f>
        <v>17276.439999999999</v>
      </c>
      <c r="K822" s="25">
        <f>ROUND((I822*'2-Calculator'!$D$26),2)</f>
        <v>17276.439999999999</v>
      </c>
      <c r="L822" s="23">
        <v>16.543103448275861</v>
      </c>
      <c r="M822" s="20" t="s">
        <v>199</v>
      </c>
      <c r="N822" s="20" t="s">
        <v>200</v>
      </c>
      <c r="O822" s="20"/>
      <c r="P822" s="20" t="s">
        <v>13</v>
      </c>
    </row>
    <row r="823" spans="1:16" s="26" customFormat="1" ht="12.5">
      <c r="A823" s="20"/>
      <c r="B823" s="20" t="s">
        <v>1205</v>
      </c>
      <c r="C823" s="72" t="str">
        <f t="shared" si="38"/>
        <v>463</v>
      </c>
      <c r="D823" s="171" t="s">
        <v>1206</v>
      </c>
      <c r="E823" s="182">
        <v>0.58635999999999999</v>
      </c>
      <c r="F823" s="23">
        <v>1</v>
      </c>
      <c r="G823" s="23">
        <v>1</v>
      </c>
      <c r="H823" s="22">
        <f t="shared" si="36"/>
        <v>0.58635999999999999</v>
      </c>
      <c r="I823" s="24">
        <f t="shared" si="37"/>
        <v>0.58635999999999999</v>
      </c>
      <c r="J823" s="25">
        <f>ROUND((H823*'2-Calculator'!$D$26),2)</f>
        <v>3166.34</v>
      </c>
      <c r="K823" s="25">
        <f>ROUND((I823*'2-Calculator'!$D$26),2)</f>
        <v>3166.34</v>
      </c>
      <c r="L823" s="23">
        <v>2.7766121270452357</v>
      </c>
      <c r="M823" s="20" t="s">
        <v>199</v>
      </c>
      <c r="N823" s="20" t="s">
        <v>200</v>
      </c>
      <c r="O823" s="20"/>
      <c r="P823" s="20" t="s">
        <v>13</v>
      </c>
    </row>
    <row r="824" spans="1:16" s="26" customFormat="1" ht="12.5">
      <c r="A824" s="20"/>
      <c r="B824" s="20" t="s">
        <v>1207</v>
      </c>
      <c r="C824" s="72" t="str">
        <f t="shared" si="38"/>
        <v>463</v>
      </c>
      <c r="D824" s="171" t="s">
        <v>1206</v>
      </c>
      <c r="E824" s="182">
        <v>0.73699999999999999</v>
      </c>
      <c r="F824" s="23">
        <v>1</v>
      </c>
      <c r="G824" s="23">
        <v>1</v>
      </c>
      <c r="H824" s="22">
        <f t="shared" si="36"/>
        <v>0.73699999999999999</v>
      </c>
      <c r="I824" s="24">
        <f t="shared" si="37"/>
        <v>0.73699999999999999</v>
      </c>
      <c r="J824" s="25">
        <f>ROUND((H824*'2-Calculator'!$D$26),2)</f>
        <v>3979.8</v>
      </c>
      <c r="K824" s="25">
        <f>ROUND((I824*'2-Calculator'!$D$26),2)</f>
        <v>3979.8</v>
      </c>
      <c r="L824" s="23">
        <v>3.6212533777837597</v>
      </c>
      <c r="M824" s="20" t="s">
        <v>199</v>
      </c>
      <c r="N824" s="20" t="s">
        <v>200</v>
      </c>
      <c r="O824" s="20"/>
      <c r="P824" s="20" t="s">
        <v>13</v>
      </c>
    </row>
    <row r="825" spans="1:16" s="26" customFormat="1" ht="12.5">
      <c r="A825" s="20"/>
      <c r="B825" s="20" t="s">
        <v>1208</v>
      </c>
      <c r="C825" s="72" t="str">
        <f t="shared" si="38"/>
        <v>463</v>
      </c>
      <c r="D825" s="171" t="s">
        <v>1206</v>
      </c>
      <c r="E825" s="182">
        <v>0.98963000000000001</v>
      </c>
      <c r="F825" s="23">
        <v>1</v>
      </c>
      <c r="G825" s="23">
        <v>1</v>
      </c>
      <c r="H825" s="22">
        <f t="shared" si="36"/>
        <v>0.98963000000000001</v>
      </c>
      <c r="I825" s="24">
        <f t="shared" si="37"/>
        <v>0.98963000000000001</v>
      </c>
      <c r="J825" s="25">
        <f>ROUND((H825*'2-Calculator'!$D$26),2)</f>
        <v>5344</v>
      </c>
      <c r="K825" s="25">
        <f>ROUND((I825*'2-Calculator'!$D$26),2)</f>
        <v>5344</v>
      </c>
      <c r="L825" s="23">
        <v>5.115655210811358</v>
      </c>
      <c r="M825" s="20" t="s">
        <v>199</v>
      </c>
      <c r="N825" s="20" t="s">
        <v>200</v>
      </c>
      <c r="O825" s="20"/>
      <c r="P825" s="20" t="s">
        <v>13</v>
      </c>
    </row>
    <row r="826" spans="1:16" s="26" customFormat="1" ht="12.5">
      <c r="A826" s="20"/>
      <c r="B826" s="20" t="s">
        <v>1209</v>
      </c>
      <c r="C826" s="72" t="str">
        <f t="shared" si="38"/>
        <v>463</v>
      </c>
      <c r="D826" s="171" t="s">
        <v>1206</v>
      </c>
      <c r="E826" s="182">
        <v>1.5396099999999999</v>
      </c>
      <c r="F826" s="23">
        <v>1</v>
      </c>
      <c r="G826" s="23">
        <v>1</v>
      </c>
      <c r="H826" s="22">
        <f t="shared" si="36"/>
        <v>1.5396099999999999</v>
      </c>
      <c r="I826" s="24">
        <f t="shared" si="37"/>
        <v>1.5396099999999999</v>
      </c>
      <c r="J826" s="25">
        <f>ROUND((H826*'2-Calculator'!$D$26),2)</f>
        <v>8313.89</v>
      </c>
      <c r="K826" s="25">
        <f>ROUND((I826*'2-Calculator'!$D$26),2)</f>
        <v>8313.89</v>
      </c>
      <c r="L826" s="23">
        <v>8.2728654674436282</v>
      </c>
      <c r="M826" s="20" t="s">
        <v>199</v>
      </c>
      <c r="N826" s="20" t="s">
        <v>200</v>
      </c>
      <c r="O826" s="20"/>
      <c r="P826" s="20" t="s">
        <v>13</v>
      </c>
    </row>
    <row r="827" spans="1:16" s="26" customFormat="1" ht="12.5">
      <c r="A827" s="20"/>
      <c r="B827" s="20" t="s">
        <v>1210</v>
      </c>
      <c r="C827" s="72" t="str">
        <f t="shared" si="38"/>
        <v>465</v>
      </c>
      <c r="D827" s="171" t="s">
        <v>1211</v>
      </c>
      <c r="E827" s="182">
        <v>0.61773</v>
      </c>
      <c r="F827" s="23">
        <v>1</v>
      </c>
      <c r="G827" s="23">
        <v>1</v>
      </c>
      <c r="H827" s="22">
        <f t="shared" si="36"/>
        <v>0.61773</v>
      </c>
      <c r="I827" s="24">
        <f t="shared" si="37"/>
        <v>0.61773</v>
      </c>
      <c r="J827" s="25">
        <f>ROUND((H827*'2-Calculator'!$D$26),2)</f>
        <v>3335.74</v>
      </c>
      <c r="K827" s="25">
        <f>ROUND((I827*'2-Calculator'!$D$26),2)</f>
        <v>3335.74</v>
      </c>
      <c r="L827" s="23">
        <v>1.8884391601315456</v>
      </c>
      <c r="M827" s="20" t="s">
        <v>199</v>
      </c>
      <c r="N827" s="20" t="s">
        <v>200</v>
      </c>
      <c r="O827" s="20"/>
      <c r="P827" s="20" t="s">
        <v>13</v>
      </c>
    </row>
    <row r="828" spans="1:16" s="26" customFormat="1" ht="12.5">
      <c r="A828" s="20"/>
      <c r="B828" s="20" t="s">
        <v>1212</v>
      </c>
      <c r="C828" s="72" t="str">
        <f t="shared" si="38"/>
        <v>465</v>
      </c>
      <c r="D828" s="171" t="s">
        <v>1211</v>
      </c>
      <c r="E828" s="182">
        <v>0.75895000000000001</v>
      </c>
      <c r="F828" s="23">
        <v>1</v>
      </c>
      <c r="G828" s="23">
        <v>1</v>
      </c>
      <c r="H828" s="22">
        <f t="shared" si="36"/>
        <v>0.75895000000000001</v>
      </c>
      <c r="I828" s="24">
        <f t="shared" si="37"/>
        <v>0.75895000000000001</v>
      </c>
      <c r="J828" s="25">
        <f>ROUND((H828*'2-Calculator'!$D$26),2)</f>
        <v>4098.33</v>
      </c>
      <c r="K828" s="25">
        <f>ROUND((I828*'2-Calculator'!$D$26),2)</f>
        <v>4098.33</v>
      </c>
      <c r="L828" s="23">
        <v>2.2570664134984679</v>
      </c>
      <c r="M828" s="20" t="s">
        <v>199</v>
      </c>
      <c r="N828" s="20" t="s">
        <v>200</v>
      </c>
      <c r="O828" s="20"/>
      <c r="P828" s="20" t="s">
        <v>13</v>
      </c>
    </row>
    <row r="829" spans="1:16" s="26" customFormat="1" ht="12.5">
      <c r="A829" s="20"/>
      <c r="B829" s="20" t="s">
        <v>1213</v>
      </c>
      <c r="C829" s="72" t="str">
        <f t="shared" si="38"/>
        <v>465</v>
      </c>
      <c r="D829" s="171" t="s">
        <v>1211</v>
      </c>
      <c r="E829" s="182">
        <v>1.2560199999999999</v>
      </c>
      <c r="F829" s="23">
        <v>1</v>
      </c>
      <c r="G829" s="23">
        <v>1</v>
      </c>
      <c r="H829" s="22">
        <f t="shared" si="36"/>
        <v>1.2560199999999999</v>
      </c>
      <c r="I829" s="24">
        <f t="shared" si="37"/>
        <v>1.2560199999999999</v>
      </c>
      <c r="J829" s="25">
        <f>ROUND((H829*'2-Calculator'!$D$26),2)</f>
        <v>6782.51</v>
      </c>
      <c r="K829" s="25">
        <f>ROUND((I829*'2-Calculator'!$D$26),2)</f>
        <v>6782.51</v>
      </c>
      <c r="L829" s="23">
        <v>4.9120831528800348</v>
      </c>
      <c r="M829" s="20" t="s">
        <v>199</v>
      </c>
      <c r="N829" s="20" t="s">
        <v>200</v>
      </c>
      <c r="O829" s="20"/>
      <c r="P829" s="20" t="s">
        <v>13</v>
      </c>
    </row>
    <row r="830" spans="1:16" s="26" customFormat="1" ht="12.5">
      <c r="A830" s="20"/>
      <c r="B830" s="20" t="s">
        <v>1214</v>
      </c>
      <c r="C830" s="72" t="str">
        <f t="shared" si="38"/>
        <v>465</v>
      </c>
      <c r="D830" s="171" t="s">
        <v>1211</v>
      </c>
      <c r="E830" s="182">
        <v>2.1818300000000002</v>
      </c>
      <c r="F830" s="23">
        <v>1</v>
      </c>
      <c r="G830" s="23">
        <v>1</v>
      </c>
      <c r="H830" s="22">
        <f t="shared" si="36"/>
        <v>2.1818300000000002</v>
      </c>
      <c r="I830" s="24">
        <f t="shared" si="37"/>
        <v>2.1818300000000002</v>
      </c>
      <c r="J830" s="25">
        <f>ROUND((H830*'2-Calculator'!$D$26),2)</f>
        <v>11781.88</v>
      </c>
      <c r="K830" s="25">
        <f>ROUND((I830*'2-Calculator'!$D$26),2)</f>
        <v>11781.88</v>
      </c>
      <c r="L830" s="23">
        <v>8</v>
      </c>
      <c r="M830" s="20" t="s">
        <v>199</v>
      </c>
      <c r="N830" s="20" t="s">
        <v>200</v>
      </c>
      <c r="O830" s="20"/>
      <c r="P830" s="20" t="s">
        <v>13</v>
      </c>
    </row>
    <row r="831" spans="1:16" s="26" customFormat="1" ht="12.5">
      <c r="A831" s="20"/>
      <c r="B831" s="20" t="s">
        <v>1215</v>
      </c>
      <c r="C831" s="72" t="str">
        <f t="shared" si="38"/>
        <v>466</v>
      </c>
      <c r="D831" s="171" t="s">
        <v>1216</v>
      </c>
      <c r="E831" s="182">
        <v>0.53005000000000002</v>
      </c>
      <c r="F831" s="23">
        <v>1</v>
      </c>
      <c r="G831" s="23">
        <v>1</v>
      </c>
      <c r="H831" s="22">
        <f t="shared" si="36"/>
        <v>0.53005000000000002</v>
      </c>
      <c r="I831" s="24">
        <f t="shared" si="37"/>
        <v>0.53005000000000002</v>
      </c>
      <c r="J831" s="25">
        <f>ROUND((H831*'2-Calculator'!$D$26),2)</f>
        <v>2862.27</v>
      </c>
      <c r="K831" s="25">
        <f>ROUND((I831*'2-Calculator'!$D$26),2)</f>
        <v>2862.27</v>
      </c>
      <c r="L831" s="23">
        <v>2.2975206611570247</v>
      </c>
      <c r="M831" s="20" t="s">
        <v>199</v>
      </c>
      <c r="N831" s="20" t="s">
        <v>200</v>
      </c>
      <c r="O831" s="20"/>
      <c r="P831" s="20" t="s">
        <v>13</v>
      </c>
    </row>
    <row r="832" spans="1:16" s="26" customFormat="1" ht="12.5">
      <c r="A832" s="20"/>
      <c r="B832" s="20" t="s">
        <v>1217</v>
      </c>
      <c r="C832" s="72" t="str">
        <f t="shared" si="38"/>
        <v>466</v>
      </c>
      <c r="D832" s="171" t="s">
        <v>1216</v>
      </c>
      <c r="E832" s="182">
        <v>0.75915999999999995</v>
      </c>
      <c r="F832" s="23">
        <v>1</v>
      </c>
      <c r="G832" s="23">
        <v>1</v>
      </c>
      <c r="H832" s="22">
        <f t="shared" si="36"/>
        <v>0.75915999999999995</v>
      </c>
      <c r="I832" s="24">
        <f t="shared" si="37"/>
        <v>0.75915999999999995</v>
      </c>
      <c r="J832" s="25">
        <f>ROUND((H832*'2-Calculator'!$D$26),2)</f>
        <v>4099.46</v>
      </c>
      <c r="K832" s="25">
        <f>ROUND((I832*'2-Calculator'!$D$26),2)</f>
        <v>4099.46</v>
      </c>
      <c r="L832" s="23">
        <v>3.8173338740513296</v>
      </c>
      <c r="M832" s="20" t="s">
        <v>199</v>
      </c>
      <c r="N832" s="20" t="s">
        <v>200</v>
      </c>
      <c r="O832" s="20"/>
      <c r="P832" s="20" t="s">
        <v>13</v>
      </c>
    </row>
    <row r="833" spans="1:16" s="26" customFormat="1" ht="12.5">
      <c r="A833" s="20"/>
      <c r="B833" s="20" t="s">
        <v>1218</v>
      </c>
      <c r="C833" s="72" t="str">
        <f t="shared" si="38"/>
        <v>466</v>
      </c>
      <c r="D833" s="171" t="s">
        <v>1216</v>
      </c>
      <c r="E833" s="182">
        <v>1.07887</v>
      </c>
      <c r="F833" s="23">
        <v>1</v>
      </c>
      <c r="G833" s="23">
        <v>1</v>
      </c>
      <c r="H833" s="22">
        <f t="shared" si="36"/>
        <v>1.07887</v>
      </c>
      <c r="I833" s="24">
        <f t="shared" si="37"/>
        <v>1.07887</v>
      </c>
      <c r="J833" s="25">
        <f>ROUND((H833*'2-Calculator'!$D$26),2)</f>
        <v>5825.9</v>
      </c>
      <c r="K833" s="25">
        <f>ROUND((I833*'2-Calculator'!$D$26),2)</f>
        <v>5825.9</v>
      </c>
      <c r="L833" s="23">
        <v>5.408930010864613</v>
      </c>
      <c r="M833" s="20" t="s">
        <v>199</v>
      </c>
      <c r="N833" s="20" t="s">
        <v>200</v>
      </c>
      <c r="O833" s="20"/>
      <c r="P833" s="20" t="s">
        <v>13</v>
      </c>
    </row>
    <row r="834" spans="1:16" s="26" customFormat="1" ht="12.5">
      <c r="A834" s="20"/>
      <c r="B834" s="20" t="s">
        <v>1219</v>
      </c>
      <c r="C834" s="72" t="str">
        <f t="shared" si="38"/>
        <v>466</v>
      </c>
      <c r="D834" s="171" t="s">
        <v>1216</v>
      </c>
      <c r="E834" s="182">
        <v>1.8064899999999999</v>
      </c>
      <c r="F834" s="23">
        <v>1</v>
      </c>
      <c r="G834" s="23">
        <v>1</v>
      </c>
      <c r="H834" s="22">
        <f t="shared" si="36"/>
        <v>1.8064899999999999</v>
      </c>
      <c r="I834" s="24">
        <f t="shared" si="37"/>
        <v>1.8064899999999999</v>
      </c>
      <c r="J834" s="25">
        <f>ROUND((H834*'2-Calculator'!$D$26),2)</f>
        <v>9755.0499999999993</v>
      </c>
      <c r="K834" s="25">
        <f>ROUND((I834*'2-Calculator'!$D$26),2)</f>
        <v>9755.0499999999993</v>
      </c>
      <c r="L834" s="23">
        <v>8.3948688131404907</v>
      </c>
      <c r="M834" s="20" t="s">
        <v>199</v>
      </c>
      <c r="N834" s="20" t="s">
        <v>200</v>
      </c>
      <c r="O834" s="20"/>
      <c r="P834" s="20" t="s">
        <v>13</v>
      </c>
    </row>
    <row r="835" spans="1:16" s="26" customFormat="1" ht="12.5">
      <c r="A835" s="20"/>
      <c r="B835" s="20" t="s">
        <v>1220</v>
      </c>
      <c r="C835" s="72" t="str">
        <f t="shared" si="38"/>
        <v>468</v>
      </c>
      <c r="D835" s="171" t="s">
        <v>1221</v>
      </c>
      <c r="E835" s="182">
        <v>0.57215000000000005</v>
      </c>
      <c r="F835" s="23">
        <v>1</v>
      </c>
      <c r="G835" s="23">
        <v>1</v>
      </c>
      <c r="H835" s="22">
        <f t="shared" si="36"/>
        <v>0.57215000000000005</v>
      </c>
      <c r="I835" s="24">
        <f t="shared" si="37"/>
        <v>0.57215000000000005</v>
      </c>
      <c r="J835" s="25">
        <f>ROUND((H835*'2-Calculator'!$D$26),2)</f>
        <v>3089.61</v>
      </c>
      <c r="K835" s="25">
        <f>ROUND((I835*'2-Calculator'!$D$26),2)</f>
        <v>3089.61</v>
      </c>
      <c r="L835" s="23">
        <v>2.6913991941086564</v>
      </c>
      <c r="M835" s="20" t="s">
        <v>199</v>
      </c>
      <c r="N835" s="20" t="s">
        <v>200</v>
      </c>
      <c r="O835" s="20"/>
      <c r="P835" s="20" t="s">
        <v>13</v>
      </c>
    </row>
    <row r="836" spans="1:16" s="26" customFormat="1" ht="12.5">
      <c r="A836" s="20"/>
      <c r="B836" s="20" t="s">
        <v>1222</v>
      </c>
      <c r="C836" s="72" t="str">
        <f t="shared" si="38"/>
        <v>468</v>
      </c>
      <c r="D836" s="171" t="s">
        <v>1221</v>
      </c>
      <c r="E836" s="182">
        <v>0.78678999999999999</v>
      </c>
      <c r="F836" s="23">
        <v>1</v>
      </c>
      <c r="G836" s="23">
        <v>1</v>
      </c>
      <c r="H836" s="22">
        <f t="shared" si="36"/>
        <v>0.78678999999999999</v>
      </c>
      <c r="I836" s="24">
        <f t="shared" si="37"/>
        <v>0.78678999999999999</v>
      </c>
      <c r="J836" s="25">
        <f>ROUND((H836*'2-Calculator'!$D$26),2)</f>
        <v>4248.67</v>
      </c>
      <c r="K836" s="25">
        <f>ROUND((I836*'2-Calculator'!$D$26),2)</f>
        <v>4248.67</v>
      </c>
      <c r="L836" s="23">
        <v>3.5927296761401188</v>
      </c>
      <c r="M836" s="20" t="s">
        <v>199</v>
      </c>
      <c r="N836" s="20" t="s">
        <v>200</v>
      </c>
      <c r="O836" s="20"/>
      <c r="P836" s="20" t="s">
        <v>13</v>
      </c>
    </row>
    <row r="837" spans="1:16" s="26" customFormat="1" ht="12.5">
      <c r="A837" s="20"/>
      <c r="B837" s="20" t="s">
        <v>1223</v>
      </c>
      <c r="C837" s="72" t="str">
        <f t="shared" si="38"/>
        <v>468</v>
      </c>
      <c r="D837" s="171" t="s">
        <v>1221</v>
      </c>
      <c r="E837" s="182">
        <v>1.12337</v>
      </c>
      <c r="F837" s="23">
        <v>1</v>
      </c>
      <c r="G837" s="23">
        <v>1</v>
      </c>
      <c r="H837" s="22">
        <f t="shared" si="36"/>
        <v>1.12337</v>
      </c>
      <c r="I837" s="24">
        <f t="shared" si="37"/>
        <v>1.12337</v>
      </c>
      <c r="J837" s="25">
        <f>ROUND((H837*'2-Calculator'!$D$26),2)</f>
        <v>6066.2</v>
      </c>
      <c r="K837" s="25">
        <f>ROUND((I837*'2-Calculator'!$D$26),2)</f>
        <v>6066.2</v>
      </c>
      <c r="L837" s="23">
        <v>5.6104508912967495</v>
      </c>
      <c r="M837" s="20" t="s">
        <v>199</v>
      </c>
      <c r="N837" s="20" t="s">
        <v>200</v>
      </c>
      <c r="O837" s="20"/>
      <c r="P837" s="20" t="s">
        <v>13</v>
      </c>
    </row>
    <row r="838" spans="1:16" s="26" customFormat="1" ht="12.5">
      <c r="A838" s="20"/>
      <c r="B838" s="20" t="s">
        <v>1224</v>
      </c>
      <c r="C838" s="72" t="str">
        <f t="shared" si="38"/>
        <v>468</v>
      </c>
      <c r="D838" s="171" t="s">
        <v>1221</v>
      </c>
      <c r="E838" s="182">
        <v>1.96912</v>
      </c>
      <c r="F838" s="23">
        <v>1</v>
      </c>
      <c r="G838" s="23">
        <v>1</v>
      </c>
      <c r="H838" s="22">
        <f t="shared" si="36"/>
        <v>1.96912</v>
      </c>
      <c r="I838" s="24">
        <f t="shared" si="37"/>
        <v>1.96912</v>
      </c>
      <c r="J838" s="25">
        <f>ROUND((H838*'2-Calculator'!$D$26),2)</f>
        <v>10633.25</v>
      </c>
      <c r="K838" s="25">
        <f>ROUND((I838*'2-Calculator'!$D$26),2)</f>
        <v>10633.25</v>
      </c>
      <c r="L838" s="23">
        <v>8.8514007308160778</v>
      </c>
      <c r="M838" s="20" t="s">
        <v>199</v>
      </c>
      <c r="N838" s="20" t="s">
        <v>200</v>
      </c>
      <c r="O838" s="20"/>
      <c r="P838" s="20" t="s">
        <v>13</v>
      </c>
    </row>
    <row r="839" spans="1:16" s="26" customFormat="1" ht="12.5">
      <c r="A839" s="20"/>
      <c r="B839" s="20" t="s">
        <v>1225</v>
      </c>
      <c r="C839" s="72" t="str">
        <f t="shared" si="38"/>
        <v>469</v>
      </c>
      <c r="D839" s="171" t="s">
        <v>1226</v>
      </c>
      <c r="E839" s="182">
        <v>0.57870999999999995</v>
      </c>
      <c r="F839" s="23">
        <v>1</v>
      </c>
      <c r="G839" s="23">
        <v>1</v>
      </c>
      <c r="H839" s="22">
        <f t="shared" si="36"/>
        <v>0.57870999999999995</v>
      </c>
      <c r="I839" s="24">
        <f t="shared" si="37"/>
        <v>0.57870999999999995</v>
      </c>
      <c r="J839" s="25">
        <f>ROUND((H839*'2-Calculator'!$D$26),2)</f>
        <v>3125.03</v>
      </c>
      <c r="K839" s="25">
        <f>ROUND((I839*'2-Calculator'!$D$26),2)</f>
        <v>3125.03</v>
      </c>
      <c r="L839" s="23">
        <v>2.667591187398608</v>
      </c>
      <c r="M839" s="20" t="s">
        <v>199</v>
      </c>
      <c r="N839" s="20" t="s">
        <v>200</v>
      </c>
      <c r="O839" s="20"/>
      <c r="P839" s="20" t="s">
        <v>13</v>
      </c>
    </row>
    <row r="840" spans="1:16" s="26" customFormat="1" ht="12.5">
      <c r="A840" s="20"/>
      <c r="B840" s="20" t="s">
        <v>1227</v>
      </c>
      <c r="C840" s="72" t="str">
        <f t="shared" si="38"/>
        <v>469</v>
      </c>
      <c r="D840" s="171" t="s">
        <v>1226</v>
      </c>
      <c r="E840" s="182">
        <v>0.75046000000000002</v>
      </c>
      <c r="F840" s="23">
        <v>1</v>
      </c>
      <c r="G840" s="23">
        <v>1</v>
      </c>
      <c r="H840" s="22">
        <f t="shared" si="36"/>
        <v>0.75046000000000002</v>
      </c>
      <c r="I840" s="24">
        <f t="shared" si="37"/>
        <v>0.75046000000000002</v>
      </c>
      <c r="J840" s="25">
        <f>ROUND((H840*'2-Calculator'!$D$26),2)</f>
        <v>4052.48</v>
      </c>
      <c r="K840" s="25">
        <f>ROUND((I840*'2-Calculator'!$D$26),2)</f>
        <v>4052.48</v>
      </c>
      <c r="L840" s="23">
        <v>3.7126146569081784</v>
      </c>
      <c r="M840" s="20" t="s">
        <v>199</v>
      </c>
      <c r="N840" s="20" t="s">
        <v>200</v>
      </c>
      <c r="O840" s="20"/>
      <c r="P840" s="20" t="s">
        <v>13</v>
      </c>
    </row>
    <row r="841" spans="1:16" s="26" customFormat="1" ht="12.5">
      <c r="A841" s="20"/>
      <c r="B841" s="20" t="s">
        <v>1228</v>
      </c>
      <c r="C841" s="72" t="str">
        <f t="shared" si="38"/>
        <v>469</v>
      </c>
      <c r="D841" s="171" t="s">
        <v>1226</v>
      </c>
      <c r="E841" s="182">
        <v>1.1713899999999999</v>
      </c>
      <c r="F841" s="23">
        <v>1</v>
      </c>
      <c r="G841" s="23">
        <v>1</v>
      </c>
      <c r="H841" s="22">
        <f t="shared" si="36"/>
        <v>1.1713899999999999</v>
      </c>
      <c r="I841" s="24">
        <f t="shared" si="37"/>
        <v>1.1713899999999999</v>
      </c>
      <c r="J841" s="25">
        <f>ROUND((H841*'2-Calculator'!$D$26),2)</f>
        <v>6325.51</v>
      </c>
      <c r="K841" s="25">
        <f>ROUND((I841*'2-Calculator'!$D$26),2)</f>
        <v>6325.51</v>
      </c>
      <c r="L841" s="23">
        <v>5.9791552134872639</v>
      </c>
      <c r="M841" s="20" t="s">
        <v>199</v>
      </c>
      <c r="N841" s="20" t="s">
        <v>200</v>
      </c>
      <c r="O841" s="20"/>
      <c r="P841" s="20" t="s">
        <v>13</v>
      </c>
    </row>
    <row r="842" spans="1:16" s="26" customFormat="1" ht="12.5">
      <c r="A842" s="20"/>
      <c r="B842" s="20" t="s">
        <v>1229</v>
      </c>
      <c r="C842" s="72" t="str">
        <f t="shared" si="38"/>
        <v>469</v>
      </c>
      <c r="D842" s="171" t="s">
        <v>1226</v>
      </c>
      <c r="E842" s="182">
        <v>2.1915900000000001</v>
      </c>
      <c r="F842" s="23">
        <v>1</v>
      </c>
      <c r="G842" s="23">
        <v>1</v>
      </c>
      <c r="H842" s="22">
        <f t="shared" si="36"/>
        <v>2.1915900000000001</v>
      </c>
      <c r="I842" s="24">
        <f t="shared" si="37"/>
        <v>2.1915900000000001</v>
      </c>
      <c r="J842" s="25">
        <f>ROUND((H842*'2-Calculator'!$D$26),2)</f>
        <v>11834.59</v>
      </c>
      <c r="K842" s="25">
        <f>ROUND((I842*'2-Calculator'!$D$26),2)</f>
        <v>11834.59</v>
      </c>
      <c r="L842" s="23">
        <v>9.7290438349141244</v>
      </c>
      <c r="M842" s="20" t="s">
        <v>199</v>
      </c>
      <c r="N842" s="20" t="s">
        <v>200</v>
      </c>
      <c r="O842" s="20"/>
      <c r="P842" s="20" t="s">
        <v>13</v>
      </c>
    </row>
    <row r="843" spans="1:16" s="26" customFormat="1" ht="12.5">
      <c r="A843" s="20"/>
      <c r="B843" s="20" t="s">
        <v>1230</v>
      </c>
      <c r="C843" s="72" t="str">
        <f t="shared" si="38"/>
        <v>470</v>
      </c>
      <c r="D843" s="171" t="s">
        <v>1231</v>
      </c>
      <c r="E843" s="182">
        <v>0.48386000000000001</v>
      </c>
      <c r="F843" s="23">
        <v>1</v>
      </c>
      <c r="G843" s="23">
        <v>1</v>
      </c>
      <c r="H843" s="22">
        <f t="shared" si="36"/>
        <v>0.48386000000000001</v>
      </c>
      <c r="I843" s="24">
        <f t="shared" si="37"/>
        <v>0.48386000000000001</v>
      </c>
      <c r="J843" s="25">
        <f>ROUND((H843*'2-Calculator'!$D$26),2)</f>
        <v>2612.84</v>
      </c>
      <c r="K843" s="25">
        <f>ROUND((I843*'2-Calculator'!$D$26),2)</f>
        <v>2612.84</v>
      </c>
      <c r="L843" s="23">
        <v>2.4007299270072995</v>
      </c>
      <c r="M843" s="20" t="s">
        <v>199</v>
      </c>
      <c r="N843" s="20" t="s">
        <v>200</v>
      </c>
      <c r="O843" s="20"/>
      <c r="P843" s="20" t="s">
        <v>13</v>
      </c>
    </row>
    <row r="844" spans="1:16" s="26" customFormat="1" ht="12.5">
      <c r="A844" s="20"/>
      <c r="B844" s="20" t="s">
        <v>1232</v>
      </c>
      <c r="C844" s="72" t="str">
        <f t="shared" si="38"/>
        <v>470</v>
      </c>
      <c r="D844" s="171" t="s">
        <v>1231</v>
      </c>
      <c r="E844" s="182">
        <v>0.65900999999999998</v>
      </c>
      <c r="F844" s="23">
        <v>1</v>
      </c>
      <c r="G844" s="23">
        <v>1</v>
      </c>
      <c r="H844" s="22">
        <f t="shared" si="36"/>
        <v>0.65900999999999998</v>
      </c>
      <c r="I844" s="24">
        <f t="shared" si="37"/>
        <v>0.65900999999999998</v>
      </c>
      <c r="J844" s="25">
        <f>ROUND((H844*'2-Calculator'!$D$26),2)</f>
        <v>3558.65</v>
      </c>
      <c r="K844" s="25">
        <f>ROUND((I844*'2-Calculator'!$D$26),2)</f>
        <v>3558.65</v>
      </c>
      <c r="L844" s="23">
        <v>3.232573480905959</v>
      </c>
      <c r="M844" s="20" t="s">
        <v>199</v>
      </c>
      <c r="N844" s="20" t="s">
        <v>200</v>
      </c>
      <c r="O844" s="20"/>
      <c r="P844" s="20" t="s">
        <v>13</v>
      </c>
    </row>
    <row r="845" spans="1:16" s="26" customFormat="1" ht="12.5">
      <c r="A845" s="20"/>
      <c r="B845" s="20" t="s">
        <v>1233</v>
      </c>
      <c r="C845" s="72" t="str">
        <f t="shared" si="38"/>
        <v>470</v>
      </c>
      <c r="D845" s="171" t="s">
        <v>1231</v>
      </c>
      <c r="E845" s="182">
        <v>1.08891</v>
      </c>
      <c r="F845" s="23">
        <v>1</v>
      </c>
      <c r="G845" s="23">
        <v>1</v>
      </c>
      <c r="H845" s="22">
        <f t="shared" si="36"/>
        <v>1.08891</v>
      </c>
      <c r="I845" s="24">
        <f t="shared" si="37"/>
        <v>1.08891</v>
      </c>
      <c r="J845" s="25">
        <f>ROUND((H845*'2-Calculator'!$D$26),2)</f>
        <v>5880.11</v>
      </c>
      <c r="K845" s="25">
        <f>ROUND((I845*'2-Calculator'!$D$26),2)</f>
        <v>5880.11</v>
      </c>
      <c r="L845" s="23">
        <v>5.0093617714099645</v>
      </c>
      <c r="M845" s="20" t="s">
        <v>199</v>
      </c>
      <c r="N845" s="20" t="s">
        <v>200</v>
      </c>
      <c r="O845" s="20"/>
      <c r="P845" s="20" t="s">
        <v>13</v>
      </c>
    </row>
    <row r="846" spans="1:16" s="26" customFormat="1" ht="12.5">
      <c r="A846" s="20"/>
      <c r="B846" s="20" t="s">
        <v>1234</v>
      </c>
      <c r="C846" s="72" t="str">
        <f t="shared" si="38"/>
        <v>470</v>
      </c>
      <c r="D846" s="171" t="s">
        <v>1231</v>
      </c>
      <c r="E846" s="182">
        <v>1.9073100000000001</v>
      </c>
      <c r="F846" s="23">
        <v>1</v>
      </c>
      <c r="G846" s="23">
        <v>1</v>
      </c>
      <c r="H846" s="22">
        <f t="shared" si="36"/>
        <v>1.9073100000000001</v>
      </c>
      <c r="I846" s="24">
        <f t="shared" si="37"/>
        <v>1.9073100000000001</v>
      </c>
      <c r="J846" s="25">
        <f>ROUND((H846*'2-Calculator'!$D$26),2)</f>
        <v>10299.469999999999</v>
      </c>
      <c r="K846" s="25">
        <f>ROUND((I846*'2-Calculator'!$D$26),2)</f>
        <v>10299.469999999999</v>
      </c>
      <c r="L846" s="23">
        <v>8.4861837191934271</v>
      </c>
      <c r="M846" s="20" t="s">
        <v>199</v>
      </c>
      <c r="N846" s="20" t="s">
        <v>200</v>
      </c>
      <c r="O846" s="20"/>
      <c r="P846" s="20" t="s">
        <v>13</v>
      </c>
    </row>
    <row r="847" spans="1:16" s="26" customFormat="1" ht="12.5">
      <c r="A847" s="20"/>
      <c r="B847" s="20" t="s">
        <v>1235</v>
      </c>
      <c r="C847" s="72" t="str">
        <f t="shared" si="38"/>
        <v>480</v>
      </c>
      <c r="D847" s="171" t="s">
        <v>1236</v>
      </c>
      <c r="E847" s="182">
        <v>1.6297600000000001</v>
      </c>
      <c r="F847" s="23">
        <v>1</v>
      </c>
      <c r="G847" s="23">
        <v>1</v>
      </c>
      <c r="H847" s="22">
        <f t="shared" ref="H847:H910" si="39">ROUND(E847*F847,5)</f>
        <v>1.6297600000000001</v>
      </c>
      <c r="I847" s="24">
        <f t="shared" ref="I847:I910" si="40">ROUND(E847*G847,5)</f>
        <v>1.6297600000000001</v>
      </c>
      <c r="J847" s="25">
        <f>ROUND((H847*'2-Calculator'!$D$26),2)</f>
        <v>8800.7000000000007</v>
      </c>
      <c r="K847" s="25">
        <f>ROUND((I847*'2-Calculator'!$D$26),2)</f>
        <v>8800.7000000000007</v>
      </c>
      <c r="L847" s="23">
        <v>1.6602428722280886</v>
      </c>
      <c r="M847" s="20" t="s">
        <v>199</v>
      </c>
      <c r="N847" s="20" t="s">
        <v>200</v>
      </c>
      <c r="O847" s="20"/>
      <c r="P847" s="20" t="s">
        <v>13</v>
      </c>
    </row>
    <row r="848" spans="1:16" s="26" customFormat="1" ht="12.5">
      <c r="A848" s="20"/>
      <c r="B848" s="20" t="s">
        <v>1237</v>
      </c>
      <c r="C848" s="72" t="str">
        <f t="shared" ref="C848:C911" si="41">LEFT(B848,3)</f>
        <v>480</v>
      </c>
      <c r="D848" s="171" t="s">
        <v>1236</v>
      </c>
      <c r="E848" s="182">
        <v>1.87313</v>
      </c>
      <c r="F848" s="23">
        <v>1</v>
      </c>
      <c r="G848" s="23">
        <v>1</v>
      </c>
      <c r="H848" s="22">
        <f t="shared" si="39"/>
        <v>1.87313</v>
      </c>
      <c r="I848" s="24">
        <f t="shared" si="40"/>
        <v>1.87313</v>
      </c>
      <c r="J848" s="25">
        <f>ROUND((H848*'2-Calculator'!$D$26),2)</f>
        <v>10114.9</v>
      </c>
      <c r="K848" s="25">
        <f>ROUND((I848*'2-Calculator'!$D$26),2)</f>
        <v>10114.9</v>
      </c>
      <c r="L848" s="23">
        <v>2.2701001430615166</v>
      </c>
      <c r="M848" s="20" t="s">
        <v>199</v>
      </c>
      <c r="N848" s="20" t="s">
        <v>200</v>
      </c>
      <c r="O848" s="20"/>
      <c r="P848" s="20" t="s">
        <v>13</v>
      </c>
    </row>
    <row r="849" spans="1:16" s="26" customFormat="1" ht="12.5">
      <c r="A849" s="20"/>
      <c r="B849" s="20" t="s">
        <v>1238</v>
      </c>
      <c r="C849" s="72" t="str">
        <f t="shared" si="41"/>
        <v>480</v>
      </c>
      <c r="D849" s="171" t="s">
        <v>1236</v>
      </c>
      <c r="E849" s="182">
        <v>2.7933500000000002</v>
      </c>
      <c r="F849" s="23">
        <v>1</v>
      </c>
      <c r="G849" s="23">
        <v>1</v>
      </c>
      <c r="H849" s="22">
        <f t="shared" si="39"/>
        <v>2.7933500000000002</v>
      </c>
      <c r="I849" s="24">
        <f t="shared" si="40"/>
        <v>2.7933500000000002</v>
      </c>
      <c r="J849" s="25">
        <f>ROUND((H849*'2-Calculator'!$D$26),2)</f>
        <v>15084.09</v>
      </c>
      <c r="K849" s="25">
        <f>ROUND((I849*'2-Calculator'!$D$26),2)</f>
        <v>15084.09</v>
      </c>
      <c r="L849" s="23">
        <v>6.882352941176471</v>
      </c>
      <c r="M849" s="20" t="s">
        <v>199</v>
      </c>
      <c r="N849" s="20" t="s">
        <v>200</v>
      </c>
      <c r="O849" s="20"/>
      <c r="P849" s="20" t="s">
        <v>13</v>
      </c>
    </row>
    <row r="850" spans="1:16" s="26" customFormat="1" ht="12.5">
      <c r="A850" s="20"/>
      <c r="B850" s="20" t="s">
        <v>1239</v>
      </c>
      <c r="C850" s="72" t="str">
        <f t="shared" si="41"/>
        <v>480</v>
      </c>
      <c r="D850" s="171" t="s">
        <v>1236</v>
      </c>
      <c r="E850" s="182">
        <v>4.5878500000000004</v>
      </c>
      <c r="F850" s="23">
        <v>1</v>
      </c>
      <c r="G850" s="23">
        <v>1</v>
      </c>
      <c r="H850" s="22">
        <f t="shared" si="39"/>
        <v>4.5878500000000004</v>
      </c>
      <c r="I850" s="24">
        <f t="shared" si="40"/>
        <v>4.5878500000000004</v>
      </c>
      <c r="J850" s="25">
        <f>ROUND((H850*'2-Calculator'!$D$26),2)</f>
        <v>24774.39</v>
      </c>
      <c r="K850" s="25">
        <f>ROUND((I850*'2-Calculator'!$D$26),2)</f>
        <v>24774.39</v>
      </c>
      <c r="L850" s="23">
        <v>13.544117647058824</v>
      </c>
      <c r="M850" s="20" t="s">
        <v>199</v>
      </c>
      <c r="N850" s="20" t="s">
        <v>200</v>
      </c>
      <c r="O850" s="20"/>
      <c r="P850" s="20" t="s">
        <v>13</v>
      </c>
    </row>
    <row r="851" spans="1:16" s="26" customFormat="1" ht="12.5">
      <c r="A851" s="20"/>
      <c r="B851" s="20" t="s">
        <v>1240</v>
      </c>
      <c r="C851" s="72" t="str">
        <f t="shared" si="41"/>
        <v>482</v>
      </c>
      <c r="D851" s="171" t="s">
        <v>1241</v>
      </c>
      <c r="E851" s="182">
        <v>0.89731000000000005</v>
      </c>
      <c r="F851" s="23">
        <v>1</v>
      </c>
      <c r="G851" s="23">
        <v>1</v>
      </c>
      <c r="H851" s="22">
        <f t="shared" si="39"/>
        <v>0.89731000000000005</v>
      </c>
      <c r="I851" s="24">
        <f t="shared" si="40"/>
        <v>0.89731000000000005</v>
      </c>
      <c r="J851" s="25">
        <f>ROUND((H851*'2-Calculator'!$D$26),2)</f>
        <v>4845.47</v>
      </c>
      <c r="K851" s="25">
        <f>ROUND((I851*'2-Calculator'!$D$26),2)</f>
        <v>4845.47</v>
      </c>
      <c r="L851" s="23">
        <v>2.041788549937317</v>
      </c>
      <c r="M851" s="20" t="s">
        <v>199</v>
      </c>
      <c r="N851" s="20" t="s">
        <v>200</v>
      </c>
      <c r="O851" s="20"/>
      <c r="P851" s="20" t="s">
        <v>13</v>
      </c>
    </row>
    <row r="852" spans="1:16" s="26" customFormat="1" ht="12.5">
      <c r="A852" s="20"/>
      <c r="B852" s="20" t="s">
        <v>1242</v>
      </c>
      <c r="C852" s="72" t="str">
        <f t="shared" si="41"/>
        <v>482</v>
      </c>
      <c r="D852" s="171" t="s">
        <v>1241</v>
      </c>
      <c r="E852" s="182">
        <v>1.0972900000000001</v>
      </c>
      <c r="F852" s="23">
        <v>1</v>
      </c>
      <c r="G852" s="23">
        <v>1</v>
      </c>
      <c r="H852" s="22">
        <f t="shared" si="39"/>
        <v>1.0972900000000001</v>
      </c>
      <c r="I852" s="24">
        <f t="shared" si="40"/>
        <v>1.0972900000000001</v>
      </c>
      <c r="J852" s="25">
        <f>ROUND((H852*'2-Calculator'!$D$26),2)</f>
        <v>5925.37</v>
      </c>
      <c r="K852" s="25">
        <f>ROUND((I852*'2-Calculator'!$D$26),2)</f>
        <v>5925.37</v>
      </c>
      <c r="L852" s="23">
        <v>3.0559540889526544</v>
      </c>
      <c r="M852" s="20" t="s">
        <v>199</v>
      </c>
      <c r="N852" s="20" t="s">
        <v>200</v>
      </c>
      <c r="O852" s="20"/>
      <c r="P852" s="20" t="s">
        <v>13</v>
      </c>
    </row>
    <row r="853" spans="1:16" s="26" customFormat="1" ht="12.5">
      <c r="A853" s="20"/>
      <c r="B853" s="20" t="s">
        <v>1243</v>
      </c>
      <c r="C853" s="72" t="str">
        <f t="shared" si="41"/>
        <v>482</v>
      </c>
      <c r="D853" s="171" t="s">
        <v>1241</v>
      </c>
      <c r="E853" s="182">
        <v>1.9956799999999999</v>
      </c>
      <c r="F853" s="23">
        <v>1</v>
      </c>
      <c r="G853" s="23">
        <v>1</v>
      </c>
      <c r="H853" s="22">
        <f t="shared" si="39"/>
        <v>1.9956799999999999</v>
      </c>
      <c r="I853" s="24">
        <f t="shared" si="40"/>
        <v>1.9956799999999999</v>
      </c>
      <c r="J853" s="25">
        <f>ROUND((H853*'2-Calculator'!$D$26),2)</f>
        <v>10776.67</v>
      </c>
      <c r="K853" s="25">
        <f>ROUND((I853*'2-Calculator'!$D$26),2)</f>
        <v>10776.67</v>
      </c>
      <c r="L853" s="23">
        <v>7.2584745762711869</v>
      </c>
      <c r="M853" s="20" t="s">
        <v>199</v>
      </c>
      <c r="N853" s="20" t="s">
        <v>200</v>
      </c>
      <c r="O853" s="20"/>
      <c r="P853" s="20" t="s">
        <v>13</v>
      </c>
    </row>
    <row r="854" spans="1:16" s="26" customFormat="1" ht="12.5">
      <c r="A854" s="20"/>
      <c r="B854" s="20" t="s">
        <v>1244</v>
      </c>
      <c r="C854" s="72" t="str">
        <f t="shared" si="41"/>
        <v>482</v>
      </c>
      <c r="D854" s="171" t="s">
        <v>1241</v>
      </c>
      <c r="E854" s="182">
        <v>3.3209499999999998</v>
      </c>
      <c r="F854" s="23">
        <v>1</v>
      </c>
      <c r="G854" s="23">
        <v>1</v>
      </c>
      <c r="H854" s="22">
        <f t="shared" si="39"/>
        <v>3.3209499999999998</v>
      </c>
      <c r="I854" s="24">
        <f t="shared" si="40"/>
        <v>3.3209499999999998</v>
      </c>
      <c r="J854" s="25">
        <f>ROUND((H854*'2-Calculator'!$D$26),2)</f>
        <v>17933.13</v>
      </c>
      <c r="K854" s="25">
        <f>ROUND((I854*'2-Calculator'!$D$26),2)</f>
        <v>17933.13</v>
      </c>
      <c r="L854" s="23">
        <v>12.762295081967213</v>
      </c>
      <c r="M854" s="20" t="s">
        <v>199</v>
      </c>
      <c r="N854" s="20" t="s">
        <v>200</v>
      </c>
      <c r="O854" s="20"/>
      <c r="P854" s="20" t="s">
        <v>13</v>
      </c>
    </row>
    <row r="855" spans="1:16" s="26" customFormat="1" ht="12.5">
      <c r="A855" s="20"/>
      <c r="B855" s="20" t="s">
        <v>1245</v>
      </c>
      <c r="C855" s="72" t="str">
        <f t="shared" si="41"/>
        <v>483</v>
      </c>
      <c r="D855" s="171" t="s">
        <v>1246</v>
      </c>
      <c r="E855" s="182">
        <v>1.1555800000000001</v>
      </c>
      <c r="F855" s="23">
        <v>1</v>
      </c>
      <c r="G855" s="23">
        <v>1</v>
      </c>
      <c r="H855" s="22">
        <f t="shared" si="39"/>
        <v>1.1555800000000001</v>
      </c>
      <c r="I855" s="24">
        <f t="shared" si="40"/>
        <v>1.1555800000000001</v>
      </c>
      <c r="J855" s="25">
        <f>ROUND((H855*'2-Calculator'!$D$26),2)</f>
        <v>6240.13</v>
      </c>
      <c r="K855" s="25">
        <f>ROUND((I855*'2-Calculator'!$D$26),2)</f>
        <v>6240.13</v>
      </c>
      <c r="L855" s="23">
        <v>2.0849338454972259</v>
      </c>
      <c r="M855" s="20" t="s">
        <v>199</v>
      </c>
      <c r="N855" s="20" t="s">
        <v>200</v>
      </c>
      <c r="O855" s="20"/>
      <c r="P855" s="20" t="s">
        <v>13</v>
      </c>
    </row>
    <row r="856" spans="1:16" s="26" customFormat="1" ht="12.5">
      <c r="A856" s="20"/>
      <c r="B856" s="20" t="s">
        <v>1247</v>
      </c>
      <c r="C856" s="72" t="str">
        <f t="shared" si="41"/>
        <v>483</v>
      </c>
      <c r="D856" s="171" t="s">
        <v>1246</v>
      </c>
      <c r="E856" s="182">
        <v>1.5434300000000001</v>
      </c>
      <c r="F856" s="23">
        <v>1</v>
      </c>
      <c r="G856" s="23">
        <v>1</v>
      </c>
      <c r="H856" s="22">
        <f t="shared" si="39"/>
        <v>1.5434300000000001</v>
      </c>
      <c r="I856" s="24">
        <f t="shared" si="40"/>
        <v>1.5434300000000001</v>
      </c>
      <c r="J856" s="25">
        <f>ROUND((H856*'2-Calculator'!$D$26),2)</f>
        <v>8334.52</v>
      </c>
      <c r="K856" s="25">
        <f>ROUND((I856*'2-Calculator'!$D$26),2)</f>
        <v>8334.52</v>
      </c>
      <c r="L856" s="23">
        <v>4.6232201533406352</v>
      </c>
      <c r="M856" s="20" t="s">
        <v>199</v>
      </c>
      <c r="N856" s="20" t="s">
        <v>200</v>
      </c>
      <c r="O856" s="20"/>
      <c r="P856" s="20" t="s">
        <v>13</v>
      </c>
    </row>
    <row r="857" spans="1:16" s="26" customFormat="1" ht="12.5">
      <c r="A857" s="20"/>
      <c r="B857" s="20" t="s">
        <v>1248</v>
      </c>
      <c r="C857" s="72" t="str">
        <f t="shared" si="41"/>
        <v>483</v>
      </c>
      <c r="D857" s="171" t="s">
        <v>1246</v>
      </c>
      <c r="E857" s="182">
        <v>2.31975</v>
      </c>
      <c r="F857" s="23">
        <v>1</v>
      </c>
      <c r="G857" s="23">
        <v>1</v>
      </c>
      <c r="H857" s="22">
        <f t="shared" si="39"/>
        <v>2.31975</v>
      </c>
      <c r="I857" s="24">
        <f t="shared" si="40"/>
        <v>2.31975</v>
      </c>
      <c r="J857" s="25">
        <f>ROUND((H857*'2-Calculator'!$D$26),2)</f>
        <v>12526.65</v>
      </c>
      <c r="K857" s="25">
        <f>ROUND((I857*'2-Calculator'!$D$26),2)</f>
        <v>12526.65</v>
      </c>
      <c r="L857" s="23">
        <v>8.9340659340659343</v>
      </c>
      <c r="M857" s="20" t="s">
        <v>199</v>
      </c>
      <c r="N857" s="20" t="s">
        <v>200</v>
      </c>
      <c r="O857" s="20"/>
      <c r="P857" s="20" t="s">
        <v>13</v>
      </c>
    </row>
    <row r="858" spans="1:16" s="26" customFormat="1" ht="12.5">
      <c r="A858" s="20"/>
      <c r="B858" s="20" t="s">
        <v>1249</v>
      </c>
      <c r="C858" s="72" t="str">
        <f t="shared" si="41"/>
        <v>483</v>
      </c>
      <c r="D858" s="171" t="s">
        <v>1246</v>
      </c>
      <c r="E858" s="182">
        <v>4.18649</v>
      </c>
      <c r="F858" s="23">
        <v>1</v>
      </c>
      <c r="G858" s="23">
        <v>1</v>
      </c>
      <c r="H858" s="22">
        <f t="shared" si="39"/>
        <v>4.18649</v>
      </c>
      <c r="I858" s="24">
        <f t="shared" si="40"/>
        <v>4.18649</v>
      </c>
      <c r="J858" s="25">
        <f>ROUND((H858*'2-Calculator'!$D$26),2)</f>
        <v>22607.05</v>
      </c>
      <c r="K858" s="25">
        <f>ROUND((I858*'2-Calculator'!$D$26),2)</f>
        <v>22607.05</v>
      </c>
      <c r="L858" s="23">
        <v>15.36046511627907</v>
      </c>
      <c r="M858" s="20" t="s">
        <v>199</v>
      </c>
      <c r="N858" s="20" t="s">
        <v>200</v>
      </c>
      <c r="O858" s="20"/>
      <c r="P858" s="20" t="s">
        <v>13</v>
      </c>
    </row>
    <row r="859" spans="1:16" s="26" customFormat="1" ht="12.5">
      <c r="A859" s="20"/>
      <c r="B859" s="20" t="s">
        <v>1250</v>
      </c>
      <c r="C859" s="72" t="str">
        <f t="shared" si="41"/>
        <v>484</v>
      </c>
      <c r="D859" s="171" t="s">
        <v>1251</v>
      </c>
      <c r="E859" s="182">
        <v>1.37748</v>
      </c>
      <c r="F859" s="23">
        <v>1</v>
      </c>
      <c r="G859" s="23">
        <v>1</v>
      </c>
      <c r="H859" s="22">
        <f t="shared" si="39"/>
        <v>1.37748</v>
      </c>
      <c r="I859" s="24">
        <f t="shared" si="40"/>
        <v>1.37748</v>
      </c>
      <c r="J859" s="25">
        <f>ROUND((H859*'2-Calculator'!$D$26),2)</f>
        <v>7438.39</v>
      </c>
      <c r="K859" s="25">
        <f>ROUND((I859*'2-Calculator'!$D$26),2)</f>
        <v>7438.39</v>
      </c>
      <c r="L859" s="23">
        <v>1.5688050930460333</v>
      </c>
      <c r="M859" s="20" t="s">
        <v>199</v>
      </c>
      <c r="N859" s="20" t="s">
        <v>200</v>
      </c>
      <c r="O859" s="20"/>
      <c r="P859" s="20" t="s">
        <v>13</v>
      </c>
    </row>
    <row r="860" spans="1:16" s="26" customFormat="1" ht="12.5">
      <c r="A860" s="20"/>
      <c r="B860" s="20" t="s">
        <v>1252</v>
      </c>
      <c r="C860" s="72" t="str">
        <f t="shared" si="41"/>
        <v>484</v>
      </c>
      <c r="D860" s="171" t="s">
        <v>1251</v>
      </c>
      <c r="E860" s="182">
        <v>1.7604299999999999</v>
      </c>
      <c r="F860" s="23">
        <v>1</v>
      </c>
      <c r="G860" s="23">
        <v>1</v>
      </c>
      <c r="H860" s="22">
        <f t="shared" si="39"/>
        <v>1.7604299999999999</v>
      </c>
      <c r="I860" s="24">
        <f t="shared" si="40"/>
        <v>1.7604299999999999</v>
      </c>
      <c r="J860" s="25">
        <f>ROUND((H860*'2-Calculator'!$D$26),2)</f>
        <v>9506.32</v>
      </c>
      <c r="K860" s="25">
        <f>ROUND((I860*'2-Calculator'!$D$26),2)</f>
        <v>9506.32</v>
      </c>
      <c r="L860" s="23">
        <v>1.5688050930460333</v>
      </c>
      <c r="M860" s="20" t="s">
        <v>199</v>
      </c>
      <c r="N860" s="20" t="s">
        <v>200</v>
      </c>
      <c r="O860" s="20"/>
      <c r="P860" s="20" t="s">
        <v>13</v>
      </c>
    </row>
    <row r="861" spans="1:16" s="26" customFormat="1" ht="12.5">
      <c r="A861" s="20"/>
      <c r="B861" s="20" t="s">
        <v>1253</v>
      </c>
      <c r="C861" s="72" t="str">
        <f t="shared" si="41"/>
        <v>484</v>
      </c>
      <c r="D861" s="171" t="s">
        <v>1251</v>
      </c>
      <c r="E861" s="182">
        <v>2.1110799999999998</v>
      </c>
      <c r="F861" s="23">
        <v>1</v>
      </c>
      <c r="G861" s="23">
        <v>1</v>
      </c>
      <c r="H861" s="22">
        <f t="shared" si="39"/>
        <v>2.1110799999999998</v>
      </c>
      <c r="I861" s="24">
        <f t="shared" si="40"/>
        <v>2.1110799999999998</v>
      </c>
      <c r="J861" s="25">
        <f>ROUND((H861*'2-Calculator'!$D$26),2)</f>
        <v>11399.83</v>
      </c>
      <c r="K861" s="25">
        <f>ROUND((I861*'2-Calculator'!$D$26),2)</f>
        <v>11399.83</v>
      </c>
      <c r="L861" s="23">
        <v>3.3949824970828471</v>
      </c>
      <c r="M861" s="20" t="s">
        <v>199</v>
      </c>
      <c r="N861" s="20" t="s">
        <v>200</v>
      </c>
      <c r="O861" s="20"/>
      <c r="P861" s="20" t="s">
        <v>13</v>
      </c>
    </row>
    <row r="862" spans="1:16" s="26" customFormat="1" ht="12.5">
      <c r="A862" s="20"/>
      <c r="B862" s="20" t="s">
        <v>1254</v>
      </c>
      <c r="C862" s="72" t="str">
        <f t="shared" si="41"/>
        <v>484</v>
      </c>
      <c r="D862" s="171" t="s">
        <v>1251</v>
      </c>
      <c r="E862" s="182">
        <v>4.6533600000000002</v>
      </c>
      <c r="F862" s="23">
        <v>1</v>
      </c>
      <c r="G862" s="23">
        <v>1</v>
      </c>
      <c r="H862" s="22">
        <f t="shared" si="39"/>
        <v>4.6533600000000002</v>
      </c>
      <c r="I862" s="24">
        <f t="shared" si="40"/>
        <v>4.6533600000000002</v>
      </c>
      <c r="J862" s="25">
        <f>ROUND((H862*'2-Calculator'!$D$26),2)</f>
        <v>25128.14</v>
      </c>
      <c r="K862" s="25">
        <f>ROUND((I862*'2-Calculator'!$D$26),2)</f>
        <v>25128.14</v>
      </c>
      <c r="L862" s="23">
        <v>15.785714285714286</v>
      </c>
      <c r="M862" s="20" t="s">
        <v>199</v>
      </c>
      <c r="N862" s="20" t="s">
        <v>200</v>
      </c>
      <c r="O862" s="20"/>
      <c r="P862" s="20" t="s">
        <v>13</v>
      </c>
    </row>
    <row r="863" spans="1:16" s="26" customFormat="1" ht="12.5">
      <c r="A863" s="20"/>
      <c r="B863" s="20" t="s">
        <v>1255</v>
      </c>
      <c r="C863" s="72" t="str">
        <f t="shared" si="41"/>
        <v>500</v>
      </c>
      <c r="D863" s="171" t="s">
        <v>1256</v>
      </c>
      <c r="E863" s="182">
        <v>0.61760999999999999</v>
      </c>
      <c r="F863" s="23">
        <v>1</v>
      </c>
      <c r="G863" s="23">
        <v>1</v>
      </c>
      <c r="H863" s="22">
        <f t="shared" si="39"/>
        <v>0.61760999999999999</v>
      </c>
      <c r="I863" s="24">
        <f t="shared" si="40"/>
        <v>0.61760999999999999</v>
      </c>
      <c r="J863" s="25">
        <f>ROUND((H863*'2-Calculator'!$D$26),2)</f>
        <v>3335.09</v>
      </c>
      <c r="K863" s="25">
        <f>ROUND((I863*'2-Calculator'!$D$26),2)</f>
        <v>3335.09</v>
      </c>
      <c r="L863" s="23">
        <v>2.5213270142180093</v>
      </c>
      <c r="M863" s="20" t="s">
        <v>199</v>
      </c>
      <c r="N863" s="20" t="s">
        <v>200</v>
      </c>
      <c r="O863" s="20"/>
      <c r="P863" s="20" t="s">
        <v>13</v>
      </c>
    </row>
    <row r="864" spans="1:16" s="26" customFormat="1" ht="12.5">
      <c r="A864" s="20"/>
      <c r="B864" s="20" t="s">
        <v>1257</v>
      </c>
      <c r="C864" s="72" t="str">
        <f t="shared" si="41"/>
        <v>500</v>
      </c>
      <c r="D864" s="171" t="s">
        <v>1256</v>
      </c>
      <c r="E864" s="182">
        <v>0.84633999999999998</v>
      </c>
      <c r="F864" s="23">
        <v>1</v>
      </c>
      <c r="G864" s="23">
        <v>1</v>
      </c>
      <c r="H864" s="22">
        <f t="shared" si="39"/>
        <v>0.84633999999999998</v>
      </c>
      <c r="I864" s="24">
        <f t="shared" si="40"/>
        <v>0.84633999999999998</v>
      </c>
      <c r="J864" s="25">
        <f>ROUND((H864*'2-Calculator'!$D$26),2)</f>
        <v>4570.24</v>
      </c>
      <c r="K864" s="25">
        <f>ROUND((I864*'2-Calculator'!$D$26),2)</f>
        <v>4570.24</v>
      </c>
      <c r="L864" s="23">
        <v>4.2495049504950497</v>
      </c>
      <c r="M864" s="20" t="s">
        <v>199</v>
      </c>
      <c r="N864" s="20" t="s">
        <v>200</v>
      </c>
      <c r="O864" s="20"/>
      <c r="P864" s="20" t="s">
        <v>13</v>
      </c>
    </row>
    <row r="865" spans="1:16" s="26" customFormat="1" ht="12.5">
      <c r="A865" s="20"/>
      <c r="B865" s="20" t="s">
        <v>1258</v>
      </c>
      <c r="C865" s="72" t="str">
        <f t="shared" si="41"/>
        <v>500</v>
      </c>
      <c r="D865" s="171" t="s">
        <v>1256</v>
      </c>
      <c r="E865" s="182">
        <v>1.3043400000000001</v>
      </c>
      <c r="F865" s="23">
        <v>1</v>
      </c>
      <c r="G865" s="23">
        <v>1</v>
      </c>
      <c r="H865" s="22">
        <f t="shared" si="39"/>
        <v>1.3043400000000001</v>
      </c>
      <c r="I865" s="24">
        <f t="shared" si="40"/>
        <v>1.3043400000000001</v>
      </c>
      <c r="J865" s="25">
        <f>ROUND((H865*'2-Calculator'!$D$26),2)</f>
        <v>7043.44</v>
      </c>
      <c r="K865" s="25">
        <f>ROUND((I865*'2-Calculator'!$D$26),2)</f>
        <v>7043.44</v>
      </c>
      <c r="L865" s="23">
        <v>6.5974781765276429</v>
      </c>
      <c r="M865" s="20" t="s">
        <v>199</v>
      </c>
      <c r="N865" s="20" t="s">
        <v>200</v>
      </c>
      <c r="O865" s="20"/>
      <c r="P865" s="20" t="s">
        <v>13</v>
      </c>
    </row>
    <row r="866" spans="1:16" s="26" customFormat="1" ht="12.5">
      <c r="A866" s="20"/>
      <c r="B866" s="20" t="s">
        <v>1259</v>
      </c>
      <c r="C866" s="72" t="str">
        <f t="shared" si="41"/>
        <v>500</v>
      </c>
      <c r="D866" s="171" t="s">
        <v>1256</v>
      </c>
      <c r="E866" s="182">
        <v>2.3184300000000002</v>
      </c>
      <c r="F866" s="23">
        <v>1</v>
      </c>
      <c r="G866" s="23">
        <v>1</v>
      </c>
      <c r="H866" s="22">
        <f t="shared" si="39"/>
        <v>2.3184300000000002</v>
      </c>
      <c r="I866" s="24">
        <f t="shared" si="40"/>
        <v>2.3184300000000002</v>
      </c>
      <c r="J866" s="25">
        <f>ROUND((H866*'2-Calculator'!$D$26),2)</f>
        <v>12519.52</v>
      </c>
      <c r="K866" s="25">
        <f>ROUND((I866*'2-Calculator'!$D$26),2)</f>
        <v>12519.52</v>
      </c>
      <c r="L866" s="23">
        <v>9.6193548387096772</v>
      </c>
      <c r="M866" s="20" t="s">
        <v>199</v>
      </c>
      <c r="N866" s="20" t="s">
        <v>200</v>
      </c>
      <c r="O866" s="20"/>
      <c r="P866" s="20" t="s">
        <v>13</v>
      </c>
    </row>
    <row r="867" spans="1:16" s="26" customFormat="1" ht="12.5">
      <c r="A867" s="20"/>
      <c r="B867" s="20" t="s">
        <v>1260</v>
      </c>
      <c r="C867" s="72" t="str">
        <f t="shared" si="41"/>
        <v>501</v>
      </c>
      <c r="D867" s="171" t="s">
        <v>1261</v>
      </c>
      <c r="E867" s="182">
        <v>0.56184000000000001</v>
      </c>
      <c r="F867" s="23">
        <v>1</v>
      </c>
      <c r="G867" s="23">
        <v>1</v>
      </c>
      <c r="H867" s="22">
        <f t="shared" si="39"/>
        <v>0.56184000000000001</v>
      </c>
      <c r="I867" s="24">
        <f t="shared" si="40"/>
        <v>0.56184000000000001</v>
      </c>
      <c r="J867" s="25">
        <f>ROUND((H867*'2-Calculator'!$D$26),2)</f>
        <v>3033.94</v>
      </c>
      <c r="K867" s="25">
        <f>ROUND((I867*'2-Calculator'!$D$26),2)</f>
        <v>3033.94</v>
      </c>
      <c r="L867" s="23">
        <v>2.7013888888888888</v>
      </c>
      <c r="M867" s="20" t="s">
        <v>199</v>
      </c>
      <c r="N867" s="20" t="s">
        <v>200</v>
      </c>
      <c r="O867" s="20"/>
      <c r="P867" s="20" t="s">
        <v>13</v>
      </c>
    </row>
    <row r="868" spans="1:16" s="26" customFormat="1" ht="12.5">
      <c r="A868" s="20"/>
      <c r="B868" s="20" t="s">
        <v>1262</v>
      </c>
      <c r="C868" s="72" t="str">
        <f t="shared" si="41"/>
        <v>501</v>
      </c>
      <c r="D868" s="171" t="s">
        <v>1261</v>
      </c>
      <c r="E868" s="182">
        <v>0.75402000000000002</v>
      </c>
      <c r="F868" s="23">
        <v>1</v>
      </c>
      <c r="G868" s="23">
        <v>1</v>
      </c>
      <c r="H868" s="22">
        <f t="shared" si="39"/>
        <v>0.75402000000000002</v>
      </c>
      <c r="I868" s="24">
        <f t="shared" si="40"/>
        <v>0.75402000000000002</v>
      </c>
      <c r="J868" s="25">
        <f>ROUND((H868*'2-Calculator'!$D$26),2)</f>
        <v>4071.71</v>
      </c>
      <c r="K868" s="25">
        <f>ROUND((I868*'2-Calculator'!$D$26),2)</f>
        <v>4071.71</v>
      </c>
      <c r="L868" s="23">
        <v>3.6318507412960188</v>
      </c>
      <c r="M868" s="20" t="s">
        <v>199</v>
      </c>
      <c r="N868" s="20" t="s">
        <v>200</v>
      </c>
      <c r="O868" s="20"/>
      <c r="P868" s="20" t="s">
        <v>13</v>
      </c>
    </row>
    <row r="869" spans="1:16" s="26" customFormat="1" ht="12.5">
      <c r="A869" s="20"/>
      <c r="B869" s="20" t="s">
        <v>1263</v>
      </c>
      <c r="C869" s="72" t="str">
        <f t="shared" si="41"/>
        <v>501</v>
      </c>
      <c r="D869" s="171" t="s">
        <v>1261</v>
      </c>
      <c r="E869" s="182">
        <v>1.10694</v>
      </c>
      <c r="F869" s="23">
        <v>1</v>
      </c>
      <c r="G869" s="23">
        <v>1</v>
      </c>
      <c r="H869" s="22">
        <f t="shared" si="39"/>
        <v>1.10694</v>
      </c>
      <c r="I869" s="24">
        <f t="shared" si="40"/>
        <v>1.10694</v>
      </c>
      <c r="J869" s="25">
        <f>ROUND((H869*'2-Calculator'!$D$26),2)</f>
        <v>5977.48</v>
      </c>
      <c r="K869" s="25">
        <f>ROUND((I869*'2-Calculator'!$D$26),2)</f>
        <v>5977.48</v>
      </c>
      <c r="L869" s="23">
        <v>5.641102456560815</v>
      </c>
      <c r="M869" s="20" t="s">
        <v>199</v>
      </c>
      <c r="N869" s="20" t="s">
        <v>200</v>
      </c>
      <c r="O869" s="20"/>
      <c r="P869" s="20" t="s">
        <v>13</v>
      </c>
    </row>
    <row r="870" spans="1:16" s="26" customFormat="1" ht="12.5">
      <c r="A870" s="20"/>
      <c r="B870" s="20" t="s">
        <v>1264</v>
      </c>
      <c r="C870" s="72" t="str">
        <f t="shared" si="41"/>
        <v>501</v>
      </c>
      <c r="D870" s="171" t="s">
        <v>1261</v>
      </c>
      <c r="E870" s="182">
        <v>2.2595800000000001</v>
      </c>
      <c r="F870" s="23">
        <v>1</v>
      </c>
      <c r="G870" s="23">
        <v>1</v>
      </c>
      <c r="H870" s="22">
        <f t="shared" si="39"/>
        <v>2.2595800000000001</v>
      </c>
      <c r="I870" s="24">
        <f t="shared" si="40"/>
        <v>2.2595800000000001</v>
      </c>
      <c r="J870" s="25">
        <f>ROUND((H870*'2-Calculator'!$D$26),2)</f>
        <v>12201.73</v>
      </c>
      <c r="K870" s="25">
        <f>ROUND((I870*'2-Calculator'!$D$26),2)</f>
        <v>12201.73</v>
      </c>
      <c r="L870" s="23">
        <v>9.5729166666666661</v>
      </c>
      <c r="M870" s="20" t="s">
        <v>199</v>
      </c>
      <c r="N870" s="20" t="s">
        <v>200</v>
      </c>
      <c r="O870" s="20"/>
      <c r="P870" s="20" t="s">
        <v>13</v>
      </c>
    </row>
    <row r="871" spans="1:16" s="26" customFormat="1" ht="12.5">
      <c r="A871" s="20"/>
      <c r="B871" s="20" t="s">
        <v>1265</v>
      </c>
      <c r="C871" s="72" t="str">
        <f t="shared" si="41"/>
        <v>510</v>
      </c>
      <c r="D871" s="171" t="s">
        <v>1266</v>
      </c>
      <c r="E871" s="182">
        <v>1.68062</v>
      </c>
      <c r="F871" s="23">
        <v>1</v>
      </c>
      <c r="G871" s="23">
        <v>1</v>
      </c>
      <c r="H871" s="22">
        <f t="shared" si="39"/>
        <v>1.68062</v>
      </c>
      <c r="I871" s="24">
        <f t="shared" si="40"/>
        <v>1.68062</v>
      </c>
      <c r="J871" s="25">
        <f>ROUND((H871*'2-Calculator'!$D$26),2)</f>
        <v>9075.35</v>
      </c>
      <c r="K871" s="25">
        <f>ROUND((I871*'2-Calculator'!$D$26),2)</f>
        <v>9075.35</v>
      </c>
      <c r="L871" s="23">
        <v>2.5307621671258036</v>
      </c>
      <c r="M871" s="20" t="s">
        <v>199</v>
      </c>
      <c r="N871" s="20" t="s">
        <v>200</v>
      </c>
      <c r="O871" s="20"/>
      <c r="P871" s="20" t="s">
        <v>13</v>
      </c>
    </row>
    <row r="872" spans="1:16" s="26" customFormat="1" ht="12.5">
      <c r="A872" s="20"/>
      <c r="B872" s="20" t="s">
        <v>1267</v>
      </c>
      <c r="C872" s="72" t="str">
        <f t="shared" si="41"/>
        <v>510</v>
      </c>
      <c r="D872" s="171" t="s">
        <v>1266</v>
      </c>
      <c r="E872" s="182">
        <v>1.9666600000000001</v>
      </c>
      <c r="F872" s="23">
        <v>1</v>
      </c>
      <c r="G872" s="23">
        <v>1</v>
      </c>
      <c r="H872" s="22">
        <f t="shared" si="39"/>
        <v>1.9666600000000001</v>
      </c>
      <c r="I872" s="24">
        <f t="shared" si="40"/>
        <v>1.9666600000000001</v>
      </c>
      <c r="J872" s="25">
        <f>ROUND((H872*'2-Calculator'!$D$26),2)</f>
        <v>10619.96</v>
      </c>
      <c r="K872" s="25">
        <f>ROUND((I872*'2-Calculator'!$D$26),2)</f>
        <v>10619.96</v>
      </c>
      <c r="L872" s="23">
        <v>3.8512736236647496</v>
      </c>
      <c r="M872" s="20" t="s">
        <v>199</v>
      </c>
      <c r="N872" s="20" t="s">
        <v>200</v>
      </c>
      <c r="O872" s="20"/>
      <c r="P872" s="20" t="s">
        <v>13</v>
      </c>
    </row>
    <row r="873" spans="1:16" s="26" customFormat="1" ht="12.5">
      <c r="A873" s="20"/>
      <c r="B873" s="20" t="s">
        <v>1268</v>
      </c>
      <c r="C873" s="72" t="str">
        <f t="shared" si="41"/>
        <v>510</v>
      </c>
      <c r="D873" s="171" t="s">
        <v>1266</v>
      </c>
      <c r="E873" s="182">
        <v>2.9975299999999998</v>
      </c>
      <c r="F873" s="23">
        <v>1</v>
      </c>
      <c r="G873" s="23">
        <v>1</v>
      </c>
      <c r="H873" s="22">
        <f t="shared" si="39"/>
        <v>2.9975299999999998</v>
      </c>
      <c r="I873" s="24">
        <f t="shared" si="40"/>
        <v>2.9975299999999998</v>
      </c>
      <c r="J873" s="25">
        <f>ROUND((H873*'2-Calculator'!$D$26),2)</f>
        <v>16186.66</v>
      </c>
      <c r="K873" s="25">
        <f>ROUND((I873*'2-Calculator'!$D$26),2)</f>
        <v>16186.66</v>
      </c>
      <c r="L873" s="23">
        <v>7.9770992366412212</v>
      </c>
      <c r="M873" s="20" t="s">
        <v>199</v>
      </c>
      <c r="N873" s="20" t="s">
        <v>200</v>
      </c>
      <c r="O873" s="20"/>
      <c r="P873" s="20" t="s">
        <v>13</v>
      </c>
    </row>
    <row r="874" spans="1:16" s="26" customFormat="1" ht="12.5">
      <c r="A874" s="20"/>
      <c r="B874" s="20" t="s">
        <v>1269</v>
      </c>
      <c r="C874" s="72" t="str">
        <f t="shared" si="41"/>
        <v>510</v>
      </c>
      <c r="D874" s="171" t="s">
        <v>1266</v>
      </c>
      <c r="E874" s="182">
        <v>6.1666400000000001</v>
      </c>
      <c r="F874" s="23">
        <v>1</v>
      </c>
      <c r="G874" s="23">
        <v>1</v>
      </c>
      <c r="H874" s="22">
        <f t="shared" si="39"/>
        <v>6.1666400000000001</v>
      </c>
      <c r="I874" s="24">
        <f t="shared" si="40"/>
        <v>6.1666400000000001</v>
      </c>
      <c r="J874" s="25">
        <f>ROUND((H874*'2-Calculator'!$D$26),2)</f>
        <v>33299.86</v>
      </c>
      <c r="K874" s="25">
        <f>ROUND((I874*'2-Calculator'!$D$26),2)</f>
        <v>33299.86</v>
      </c>
      <c r="L874" s="23">
        <v>15.48076923076923</v>
      </c>
      <c r="M874" s="20" t="s">
        <v>199</v>
      </c>
      <c r="N874" s="20" t="s">
        <v>200</v>
      </c>
      <c r="O874" s="20"/>
      <c r="P874" s="20" t="s">
        <v>13</v>
      </c>
    </row>
    <row r="875" spans="1:16" s="26" customFormat="1" ht="12.5">
      <c r="A875" s="20"/>
      <c r="B875" s="20" t="s">
        <v>1270</v>
      </c>
      <c r="C875" s="72" t="str">
        <f t="shared" si="41"/>
        <v>511</v>
      </c>
      <c r="D875" s="171" t="s">
        <v>1271</v>
      </c>
      <c r="E875" s="182">
        <v>1.6899299999999999</v>
      </c>
      <c r="F875" s="23">
        <v>1</v>
      </c>
      <c r="G875" s="23">
        <v>1</v>
      </c>
      <c r="H875" s="22">
        <f t="shared" si="39"/>
        <v>1.6899299999999999</v>
      </c>
      <c r="I875" s="24">
        <f t="shared" si="40"/>
        <v>1.6899299999999999</v>
      </c>
      <c r="J875" s="25">
        <f>ROUND((H875*'2-Calculator'!$D$26),2)</f>
        <v>9125.6200000000008</v>
      </c>
      <c r="K875" s="25">
        <f>ROUND((I875*'2-Calculator'!$D$26),2)</f>
        <v>9125.6200000000008</v>
      </c>
      <c r="L875" s="23">
        <v>3.4806835066864785</v>
      </c>
      <c r="M875" s="20" t="s">
        <v>199</v>
      </c>
      <c r="N875" s="20" t="s">
        <v>200</v>
      </c>
      <c r="O875" s="20"/>
      <c r="P875" s="20" t="s">
        <v>13</v>
      </c>
    </row>
    <row r="876" spans="1:16" s="26" customFormat="1" ht="12.5">
      <c r="A876" s="20"/>
      <c r="B876" s="20" t="s">
        <v>1272</v>
      </c>
      <c r="C876" s="72" t="str">
        <f t="shared" si="41"/>
        <v>511</v>
      </c>
      <c r="D876" s="171" t="s">
        <v>1271</v>
      </c>
      <c r="E876" s="182">
        <v>2.05226</v>
      </c>
      <c r="F876" s="23">
        <v>1</v>
      </c>
      <c r="G876" s="23">
        <v>1</v>
      </c>
      <c r="H876" s="22">
        <f t="shared" si="39"/>
        <v>2.05226</v>
      </c>
      <c r="I876" s="24">
        <f t="shared" si="40"/>
        <v>2.05226</v>
      </c>
      <c r="J876" s="25">
        <f>ROUND((H876*'2-Calculator'!$D$26),2)</f>
        <v>11082.2</v>
      </c>
      <c r="K876" s="25">
        <f>ROUND((I876*'2-Calculator'!$D$26),2)</f>
        <v>11082.2</v>
      </c>
      <c r="L876" s="23">
        <v>4.742960579243765</v>
      </c>
      <c r="M876" s="20" t="s">
        <v>199</v>
      </c>
      <c r="N876" s="20" t="s">
        <v>200</v>
      </c>
      <c r="O876" s="20"/>
      <c r="P876" s="20" t="s">
        <v>13</v>
      </c>
    </row>
    <row r="877" spans="1:16" s="26" customFormat="1" ht="12.5">
      <c r="A877" s="20"/>
      <c r="B877" s="20" t="s">
        <v>1273</v>
      </c>
      <c r="C877" s="72" t="str">
        <f t="shared" si="41"/>
        <v>511</v>
      </c>
      <c r="D877" s="171" t="s">
        <v>1271</v>
      </c>
      <c r="E877" s="182">
        <v>3.0225499999999998</v>
      </c>
      <c r="F877" s="23">
        <v>1</v>
      </c>
      <c r="G877" s="23">
        <v>1</v>
      </c>
      <c r="H877" s="22">
        <f t="shared" si="39"/>
        <v>3.0225499999999998</v>
      </c>
      <c r="I877" s="24">
        <f t="shared" si="40"/>
        <v>3.0225499999999998</v>
      </c>
      <c r="J877" s="25">
        <f>ROUND((H877*'2-Calculator'!$D$26),2)</f>
        <v>16321.77</v>
      </c>
      <c r="K877" s="25">
        <f>ROUND((I877*'2-Calculator'!$D$26),2)</f>
        <v>16321.77</v>
      </c>
      <c r="L877" s="23">
        <v>8.3494347379239464</v>
      </c>
      <c r="M877" s="20" t="s">
        <v>199</v>
      </c>
      <c r="N877" s="20" t="s">
        <v>200</v>
      </c>
      <c r="O877" s="20"/>
      <c r="P877" s="20" t="s">
        <v>13</v>
      </c>
    </row>
    <row r="878" spans="1:16" s="26" customFormat="1" ht="12.5">
      <c r="A878" s="20"/>
      <c r="B878" s="20" t="s">
        <v>1274</v>
      </c>
      <c r="C878" s="72" t="str">
        <f t="shared" si="41"/>
        <v>511</v>
      </c>
      <c r="D878" s="171" t="s">
        <v>1271</v>
      </c>
      <c r="E878" s="182">
        <v>5.56684</v>
      </c>
      <c r="F878" s="23">
        <v>1</v>
      </c>
      <c r="G878" s="23">
        <v>1</v>
      </c>
      <c r="H878" s="22">
        <f t="shared" si="39"/>
        <v>5.56684</v>
      </c>
      <c r="I878" s="24">
        <f t="shared" si="40"/>
        <v>5.56684</v>
      </c>
      <c r="J878" s="25">
        <f>ROUND((H878*'2-Calculator'!$D$26),2)</f>
        <v>30060.94</v>
      </c>
      <c r="K878" s="25">
        <f>ROUND((I878*'2-Calculator'!$D$26),2)</f>
        <v>30060.94</v>
      </c>
      <c r="L878" s="23">
        <v>14.904109589041095</v>
      </c>
      <c r="M878" s="20" t="s">
        <v>199</v>
      </c>
      <c r="N878" s="20" t="s">
        <v>200</v>
      </c>
      <c r="O878" s="20"/>
      <c r="P878" s="20" t="s">
        <v>13</v>
      </c>
    </row>
    <row r="879" spans="1:16" s="26" customFormat="1" ht="12.5">
      <c r="A879" s="20"/>
      <c r="B879" s="20" t="s">
        <v>1275</v>
      </c>
      <c r="C879" s="72" t="str">
        <f t="shared" si="41"/>
        <v>512</v>
      </c>
      <c r="D879" s="171" t="s">
        <v>1276</v>
      </c>
      <c r="E879" s="182">
        <v>1.54956</v>
      </c>
      <c r="F879" s="23">
        <v>1</v>
      </c>
      <c r="G879" s="23">
        <v>1</v>
      </c>
      <c r="H879" s="22">
        <f t="shared" si="39"/>
        <v>1.54956</v>
      </c>
      <c r="I879" s="24">
        <f t="shared" si="40"/>
        <v>1.54956</v>
      </c>
      <c r="J879" s="25">
        <f>ROUND((H879*'2-Calculator'!$D$26),2)</f>
        <v>8367.6200000000008</v>
      </c>
      <c r="K879" s="25">
        <f>ROUND((I879*'2-Calculator'!$D$26),2)</f>
        <v>8367.6200000000008</v>
      </c>
      <c r="L879" s="23">
        <v>2.2156945027276542</v>
      </c>
      <c r="M879" s="20" t="s">
        <v>199</v>
      </c>
      <c r="N879" s="20" t="s">
        <v>200</v>
      </c>
      <c r="O879" s="20"/>
      <c r="P879" s="20" t="s">
        <v>13</v>
      </c>
    </row>
    <row r="880" spans="1:16" s="26" customFormat="1" ht="12.5">
      <c r="A880" s="20"/>
      <c r="B880" s="20" t="s">
        <v>1277</v>
      </c>
      <c r="C880" s="72" t="str">
        <f t="shared" si="41"/>
        <v>512</v>
      </c>
      <c r="D880" s="171" t="s">
        <v>1276</v>
      </c>
      <c r="E880" s="182">
        <v>1.83334</v>
      </c>
      <c r="F880" s="23">
        <v>1</v>
      </c>
      <c r="G880" s="23">
        <v>1</v>
      </c>
      <c r="H880" s="22">
        <f t="shared" si="39"/>
        <v>1.83334</v>
      </c>
      <c r="I880" s="24">
        <f t="shared" si="40"/>
        <v>1.83334</v>
      </c>
      <c r="J880" s="25">
        <f>ROUND((H880*'2-Calculator'!$D$26),2)</f>
        <v>9900.0400000000009</v>
      </c>
      <c r="K880" s="25">
        <f>ROUND((I880*'2-Calculator'!$D$26),2)</f>
        <v>9900.0400000000009</v>
      </c>
      <c r="L880" s="23">
        <v>3.2953264832615181</v>
      </c>
      <c r="M880" s="20" t="s">
        <v>199</v>
      </c>
      <c r="N880" s="20" t="s">
        <v>200</v>
      </c>
      <c r="O880" s="20"/>
      <c r="P880" s="20" t="s">
        <v>13</v>
      </c>
    </row>
    <row r="881" spans="1:16" s="26" customFormat="1" ht="12.5">
      <c r="A881" s="20"/>
      <c r="B881" s="20" t="s">
        <v>1278</v>
      </c>
      <c r="C881" s="72" t="str">
        <f t="shared" si="41"/>
        <v>512</v>
      </c>
      <c r="D881" s="171" t="s">
        <v>1276</v>
      </c>
      <c r="E881" s="182">
        <v>2.8852199999999999</v>
      </c>
      <c r="F881" s="23">
        <v>1</v>
      </c>
      <c r="G881" s="23">
        <v>1</v>
      </c>
      <c r="H881" s="22">
        <f t="shared" si="39"/>
        <v>2.8852199999999999</v>
      </c>
      <c r="I881" s="24">
        <f t="shared" si="40"/>
        <v>2.8852199999999999</v>
      </c>
      <c r="J881" s="25">
        <f>ROUND((H881*'2-Calculator'!$D$26),2)</f>
        <v>15580.19</v>
      </c>
      <c r="K881" s="25">
        <f>ROUND((I881*'2-Calculator'!$D$26),2)</f>
        <v>15580.19</v>
      </c>
      <c r="L881" s="23">
        <v>7.6196213425129091</v>
      </c>
      <c r="M881" s="20" t="s">
        <v>199</v>
      </c>
      <c r="N881" s="20" t="s">
        <v>200</v>
      </c>
      <c r="O881" s="20"/>
      <c r="P881" s="20" t="s">
        <v>13</v>
      </c>
    </row>
    <row r="882" spans="1:16" s="26" customFormat="1" ht="12.5">
      <c r="A882" s="20"/>
      <c r="B882" s="20" t="s">
        <v>1279</v>
      </c>
      <c r="C882" s="72" t="str">
        <f t="shared" si="41"/>
        <v>512</v>
      </c>
      <c r="D882" s="171" t="s">
        <v>1276</v>
      </c>
      <c r="E882" s="182">
        <v>4.9432499999999999</v>
      </c>
      <c r="F882" s="23">
        <v>1</v>
      </c>
      <c r="G882" s="23">
        <v>1</v>
      </c>
      <c r="H882" s="22">
        <f t="shared" si="39"/>
        <v>4.9432499999999999</v>
      </c>
      <c r="I882" s="24">
        <f t="shared" si="40"/>
        <v>4.9432499999999999</v>
      </c>
      <c r="J882" s="25">
        <f>ROUND((H882*'2-Calculator'!$D$26),2)</f>
        <v>26693.55</v>
      </c>
      <c r="K882" s="25">
        <f>ROUND((I882*'2-Calculator'!$D$26),2)</f>
        <v>26693.55</v>
      </c>
      <c r="L882" s="23">
        <v>13.389221556886227</v>
      </c>
      <c r="M882" s="20" t="s">
        <v>199</v>
      </c>
      <c r="N882" s="20" t="s">
        <v>200</v>
      </c>
      <c r="O882" s="20"/>
      <c r="P882" s="20" t="s">
        <v>13</v>
      </c>
    </row>
    <row r="883" spans="1:16" s="26" customFormat="1" ht="12.5">
      <c r="A883" s="20"/>
      <c r="B883" s="20" t="s">
        <v>1280</v>
      </c>
      <c r="C883" s="72" t="str">
        <f t="shared" si="41"/>
        <v>513</v>
      </c>
      <c r="D883" s="171" t="s">
        <v>1281</v>
      </c>
      <c r="E883" s="182">
        <v>1.1973199999999999</v>
      </c>
      <c r="F883" s="23">
        <v>1</v>
      </c>
      <c r="G883" s="23">
        <v>1</v>
      </c>
      <c r="H883" s="22">
        <f t="shared" si="39"/>
        <v>1.1973199999999999</v>
      </c>
      <c r="I883" s="24">
        <f t="shared" si="40"/>
        <v>1.1973199999999999</v>
      </c>
      <c r="J883" s="25">
        <f>ROUND((H883*'2-Calculator'!$D$26),2)</f>
        <v>6465.53</v>
      </c>
      <c r="K883" s="25">
        <f>ROUND((I883*'2-Calculator'!$D$26),2)</f>
        <v>6465.53</v>
      </c>
      <c r="L883" s="23">
        <v>1.9929563686167091</v>
      </c>
      <c r="M883" s="20" t="s">
        <v>199</v>
      </c>
      <c r="N883" s="20" t="s">
        <v>200</v>
      </c>
      <c r="O883" s="20"/>
      <c r="P883" s="20" t="s">
        <v>13</v>
      </c>
    </row>
    <row r="884" spans="1:16" s="26" customFormat="1" ht="12.5">
      <c r="A884" s="20"/>
      <c r="B884" s="20" t="s">
        <v>1282</v>
      </c>
      <c r="C884" s="72" t="str">
        <f t="shared" si="41"/>
        <v>513</v>
      </c>
      <c r="D884" s="171" t="s">
        <v>1281</v>
      </c>
      <c r="E884" s="182">
        <v>1.4414100000000001</v>
      </c>
      <c r="F884" s="23">
        <v>1</v>
      </c>
      <c r="G884" s="23">
        <v>1</v>
      </c>
      <c r="H884" s="22">
        <f t="shared" si="39"/>
        <v>1.4414100000000001</v>
      </c>
      <c r="I884" s="24">
        <f t="shared" si="40"/>
        <v>1.4414100000000001</v>
      </c>
      <c r="J884" s="25">
        <f>ROUND((H884*'2-Calculator'!$D$26),2)</f>
        <v>7783.61</v>
      </c>
      <c r="K884" s="25">
        <f>ROUND((I884*'2-Calculator'!$D$26),2)</f>
        <v>7783.61</v>
      </c>
      <c r="L884" s="23">
        <v>2.6888307470227355</v>
      </c>
      <c r="M884" s="20" t="s">
        <v>199</v>
      </c>
      <c r="N884" s="20" t="s">
        <v>200</v>
      </c>
      <c r="O884" s="20"/>
      <c r="P884" s="20" t="s">
        <v>13</v>
      </c>
    </row>
    <row r="885" spans="1:16" s="26" customFormat="1" ht="12.5">
      <c r="A885" s="20"/>
      <c r="B885" s="20" t="s">
        <v>1283</v>
      </c>
      <c r="C885" s="72" t="str">
        <f t="shared" si="41"/>
        <v>513</v>
      </c>
      <c r="D885" s="171" t="s">
        <v>1281</v>
      </c>
      <c r="E885" s="182">
        <v>2.2898700000000001</v>
      </c>
      <c r="F885" s="23">
        <v>1</v>
      </c>
      <c r="G885" s="23">
        <v>1</v>
      </c>
      <c r="H885" s="22">
        <f t="shared" si="39"/>
        <v>2.2898700000000001</v>
      </c>
      <c r="I885" s="24">
        <f t="shared" si="40"/>
        <v>2.2898700000000001</v>
      </c>
      <c r="J885" s="25">
        <f>ROUND((H885*'2-Calculator'!$D$26),2)</f>
        <v>12365.3</v>
      </c>
      <c r="K885" s="25">
        <f>ROUND((I885*'2-Calculator'!$D$26),2)</f>
        <v>12365.3</v>
      </c>
      <c r="L885" s="23">
        <v>5.8813716404077852</v>
      </c>
      <c r="M885" s="20" t="s">
        <v>199</v>
      </c>
      <c r="N885" s="20" t="s">
        <v>200</v>
      </c>
      <c r="O885" s="20"/>
      <c r="P885" s="20" t="s">
        <v>13</v>
      </c>
    </row>
    <row r="886" spans="1:16" s="26" customFormat="1" ht="12.5">
      <c r="A886" s="20"/>
      <c r="B886" s="20" t="s">
        <v>1284</v>
      </c>
      <c r="C886" s="72" t="str">
        <f t="shared" si="41"/>
        <v>513</v>
      </c>
      <c r="D886" s="171" t="s">
        <v>1281</v>
      </c>
      <c r="E886" s="182">
        <v>3.7162999999999999</v>
      </c>
      <c r="F886" s="23">
        <v>1</v>
      </c>
      <c r="G886" s="23">
        <v>1</v>
      </c>
      <c r="H886" s="22">
        <f t="shared" si="39"/>
        <v>3.7162999999999999</v>
      </c>
      <c r="I886" s="24">
        <f t="shared" si="40"/>
        <v>3.7162999999999999</v>
      </c>
      <c r="J886" s="25">
        <f>ROUND((H886*'2-Calculator'!$D$26),2)</f>
        <v>20068.02</v>
      </c>
      <c r="K886" s="25">
        <f>ROUND((I886*'2-Calculator'!$D$26),2)</f>
        <v>20068.02</v>
      </c>
      <c r="L886" s="23">
        <v>11.35655737704918</v>
      </c>
      <c r="M886" s="20" t="s">
        <v>199</v>
      </c>
      <c r="N886" s="20" t="s">
        <v>200</v>
      </c>
      <c r="O886" s="20"/>
      <c r="P886" s="20" t="s">
        <v>13</v>
      </c>
    </row>
    <row r="887" spans="1:16" s="26" customFormat="1" ht="12.5">
      <c r="A887" s="20"/>
      <c r="B887" s="20" t="s">
        <v>1285</v>
      </c>
      <c r="C887" s="72" t="str">
        <f t="shared" si="41"/>
        <v>514</v>
      </c>
      <c r="D887" s="171" t="s">
        <v>1286</v>
      </c>
      <c r="E887" s="182">
        <v>0.99153000000000002</v>
      </c>
      <c r="F887" s="23">
        <v>1</v>
      </c>
      <c r="G887" s="23">
        <v>1</v>
      </c>
      <c r="H887" s="22">
        <f t="shared" si="39"/>
        <v>0.99153000000000002</v>
      </c>
      <c r="I887" s="24">
        <f t="shared" si="40"/>
        <v>0.99153000000000002</v>
      </c>
      <c r="J887" s="25">
        <f>ROUND((H887*'2-Calculator'!$D$26),2)</f>
        <v>5354.26</v>
      </c>
      <c r="K887" s="25">
        <f>ROUND((I887*'2-Calculator'!$D$26),2)</f>
        <v>5354.26</v>
      </c>
      <c r="L887" s="23">
        <v>1.558766859344894</v>
      </c>
      <c r="M887" s="20" t="s">
        <v>199</v>
      </c>
      <c r="N887" s="20" t="s">
        <v>200</v>
      </c>
      <c r="O887" s="20"/>
      <c r="P887" s="20" t="s">
        <v>13</v>
      </c>
    </row>
    <row r="888" spans="1:16" s="26" customFormat="1" ht="12.5">
      <c r="A888" s="20"/>
      <c r="B888" s="20" t="s">
        <v>1287</v>
      </c>
      <c r="C888" s="72" t="str">
        <f t="shared" si="41"/>
        <v>514</v>
      </c>
      <c r="D888" s="171" t="s">
        <v>1286</v>
      </c>
      <c r="E888" s="182">
        <v>1.4708699999999999</v>
      </c>
      <c r="F888" s="23">
        <v>1</v>
      </c>
      <c r="G888" s="23">
        <v>1</v>
      </c>
      <c r="H888" s="22">
        <f t="shared" si="39"/>
        <v>1.4708699999999999</v>
      </c>
      <c r="I888" s="24">
        <f t="shared" si="40"/>
        <v>1.4708699999999999</v>
      </c>
      <c r="J888" s="25">
        <f>ROUND((H888*'2-Calculator'!$D$26),2)</f>
        <v>7942.7</v>
      </c>
      <c r="K888" s="25">
        <f>ROUND((I888*'2-Calculator'!$D$26),2)</f>
        <v>7942.7</v>
      </c>
      <c r="L888" s="23">
        <v>1.9704176334106729</v>
      </c>
      <c r="M888" s="20" t="s">
        <v>199</v>
      </c>
      <c r="N888" s="20" t="s">
        <v>200</v>
      </c>
      <c r="O888" s="20"/>
      <c r="P888" s="20" t="s">
        <v>13</v>
      </c>
    </row>
    <row r="889" spans="1:16" s="26" customFormat="1" ht="12.5">
      <c r="A889" s="20"/>
      <c r="B889" s="20" t="s">
        <v>1288</v>
      </c>
      <c r="C889" s="72" t="str">
        <f t="shared" si="41"/>
        <v>514</v>
      </c>
      <c r="D889" s="171" t="s">
        <v>1286</v>
      </c>
      <c r="E889" s="182">
        <v>2.8391299999999999</v>
      </c>
      <c r="F889" s="23">
        <v>1</v>
      </c>
      <c r="G889" s="23">
        <v>1</v>
      </c>
      <c r="H889" s="22">
        <f t="shared" si="39"/>
        <v>2.8391299999999999</v>
      </c>
      <c r="I889" s="24">
        <f t="shared" si="40"/>
        <v>2.8391299999999999</v>
      </c>
      <c r="J889" s="25">
        <f>ROUND((H889*'2-Calculator'!$D$26),2)</f>
        <v>15331.3</v>
      </c>
      <c r="K889" s="25">
        <f>ROUND((I889*'2-Calculator'!$D$26),2)</f>
        <v>15331.3</v>
      </c>
      <c r="L889" s="23">
        <v>6.7962962962962967</v>
      </c>
      <c r="M889" s="20" t="s">
        <v>199</v>
      </c>
      <c r="N889" s="20" t="s">
        <v>200</v>
      </c>
      <c r="O889" s="20"/>
      <c r="P889" s="20" t="s">
        <v>13</v>
      </c>
    </row>
    <row r="890" spans="1:16" s="26" customFormat="1" ht="12.5">
      <c r="A890" s="20"/>
      <c r="B890" s="20" t="s">
        <v>1289</v>
      </c>
      <c r="C890" s="72" t="str">
        <f t="shared" si="41"/>
        <v>514</v>
      </c>
      <c r="D890" s="171" t="s">
        <v>1286</v>
      </c>
      <c r="E890" s="182">
        <v>4.7452500000000004</v>
      </c>
      <c r="F890" s="23">
        <v>1</v>
      </c>
      <c r="G890" s="23">
        <v>1</v>
      </c>
      <c r="H890" s="22">
        <f t="shared" si="39"/>
        <v>4.7452500000000004</v>
      </c>
      <c r="I890" s="24">
        <f t="shared" si="40"/>
        <v>4.7452500000000004</v>
      </c>
      <c r="J890" s="25">
        <f>ROUND((H890*'2-Calculator'!$D$26),2)</f>
        <v>25624.35</v>
      </c>
      <c r="K890" s="25">
        <f>ROUND((I890*'2-Calculator'!$D$26),2)</f>
        <v>25624.35</v>
      </c>
      <c r="L890" s="23">
        <v>13.304347826086957</v>
      </c>
      <c r="M890" s="20" t="s">
        <v>199</v>
      </c>
      <c r="N890" s="20" t="s">
        <v>200</v>
      </c>
      <c r="O890" s="20"/>
      <c r="P890" s="20" t="s">
        <v>13</v>
      </c>
    </row>
    <row r="891" spans="1:16" s="26" customFormat="1" ht="12.5">
      <c r="A891" s="20"/>
      <c r="B891" s="20" t="s">
        <v>1290</v>
      </c>
      <c r="C891" s="72" t="str">
        <f t="shared" si="41"/>
        <v>517</v>
      </c>
      <c r="D891" s="171" t="s">
        <v>1291</v>
      </c>
      <c r="E891" s="182">
        <v>0.83743000000000001</v>
      </c>
      <c r="F891" s="23">
        <v>1</v>
      </c>
      <c r="G891" s="23">
        <v>1</v>
      </c>
      <c r="H891" s="22">
        <f t="shared" si="39"/>
        <v>0.83743000000000001</v>
      </c>
      <c r="I891" s="24">
        <f t="shared" si="40"/>
        <v>0.83743000000000001</v>
      </c>
      <c r="J891" s="25">
        <f>ROUND((H891*'2-Calculator'!$D$26),2)</f>
        <v>4522.12</v>
      </c>
      <c r="K891" s="25">
        <f>ROUND((I891*'2-Calculator'!$D$26),2)</f>
        <v>4522.12</v>
      </c>
      <c r="L891" s="23">
        <v>2.0562962962962965</v>
      </c>
      <c r="M891" s="20" t="s">
        <v>199</v>
      </c>
      <c r="N891" s="20" t="s">
        <v>200</v>
      </c>
      <c r="O891" s="20"/>
      <c r="P891" s="20" t="s">
        <v>13</v>
      </c>
    </row>
    <row r="892" spans="1:16" s="26" customFormat="1" ht="12.5">
      <c r="A892" s="20"/>
      <c r="B892" s="20" t="s">
        <v>1292</v>
      </c>
      <c r="C892" s="72" t="str">
        <f t="shared" si="41"/>
        <v>517</v>
      </c>
      <c r="D892" s="171" t="s">
        <v>1291</v>
      </c>
      <c r="E892" s="182">
        <v>1.06301</v>
      </c>
      <c r="F892" s="23">
        <v>1</v>
      </c>
      <c r="G892" s="23">
        <v>1</v>
      </c>
      <c r="H892" s="22">
        <f t="shared" si="39"/>
        <v>1.06301</v>
      </c>
      <c r="I892" s="24">
        <f t="shared" si="40"/>
        <v>1.06301</v>
      </c>
      <c r="J892" s="25">
        <f>ROUND((H892*'2-Calculator'!$D$26),2)</f>
        <v>5740.25</v>
      </c>
      <c r="K892" s="25">
        <f>ROUND((I892*'2-Calculator'!$D$26),2)</f>
        <v>5740.25</v>
      </c>
      <c r="L892" s="23">
        <v>3.2400676246830091</v>
      </c>
      <c r="M892" s="20" t="s">
        <v>199</v>
      </c>
      <c r="N892" s="20" t="s">
        <v>200</v>
      </c>
      <c r="O892" s="20"/>
      <c r="P892" s="20" t="s">
        <v>13</v>
      </c>
    </row>
    <row r="893" spans="1:16" s="26" customFormat="1" ht="12.5">
      <c r="A893" s="20"/>
      <c r="B893" s="20" t="s">
        <v>1293</v>
      </c>
      <c r="C893" s="72" t="str">
        <f t="shared" si="41"/>
        <v>517</v>
      </c>
      <c r="D893" s="171" t="s">
        <v>1291</v>
      </c>
      <c r="E893" s="182">
        <v>1.7842</v>
      </c>
      <c r="F893" s="23">
        <v>1</v>
      </c>
      <c r="G893" s="23">
        <v>1</v>
      </c>
      <c r="H893" s="22">
        <f t="shared" si="39"/>
        <v>1.7842</v>
      </c>
      <c r="I893" s="24">
        <f t="shared" si="40"/>
        <v>1.7842</v>
      </c>
      <c r="J893" s="25">
        <f>ROUND((H893*'2-Calculator'!$D$26),2)</f>
        <v>9634.68</v>
      </c>
      <c r="K893" s="25">
        <f>ROUND((I893*'2-Calculator'!$D$26),2)</f>
        <v>9634.68</v>
      </c>
      <c r="L893" s="23">
        <v>7.2072072072072073</v>
      </c>
      <c r="M893" s="20" t="s">
        <v>199</v>
      </c>
      <c r="N893" s="20" t="s">
        <v>200</v>
      </c>
      <c r="O893" s="20"/>
      <c r="P893" s="20" t="s">
        <v>13</v>
      </c>
    </row>
    <row r="894" spans="1:16" s="26" customFormat="1" ht="12.5">
      <c r="A894" s="20"/>
      <c r="B894" s="20" t="s">
        <v>1294</v>
      </c>
      <c r="C894" s="72" t="str">
        <f t="shared" si="41"/>
        <v>517</v>
      </c>
      <c r="D894" s="171" t="s">
        <v>1291</v>
      </c>
      <c r="E894" s="182">
        <v>3.13828</v>
      </c>
      <c r="F894" s="23">
        <v>1</v>
      </c>
      <c r="G894" s="23">
        <v>1</v>
      </c>
      <c r="H894" s="22">
        <f t="shared" si="39"/>
        <v>3.13828</v>
      </c>
      <c r="I894" s="24">
        <f t="shared" si="40"/>
        <v>3.13828</v>
      </c>
      <c r="J894" s="25">
        <f>ROUND((H894*'2-Calculator'!$D$26),2)</f>
        <v>16946.71</v>
      </c>
      <c r="K894" s="25">
        <f>ROUND((I894*'2-Calculator'!$D$26),2)</f>
        <v>16946.71</v>
      </c>
      <c r="L894" s="23">
        <v>14.584615384615384</v>
      </c>
      <c r="M894" s="20" t="s">
        <v>199</v>
      </c>
      <c r="N894" s="20" t="s">
        <v>200</v>
      </c>
      <c r="O894" s="20"/>
      <c r="P894" s="20" t="s">
        <v>13</v>
      </c>
    </row>
    <row r="895" spans="1:16" s="26" customFormat="1" ht="12.5">
      <c r="A895" s="20"/>
      <c r="B895" s="20" t="s">
        <v>1295</v>
      </c>
      <c r="C895" s="72" t="str">
        <f t="shared" si="41"/>
        <v>518</v>
      </c>
      <c r="D895" s="171" t="s">
        <v>1296</v>
      </c>
      <c r="E895" s="182">
        <v>1.0170600000000001</v>
      </c>
      <c r="F895" s="23">
        <v>1</v>
      </c>
      <c r="G895" s="23">
        <v>1</v>
      </c>
      <c r="H895" s="22">
        <f t="shared" si="39"/>
        <v>1.0170600000000001</v>
      </c>
      <c r="I895" s="24">
        <f t="shared" si="40"/>
        <v>1.0170600000000001</v>
      </c>
      <c r="J895" s="25">
        <f>ROUND((H895*'2-Calculator'!$D$26),2)</f>
        <v>5492.12</v>
      </c>
      <c r="K895" s="25">
        <f>ROUND((I895*'2-Calculator'!$D$26),2)</f>
        <v>5492.12</v>
      </c>
      <c r="L895" s="23">
        <v>2.3039608366711168</v>
      </c>
      <c r="M895" s="20" t="s">
        <v>199</v>
      </c>
      <c r="N895" s="20" t="s">
        <v>200</v>
      </c>
      <c r="O895" s="20"/>
      <c r="P895" s="20" t="s">
        <v>13</v>
      </c>
    </row>
    <row r="896" spans="1:16" s="26" customFormat="1" ht="12.5">
      <c r="A896" s="20"/>
      <c r="B896" s="20" t="s">
        <v>1297</v>
      </c>
      <c r="C896" s="72" t="str">
        <f t="shared" si="41"/>
        <v>518</v>
      </c>
      <c r="D896" s="171" t="s">
        <v>1296</v>
      </c>
      <c r="E896" s="182">
        <v>1.4761599999999999</v>
      </c>
      <c r="F896" s="23">
        <v>1</v>
      </c>
      <c r="G896" s="23">
        <v>1</v>
      </c>
      <c r="H896" s="22">
        <f t="shared" si="39"/>
        <v>1.4761599999999999</v>
      </c>
      <c r="I896" s="24">
        <f t="shared" si="40"/>
        <v>1.4761599999999999</v>
      </c>
      <c r="J896" s="25">
        <f>ROUND((H896*'2-Calculator'!$D$26),2)</f>
        <v>7971.26</v>
      </c>
      <c r="K896" s="25">
        <f>ROUND((I896*'2-Calculator'!$D$26),2)</f>
        <v>7971.26</v>
      </c>
      <c r="L896" s="23">
        <v>4.161772853185596</v>
      </c>
      <c r="M896" s="20" t="s">
        <v>199</v>
      </c>
      <c r="N896" s="20" t="s">
        <v>200</v>
      </c>
      <c r="O896" s="20"/>
      <c r="P896" s="20" t="s">
        <v>13</v>
      </c>
    </row>
    <row r="897" spans="1:16" s="26" customFormat="1" ht="12.5">
      <c r="A897" s="20"/>
      <c r="B897" s="20" t="s">
        <v>1298</v>
      </c>
      <c r="C897" s="72" t="str">
        <f t="shared" si="41"/>
        <v>518</v>
      </c>
      <c r="D897" s="171" t="s">
        <v>1296</v>
      </c>
      <c r="E897" s="182">
        <v>2.4825699999999999</v>
      </c>
      <c r="F897" s="23">
        <v>1</v>
      </c>
      <c r="G897" s="23">
        <v>1</v>
      </c>
      <c r="H897" s="22">
        <f t="shared" si="39"/>
        <v>2.4825699999999999</v>
      </c>
      <c r="I897" s="24">
        <f t="shared" si="40"/>
        <v>2.4825699999999999</v>
      </c>
      <c r="J897" s="25">
        <f>ROUND((H897*'2-Calculator'!$D$26),2)</f>
        <v>13405.88</v>
      </c>
      <c r="K897" s="25">
        <f>ROUND((I897*'2-Calculator'!$D$26),2)</f>
        <v>13405.88</v>
      </c>
      <c r="L897" s="23">
        <v>8.8496583143507976</v>
      </c>
      <c r="M897" s="20" t="s">
        <v>199</v>
      </c>
      <c r="N897" s="20" t="s">
        <v>200</v>
      </c>
      <c r="O897" s="20"/>
      <c r="P897" s="20" t="s">
        <v>13</v>
      </c>
    </row>
    <row r="898" spans="1:16" s="26" customFormat="1" ht="12.5">
      <c r="A898" s="20"/>
      <c r="B898" s="20" t="s">
        <v>1299</v>
      </c>
      <c r="C898" s="72" t="str">
        <f t="shared" si="41"/>
        <v>518</v>
      </c>
      <c r="D898" s="171" t="s">
        <v>1296</v>
      </c>
      <c r="E898" s="182">
        <v>4.5530200000000001</v>
      </c>
      <c r="F898" s="23">
        <v>1</v>
      </c>
      <c r="G898" s="23">
        <v>1</v>
      </c>
      <c r="H898" s="22">
        <f t="shared" si="39"/>
        <v>4.5530200000000001</v>
      </c>
      <c r="I898" s="24">
        <f t="shared" si="40"/>
        <v>4.5530200000000001</v>
      </c>
      <c r="J898" s="25">
        <f>ROUND((H898*'2-Calculator'!$D$26),2)</f>
        <v>24586.31</v>
      </c>
      <c r="K898" s="25">
        <f>ROUND((I898*'2-Calculator'!$D$26),2)</f>
        <v>24586.31</v>
      </c>
      <c r="L898" s="23">
        <v>13.963302752293577</v>
      </c>
      <c r="M898" s="20" t="s">
        <v>199</v>
      </c>
      <c r="N898" s="20" t="s">
        <v>200</v>
      </c>
      <c r="O898" s="20"/>
      <c r="P898" s="20" t="s">
        <v>13</v>
      </c>
    </row>
    <row r="899" spans="1:16" s="26" customFormat="1" ht="12.5">
      <c r="A899" s="20"/>
      <c r="B899" s="20" t="s">
        <v>1300</v>
      </c>
      <c r="C899" s="72" t="str">
        <f t="shared" si="41"/>
        <v>519</v>
      </c>
      <c r="D899" s="171" t="s">
        <v>1301</v>
      </c>
      <c r="E899" s="182">
        <v>1.1323099999999999</v>
      </c>
      <c r="F899" s="23">
        <v>1</v>
      </c>
      <c r="G899" s="23">
        <v>1</v>
      </c>
      <c r="H899" s="22">
        <f t="shared" si="39"/>
        <v>1.1323099999999999</v>
      </c>
      <c r="I899" s="24">
        <f t="shared" si="40"/>
        <v>1.1323099999999999</v>
      </c>
      <c r="J899" s="25">
        <f>ROUND((H899*'2-Calculator'!$D$26),2)</f>
        <v>6114.47</v>
      </c>
      <c r="K899" s="25">
        <f>ROUND((I899*'2-Calculator'!$D$26),2)</f>
        <v>6114.47</v>
      </c>
      <c r="L899" s="23">
        <v>2.1138642387922091</v>
      </c>
      <c r="M899" s="20" t="s">
        <v>199</v>
      </c>
      <c r="N899" s="20" t="s">
        <v>200</v>
      </c>
      <c r="O899" s="20"/>
      <c r="P899" s="20" t="s">
        <v>13</v>
      </c>
    </row>
    <row r="900" spans="1:16" s="26" customFormat="1" ht="12.5">
      <c r="A900" s="20"/>
      <c r="B900" s="20" t="s">
        <v>1302</v>
      </c>
      <c r="C900" s="72" t="str">
        <f t="shared" si="41"/>
        <v>519</v>
      </c>
      <c r="D900" s="171" t="s">
        <v>1301</v>
      </c>
      <c r="E900" s="182">
        <v>1.4389099999999999</v>
      </c>
      <c r="F900" s="23">
        <v>1</v>
      </c>
      <c r="G900" s="23">
        <v>1</v>
      </c>
      <c r="H900" s="22">
        <f t="shared" si="39"/>
        <v>1.4389099999999999</v>
      </c>
      <c r="I900" s="24">
        <f t="shared" si="40"/>
        <v>1.4389099999999999</v>
      </c>
      <c r="J900" s="25">
        <f>ROUND((H900*'2-Calculator'!$D$26),2)</f>
        <v>7770.11</v>
      </c>
      <c r="K900" s="25">
        <f>ROUND((I900*'2-Calculator'!$D$26),2)</f>
        <v>7770.11</v>
      </c>
      <c r="L900" s="23">
        <v>2.8701738874152669</v>
      </c>
      <c r="M900" s="20" t="s">
        <v>199</v>
      </c>
      <c r="N900" s="20" t="s">
        <v>200</v>
      </c>
      <c r="O900" s="20"/>
      <c r="P900" s="20" t="s">
        <v>13</v>
      </c>
    </row>
    <row r="901" spans="1:16" s="26" customFormat="1" ht="12.5">
      <c r="A901" s="20"/>
      <c r="B901" s="20" t="s">
        <v>1303</v>
      </c>
      <c r="C901" s="72" t="str">
        <f t="shared" si="41"/>
        <v>519</v>
      </c>
      <c r="D901" s="171" t="s">
        <v>1301</v>
      </c>
      <c r="E901" s="182">
        <v>2.3259699999999999</v>
      </c>
      <c r="F901" s="23">
        <v>1</v>
      </c>
      <c r="G901" s="23">
        <v>1</v>
      </c>
      <c r="H901" s="22">
        <f t="shared" si="39"/>
        <v>2.3259699999999999</v>
      </c>
      <c r="I901" s="24">
        <f t="shared" si="40"/>
        <v>2.3259699999999999</v>
      </c>
      <c r="J901" s="25">
        <f>ROUND((H901*'2-Calculator'!$D$26),2)</f>
        <v>12560.24</v>
      </c>
      <c r="K901" s="25">
        <f>ROUND((I901*'2-Calculator'!$D$26),2)</f>
        <v>12560.24</v>
      </c>
      <c r="L901" s="23">
        <v>5.7727272727272725</v>
      </c>
      <c r="M901" s="20" t="s">
        <v>199</v>
      </c>
      <c r="N901" s="20" t="s">
        <v>200</v>
      </c>
      <c r="O901" s="20"/>
      <c r="P901" s="20" t="s">
        <v>13</v>
      </c>
    </row>
    <row r="902" spans="1:16" s="26" customFormat="1" ht="12.5">
      <c r="A902" s="20"/>
      <c r="B902" s="20" t="s">
        <v>1304</v>
      </c>
      <c r="C902" s="72" t="str">
        <f t="shared" si="41"/>
        <v>519</v>
      </c>
      <c r="D902" s="171" t="s">
        <v>1301</v>
      </c>
      <c r="E902" s="182">
        <v>4.4491500000000004</v>
      </c>
      <c r="F902" s="23">
        <v>1</v>
      </c>
      <c r="G902" s="23">
        <v>1</v>
      </c>
      <c r="H902" s="22">
        <f t="shared" si="39"/>
        <v>4.4491500000000004</v>
      </c>
      <c r="I902" s="24">
        <f t="shared" si="40"/>
        <v>4.4491500000000004</v>
      </c>
      <c r="J902" s="25">
        <f>ROUND((H902*'2-Calculator'!$D$26),2)</f>
        <v>24025.41</v>
      </c>
      <c r="K902" s="25">
        <f>ROUND((I902*'2-Calculator'!$D$26),2)</f>
        <v>24025.41</v>
      </c>
      <c r="L902" s="23">
        <v>12.013513513513514</v>
      </c>
      <c r="M902" s="20" t="s">
        <v>199</v>
      </c>
      <c r="N902" s="20" t="s">
        <v>200</v>
      </c>
      <c r="O902" s="20"/>
      <c r="P902" s="20" t="s">
        <v>13</v>
      </c>
    </row>
    <row r="903" spans="1:16" s="26" customFormat="1" ht="12.5">
      <c r="A903" s="20"/>
      <c r="B903" s="20" t="s">
        <v>1305</v>
      </c>
      <c r="C903" s="72" t="str">
        <f t="shared" si="41"/>
        <v>530</v>
      </c>
      <c r="D903" s="171" t="s">
        <v>1306</v>
      </c>
      <c r="E903" s="182">
        <v>0.66664999999999996</v>
      </c>
      <c r="F903" s="23">
        <v>1</v>
      </c>
      <c r="G903" s="23">
        <v>1</v>
      </c>
      <c r="H903" s="22">
        <f t="shared" si="39"/>
        <v>0.66664999999999996</v>
      </c>
      <c r="I903" s="24">
        <f t="shared" si="40"/>
        <v>0.66664999999999996</v>
      </c>
      <c r="J903" s="25">
        <f>ROUND((H903*'2-Calculator'!$D$26),2)</f>
        <v>3599.91</v>
      </c>
      <c r="K903" s="25">
        <f>ROUND((I903*'2-Calculator'!$D$26),2)</f>
        <v>3599.91</v>
      </c>
      <c r="L903" s="23">
        <v>2.912396694214876</v>
      </c>
      <c r="M903" s="20" t="s">
        <v>199</v>
      </c>
      <c r="N903" s="20" t="s">
        <v>200</v>
      </c>
      <c r="O903" s="20"/>
      <c r="P903" s="20" t="s">
        <v>13</v>
      </c>
    </row>
    <row r="904" spans="1:16" s="26" customFormat="1" ht="12.5">
      <c r="A904" s="20"/>
      <c r="B904" s="20" t="s">
        <v>1307</v>
      </c>
      <c r="C904" s="72" t="str">
        <f t="shared" si="41"/>
        <v>530</v>
      </c>
      <c r="D904" s="171" t="s">
        <v>1306</v>
      </c>
      <c r="E904" s="182">
        <v>0.89761000000000002</v>
      </c>
      <c r="F904" s="23">
        <v>1</v>
      </c>
      <c r="G904" s="23">
        <v>1</v>
      </c>
      <c r="H904" s="22">
        <f t="shared" si="39"/>
        <v>0.89761000000000002</v>
      </c>
      <c r="I904" s="24">
        <f t="shared" si="40"/>
        <v>0.89761000000000002</v>
      </c>
      <c r="J904" s="25">
        <f>ROUND((H904*'2-Calculator'!$D$26),2)</f>
        <v>4847.09</v>
      </c>
      <c r="K904" s="25">
        <f>ROUND((I904*'2-Calculator'!$D$26),2)</f>
        <v>4847.09</v>
      </c>
      <c r="L904" s="23">
        <v>3.9075526207181182</v>
      </c>
      <c r="M904" s="20" t="s">
        <v>199</v>
      </c>
      <c r="N904" s="20" t="s">
        <v>200</v>
      </c>
      <c r="O904" s="20"/>
      <c r="P904" s="20" t="s">
        <v>13</v>
      </c>
    </row>
    <row r="905" spans="1:16" s="26" customFormat="1" ht="12.5">
      <c r="A905" s="20"/>
      <c r="B905" s="20" t="s">
        <v>1308</v>
      </c>
      <c r="C905" s="72" t="str">
        <f t="shared" si="41"/>
        <v>530</v>
      </c>
      <c r="D905" s="171" t="s">
        <v>1306</v>
      </c>
      <c r="E905" s="182">
        <v>1.30515</v>
      </c>
      <c r="F905" s="23">
        <v>1</v>
      </c>
      <c r="G905" s="23">
        <v>1</v>
      </c>
      <c r="H905" s="22">
        <f t="shared" si="39"/>
        <v>1.30515</v>
      </c>
      <c r="I905" s="24">
        <f t="shared" si="40"/>
        <v>1.30515</v>
      </c>
      <c r="J905" s="25">
        <f>ROUND((H905*'2-Calculator'!$D$26),2)</f>
        <v>7047.81</v>
      </c>
      <c r="K905" s="25">
        <f>ROUND((I905*'2-Calculator'!$D$26),2)</f>
        <v>7047.81</v>
      </c>
      <c r="L905" s="23">
        <v>6.2928759894459105</v>
      </c>
      <c r="M905" s="20" t="s">
        <v>199</v>
      </c>
      <c r="N905" s="20" t="s">
        <v>200</v>
      </c>
      <c r="O905" s="20"/>
      <c r="P905" s="20" t="s">
        <v>13</v>
      </c>
    </row>
    <row r="906" spans="1:16" s="26" customFormat="1" ht="12.5">
      <c r="A906" s="20"/>
      <c r="B906" s="20" t="s">
        <v>1309</v>
      </c>
      <c r="C906" s="72" t="str">
        <f t="shared" si="41"/>
        <v>530</v>
      </c>
      <c r="D906" s="171" t="s">
        <v>1306</v>
      </c>
      <c r="E906" s="182">
        <v>2.0958600000000001</v>
      </c>
      <c r="F906" s="23">
        <v>1</v>
      </c>
      <c r="G906" s="23">
        <v>1</v>
      </c>
      <c r="H906" s="22">
        <f t="shared" si="39"/>
        <v>2.0958600000000001</v>
      </c>
      <c r="I906" s="24">
        <f t="shared" si="40"/>
        <v>2.0958600000000001</v>
      </c>
      <c r="J906" s="25">
        <f>ROUND((H906*'2-Calculator'!$D$26),2)</f>
        <v>11317.64</v>
      </c>
      <c r="K906" s="25">
        <f>ROUND((I906*'2-Calculator'!$D$26),2)</f>
        <v>11317.64</v>
      </c>
      <c r="L906" s="23">
        <v>11.155893536121672</v>
      </c>
      <c r="M906" s="20" t="s">
        <v>199</v>
      </c>
      <c r="N906" s="20" t="s">
        <v>200</v>
      </c>
      <c r="O906" s="20"/>
      <c r="P906" s="20" t="s">
        <v>13</v>
      </c>
    </row>
    <row r="907" spans="1:16" s="26" customFormat="1" ht="12.5">
      <c r="A907" s="20"/>
      <c r="B907" s="20" t="s">
        <v>1310</v>
      </c>
      <c r="C907" s="72" t="str">
        <f t="shared" si="41"/>
        <v>531</v>
      </c>
      <c r="D907" s="171" t="s">
        <v>1311</v>
      </c>
      <c r="E907" s="182">
        <v>0.60916999999999999</v>
      </c>
      <c r="F907" s="23">
        <v>1</v>
      </c>
      <c r="G907" s="23">
        <v>1</v>
      </c>
      <c r="H907" s="22">
        <f t="shared" si="39"/>
        <v>0.60916999999999999</v>
      </c>
      <c r="I907" s="24">
        <f t="shared" si="40"/>
        <v>0.60916999999999999</v>
      </c>
      <c r="J907" s="25">
        <f>ROUND((H907*'2-Calculator'!$D$26),2)</f>
        <v>3289.52</v>
      </c>
      <c r="K907" s="25">
        <f>ROUND((I907*'2-Calculator'!$D$26),2)</f>
        <v>3289.52</v>
      </c>
      <c r="L907" s="23">
        <v>2.6834804539722574</v>
      </c>
      <c r="M907" s="20" t="s">
        <v>199</v>
      </c>
      <c r="N907" s="20" t="s">
        <v>200</v>
      </c>
      <c r="O907" s="20"/>
      <c r="P907" s="20" t="s">
        <v>13</v>
      </c>
    </row>
    <row r="908" spans="1:16" s="26" customFormat="1" ht="12.5">
      <c r="A908" s="20"/>
      <c r="B908" s="20" t="s">
        <v>1312</v>
      </c>
      <c r="C908" s="72" t="str">
        <f t="shared" si="41"/>
        <v>531</v>
      </c>
      <c r="D908" s="171" t="s">
        <v>1311</v>
      </c>
      <c r="E908" s="182">
        <v>0.79520999999999997</v>
      </c>
      <c r="F908" s="23">
        <v>1</v>
      </c>
      <c r="G908" s="23">
        <v>1</v>
      </c>
      <c r="H908" s="22">
        <f t="shared" si="39"/>
        <v>0.79520999999999997</v>
      </c>
      <c r="I908" s="24">
        <f t="shared" si="40"/>
        <v>0.79520999999999997</v>
      </c>
      <c r="J908" s="25">
        <f>ROUND((H908*'2-Calculator'!$D$26),2)</f>
        <v>4294.13</v>
      </c>
      <c r="K908" s="25">
        <f>ROUND((I908*'2-Calculator'!$D$26),2)</f>
        <v>4294.13</v>
      </c>
      <c r="L908" s="23">
        <v>3.7377850162866451</v>
      </c>
      <c r="M908" s="20" t="s">
        <v>199</v>
      </c>
      <c r="N908" s="20" t="s">
        <v>200</v>
      </c>
      <c r="O908" s="20"/>
      <c r="P908" s="20" t="s">
        <v>13</v>
      </c>
    </row>
    <row r="909" spans="1:16" s="26" customFormat="1" ht="12.5">
      <c r="A909" s="20"/>
      <c r="B909" s="20" t="s">
        <v>1313</v>
      </c>
      <c r="C909" s="72" t="str">
        <f t="shared" si="41"/>
        <v>531</v>
      </c>
      <c r="D909" s="171" t="s">
        <v>1311</v>
      </c>
      <c r="E909" s="182">
        <v>1.2279500000000001</v>
      </c>
      <c r="F909" s="23">
        <v>1</v>
      </c>
      <c r="G909" s="23">
        <v>1</v>
      </c>
      <c r="H909" s="22">
        <f t="shared" si="39"/>
        <v>1.2279500000000001</v>
      </c>
      <c r="I909" s="24">
        <f t="shared" si="40"/>
        <v>1.2279500000000001</v>
      </c>
      <c r="J909" s="25">
        <f>ROUND((H909*'2-Calculator'!$D$26),2)</f>
        <v>6630.93</v>
      </c>
      <c r="K909" s="25">
        <f>ROUND((I909*'2-Calculator'!$D$26),2)</f>
        <v>6630.93</v>
      </c>
      <c r="L909" s="23">
        <v>6.0682926829268293</v>
      </c>
      <c r="M909" s="20" t="s">
        <v>199</v>
      </c>
      <c r="N909" s="20" t="s">
        <v>200</v>
      </c>
      <c r="O909" s="20"/>
      <c r="P909" s="20" t="s">
        <v>13</v>
      </c>
    </row>
    <row r="910" spans="1:16" s="26" customFormat="1" ht="12.5">
      <c r="A910" s="20"/>
      <c r="B910" s="20" t="s">
        <v>1314</v>
      </c>
      <c r="C910" s="72" t="str">
        <f t="shared" si="41"/>
        <v>531</v>
      </c>
      <c r="D910" s="171" t="s">
        <v>1311</v>
      </c>
      <c r="E910" s="182">
        <v>2.0095999999999998</v>
      </c>
      <c r="F910" s="23">
        <v>1</v>
      </c>
      <c r="G910" s="23">
        <v>1</v>
      </c>
      <c r="H910" s="22">
        <f t="shared" si="39"/>
        <v>2.0095999999999998</v>
      </c>
      <c r="I910" s="24">
        <f t="shared" si="40"/>
        <v>2.0095999999999998</v>
      </c>
      <c r="J910" s="25">
        <f>ROUND((H910*'2-Calculator'!$D$26),2)</f>
        <v>10851.84</v>
      </c>
      <c r="K910" s="25">
        <f>ROUND((I910*'2-Calculator'!$D$26),2)</f>
        <v>10851.84</v>
      </c>
      <c r="L910" s="23">
        <v>9.1190476190476186</v>
      </c>
      <c r="M910" s="20" t="s">
        <v>199</v>
      </c>
      <c r="N910" s="20" t="s">
        <v>200</v>
      </c>
      <c r="O910" s="20"/>
      <c r="P910" s="20" t="s">
        <v>13</v>
      </c>
    </row>
    <row r="911" spans="1:16" s="26" customFormat="1" ht="12.5">
      <c r="A911" s="20"/>
      <c r="B911" s="225" t="s">
        <v>1315</v>
      </c>
      <c r="C911" s="72" t="str">
        <f t="shared" si="41"/>
        <v>532</v>
      </c>
      <c r="D911" s="171" t="s">
        <v>1316</v>
      </c>
      <c r="E911" s="182">
        <v>0.50795000000000001</v>
      </c>
      <c r="F911" s="23">
        <v>1</v>
      </c>
      <c r="G911" s="23">
        <v>1</v>
      </c>
      <c r="H911" s="22">
        <f t="shared" ref="H911:H974" si="42">ROUND(E911*F911,5)</f>
        <v>0.50795000000000001</v>
      </c>
      <c r="I911" s="24">
        <f t="shared" ref="I911:I974" si="43">ROUND(E911*G911,5)</f>
        <v>0.50795000000000001</v>
      </c>
      <c r="J911" s="25">
        <f>ROUND((H911*'2-Calculator'!$D$26),2)</f>
        <v>2742.93</v>
      </c>
      <c r="K911" s="25">
        <f>ROUND((I911*'2-Calculator'!$D$26),2)</f>
        <v>2742.93</v>
      </c>
      <c r="L911" s="23">
        <v>1.8518422418266736</v>
      </c>
      <c r="M911" s="20" t="s">
        <v>199</v>
      </c>
      <c r="N911" s="20" t="s">
        <v>200</v>
      </c>
      <c r="O911" s="20"/>
      <c r="P911" s="20" t="s">
        <v>13</v>
      </c>
    </row>
    <row r="912" spans="1:16" s="26" customFormat="1" ht="12.5">
      <c r="A912" s="20"/>
      <c r="B912" s="225" t="s">
        <v>1317</v>
      </c>
      <c r="C912" s="72" t="str">
        <f t="shared" ref="C912:C975" si="44">LEFT(B912,3)</f>
        <v>532</v>
      </c>
      <c r="D912" s="171" t="s">
        <v>1316</v>
      </c>
      <c r="E912" s="182">
        <v>0.63680999999999999</v>
      </c>
      <c r="F912" s="23">
        <v>1</v>
      </c>
      <c r="G912" s="23">
        <v>1</v>
      </c>
      <c r="H912" s="22">
        <f t="shared" si="42"/>
        <v>0.63680999999999999</v>
      </c>
      <c r="I912" s="24">
        <f t="shared" si="43"/>
        <v>0.63680999999999999</v>
      </c>
      <c r="J912" s="25">
        <f>ROUND((H912*'2-Calculator'!$D$26),2)</f>
        <v>3438.77</v>
      </c>
      <c r="K912" s="25">
        <f>ROUND((I912*'2-Calculator'!$D$26),2)</f>
        <v>3438.77</v>
      </c>
      <c r="L912" s="23">
        <v>2.3532738095238095</v>
      </c>
      <c r="M912" s="20" t="s">
        <v>199</v>
      </c>
      <c r="N912" s="20" t="s">
        <v>200</v>
      </c>
      <c r="O912" s="20"/>
      <c r="P912" s="20" t="s">
        <v>13</v>
      </c>
    </row>
    <row r="913" spans="1:16" s="26" customFormat="1" ht="12.5">
      <c r="A913" s="20"/>
      <c r="B913" s="225" t="s">
        <v>1318</v>
      </c>
      <c r="C913" s="72" t="str">
        <f t="shared" si="44"/>
        <v>532</v>
      </c>
      <c r="D913" s="171" t="s">
        <v>1316</v>
      </c>
      <c r="E913" s="182">
        <v>1.0013700000000001</v>
      </c>
      <c r="F913" s="23">
        <v>1</v>
      </c>
      <c r="G913" s="23">
        <v>1</v>
      </c>
      <c r="H913" s="22">
        <f t="shared" si="42"/>
        <v>1.0013700000000001</v>
      </c>
      <c r="I913" s="24">
        <f t="shared" si="43"/>
        <v>1.0013700000000001</v>
      </c>
      <c r="J913" s="25">
        <f>ROUND((H913*'2-Calculator'!$D$26),2)</f>
        <v>5407.4</v>
      </c>
      <c r="K913" s="25">
        <f>ROUND((I913*'2-Calculator'!$D$26),2)</f>
        <v>5407.4</v>
      </c>
      <c r="L913" s="23">
        <v>4.0971039182282798</v>
      </c>
      <c r="M913" s="20" t="s">
        <v>199</v>
      </c>
      <c r="N913" s="20" t="s">
        <v>200</v>
      </c>
      <c r="O913" s="20"/>
      <c r="P913" s="20" t="s">
        <v>13</v>
      </c>
    </row>
    <row r="914" spans="1:16" s="26" customFormat="1" ht="12.5">
      <c r="A914" s="20"/>
      <c r="B914" s="225" t="s">
        <v>1319</v>
      </c>
      <c r="C914" s="72" t="str">
        <f t="shared" si="44"/>
        <v>532</v>
      </c>
      <c r="D914" s="171" t="s">
        <v>1316</v>
      </c>
      <c r="E914" s="182">
        <v>1.6562699999999999</v>
      </c>
      <c r="F914" s="23">
        <v>1</v>
      </c>
      <c r="G914" s="23">
        <v>1</v>
      </c>
      <c r="H914" s="22">
        <f t="shared" si="42"/>
        <v>1.6562699999999999</v>
      </c>
      <c r="I914" s="24">
        <f t="shared" si="43"/>
        <v>1.6562699999999999</v>
      </c>
      <c r="J914" s="25">
        <f>ROUND((H914*'2-Calculator'!$D$26),2)</f>
        <v>8943.86</v>
      </c>
      <c r="K914" s="25">
        <f>ROUND((I914*'2-Calculator'!$D$26),2)</f>
        <v>8943.86</v>
      </c>
      <c r="L914" s="23">
        <v>9.0754716981132084</v>
      </c>
      <c r="M914" s="20" t="s">
        <v>199</v>
      </c>
      <c r="N914" s="20" t="s">
        <v>200</v>
      </c>
      <c r="O914" s="20"/>
      <c r="P914" s="20" t="s">
        <v>13</v>
      </c>
    </row>
    <row r="915" spans="1:16" s="26" customFormat="1" ht="12.5">
      <c r="A915" s="20"/>
      <c r="B915" s="20" t="s">
        <v>1320</v>
      </c>
      <c r="C915" s="72" t="str">
        <f t="shared" si="44"/>
        <v>539</v>
      </c>
      <c r="D915" s="171" t="s">
        <v>1321</v>
      </c>
      <c r="E915" s="182">
        <v>0.75663000000000002</v>
      </c>
      <c r="F915" s="23">
        <v>1.5</v>
      </c>
      <c r="G915" s="23">
        <v>1.5</v>
      </c>
      <c r="H915" s="22">
        <f t="shared" si="42"/>
        <v>1.1349499999999999</v>
      </c>
      <c r="I915" s="24">
        <f t="shared" si="43"/>
        <v>1.1349499999999999</v>
      </c>
      <c r="J915" s="25">
        <f>ROUND((H915*'2-Calculator'!$D$26),2)</f>
        <v>6128.73</v>
      </c>
      <c r="K915" s="25">
        <f>ROUND((I915*'2-Calculator'!$D$26),2)</f>
        <v>6128.73</v>
      </c>
      <c r="L915" s="23">
        <v>2.72864575952058</v>
      </c>
      <c r="M915" s="20" t="s">
        <v>1322</v>
      </c>
      <c r="N915" s="20" t="s">
        <v>1322</v>
      </c>
      <c r="O915" s="20"/>
      <c r="P915" s="20" t="s">
        <v>13</v>
      </c>
    </row>
    <row r="916" spans="1:16" s="26" customFormat="1" ht="12.5">
      <c r="A916" s="20"/>
      <c r="B916" s="20" t="s">
        <v>1323</v>
      </c>
      <c r="C916" s="72" t="str">
        <f t="shared" si="44"/>
        <v>539</v>
      </c>
      <c r="D916" s="171" t="s">
        <v>1321</v>
      </c>
      <c r="E916" s="182">
        <v>0.87400999999999995</v>
      </c>
      <c r="F916" s="23">
        <v>1.5</v>
      </c>
      <c r="G916" s="23">
        <v>1.5</v>
      </c>
      <c r="H916" s="22">
        <f t="shared" si="42"/>
        <v>1.3110200000000001</v>
      </c>
      <c r="I916" s="24">
        <f t="shared" si="43"/>
        <v>1.3110200000000001</v>
      </c>
      <c r="J916" s="25">
        <f>ROUND((H916*'2-Calculator'!$D$26),2)</f>
        <v>7079.51</v>
      </c>
      <c r="K916" s="25">
        <f>ROUND((I916*'2-Calculator'!$D$26),2)</f>
        <v>7079.51</v>
      </c>
      <c r="L916" s="23">
        <v>3.4079637684408772</v>
      </c>
      <c r="M916" s="20" t="s">
        <v>1322</v>
      </c>
      <c r="N916" s="20" t="s">
        <v>1322</v>
      </c>
      <c r="O916" s="20"/>
      <c r="P916" s="20" t="s">
        <v>13</v>
      </c>
    </row>
    <row r="917" spans="1:16" s="26" customFormat="1" ht="12.5">
      <c r="A917" s="20"/>
      <c r="B917" s="20" t="s">
        <v>1324</v>
      </c>
      <c r="C917" s="72" t="str">
        <f t="shared" si="44"/>
        <v>539</v>
      </c>
      <c r="D917" s="171" t="s">
        <v>1321</v>
      </c>
      <c r="E917" s="182">
        <v>1.2351799999999999</v>
      </c>
      <c r="F917" s="23">
        <v>1.5</v>
      </c>
      <c r="G917" s="23">
        <v>1.5</v>
      </c>
      <c r="H917" s="22">
        <f t="shared" si="42"/>
        <v>1.85277</v>
      </c>
      <c r="I917" s="24">
        <f t="shared" si="43"/>
        <v>1.85277</v>
      </c>
      <c r="J917" s="25">
        <f>ROUND((H917*'2-Calculator'!$D$26),2)</f>
        <v>10004.959999999999</v>
      </c>
      <c r="K917" s="25">
        <f>ROUND((I917*'2-Calculator'!$D$26),2)</f>
        <v>10004.959999999999</v>
      </c>
      <c r="L917" s="23">
        <v>5.9244468429573667</v>
      </c>
      <c r="M917" s="20" t="s">
        <v>1322</v>
      </c>
      <c r="N917" s="20" t="s">
        <v>1322</v>
      </c>
      <c r="O917" s="20"/>
      <c r="P917" s="20" t="s">
        <v>13</v>
      </c>
    </row>
    <row r="918" spans="1:16" s="26" customFormat="1" ht="12.5">
      <c r="A918" s="20"/>
      <c r="B918" s="20" t="s">
        <v>1325</v>
      </c>
      <c r="C918" s="72" t="str">
        <f t="shared" si="44"/>
        <v>539</v>
      </c>
      <c r="D918" s="171" t="s">
        <v>1321</v>
      </c>
      <c r="E918" s="182">
        <v>2.5561600000000002</v>
      </c>
      <c r="F918" s="23">
        <v>1.5</v>
      </c>
      <c r="G918" s="23">
        <v>1.5</v>
      </c>
      <c r="H918" s="22">
        <f t="shared" si="42"/>
        <v>3.8342399999999999</v>
      </c>
      <c r="I918" s="24">
        <f t="shared" si="43"/>
        <v>3.8342399999999999</v>
      </c>
      <c r="J918" s="25">
        <f>ROUND((H918*'2-Calculator'!$D$26),2)</f>
        <v>20704.900000000001</v>
      </c>
      <c r="K918" s="25">
        <f>ROUND((I918*'2-Calculator'!$D$26),2)</f>
        <v>20704.900000000001</v>
      </c>
      <c r="L918" s="23">
        <v>11.154798761609907</v>
      </c>
      <c r="M918" s="20" t="s">
        <v>1322</v>
      </c>
      <c r="N918" s="20" t="s">
        <v>1322</v>
      </c>
      <c r="O918" s="20"/>
      <c r="P918" s="20" t="s">
        <v>13</v>
      </c>
    </row>
    <row r="919" spans="1:16" s="26" customFormat="1" ht="12.5">
      <c r="A919" s="20"/>
      <c r="B919" s="20" t="s">
        <v>1326</v>
      </c>
      <c r="C919" s="72" t="str">
        <f t="shared" si="44"/>
        <v>540</v>
      </c>
      <c r="D919" s="171" t="s">
        <v>1327</v>
      </c>
      <c r="E919" s="182">
        <v>0.74243999999999999</v>
      </c>
      <c r="F919" s="23">
        <v>1.5</v>
      </c>
      <c r="G919" s="23">
        <v>1.5</v>
      </c>
      <c r="H919" s="22">
        <f t="shared" si="42"/>
        <v>1.1136600000000001</v>
      </c>
      <c r="I919" s="24">
        <f t="shared" si="43"/>
        <v>1.1136600000000001</v>
      </c>
      <c r="J919" s="25">
        <f>ROUND((H919*'2-Calculator'!$D$26),2)</f>
        <v>6013.76</v>
      </c>
      <c r="K919" s="25">
        <f>ROUND((I919*'2-Calculator'!$D$26),2)</f>
        <v>6013.76</v>
      </c>
      <c r="L919" s="23">
        <v>2.9650241504957209</v>
      </c>
      <c r="M919" s="20" t="s">
        <v>1322</v>
      </c>
      <c r="N919" s="20" t="s">
        <v>1322</v>
      </c>
      <c r="O919" s="20"/>
      <c r="P919" s="20" t="s">
        <v>13</v>
      </c>
    </row>
    <row r="920" spans="1:16" s="26" customFormat="1" ht="12.5">
      <c r="A920" s="20"/>
      <c r="B920" s="20" t="s">
        <v>1328</v>
      </c>
      <c r="C920" s="72" t="str">
        <f t="shared" si="44"/>
        <v>540</v>
      </c>
      <c r="D920" s="171" t="s">
        <v>1327</v>
      </c>
      <c r="E920" s="182">
        <v>0.90439999999999998</v>
      </c>
      <c r="F920" s="23">
        <v>1.5</v>
      </c>
      <c r="G920" s="23">
        <v>1.5</v>
      </c>
      <c r="H920" s="22">
        <f t="shared" si="42"/>
        <v>1.3566</v>
      </c>
      <c r="I920" s="24">
        <f t="shared" si="43"/>
        <v>1.3566</v>
      </c>
      <c r="J920" s="25">
        <f>ROUND((H920*'2-Calculator'!$D$26),2)</f>
        <v>7325.64</v>
      </c>
      <c r="K920" s="25">
        <f>ROUND((I920*'2-Calculator'!$D$26),2)</f>
        <v>7325.64</v>
      </c>
      <c r="L920" s="23">
        <v>3.8338622673346099</v>
      </c>
      <c r="M920" s="20" t="s">
        <v>1322</v>
      </c>
      <c r="N920" s="20" t="s">
        <v>1322</v>
      </c>
      <c r="O920" s="20"/>
      <c r="P920" s="20" t="s">
        <v>13</v>
      </c>
    </row>
    <row r="921" spans="1:16" s="26" customFormat="1" ht="12.5">
      <c r="A921" s="20"/>
      <c r="B921" s="20" t="s">
        <v>1329</v>
      </c>
      <c r="C921" s="72" t="str">
        <f t="shared" si="44"/>
        <v>540</v>
      </c>
      <c r="D921" s="171" t="s">
        <v>1327</v>
      </c>
      <c r="E921" s="182">
        <v>1.14314</v>
      </c>
      <c r="F921" s="23">
        <v>1.5</v>
      </c>
      <c r="G921" s="23">
        <v>1.5</v>
      </c>
      <c r="H921" s="22">
        <f t="shared" si="42"/>
        <v>1.71471</v>
      </c>
      <c r="I921" s="24">
        <f t="shared" si="43"/>
        <v>1.71471</v>
      </c>
      <c r="J921" s="25">
        <f>ROUND((H921*'2-Calculator'!$D$26),2)</f>
        <v>9259.43</v>
      </c>
      <c r="K921" s="25">
        <f>ROUND((I921*'2-Calculator'!$D$26),2)</f>
        <v>9259.43</v>
      </c>
      <c r="L921" s="23">
        <v>5.5181494037877012</v>
      </c>
      <c r="M921" s="20" t="s">
        <v>1322</v>
      </c>
      <c r="N921" s="20" t="s">
        <v>1322</v>
      </c>
      <c r="O921" s="20"/>
      <c r="P921" s="20" t="s">
        <v>13</v>
      </c>
    </row>
    <row r="922" spans="1:16" s="26" customFormat="1" ht="12.5">
      <c r="A922" s="20"/>
      <c r="B922" s="20" t="s">
        <v>1330</v>
      </c>
      <c r="C922" s="72" t="str">
        <f t="shared" si="44"/>
        <v>540</v>
      </c>
      <c r="D922" s="171" t="s">
        <v>1327</v>
      </c>
      <c r="E922" s="182">
        <v>1.9209799999999999</v>
      </c>
      <c r="F922" s="23">
        <v>1.5</v>
      </c>
      <c r="G922" s="23">
        <v>1.5</v>
      </c>
      <c r="H922" s="22">
        <f t="shared" si="42"/>
        <v>2.8814700000000002</v>
      </c>
      <c r="I922" s="24">
        <f t="shared" si="43"/>
        <v>2.8814700000000002</v>
      </c>
      <c r="J922" s="25">
        <f>ROUND((H922*'2-Calculator'!$D$26),2)</f>
        <v>15559.94</v>
      </c>
      <c r="K922" s="25">
        <f>ROUND((I922*'2-Calculator'!$D$26),2)</f>
        <v>15559.94</v>
      </c>
      <c r="L922" s="23">
        <v>7.9867582148111822</v>
      </c>
      <c r="M922" s="20" t="s">
        <v>1322</v>
      </c>
      <c r="N922" s="20" t="s">
        <v>1322</v>
      </c>
      <c r="O922" s="20"/>
      <c r="P922" s="20" t="s">
        <v>13</v>
      </c>
    </row>
    <row r="923" spans="1:16" s="26" customFormat="1" ht="12.5">
      <c r="A923" s="20"/>
      <c r="B923" s="20" t="s">
        <v>1331</v>
      </c>
      <c r="C923" s="72" t="str">
        <f t="shared" si="44"/>
        <v>541</v>
      </c>
      <c r="D923" s="171" t="s">
        <v>1332</v>
      </c>
      <c r="E923" s="182">
        <v>0.77078999999999998</v>
      </c>
      <c r="F923" s="23">
        <v>1.5</v>
      </c>
      <c r="G923" s="23">
        <v>1.5</v>
      </c>
      <c r="H923" s="22">
        <f t="shared" si="42"/>
        <v>1.1561900000000001</v>
      </c>
      <c r="I923" s="24">
        <f t="shared" si="43"/>
        <v>1.1561900000000001</v>
      </c>
      <c r="J923" s="25">
        <f>ROUND((H923*'2-Calculator'!$D$26),2)</f>
        <v>6243.43</v>
      </c>
      <c r="K923" s="25">
        <f>ROUND((I923*'2-Calculator'!$D$26),2)</f>
        <v>6243.43</v>
      </c>
      <c r="L923" s="23">
        <v>2.1057973130841123</v>
      </c>
      <c r="M923" s="20" t="s">
        <v>1322</v>
      </c>
      <c r="N923" s="20" t="s">
        <v>1322</v>
      </c>
      <c r="O923" s="20"/>
      <c r="P923" s="20" t="s">
        <v>13</v>
      </c>
    </row>
    <row r="924" spans="1:16" s="26" customFormat="1" ht="12.5">
      <c r="A924" s="20"/>
      <c r="B924" s="20" t="s">
        <v>1333</v>
      </c>
      <c r="C924" s="72" t="str">
        <f t="shared" si="44"/>
        <v>541</v>
      </c>
      <c r="D924" s="171" t="s">
        <v>1332</v>
      </c>
      <c r="E924" s="182">
        <v>0.80335999999999996</v>
      </c>
      <c r="F924" s="23">
        <v>1.5</v>
      </c>
      <c r="G924" s="23">
        <v>1.5</v>
      </c>
      <c r="H924" s="22">
        <f t="shared" si="42"/>
        <v>1.2050399999999999</v>
      </c>
      <c r="I924" s="24">
        <f t="shared" si="43"/>
        <v>1.2050399999999999</v>
      </c>
      <c r="J924" s="25">
        <f>ROUND((H924*'2-Calculator'!$D$26),2)</f>
        <v>6507.22</v>
      </c>
      <c r="K924" s="25">
        <f>ROUND((I924*'2-Calculator'!$D$26),2)</f>
        <v>6507.22</v>
      </c>
      <c r="L924" s="23">
        <v>2.4415294445994977</v>
      </c>
      <c r="M924" s="20" t="s">
        <v>1322</v>
      </c>
      <c r="N924" s="20" t="s">
        <v>1322</v>
      </c>
      <c r="O924" s="20"/>
      <c r="P924" s="20" t="s">
        <v>13</v>
      </c>
    </row>
    <row r="925" spans="1:16" s="26" customFormat="1" ht="12.5">
      <c r="A925" s="20"/>
      <c r="B925" s="20" t="s">
        <v>1334</v>
      </c>
      <c r="C925" s="72" t="str">
        <f t="shared" si="44"/>
        <v>541</v>
      </c>
      <c r="D925" s="171" t="s">
        <v>1332</v>
      </c>
      <c r="E925" s="182">
        <v>0.98895</v>
      </c>
      <c r="F925" s="23">
        <v>1.5</v>
      </c>
      <c r="G925" s="23">
        <v>1.5</v>
      </c>
      <c r="H925" s="22">
        <f t="shared" si="42"/>
        <v>1.48343</v>
      </c>
      <c r="I925" s="24">
        <f t="shared" si="43"/>
        <v>1.48343</v>
      </c>
      <c r="J925" s="25">
        <f>ROUND((H925*'2-Calculator'!$D$26),2)</f>
        <v>8010.52</v>
      </c>
      <c r="K925" s="25">
        <f>ROUND((I925*'2-Calculator'!$D$26),2)</f>
        <v>8010.52</v>
      </c>
      <c r="L925" s="23">
        <v>3.8513449740443604</v>
      </c>
      <c r="M925" s="20" t="s">
        <v>1322</v>
      </c>
      <c r="N925" s="20" t="s">
        <v>1322</v>
      </c>
      <c r="O925" s="20"/>
      <c r="P925" s="20" t="s">
        <v>13</v>
      </c>
    </row>
    <row r="926" spans="1:16" s="26" customFormat="1" ht="12.5">
      <c r="A926" s="20"/>
      <c r="B926" s="20" t="s">
        <v>1335</v>
      </c>
      <c r="C926" s="72" t="str">
        <f t="shared" si="44"/>
        <v>541</v>
      </c>
      <c r="D926" s="171" t="s">
        <v>1332</v>
      </c>
      <c r="E926" s="182">
        <v>1.3298099999999999</v>
      </c>
      <c r="F926" s="23">
        <v>1.5</v>
      </c>
      <c r="G926" s="23">
        <v>1.5</v>
      </c>
      <c r="H926" s="22">
        <f t="shared" si="42"/>
        <v>1.99472</v>
      </c>
      <c r="I926" s="24">
        <f t="shared" si="43"/>
        <v>1.99472</v>
      </c>
      <c r="J926" s="25">
        <f>ROUND((H926*'2-Calculator'!$D$26),2)</f>
        <v>10771.49</v>
      </c>
      <c r="K926" s="25">
        <f>ROUND((I926*'2-Calculator'!$D$26),2)</f>
        <v>10771.49</v>
      </c>
      <c r="L926" s="23">
        <v>5.3725490196078427</v>
      </c>
      <c r="M926" s="20" t="s">
        <v>1322</v>
      </c>
      <c r="N926" s="20" t="s">
        <v>1322</v>
      </c>
      <c r="O926" s="20"/>
      <c r="P926" s="20" t="s">
        <v>13</v>
      </c>
    </row>
    <row r="927" spans="1:16" s="26" customFormat="1" ht="12.5">
      <c r="A927" s="20"/>
      <c r="B927" s="20" t="s">
        <v>1336</v>
      </c>
      <c r="C927" s="72" t="str">
        <f t="shared" si="44"/>
        <v>542</v>
      </c>
      <c r="D927" s="171" t="s">
        <v>1337</v>
      </c>
      <c r="E927" s="182">
        <v>0.50577000000000005</v>
      </c>
      <c r="F927" s="23">
        <v>1.5</v>
      </c>
      <c r="G927" s="23">
        <v>1.5</v>
      </c>
      <c r="H927" s="22">
        <f t="shared" si="42"/>
        <v>0.75866</v>
      </c>
      <c r="I927" s="24">
        <f t="shared" si="43"/>
        <v>0.75866</v>
      </c>
      <c r="J927" s="25">
        <f>ROUND((H927*'2-Calculator'!$D$26),2)</f>
        <v>4096.76</v>
      </c>
      <c r="K927" s="25">
        <f>ROUND((I927*'2-Calculator'!$D$26),2)</f>
        <v>4096.76</v>
      </c>
      <c r="L927" s="23">
        <v>2.2495815510507717</v>
      </c>
      <c r="M927" s="20" t="s">
        <v>1322</v>
      </c>
      <c r="N927" s="20" t="s">
        <v>1322</v>
      </c>
      <c r="O927" s="20"/>
      <c r="P927" s="20" t="s">
        <v>13</v>
      </c>
    </row>
    <row r="928" spans="1:16" s="26" customFormat="1" ht="12.5">
      <c r="A928" s="20"/>
      <c r="B928" s="20" t="s">
        <v>1338</v>
      </c>
      <c r="C928" s="72" t="str">
        <f t="shared" si="44"/>
        <v>542</v>
      </c>
      <c r="D928" s="171" t="s">
        <v>1337</v>
      </c>
      <c r="E928" s="182">
        <v>0.57537000000000005</v>
      </c>
      <c r="F928" s="23">
        <v>1.5</v>
      </c>
      <c r="G928" s="23">
        <v>1.5</v>
      </c>
      <c r="H928" s="22">
        <f t="shared" si="42"/>
        <v>0.86306000000000005</v>
      </c>
      <c r="I928" s="24">
        <f t="shared" si="43"/>
        <v>0.86306000000000005</v>
      </c>
      <c r="J928" s="25">
        <f>ROUND((H928*'2-Calculator'!$D$26),2)</f>
        <v>4660.5200000000004</v>
      </c>
      <c r="K928" s="25">
        <f>ROUND((I928*'2-Calculator'!$D$26),2)</f>
        <v>4660.5200000000004</v>
      </c>
      <c r="L928" s="23">
        <v>2.543531644156714</v>
      </c>
      <c r="M928" s="20" t="s">
        <v>1322</v>
      </c>
      <c r="N928" s="20" t="s">
        <v>1322</v>
      </c>
      <c r="O928" s="20"/>
      <c r="P928" s="20" t="s">
        <v>13</v>
      </c>
    </row>
    <row r="929" spans="1:16" s="26" customFormat="1" ht="12.5">
      <c r="A929" s="20"/>
      <c r="B929" s="20" t="s">
        <v>1339</v>
      </c>
      <c r="C929" s="72" t="str">
        <f t="shared" si="44"/>
        <v>542</v>
      </c>
      <c r="D929" s="171" t="s">
        <v>1337</v>
      </c>
      <c r="E929" s="182">
        <v>0.84865999999999997</v>
      </c>
      <c r="F929" s="23">
        <v>1.5</v>
      </c>
      <c r="G929" s="23">
        <v>1.5</v>
      </c>
      <c r="H929" s="22">
        <f t="shared" si="42"/>
        <v>1.2729900000000001</v>
      </c>
      <c r="I929" s="24">
        <f t="shared" si="43"/>
        <v>1.2729900000000001</v>
      </c>
      <c r="J929" s="25">
        <f>ROUND((H929*'2-Calculator'!$D$26),2)</f>
        <v>6874.15</v>
      </c>
      <c r="K929" s="25">
        <f>ROUND((I929*'2-Calculator'!$D$26),2)</f>
        <v>6874.15</v>
      </c>
      <c r="L929" s="23">
        <v>3.7272454190447584</v>
      </c>
      <c r="M929" s="20" t="s">
        <v>1322</v>
      </c>
      <c r="N929" s="20" t="s">
        <v>1322</v>
      </c>
      <c r="O929" s="20"/>
      <c r="P929" s="20" t="s">
        <v>13</v>
      </c>
    </row>
    <row r="930" spans="1:16" s="26" customFormat="1" ht="12.5">
      <c r="A930" s="20"/>
      <c r="B930" s="20" t="s">
        <v>1340</v>
      </c>
      <c r="C930" s="72" t="str">
        <f t="shared" si="44"/>
        <v>542</v>
      </c>
      <c r="D930" s="171" t="s">
        <v>1337</v>
      </c>
      <c r="E930" s="182">
        <v>1.9488399999999999</v>
      </c>
      <c r="F930" s="23">
        <v>1.5</v>
      </c>
      <c r="G930" s="23">
        <v>1.5</v>
      </c>
      <c r="H930" s="22">
        <f t="shared" si="42"/>
        <v>2.92326</v>
      </c>
      <c r="I930" s="24">
        <f t="shared" si="43"/>
        <v>2.92326</v>
      </c>
      <c r="J930" s="25">
        <f>ROUND((H930*'2-Calculator'!$D$26),2)</f>
        <v>15785.6</v>
      </c>
      <c r="K930" s="25">
        <f>ROUND((I930*'2-Calculator'!$D$26),2)</f>
        <v>15785.6</v>
      </c>
      <c r="L930" s="23">
        <v>7.1210762331838566</v>
      </c>
      <c r="M930" s="20" t="s">
        <v>1322</v>
      </c>
      <c r="N930" s="20" t="s">
        <v>1322</v>
      </c>
      <c r="O930" s="20"/>
      <c r="P930" s="20" t="s">
        <v>13</v>
      </c>
    </row>
    <row r="931" spans="1:16" s="26" customFormat="1" ht="12.5">
      <c r="A931" s="20"/>
      <c r="B931" s="20" t="s">
        <v>1341</v>
      </c>
      <c r="C931" s="72" t="str">
        <f t="shared" si="44"/>
        <v>543</v>
      </c>
      <c r="D931" s="171" t="s">
        <v>1342</v>
      </c>
      <c r="E931" s="182">
        <v>0.5907</v>
      </c>
      <c r="F931" s="23">
        <v>1.5</v>
      </c>
      <c r="G931" s="23">
        <v>1.5</v>
      </c>
      <c r="H931" s="22">
        <f t="shared" si="42"/>
        <v>0.88605</v>
      </c>
      <c r="I931" s="24">
        <f t="shared" si="43"/>
        <v>0.88605</v>
      </c>
      <c r="J931" s="25">
        <f>ROUND((H931*'2-Calculator'!$D$26),2)</f>
        <v>4784.67</v>
      </c>
      <c r="K931" s="25">
        <f>ROUND((I931*'2-Calculator'!$D$26),2)</f>
        <v>4784.67</v>
      </c>
      <c r="L931" s="23">
        <v>1.3070519098922624</v>
      </c>
      <c r="M931" s="20" t="s">
        <v>1322</v>
      </c>
      <c r="N931" s="20" t="s">
        <v>1322</v>
      </c>
      <c r="O931" s="20"/>
      <c r="P931" s="20" t="s">
        <v>13</v>
      </c>
    </row>
    <row r="932" spans="1:16" s="26" customFormat="1" ht="12.5">
      <c r="A932" s="20"/>
      <c r="B932" s="20" t="s">
        <v>1343</v>
      </c>
      <c r="C932" s="72" t="str">
        <f t="shared" si="44"/>
        <v>543</v>
      </c>
      <c r="D932" s="171" t="s">
        <v>1342</v>
      </c>
      <c r="E932" s="182">
        <v>0.78193000000000001</v>
      </c>
      <c r="F932" s="23">
        <v>1.5</v>
      </c>
      <c r="G932" s="23">
        <v>1.5</v>
      </c>
      <c r="H932" s="22">
        <f t="shared" si="42"/>
        <v>1.1729000000000001</v>
      </c>
      <c r="I932" s="24">
        <f t="shared" si="43"/>
        <v>1.1729000000000001</v>
      </c>
      <c r="J932" s="25">
        <f>ROUND((H932*'2-Calculator'!$D$26),2)</f>
        <v>6333.66</v>
      </c>
      <c r="K932" s="25">
        <f>ROUND((I932*'2-Calculator'!$D$26),2)</f>
        <v>6333.66</v>
      </c>
      <c r="L932" s="23">
        <v>1.7110920034393808</v>
      </c>
      <c r="M932" s="20" t="s">
        <v>1322</v>
      </c>
      <c r="N932" s="20" t="s">
        <v>1322</v>
      </c>
      <c r="O932" s="20"/>
      <c r="P932" s="20" t="s">
        <v>13</v>
      </c>
    </row>
    <row r="933" spans="1:16" s="26" customFormat="1" ht="12.5">
      <c r="A933" s="20"/>
      <c r="B933" s="20" t="s">
        <v>1344</v>
      </c>
      <c r="C933" s="72" t="str">
        <f t="shared" si="44"/>
        <v>543</v>
      </c>
      <c r="D933" s="171" t="s">
        <v>1342</v>
      </c>
      <c r="E933" s="182">
        <v>1.05728</v>
      </c>
      <c r="F933" s="23">
        <v>1.5</v>
      </c>
      <c r="G933" s="23">
        <v>1.5</v>
      </c>
      <c r="H933" s="22">
        <f t="shared" si="42"/>
        <v>1.58592</v>
      </c>
      <c r="I933" s="24">
        <f t="shared" si="43"/>
        <v>1.58592</v>
      </c>
      <c r="J933" s="25">
        <f>ROUND((H933*'2-Calculator'!$D$26),2)</f>
        <v>8563.9699999999993</v>
      </c>
      <c r="K933" s="25">
        <f>ROUND((I933*'2-Calculator'!$D$26),2)</f>
        <v>8563.9699999999993</v>
      </c>
      <c r="L933" s="23">
        <v>2.9363295880149813</v>
      </c>
      <c r="M933" s="20" t="s">
        <v>1322</v>
      </c>
      <c r="N933" s="20" t="s">
        <v>1322</v>
      </c>
      <c r="O933" s="20"/>
      <c r="P933" s="20" t="s">
        <v>13</v>
      </c>
    </row>
    <row r="934" spans="1:16" s="26" customFormat="1" ht="12.5">
      <c r="A934" s="20"/>
      <c r="B934" s="20" t="s">
        <v>1345</v>
      </c>
      <c r="C934" s="72" t="str">
        <f t="shared" si="44"/>
        <v>543</v>
      </c>
      <c r="D934" s="171" t="s">
        <v>1342</v>
      </c>
      <c r="E934" s="182">
        <v>2.8698299999999999</v>
      </c>
      <c r="F934" s="23">
        <v>1.5</v>
      </c>
      <c r="G934" s="23">
        <v>1.5</v>
      </c>
      <c r="H934" s="22">
        <f t="shared" si="42"/>
        <v>4.3047500000000003</v>
      </c>
      <c r="I934" s="24">
        <f t="shared" si="43"/>
        <v>4.3047500000000003</v>
      </c>
      <c r="J934" s="25">
        <f>ROUND((H934*'2-Calculator'!$D$26),2)</f>
        <v>23245.65</v>
      </c>
      <c r="K934" s="25">
        <f>ROUND((I934*'2-Calculator'!$D$26),2)</f>
        <v>23245.65</v>
      </c>
      <c r="L934" s="23">
        <v>5.9866666666666664</v>
      </c>
      <c r="M934" s="20" t="s">
        <v>1322</v>
      </c>
      <c r="N934" s="20" t="s">
        <v>1322</v>
      </c>
      <c r="O934" s="20"/>
      <c r="P934" s="20" t="s">
        <v>13</v>
      </c>
    </row>
    <row r="935" spans="1:16" s="26" customFormat="1" ht="12.5">
      <c r="A935" s="20"/>
      <c r="B935" s="20" t="s">
        <v>1346</v>
      </c>
      <c r="C935" s="72" t="str">
        <f t="shared" si="44"/>
        <v>547</v>
      </c>
      <c r="D935" s="171" t="s">
        <v>1347</v>
      </c>
      <c r="E935" s="182">
        <v>0.76007000000000002</v>
      </c>
      <c r="F935" s="23">
        <v>1.5</v>
      </c>
      <c r="G935" s="23">
        <v>1.5</v>
      </c>
      <c r="H935" s="22">
        <f t="shared" si="42"/>
        <v>1.14011</v>
      </c>
      <c r="I935" s="24">
        <f t="shared" si="43"/>
        <v>1.14011</v>
      </c>
      <c r="J935" s="25">
        <f>ROUND((H935*'2-Calculator'!$D$26),2)</f>
        <v>6156.59</v>
      </c>
      <c r="K935" s="25">
        <f>ROUND((I935*'2-Calculator'!$D$26),2)</f>
        <v>6156.59</v>
      </c>
      <c r="L935" s="23">
        <v>2.2086908891729049</v>
      </c>
      <c r="M935" s="20" t="s">
        <v>1322</v>
      </c>
      <c r="N935" s="20" t="s">
        <v>1322</v>
      </c>
      <c r="O935" s="20"/>
      <c r="P935" s="20" t="s">
        <v>13</v>
      </c>
    </row>
    <row r="936" spans="1:16" s="26" customFormat="1" ht="12.5">
      <c r="A936" s="20"/>
      <c r="B936" s="20" t="s">
        <v>1348</v>
      </c>
      <c r="C936" s="72" t="str">
        <f t="shared" si="44"/>
        <v>547</v>
      </c>
      <c r="D936" s="171" t="s">
        <v>1347</v>
      </c>
      <c r="E936" s="182">
        <v>1.0627599999999999</v>
      </c>
      <c r="F936" s="23">
        <v>1.5</v>
      </c>
      <c r="G936" s="23">
        <v>1.5</v>
      </c>
      <c r="H936" s="22">
        <f t="shared" si="42"/>
        <v>1.5941399999999999</v>
      </c>
      <c r="I936" s="24">
        <f t="shared" si="43"/>
        <v>1.5941399999999999</v>
      </c>
      <c r="J936" s="25">
        <f>ROUND((H936*'2-Calculator'!$D$26),2)</f>
        <v>8608.36</v>
      </c>
      <c r="K936" s="25">
        <f>ROUND((I936*'2-Calculator'!$D$26),2)</f>
        <v>8608.36</v>
      </c>
      <c r="L936" s="23">
        <v>2.6991230042725434</v>
      </c>
      <c r="M936" s="20" t="s">
        <v>1322</v>
      </c>
      <c r="N936" s="20" t="s">
        <v>1322</v>
      </c>
      <c r="O936" s="20"/>
      <c r="P936" s="20" t="s">
        <v>13</v>
      </c>
    </row>
    <row r="937" spans="1:16" s="26" customFormat="1" ht="12.5">
      <c r="A937" s="20"/>
      <c r="B937" s="20" t="s">
        <v>1349</v>
      </c>
      <c r="C937" s="72" t="str">
        <f t="shared" si="44"/>
        <v>547</v>
      </c>
      <c r="D937" s="171" t="s">
        <v>1347</v>
      </c>
      <c r="E937" s="182">
        <v>1.5791299999999999</v>
      </c>
      <c r="F937" s="23">
        <v>1.5</v>
      </c>
      <c r="G937" s="23">
        <v>1.5</v>
      </c>
      <c r="H937" s="22">
        <f t="shared" si="42"/>
        <v>2.3687</v>
      </c>
      <c r="I937" s="24">
        <f t="shared" si="43"/>
        <v>2.3687</v>
      </c>
      <c r="J937" s="25">
        <f>ROUND((H937*'2-Calculator'!$D$26),2)</f>
        <v>12790.98</v>
      </c>
      <c r="K937" s="25">
        <f>ROUND((I937*'2-Calculator'!$D$26),2)</f>
        <v>12790.98</v>
      </c>
      <c r="L937" s="23">
        <v>5.0563725490196081</v>
      </c>
      <c r="M937" s="20" t="s">
        <v>1322</v>
      </c>
      <c r="N937" s="20" t="s">
        <v>1322</v>
      </c>
      <c r="O937" s="20"/>
      <c r="P937" s="20" t="s">
        <v>13</v>
      </c>
    </row>
    <row r="938" spans="1:16" s="26" customFormat="1" ht="12.5">
      <c r="A938" s="20"/>
      <c r="B938" s="20" t="s">
        <v>1350</v>
      </c>
      <c r="C938" s="72" t="str">
        <f t="shared" si="44"/>
        <v>547</v>
      </c>
      <c r="D938" s="171" t="s">
        <v>1347</v>
      </c>
      <c r="E938" s="182">
        <v>2.8208700000000002</v>
      </c>
      <c r="F938" s="23">
        <v>1.5</v>
      </c>
      <c r="G938" s="23">
        <v>1.5</v>
      </c>
      <c r="H938" s="22">
        <f t="shared" si="42"/>
        <v>4.2313099999999997</v>
      </c>
      <c r="I938" s="24">
        <f t="shared" si="43"/>
        <v>4.2313099999999997</v>
      </c>
      <c r="J938" s="25">
        <f>ROUND((H938*'2-Calculator'!$D$26),2)</f>
        <v>22849.07</v>
      </c>
      <c r="K938" s="25">
        <f>ROUND((I938*'2-Calculator'!$D$26),2)</f>
        <v>22849.07</v>
      </c>
      <c r="L938" s="23">
        <v>8.1141304347826093</v>
      </c>
      <c r="M938" s="20" t="s">
        <v>1322</v>
      </c>
      <c r="N938" s="20" t="s">
        <v>1322</v>
      </c>
      <c r="O938" s="20"/>
      <c r="P938" s="20" t="s">
        <v>13</v>
      </c>
    </row>
    <row r="939" spans="1:16" s="26" customFormat="1" ht="12.5">
      <c r="A939" s="20"/>
      <c r="B939" s="20" t="s">
        <v>1351</v>
      </c>
      <c r="C939" s="72" t="str">
        <f t="shared" si="44"/>
        <v>548</v>
      </c>
      <c r="D939" s="171" t="s">
        <v>1352</v>
      </c>
      <c r="E939" s="182">
        <v>0.51297000000000004</v>
      </c>
      <c r="F939" s="23">
        <v>1.5</v>
      </c>
      <c r="G939" s="23">
        <v>1.5</v>
      </c>
      <c r="H939" s="22">
        <f t="shared" si="42"/>
        <v>0.76946000000000003</v>
      </c>
      <c r="I939" s="24">
        <f t="shared" si="43"/>
        <v>0.76946000000000003</v>
      </c>
      <c r="J939" s="25">
        <f>ROUND((H939*'2-Calculator'!$D$26),2)</f>
        <v>4155.08</v>
      </c>
      <c r="K939" s="25">
        <f>ROUND((I939*'2-Calculator'!$D$26),2)</f>
        <v>4155.08</v>
      </c>
      <c r="L939" s="23">
        <v>2.0816326530612246</v>
      </c>
      <c r="M939" s="20" t="s">
        <v>1322</v>
      </c>
      <c r="N939" s="20" t="s">
        <v>1322</v>
      </c>
      <c r="O939" s="20"/>
      <c r="P939" s="20" t="s">
        <v>13</v>
      </c>
    </row>
    <row r="940" spans="1:16" s="26" customFormat="1" ht="12.5">
      <c r="A940" s="20"/>
      <c r="B940" s="20" t="s">
        <v>1353</v>
      </c>
      <c r="C940" s="72" t="str">
        <f t="shared" si="44"/>
        <v>548</v>
      </c>
      <c r="D940" s="171" t="s">
        <v>1352</v>
      </c>
      <c r="E940" s="182">
        <v>1.06368</v>
      </c>
      <c r="F940" s="23">
        <v>1.5</v>
      </c>
      <c r="G940" s="23">
        <v>1.5</v>
      </c>
      <c r="H940" s="22">
        <f t="shared" si="42"/>
        <v>1.59552</v>
      </c>
      <c r="I940" s="24">
        <f t="shared" si="43"/>
        <v>1.59552</v>
      </c>
      <c r="J940" s="25">
        <f>ROUND((H940*'2-Calculator'!$D$26),2)</f>
        <v>8615.81</v>
      </c>
      <c r="K940" s="25">
        <f>ROUND((I940*'2-Calculator'!$D$26),2)</f>
        <v>8615.81</v>
      </c>
      <c r="L940" s="23">
        <v>2.8190618019359643</v>
      </c>
      <c r="M940" s="20" t="s">
        <v>1322</v>
      </c>
      <c r="N940" s="20" t="s">
        <v>1322</v>
      </c>
      <c r="O940" s="20"/>
      <c r="P940" s="20" t="s">
        <v>13</v>
      </c>
    </row>
    <row r="941" spans="1:16" s="26" customFormat="1" ht="12.5">
      <c r="A941" s="20"/>
      <c r="B941" s="20" t="s">
        <v>1354</v>
      </c>
      <c r="C941" s="72" t="str">
        <f t="shared" si="44"/>
        <v>548</v>
      </c>
      <c r="D941" s="171" t="s">
        <v>1352</v>
      </c>
      <c r="E941" s="182">
        <v>1.7769200000000001</v>
      </c>
      <c r="F941" s="23">
        <v>1.5</v>
      </c>
      <c r="G941" s="23">
        <v>1.5</v>
      </c>
      <c r="H941" s="22">
        <f t="shared" si="42"/>
        <v>2.6653799999999999</v>
      </c>
      <c r="I941" s="24">
        <f t="shared" si="43"/>
        <v>2.6653799999999999</v>
      </c>
      <c r="J941" s="25">
        <f>ROUND((H941*'2-Calculator'!$D$26),2)</f>
        <v>14393.05</v>
      </c>
      <c r="K941" s="25">
        <f>ROUND((I941*'2-Calculator'!$D$26),2)</f>
        <v>14393.05</v>
      </c>
      <c r="L941" s="23">
        <v>5.2931596091205213</v>
      </c>
      <c r="M941" s="20" t="s">
        <v>1322</v>
      </c>
      <c r="N941" s="20" t="s">
        <v>1322</v>
      </c>
      <c r="O941" s="20"/>
      <c r="P941" s="20" t="s">
        <v>13</v>
      </c>
    </row>
    <row r="942" spans="1:16" s="26" customFormat="1" ht="12.5">
      <c r="A942" s="20"/>
      <c r="B942" s="20" t="s">
        <v>1355</v>
      </c>
      <c r="C942" s="72" t="str">
        <f t="shared" si="44"/>
        <v>548</v>
      </c>
      <c r="D942" s="171" t="s">
        <v>1352</v>
      </c>
      <c r="E942" s="182">
        <v>4.0571700000000002</v>
      </c>
      <c r="F942" s="23">
        <v>1.5</v>
      </c>
      <c r="G942" s="23">
        <v>1.5</v>
      </c>
      <c r="H942" s="22">
        <f t="shared" si="42"/>
        <v>6.0857599999999996</v>
      </c>
      <c r="I942" s="24">
        <f t="shared" si="43"/>
        <v>6.0857599999999996</v>
      </c>
      <c r="J942" s="25">
        <f>ROUND((H942*'2-Calculator'!$D$26),2)</f>
        <v>32863.1</v>
      </c>
      <c r="K942" s="25">
        <f>ROUND((I942*'2-Calculator'!$D$26),2)</f>
        <v>32863.1</v>
      </c>
      <c r="L942" s="23">
        <v>12.874493927125506</v>
      </c>
      <c r="M942" s="20" t="s">
        <v>1322</v>
      </c>
      <c r="N942" s="20" t="s">
        <v>1322</v>
      </c>
      <c r="O942" s="20"/>
      <c r="P942" s="20" t="s">
        <v>13</v>
      </c>
    </row>
    <row r="943" spans="1:16" s="26" customFormat="1" ht="12.5">
      <c r="A943" s="20"/>
      <c r="B943" s="20" t="s">
        <v>1356</v>
      </c>
      <c r="C943" s="72" t="str">
        <f t="shared" si="44"/>
        <v>560</v>
      </c>
      <c r="D943" s="171" t="s">
        <v>1357</v>
      </c>
      <c r="E943" s="182">
        <v>0.43868000000000001</v>
      </c>
      <c r="F943" s="23">
        <v>1.5</v>
      </c>
      <c r="G943" s="23">
        <v>1.5</v>
      </c>
      <c r="H943" s="22">
        <f t="shared" si="42"/>
        <v>0.65802000000000005</v>
      </c>
      <c r="I943" s="24">
        <f t="shared" si="43"/>
        <v>0.65802000000000005</v>
      </c>
      <c r="J943" s="25">
        <f>ROUND((H943*'2-Calculator'!$D$26),2)</f>
        <v>3553.31</v>
      </c>
      <c r="K943" s="25">
        <f>ROUND((I943*'2-Calculator'!$D$26),2)</f>
        <v>3553.31</v>
      </c>
      <c r="L943" s="23">
        <v>2.0543009295545609</v>
      </c>
      <c r="M943" s="20" t="s">
        <v>1322</v>
      </c>
      <c r="N943" s="20" t="s">
        <v>1322</v>
      </c>
      <c r="O943" s="20"/>
      <c r="P943" s="20" t="s">
        <v>13</v>
      </c>
    </row>
    <row r="944" spans="1:16" s="26" customFormat="1" ht="12.5">
      <c r="A944" s="20"/>
      <c r="B944" s="20" t="s">
        <v>1358</v>
      </c>
      <c r="C944" s="72" t="str">
        <f t="shared" si="44"/>
        <v>560</v>
      </c>
      <c r="D944" s="171" t="s">
        <v>1357</v>
      </c>
      <c r="E944" s="182">
        <v>0.50094000000000005</v>
      </c>
      <c r="F944" s="23">
        <v>1.5</v>
      </c>
      <c r="G944" s="23">
        <v>1.5</v>
      </c>
      <c r="H944" s="22">
        <f t="shared" si="42"/>
        <v>0.75141000000000002</v>
      </c>
      <c r="I944" s="24">
        <f t="shared" si="43"/>
        <v>0.75141000000000002</v>
      </c>
      <c r="J944" s="25">
        <f>ROUND((H944*'2-Calculator'!$D$26),2)</f>
        <v>4057.61</v>
      </c>
      <c r="K944" s="25">
        <f>ROUND((I944*'2-Calculator'!$D$26),2)</f>
        <v>4057.61</v>
      </c>
      <c r="L944" s="23">
        <v>2.3571162539593593</v>
      </c>
      <c r="M944" s="20" t="s">
        <v>1322</v>
      </c>
      <c r="N944" s="20" t="s">
        <v>1322</v>
      </c>
      <c r="O944" s="20"/>
      <c r="P944" s="20" t="s">
        <v>13</v>
      </c>
    </row>
    <row r="945" spans="1:16" s="26" customFormat="1" ht="12.5">
      <c r="A945" s="20"/>
      <c r="B945" s="20" t="s">
        <v>1359</v>
      </c>
      <c r="C945" s="72" t="str">
        <f t="shared" si="44"/>
        <v>560</v>
      </c>
      <c r="D945" s="171" t="s">
        <v>1357</v>
      </c>
      <c r="E945" s="182">
        <v>0.65237999999999996</v>
      </c>
      <c r="F945" s="23">
        <v>1.5</v>
      </c>
      <c r="G945" s="23">
        <v>1.5</v>
      </c>
      <c r="H945" s="22">
        <f t="shared" si="42"/>
        <v>0.97857000000000005</v>
      </c>
      <c r="I945" s="24">
        <f t="shared" si="43"/>
        <v>0.97857000000000005</v>
      </c>
      <c r="J945" s="25">
        <f>ROUND((H945*'2-Calculator'!$D$26),2)</f>
        <v>5284.28</v>
      </c>
      <c r="K945" s="25">
        <f>ROUND((I945*'2-Calculator'!$D$26),2)</f>
        <v>5284.28</v>
      </c>
      <c r="L945" s="23">
        <v>3.3833142070231812</v>
      </c>
      <c r="M945" s="20" t="s">
        <v>1322</v>
      </c>
      <c r="N945" s="20" t="s">
        <v>1322</v>
      </c>
      <c r="O945" s="20"/>
      <c r="P945" s="20" t="s">
        <v>13</v>
      </c>
    </row>
    <row r="946" spans="1:16" s="26" customFormat="1" ht="12.5">
      <c r="A946" s="20"/>
      <c r="B946" s="20" t="s">
        <v>1360</v>
      </c>
      <c r="C946" s="72" t="str">
        <f t="shared" si="44"/>
        <v>560</v>
      </c>
      <c r="D946" s="171" t="s">
        <v>1357</v>
      </c>
      <c r="E946" s="182">
        <v>0.91864999999999997</v>
      </c>
      <c r="F946" s="23">
        <v>1.5</v>
      </c>
      <c r="G946" s="23">
        <v>1.5</v>
      </c>
      <c r="H946" s="22">
        <f t="shared" si="42"/>
        <v>1.37798</v>
      </c>
      <c r="I946" s="24">
        <f t="shared" si="43"/>
        <v>1.37798</v>
      </c>
      <c r="J946" s="25">
        <f>ROUND((H946*'2-Calculator'!$D$26),2)</f>
        <v>7441.09</v>
      </c>
      <c r="K946" s="25">
        <f>ROUND((I946*'2-Calculator'!$D$26),2)</f>
        <v>7441.09</v>
      </c>
      <c r="L946" s="23">
        <v>4.75</v>
      </c>
      <c r="M946" s="20" t="s">
        <v>1322</v>
      </c>
      <c r="N946" s="20" t="s">
        <v>1322</v>
      </c>
      <c r="O946" s="20"/>
      <c r="P946" s="20" t="s">
        <v>13</v>
      </c>
    </row>
    <row r="947" spans="1:16" s="26" customFormat="1" ht="12.5">
      <c r="A947" s="20"/>
      <c r="B947" s="20" t="s">
        <v>1361</v>
      </c>
      <c r="C947" s="72" t="str">
        <f t="shared" si="44"/>
        <v>561</v>
      </c>
      <c r="D947" s="171" t="s">
        <v>1362</v>
      </c>
      <c r="E947" s="182">
        <v>0.30807000000000001</v>
      </c>
      <c r="F947" s="23">
        <v>1.5</v>
      </c>
      <c r="G947" s="23">
        <v>1.5</v>
      </c>
      <c r="H947" s="22">
        <f t="shared" si="42"/>
        <v>0.46211000000000002</v>
      </c>
      <c r="I947" s="24">
        <f t="shared" si="43"/>
        <v>0.46211000000000002</v>
      </c>
      <c r="J947" s="25">
        <f>ROUND((H947*'2-Calculator'!$D$26),2)</f>
        <v>2495.39</v>
      </c>
      <c r="K947" s="25">
        <f>ROUND((I947*'2-Calculator'!$D$26),2)</f>
        <v>2495.39</v>
      </c>
      <c r="L947" s="23">
        <v>1.9760318249627051</v>
      </c>
      <c r="M947" s="20" t="s">
        <v>1322</v>
      </c>
      <c r="N947" s="20" t="s">
        <v>1322</v>
      </c>
      <c r="O947" s="20"/>
      <c r="P947" s="20" t="s">
        <v>13</v>
      </c>
    </row>
    <row r="948" spans="1:16" s="26" customFormat="1" ht="12.5">
      <c r="A948" s="20"/>
      <c r="B948" s="20" t="s">
        <v>1363</v>
      </c>
      <c r="C948" s="72" t="str">
        <f t="shared" si="44"/>
        <v>561</v>
      </c>
      <c r="D948" s="171" t="s">
        <v>1362</v>
      </c>
      <c r="E948" s="182">
        <v>0.46778999999999998</v>
      </c>
      <c r="F948" s="23">
        <v>1.5</v>
      </c>
      <c r="G948" s="23">
        <v>1.5</v>
      </c>
      <c r="H948" s="22">
        <f t="shared" si="42"/>
        <v>0.70169000000000004</v>
      </c>
      <c r="I948" s="24">
        <f t="shared" si="43"/>
        <v>0.70169000000000004</v>
      </c>
      <c r="J948" s="25">
        <f>ROUND((H948*'2-Calculator'!$D$26),2)</f>
        <v>3789.13</v>
      </c>
      <c r="K948" s="25">
        <f>ROUND((I948*'2-Calculator'!$D$26),2)</f>
        <v>3789.13</v>
      </c>
      <c r="L948" s="23">
        <v>2.5355708548479634</v>
      </c>
      <c r="M948" s="20" t="s">
        <v>1322</v>
      </c>
      <c r="N948" s="20" t="s">
        <v>1322</v>
      </c>
      <c r="O948" s="20"/>
      <c r="P948" s="20" t="s">
        <v>13</v>
      </c>
    </row>
    <row r="949" spans="1:16" s="26" customFormat="1" ht="12.5">
      <c r="A949" s="20"/>
      <c r="B949" s="20" t="s">
        <v>1364</v>
      </c>
      <c r="C949" s="72" t="str">
        <f t="shared" si="44"/>
        <v>561</v>
      </c>
      <c r="D949" s="171" t="s">
        <v>1362</v>
      </c>
      <c r="E949" s="182">
        <v>0.73168</v>
      </c>
      <c r="F949" s="23">
        <v>1.5</v>
      </c>
      <c r="G949" s="23">
        <v>1.5</v>
      </c>
      <c r="H949" s="22">
        <f t="shared" si="42"/>
        <v>1.0975200000000001</v>
      </c>
      <c r="I949" s="24">
        <f t="shared" si="43"/>
        <v>1.0975200000000001</v>
      </c>
      <c r="J949" s="25">
        <f>ROUND((H949*'2-Calculator'!$D$26),2)</f>
        <v>5926.61</v>
      </c>
      <c r="K949" s="25">
        <f>ROUND((I949*'2-Calculator'!$D$26),2)</f>
        <v>5926.61</v>
      </c>
      <c r="L949" s="23">
        <v>3.7649319929036071</v>
      </c>
      <c r="M949" s="20" t="s">
        <v>1322</v>
      </c>
      <c r="N949" s="20" t="s">
        <v>1322</v>
      </c>
      <c r="O949" s="20"/>
      <c r="P949" s="20" t="s">
        <v>13</v>
      </c>
    </row>
    <row r="950" spans="1:16" s="26" customFormat="1" ht="12.5">
      <c r="A950" s="20"/>
      <c r="B950" s="20" t="s">
        <v>1365</v>
      </c>
      <c r="C950" s="72" t="str">
        <f t="shared" si="44"/>
        <v>561</v>
      </c>
      <c r="D950" s="171" t="s">
        <v>1362</v>
      </c>
      <c r="E950" s="182">
        <v>1.5461800000000001</v>
      </c>
      <c r="F950" s="23">
        <v>1.5</v>
      </c>
      <c r="G950" s="23">
        <v>1.5</v>
      </c>
      <c r="H950" s="22">
        <f t="shared" si="42"/>
        <v>2.3192699999999999</v>
      </c>
      <c r="I950" s="24">
        <f t="shared" si="43"/>
        <v>2.3192699999999999</v>
      </c>
      <c r="J950" s="25">
        <f>ROUND((H950*'2-Calculator'!$D$26),2)</f>
        <v>12524.06</v>
      </c>
      <c r="K950" s="25">
        <f>ROUND((I950*'2-Calculator'!$D$26),2)</f>
        <v>12524.06</v>
      </c>
      <c r="L950" s="23">
        <v>5.7936507936507935</v>
      </c>
      <c r="M950" s="20" t="s">
        <v>1322</v>
      </c>
      <c r="N950" s="20" t="s">
        <v>1322</v>
      </c>
      <c r="O950" s="20"/>
      <c r="P950" s="20" t="s">
        <v>13</v>
      </c>
    </row>
    <row r="951" spans="1:16" s="26" customFormat="1" ht="12.5">
      <c r="A951" s="20"/>
      <c r="B951" s="20" t="s">
        <v>1366</v>
      </c>
      <c r="C951" s="72" t="str">
        <f t="shared" si="44"/>
        <v>564</v>
      </c>
      <c r="D951" s="171" t="s">
        <v>1367</v>
      </c>
      <c r="E951" s="182">
        <v>0.37724999999999997</v>
      </c>
      <c r="F951" s="23">
        <v>1.5</v>
      </c>
      <c r="G951" s="23">
        <v>1.5</v>
      </c>
      <c r="H951" s="22">
        <f t="shared" si="42"/>
        <v>0.56588000000000005</v>
      </c>
      <c r="I951" s="24">
        <f t="shared" si="43"/>
        <v>0.56588000000000005</v>
      </c>
      <c r="J951" s="25">
        <f>ROUND((H951*'2-Calculator'!$D$26),2)</f>
        <v>3055.75</v>
      </c>
      <c r="K951" s="25">
        <f>ROUND((I951*'2-Calculator'!$D$26),2)</f>
        <v>3055.75</v>
      </c>
      <c r="L951" s="23">
        <v>1.2516512549537648</v>
      </c>
      <c r="M951" s="20" t="s">
        <v>1322</v>
      </c>
      <c r="N951" s="20" t="s">
        <v>1322</v>
      </c>
      <c r="O951" s="20"/>
      <c r="P951" s="20" t="s">
        <v>13</v>
      </c>
    </row>
    <row r="952" spans="1:16" s="26" customFormat="1" ht="12.5">
      <c r="A952" s="20"/>
      <c r="B952" s="20" t="s">
        <v>1368</v>
      </c>
      <c r="C952" s="72" t="str">
        <f t="shared" si="44"/>
        <v>564</v>
      </c>
      <c r="D952" s="171" t="s">
        <v>1367</v>
      </c>
      <c r="E952" s="182">
        <v>0.50456000000000001</v>
      </c>
      <c r="F952" s="23">
        <v>1.5</v>
      </c>
      <c r="G952" s="23">
        <v>1.5</v>
      </c>
      <c r="H952" s="22">
        <f t="shared" si="42"/>
        <v>0.75683999999999996</v>
      </c>
      <c r="I952" s="24">
        <f t="shared" si="43"/>
        <v>0.75683999999999996</v>
      </c>
      <c r="J952" s="25">
        <f>ROUND((H952*'2-Calculator'!$D$26),2)</f>
        <v>4086.94</v>
      </c>
      <c r="K952" s="25">
        <f>ROUND((I952*'2-Calculator'!$D$26),2)</f>
        <v>4086.94</v>
      </c>
      <c r="L952" s="23">
        <v>1.7078972407231208</v>
      </c>
      <c r="M952" s="20" t="s">
        <v>1322</v>
      </c>
      <c r="N952" s="20" t="s">
        <v>1322</v>
      </c>
      <c r="O952" s="20"/>
      <c r="P952" s="20" t="s">
        <v>13</v>
      </c>
    </row>
    <row r="953" spans="1:16" s="26" customFormat="1" ht="12.5">
      <c r="A953" s="20"/>
      <c r="B953" s="20" t="s">
        <v>1369</v>
      </c>
      <c r="C953" s="72" t="str">
        <f t="shared" si="44"/>
        <v>564</v>
      </c>
      <c r="D953" s="171" t="s">
        <v>1367</v>
      </c>
      <c r="E953" s="182">
        <v>0.70442000000000005</v>
      </c>
      <c r="F953" s="23">
        <v>1.5</v>
      </c>
      <c r="G953" s="23">
        <v>1.5</v>
      </c>
      <c r="H953" s="22">
        <f t="shared" si="42"/>
        <v>1.05663</v>
      </c>
      <c r="I953" s="24">
        <f t="shared" si="43"/>
        <v>1.05663</v>
      </c>
      <c r="J953" s="25">
        <f>ROUND((H953*'2-Calculator'!$D$26),2)</f>
        <v>5705.8</v>
      </c>
      <c r="K953" s="25">
        <f>ROUND((I953*'2-Calculator'!$D$26),2)</f>
        <v>5705.8</v>
      </c>
      <c r="L953" s="23">
        <v>2.7921146953405018</v>
      </c>
      <c r="M953" s="20" t="s">
        <v>1322</v>
      </c>
      <c r="N953" s="20" t="s">
        <v>1322</v>
      </c>
      <c r="O953" s="20"/>
      <c r="P953" s="20" t="s">
        <v>13</v>
      </c>
    </row>
    <row r="954" spans="1:16" s="26" customFormat="1" ht="12.5">
      <c r="A954" s="20"/>
      <c r="B954" s="20" t="s">
        <v>1370</v>
      </c>
      <c r="C954" s="72" t="str">
        <f t="shared" si="44"/>
        <v>564</v>
      </c>
      <c r="D954" s="171" t="s">
        <v>1367</v>
      </c>
      <c r="E954" s="182">
        <v>1.85301</v>
      </c>
      <c r="F954" s="23">
        <v>1.5</v>
      </c>
      <c r="G954" s="23">
        <v>1.5</v>
      </c>
      <c r="H954" s="22">
        <f t="shared" si="42"/>
        <v>2.7795200000000002</v>
      </c>
      <c r="I954" s="24">
        <f t="shared" si="43"/>
        <v>2.7795200000000002</v>
      </c>
      <c r="J954" s="25">
        <f>ROUND((H954*'2-Calculator'!$D$26),2)</f>
        <v>15009.41</v>
      </c>
      <c r="K954" s="25">
        <f>ROUND((I954*'2-Calculator'!$D$26),2)</f>
        <v>15009.41</v>
      </c>
      <c r="L954" s="23">
        <v>5.4358974358974361</v>
      </c>
      <c r="M954" s="20" t="s">
        <v>1322</v>
      </c>
      <c r="N954" s="20" t="s">
        <v>1322</v>
      </c>
      <c r="O954" s="20"/>
      <c r="P954" s="20" t="s">
        <v>13</v>
      </c>
    </row>
    <row r="955" spans="1:16" s="26" customFormat="1" ht="12.5">
      <c r="A955" s="20"/>
      <c r="B955" s="20" t="s">
        <v>1371</v>
      </c>
      <c r="C955" s="72" t="str">
        <f t="shared" si="44"/>
        <v>566</v>
      </c>
      <c r="D955" s="171" t="s">
        <v>1372</v>
      </c>
      <c r="E955" s="182">
        <v>0.29686000000000001</v>
      </c>
      <c r="F955" s="23">
        <v>1.5</v>
      </c>
      <c r="G955" s="23">
        <v>1.5</v>
      </c>
      <c r="H955" s="22">
        <f t="shared" si="42"/>
        <v>0.44529000000000002</v>
      </c>
      <c r="I955" s="24">
        <f t="shared" si="43"/>
        <v>0.44529000000000002</v>
      </c>
      <c r="J955" s="25">
        <f>ROUND((H955*'2-Calculator'!$D$26),2)</f>
        <v>2404.5700000000002</v>
      </c>
      <c r="K955" s="25">
        <f>ROUND((I955*'2-Calculator'!$D$26),2)</f>
        <v>2404.5700000000002</v>
      </c>
      <c r="L955" s="23">
        <v>2.1102892225756342</v>
      </c>
      <c r="M955" s="20" t="s">
        <v>1322</v>
      </c>
      <c r="N955" s="20" t="s">
        <v>1322</v>
      </c>
      <c r="O955" s="20"/>
      <c r="P955" s="20" t="s">
        <v>13</v>
      </c>
    </row>
    <row r="956" spans="1:16" s="26" customFormat="1" ht="12.5">
      <c r="A956" s="20"/>
      <c r="B956" s="20" t="s">
        <v>1373</v>
      </c>
      <c r="C956" s="72" t="str">
        <f t="shared" si="44"/>
        <v>566</v>
      </c>
      <c r="D956" s="171" t="s">
        <v>1372</v>
      </c>
      <c r="E956" s="182">
        <v>0.39950000000000002</v>
      </c>
      <c r="F956" s="23">
        <v>1.5</v>
      </c>
      <c r="G956" s="23">
        <v>1.5</v>
      </c>
      <c r="H956" s="22">
        <f t="shared" si="42"/>
        <v>0.59924999999999995</v>
      </c>
      <c r="I956" s="24">
        <f t="shared" si="43"/>
        <v>0.59924999999999995</v>
      </c>
      <c r="J956" s="25">
        <f>ROUND((H956*'2-Calculator'!$D$26),2)</f>
        <v>3235.95</v>
      </c>
      <c r="K956" s="25">
        <f>ROUND((I956*'2-Calculator'!$D$26),2)</f>
        <v>3235.95</v>
      </c>
      <c r="L956" s="23">
        <v>2.840882377060383</v>
      </c>
      <c r="M956" s="20" t="s">
        <v>1322</v>
      </c>
      <c r="N956" s="20" t="s">
        <v>1322</v>
      </c>
      <c r="O956" s="20"/>
      <c r="P956" s="20" t="s">
        <v>13</v>
      </c>
    </row>
    <row r="957" spans="1:16" s="26" customFormat="1" ht="12.5">
      <c r="A957" s="20"/>
      <c r="B957" s="20" t="s">
        <v>1374</v>
      </c>
      <c r="C957" s="72" t="str">
        <f t="shared" si="44"/>
        <v>566</v>
      </c>
      <c r="D957" s="171" t="s">
        <v>1372</v>
      </c>
      <c r="E957" s="182">
        <v>0.58133000000000001</v>
      </c>
      <c r="F957" s="23">
        <v>1.5</v>
      </c>
      <c r="G957" s="23">
        <v>1.5</v>
      </c>
      <c r="H957" s="22">
        <f t="shared" si="42"/>
        <v>0.872</v>
      </c>
      <c r="I957" s="24">
        <f t="shared" si="43"/>
        <v>0.872</v>
      </c>
      <c r="J957" s="25">
        <f>ROUND((H957*'2-Calculator'!$D$26),2)</f>
        <v>4708.8</v>
      </c>
      <c r="K957" s="25">
        <f>ROUND((I957*'2-Calculator'!$D$26),2)</f>
        <v>4708.8</v>
      </c>
      <c r="L957" s="23">
        <v>4.9407894736842106</v>
      </c>
      <c r="M957" s="20" t="s">
        <v>1322</v>
      </c>
      <c r="N957" s="20" t="s">
        <v>1322</v>
      </c>
      <c r="O957" s="20"/>
      <c r="P957" s="20" t="s">
        <v>13</v>
      </c>
    </row>
    <row r="958" spans="1:16" s="26" customFormat="1" ht="12.5">
      <c r="A958" s="20"/>
      <c r="B958" s="20" t="s">
        <v>1375</v>
      </c>
      <c r="C958" s="72" t="str">
        <f t="shared" si="44"/>
        <v>566</v>
      </c>
      <c r="D958" s="171" t="s">
        <v>1372</v>
      </c>
      <c r="E958" s="182">
        <v>1.28965</v>
      </c>
      <c r="F958" s="23">
        <v>1.5</v>
      </c>
      <c r="G958" s="23">
        <v>1.5</v>
      </c>
      <c r="H958" s="22">
        <f t="shared" si="42"/>
        <v>1.93448</v>
      </c>
      <c r="I958" s="24">
        <f t="shared" si="43"/>
        <v>1.93448</v>
      </c>
      <c r="J958" s="25">
        <f>ROUND((H958*'2-Calculator'!$D$26),2)</f>
        <v>10446.19</v>
      </c>
      <c r="K958" s="25">
        <f>ROUND((I958*'2-Calculator'!$D$26),2)</f>
        <v>10446.19</v>
      </c>
      <c r="L958" s="23">
        <v>6.2607489597780859</v>
      </c>
      <c r="M958" s="20" t="s">
        <v>1322</v>
      </c>
      <c r="N958" s="20" t="s">
        <v>1322</v>
      </c>
      <c r="O958" s="20"/>
      <c r="P958" s="20" t="s">
        <v>13</v>
      </c>
    </row>
    <row r="959" spans="1:16" s="26" customFormat="1" ht="12.5">
      <c r="A959" s="20"/>
      <c r="B959" s="20" t="s">
        <v>1376</v>
      </c>
      <c r="C959" s="72" t="str">
        <f t="shared" si="44"/>
        <v>580</v>
      </c>
      <c r="D959" s="171" t="s">
        <v>1377</v>
      </c>
      <c r="E959" s="182">
        <v>0.37368000000000001</v>
      </c>
      <c r="F959" s="23">
        <v>1.6</v>
      </c>
      <c r="G959" s="23">
        <v>1</v>
      </c>
      <c r="H959" s="22">
        <f t="shared" si="42"/>
        <v>0.59789000000000003</v>
      </c>
      <c r="I959" s="24">
        <f t="shared" si="43"/>
        <v>0.37368000000000001</v>
      </c>
      <c r="J959" s="25">
        <f>ROUND((H959*'2-Calculator'!$D$26),2)</f>
        <v>3228.61</v>
      </c>
      <c r="K959" s="25">
        <f>ROUND((I959*'2-Calculator'!$D$26),2)</f>
        <v>2017.87</v>
      </c>
      <c r="L959" s="23">
        <v>1.411764705882353</v>
      </c>
      <c r="M959" s="20" t="s">
        <v>1378</v>
      </c>
      <c r="N959" s="20" t="s">
        <v>1378</v>
      </c>
      <c r="O959" s="20"/>
      <c r="P959" s="20" t="s">
        <v>13</v>
      </c>
    </row>
    <row r="960" spans="1:16" s="26" customFormat="1" ht="12.5">
      <c r="A960" s="20"/>
      <c r="B960" s="20" t="s">
        <v>1379</v>
      </c>
      <c r="C960" s="72" t="str">
        <f t="shared" si="44"/>
        <v>580</v>
      </c>
      <c r="D960" s="171" t="s">
        <v>1377</v>
      </c>
      <c r="E960" s="182">
        <v>0.47788999999999998</v>
      </c>
      <c r="F960" s="23">
        <v>1.6</v>
      </c>
      <c r="G960" s="23">
        <v>1</v>
      </c>
      <c r="H960" s="22">
        <f t="shared" si="42"/>
        <v>0.76461999999999997</v>
      </c>
      <c r="I960" s="24">
        <f t="shared" si="43"/>
        <v>0.47788999999999998</v>
      </c>
      <c r="J960" s="25">
        <f>ROUND((H960*'2-Calculator'!$D$26),2)</f>
        <v>4128.95</v>
      </c>
      <c r="K960" s="25">
        <f>ROUND((I960*'2-Calculator'!$D$26),2)</f>
        <v>2580.61</v>
      </c>
      <c r="L960" s="23">
        <v>1.4191919191919191</v>
      </c>
      <c r="M960" s="20" t="s">
        <v>1378</v>
      </c>
      <c r="N960" s="20" t="s">
        <v>1378</v>
      </c>
      <c r="O960" s="20"/>
      <c r="P960" s="20" t="s">
        <v>13</v>
      </c>
    </row>
    <row r="961" spans="1:16" s="26" customFormat="1" ht="12.5">
      <c r="A961" s="20"/>
      <c r="B961" s="20" t="s">
        <v>1380</v>
      </c>
      <c r="C961" s="72" t="str">
        <f t="shared" si="44"/>
        <v>580</v>
      </c>
      <c r="D961" s="171" t="s">
        <v>1377</v>
      </c>
      <c r="E961" s="182">
        <v>0.78398000000000001</v>
      </c>
      <c r="F961" s="23">
        <v>1.6</v>
      </c>
      <c r="G961" s="23">
        <v>1</v>
      </c>
      <c r="H961" s="22">
        <f t="shared" si="42"/>
        <v>1.25437</v>
      </c>
      <c r="I961" s="24">
        <f t="shared" si="43"/>
        <v>0.78398000000000001</v>
      </c>
      <c r="J961" s="25">
        <f>ROUND((H961*'2-Calculator'!$D$26),2)</f>
        <v>6773.6</v>
      </c>
      <c r="K961" s="25">
        <f>ROUND((I961*'2-Calculator'!$D$26),2)</f>
        <v>4233.49</v>
      </c>
      <c r="L961" s="23">
        <v>1.7441860465116279</v>
      </c>
      <c r="M961" s="20" t="s">
        <v>1378</v>
      </c>
      <c r="N961" s="20" t="s">
        <v>1378</v>
      </c>
      <c r="O961" s="20"/>
      <c r="P961" s="20" t="s">
        <v>13</v>
      </c>
    </row>
    <row r="962" spans="1:16" s="26" customFormat="1" ht="12.5">
      <c r="A962" s="20"/>
      <c r="B962" s="20" t="s">
        <v>1381</v>
      </c>
      <c r="C962" s="72" t="str">
        <f t="shared" si="44"/>
        <v>580</v>
      </c>
      <c r="D962" s="171" t="s">
        <v>1377</v>
      </c>
      <c r="E962" s="182">
        <v>1.2855099999999999</v>
      </c>
      <c r="F962" s="23">
        <v>1.6</v>
      </c>
      <c r="G962" s="23">
        <v>1</v>
      </c>
      <c r="H962" s="22">
        <f t="shared" si="42"/>
        <v>2.0568200000000001</v>
      </c>
      <c r="I962" s="24">
        <f t="shared" si="43"/>
        <v>1.2855099999999999</v>
      </c>
      <c r="J962" s="25">
        <f>ROUND((H962*'2-Calculator'!$D$26),2)</f>
        <v>11106.83</v>
      </c>
      <c r="K962" s="25">
        <f>ROUND((I962*'2-Calculator'!$D$26),2)</f>
        <v>6941.75</v>
      </c>
      <c r="L962" s="23">
        <v>1.7441860465116279</v>
      </c>
      <c r="M962" s="20" t="s">
        <v>1378</v>
      </c>
      <c r="N962" s="20" t="s">
        <v>1378</v>
      </c>
      <c r="O962" s="20"/>
      <c r="P962" s="20" t="s">
        <v>13</v>
      </c>
    </row>
    <row r="963" spans="1:16" s="26" customFormat="1" ht="12.5">
      <c r="A963" s="20"/>
      <c r="B963" s="20" t="s">
        <v>1382</v>
      </c>
      <c r="C963" s="72" t="str">
        <f t="shared" si="44"/>
        <v>581</v>
      </c>
      <c r="D963" s="171" t="s">
        <v>1383</v>
      </c>
      <c r="E963" s="182">
        <v>0.13016</v>
      </c>
      <c r="F963" s="23">
        <v>1.6</v>
      </c>
      <c r="G963" s="23">
        <v>1</v>
      </c>
      <c r="H963" s="22">
        <f t="shared" si="42"/>
        <v>0.20826</v>
      </c>
      <c r="I963" s="24">
        <f t="shared" si="43"/>
        <v>0.13016</v>
      </c>
      <c r="J963" s="25">
        <f>ROUND((H963*'2-Calculator'!$D$26),2)</f>
        <v>1124.5999999999999</v>
      </c>
      <c r="K963" s="25">
        <f>ROUND((I963*'2-Calculator'!$D$26),2)</f>
        <v>702.86</v>
      </c>
      <c r="L963" s="23">
        <v>1.2326750889243223</v>
      </c>
      <c r="M963" s="20" t="s">
        <v>1378</v>
      </c>
      <c r="N963" s="20" t="s">
        <v>1378</v>
      </c>
      <c r="O963" s="20"/>
      <c r="P963" s="20" t="s">
        <v>13</v>
      </c>
    </row>
    <row r="964" spans="1:16" s="26" customFormat="1" ht="12.5">
      <c r="A964" s="20"/>
      <c r="B964" s="20" t="s">
        <v>1384</v>
      </c>
      <c r="C964" s="72" t="str">
        <f t="shared" si="44"/>
        <v>581</v>
      </c>
      <c r="D964" s="171" t="s">
        <v>1383</v>
      </c>
      <c r="E964" s="182">
        <v>0.19489000000000001</v>
      </c>
      <c r="F964" s="23">
        <v>1.6</v>
      </c>
      <c r="G964" s="23">
        <v>1</v>
      </c>
      <c r="H964" s="22">
        <f t="shared" si="42"/>
        <v>0.31181999999999999</v>
      </c>
      <c r="I964" s="24">
        <f t="shared" si="43"/>
        <v>0.19489000000000001</v>
      </c>
      <c r="J964" s="25">
        <f>ROUND((H964*'2-Calculator'!$D$26),2)</f>
        <v>1683.83</v>
      </c>
      <c r="K964" s="25">
        <f>ROUND((I964*'2-Calculator'!$D$26),2)</f>
        <v>1052.4100000000001</v>
      </c>
      <c r="L964" s="23">
        <v>1.3550564555719196</v>
      </c>
      <c r="M964" s="20" t="s">
        <v>1378</v>
      </c>
      <c r="N964" s="20" t="s">
        <v>1378</v>
      </c>
      <c r="O964" s="20"/>
      <c r="P964" s="20" t="s">
        <v>13</v>
      </c>
    </row>
    <row r="965" spans="1:16" s="26" customFormat="1" ht="12.5">
      <c r="A965" s="20"/>
      <c r="B965" s="20" t="s">
        <v>1385</v>
      </c>
      <c r="C965" s="72" t="str">
        <f t="shared" si="44"/>
        <v>581</v>
      </c>
      <c r="D965" s="171" t="s">
        <v>1383</v>
      </c>
      <c r="E965" s="182">
        <v>0.29888999999999999</v>
      </c>
      <c r="F965" s="23">
        <v>1.6</v>
      </c>
      <c r="G965" s="23">
        <v>1</v>
      </c>
      <c r="H965" s="22">
        <f t="shared" si="42"/>
        <v>0.47821999999999998</v>
      </c>
      <c r="I965" s="24">
        <f t="shared" si="43"/>
        <v>0.29888999999999999</v>
      </c>
      <c r="J965" s="25">
        <f>ROUND((H965*'2-Calculator'!$D$26),2)</f>
        <v>2582.39</v>
      </c>
      <c r="K965" s="25">
        <f>ROUND((I965*'2-Calculator'!$D$26),2)</f>
        <v>1614.01</v>
      </c>
      <c r="L965" s="23">
        <v>1.3269230769230769</v>
      </c>
      <c r="M965" s="20" t="s">
        <v>1378</v>
      </c>
      <c r="N965" s="20" t="s">
        <v>1378</v>
      </c>
      <c r="O965" s="20"/>
      <c r="P965" s="20" t="s">
        <v>13</v>
      </c>
    </row>
    <row r="966" spans="1:16" s="26" customFormat="1" ht="12.5">
      <c r="A966" s="20"/>
      <c r="B966" s="20" t="s">
        <v>1386</v>
      </c>
      <c r="C966" s="72" t="str">
        <f t="shared" si="44"/>
        <v>581</v>
      </c>
      <c r="D966" s="171" t="s">
        <v>1383</v>
      </c>
      <c r="E966" s="182">
        <v>0.50004000000000004</v>
      </c>
      <c r="F966" s="23">
        <v>1.6</v>
      </c>
      <c r="G966" s="23">
        <v>1</v>
      </c>
      <c r="H966" s="22">
        <f t="shared" si="42"/>
        <v>0.80005999999999999</v>
      </c>
      <c r="I966" s="24">
        <f t="shared" si="43"/>
        <v>0.50004000000000004</v>
      </c>
      <c r="J966" s="25">
        <f>ROUND((H966*'2-Calculator'!$D$26),2)</f>
        <v>4320.32</v>
      </c>
      <c r="K966" s="25">
        <f>ROUND((I966*'2-Calculator'!$D$26),2)</f>
        <v>2700.22</v>
      </c>
      <c r="L966" s="23">
        <v>1.3269230769230769</v>
      </c>
      <c r="M966" s="20" t="s">
        <v>1378</v>
      </c>
      <c r="N966" s="20" t="s">
        <v>1378</v>
      </c>
      <c r="O966" s="20"/>
      <c r="P966" s="20" t="s">
        <v>13</v>
      </c>
    </row>
    <row r="967" spans="1:16" s="26" customFormat="1" ht="12.5">
      <c r="A967" s="20"/>
      <c r="B967" s="20" t="s">
        <v>1387</v>
      </c>
      <c r="C967" s="72" t="str">
        <f t="shared" si="44"/>
        <v>583</v>
      </c>
      <c r="D967" s="171" t="s">
        <v>1388</v>
      </c>
      <c r="E967" s="182">
        <v>19.138680000000001</v>
      </c>
      <c r="F967" s="23">
        <v>1.6</v>
      </c>
      <c r="G967" s="23">
        <v>1</v>
      </c>
      <c r="H967" s="22">
        <f t="shared" si="42"/>
        <v>30.62189</v>
      </c>
      <c r="I967" s="24">
        <f t="shared" si="43"/>
        <v>19.138680000000001</v>
      </c>
      <c r="J967" s="25">
        <f>ROUND((H967*'2-Calculator'!$D$26),2)</f>
        <v>165358.21</v>
      </c>
      <c r="K967" s="25">
        <f>ROUND((I967*'2-Calculator'!$D$26),2)</f>
        <v>103348.87</v>
      </c>
      <c r="L967" s="23">
        <v>31.875</v>
      </c>
      <c r="M967" s="20" t="s">
        <v>1378</v>
      </c>
      <c r="N967" s="20" t="s">
        <v>1378</v>
      </c>
      <c r="O967" s="20"/>
      <c r="P967" s="20" t="s">
        <v>13</v>
      </c>
    </row>
    <row r="968" spans="1:16" s="26" customFormat="1" ht="12.5">
      <c r="A968" s="20"/>
      <c r="B968" s="20" t="s">
        <v>1389</v>
      </c>
      <c r="C968" s="72" t="str">
        <f t="shared" si="44"/>
        <v>583</v>
      </c>
      <c r="D968" s="171" t="s">
        <v>1388</v>
      </c>
      <c r="E968" s="182">
        <v>22.146629999999998</v>
      </c>
      <c r="F968" s="23">
        <v>1.6</v>
      </c>
      <c r="G968" s="23">
        <v>1</v>
      </c>
      <c r="H968" s="22">
        <f t="shared" si="42"/>
        <v>35.434609999999999</v>
      </c>
      <c r="I968" s="24">
        <f t="shared" si="43"/>
        <v>22.146629999999998</v>
      </c>
      <c r="J968" s="25">
        <f>ROUND((H968*'2-Calculator'!$D$26),2)</f>
        <v>191346.89</v>
      </c>
      <c r="K968" s="25">
        <f>ROUND((I968*'2-Calculator'!$D$26),2)</f>
        <v>119591.8</v>
      </c>
      <c r="L968" s="23">
        <v>47.389473684210529</v>
      </c>
      <c r="M968" s="20" t="s">
        <v>1378</v>
      </c>
      <c r="N968" s="20" t="s">
        <v>1378</v>
      </c>
      <c r="O968" s="20"/>
      <c r="P968" s="20" t="s">
        <v>13</v>
      </c>
    </row>
    <row r="969" spans="1:16" s="26" customFormat="1" ht="12.5">
      <c r="A969" s="20"/>
      <c r="B969" s="20" t="s">
        <v>1390</v>
      </c>
      <c r="C969" s="72" t="str">
        <f t="shared" si="44"/>
        <v>583</v>
      </c>
      <c r="D969" s="171" t="s">
        <v>1388</v>
      </c>
      <c r="E969" s="182">
        <v>30.033200000000001</v>
      </c>
      <c r="F969" s="23">
        <v>1.6</v>
      </c>
      <c r="G969" s="23">
        <v>1</v>
      </c>
      <c r="H969" s="22">
        <f t="shared" si="42"/>
        <v>48.05312</v>
      </c>
      <c r="I969" s="24">
        <f t="shared" si="43"/>
        <v>30.033200000000001</v>
      </c>
      <c r="J969" s="25">
        <f>ROUND((H969*'2-Calculator'!$D$26),2)</f>
        <v>259486.85</v>
      </c>
      <c r="K969" s="25">
        <f>ROUND((I969*'2-Calculator'!$D$26),2)</f>
        <v>162179.28</v>
      </c>
      <c r="L969" s="23">
        <v>63.277777777777779</v>
      </c>
      <c r="M969" s="20" t="s">
        <v>1378</v>
      </c>
      <c r="N969" s="20" t="s">
        <v>1378</v>
      </c>
      <c r="O969" s="20"/>
      <c r="P969" s="20" t="s">
        <v>13</v>
      </c>
    </row>
    <row r="970" spans="1:16" s="26" customFormat="1" ht="12.5">
      <c r="A970" s="20"/>
      <c r="B970" s="20" t="s">
        <v>1391</v>
      </c>
      <c r="C970" s="72" t="str">
        <f t="shared" si="44"/>
        <v>583</v>
      </c>
      <c r="D970" s="171" t="s">
        <v>1388</v>
      </c>
      <c r="E970" s="182">
        <v>37.91977</v>
      </c>
      <c r="F970" s="23">
        <v>1.6</v>
      </c>
      <c r="G970" s="23">
        <v>1</v>
      </c>
      <c r="H970" s="22">
        <f t="shared" si="42"/>
        <v>60.67163</v>
      </c>
      <c r="I970" s="24">
        <f t="shared" si="43"/>
        <v>37.91977</v>
      </c>
      <c r="J970" s="25">
        <f>ROUND((H970*'2-Calculator'!$D$26),2)</f>
        <v>327626.8</v>
      </c>
      <c r="K970" s="25">
        <f>ROUND((I970*'2-Calculator'!$D$26),2)</f>
        <v>204766.76</v>
      </c>
      <c r="L970" s="23">
        <v>65.755725190839698</v>
      </c>
      <c r="M970" s="20" t="s">
        <v>1378</v>
      </c>
      <c r="N970" s="20" t="s">
        <v>1378</v>
      </c>
      <c r="O970" s="20"/>
      <c r="P970" s="20" t="s">
        <v>13</v>
      </c>
    </row>
    <row r="971" spans="1:16" s="26" customFormat="1" ht="12.5">
      <c r="A971" s="20"/>
      <c r="B971" s="20" t="s">
        <v>1392</v>
      </c>
      <c r="C971" s="72" t="str">
        <f t="shared" si="44"/>
        <v>588</v>
      </c>
      <c r="D971" s="171" t="s">
        <v>1393</v>
      </c>
      <c r="E971" s="182">
        <v>12.91583</v>
      </c>
      <c r="F971" s="23">
        <v>1.6</v>
      </c>
      <c r="G971" s="23">
        <v>1</v>
      </c>
      <c r="H971" s="22">
        <f t="shared" si="42"/>
        <v>20.665330000000001</v>
      </c>
      <c r="I971" s="24">
        <f t="shared" si="43"/>
        <v>12.91583</v>
      </c>
      <c r="J971" s="25">
        <f>ROUND((H971*'2-Calculator'!$D$26),2)</f>
        <v>111592.78</v>
      </c>
      <c r="K971" s="25">
        <f>ROUND((I971*'2-Calculator'!$D$26),2)</f>
        <v>69745.48</v>
      </c>
      <c r="L971" s="23">
        <v>6</v>
      </c>
      <c r="M971" s="20" t="s">
        <v>1378</v>
      </c>
      <c r="N971" s="20" t="s">
        <v>1378</v>
      </c>
      <c r="O971" s="20"/>
      <c r="P971" s="20" t="s">
        <v>13</v>
      </c>
    </row>
    <row r="972" spans="1:16" s="26" customFormat="1" ht="12.5">
      <c r="A972" s="20"/>
      <c r="B972" s="20" t="s">
        <v>1394</v>
      </c>
      <c r="C972" s="72" t="str">
        <f t="shared" si="44"/>
        <v>588</v>
      </c>
      <c r="D972" s="171" t="s">
        <v>1393</v>
      </c>
      <c r="E972" s="182">
        <v>19.62172</v>
      </c>
      <c r="F972" s="23">
        <v>1.6</v>
      </c>
      <c r="G972" s="23">
        <v>1</v>
      </c>
      <c r="H972" s="22">
        <f t="shared" si="42"/>
        <v>31.394749999999998</v>
      </c>
      <c r="I972" s="24">
        <f t="shared" si="43"/>
        <v>19.62172</v>
      </c>
      <c r="J972" s="25">
        <f>ROUND((H972*'2-Calculator'!$D$26),2)</f>
        <v>169531.65</v>
      </c>
      <c r="K972" s="25">
        <f>ROUND((I972*'2-Calculator'!$D$26),2)</f>
        <v>105957.29</v>
      </c>
      <c r="L972" s="23">
        <v>49.790697674418603</v>
      </c>
      <c r="M972" s="20" t="s">
        <v>1378</v>
      </c>
      <c r="N972" s="20" t="s">
        <v>1378</v>
      </c>
      <c r="O972" s="20"/>
      <c r="P972" s="20" t="s">
        <v>13</v>
      </c>
    </row>
    <row r="973" spans="1:16" s="26" customFormat="1" ht="12.5">
      <c r="A973" s="20"/>
      <c r="B973" s="20" t="s">
        <v>1395</v>
      </c>
      <c r="C973" s="72" t="str">
        <f t="shared" si="44"/>
        <v>588</v>
      </c>
      <c r="D973" s="171" t="s">
        <v>1393</v>
      </c>
      <c r="E973" s="182">
        <v>20.038709999999998</v>
      </c>
      <c r="F973" s="23">
        <v>1.6</v>
      </c>
      <c r="G973" s="23">
        <v>1</v>
      </c>
      <c r="H973" s="22">
        <f t="shared" si="42"/>
        <v>32.06194</v>
      </c>
      <c r="I973" s="24">
        <f t="shared" si="43"/>
        <v>20.038709999999998</v>
      </c>
      <c r="J973" s="25">
        <f>ROUND((H973*'2-Calculator'!$D$26),2)</f>
        <v>173134.48</v>
      </c>
      <c r="K973" s="25">
        <f>ROUND((I973*'2-Calculator'!$D$26),2)</f>
        <v>108209.03</v>
      </c>
      <c r="L973" s="23">
        <v>83.640883977900558</v>
      </c>
      <c r="M973" s="20" t="s">
        <v>1378</v>
      </c>
      <c r="N973" s="20" t="s">
        <v>1378</v>
      </c>
      <c r="O973" s="20"/>
      <c r="P973" s="20" t="s">
        <v>13</v>
      </c>
    </row>
    <row r="974" spans="1:16" s="26" customFormat="1" ht="12.5">
      <c r="A974" s="20"/>
      <c r="B974" s="20" t="s">
        <v>1396</v>
      </c>
      <c r="C974" s="72" t="str">
        <f t="shared" si="44"/>
        <v>588</v>
      </c>
      <c r="D974" s="171" t="s">
        <v>1393</v>
      </c>
      <c r="E974" s="182">
        <v>31.104489999999998</v>
      </c>
      <c r="F974" s="23">
        <v>1.6</v>
      </c>
      <c r="G974" s="23">
        <v>1</v>
      </c>
      <c r="H974" s="22">
        <f t="shared" si="42"/>
        <v>49.767180000000003</v>
      </c>
      <c r="I974" s="24">
        <f t="shared" si="43"/>
        <v>31.104489999999998</v>
      </c>
      <c r="J974" s="25">
        <f>ROUND((H974*'2-Calculator'!$D$26),2)</f>
        <v>268742.77</v>
      </c>
      <c r="K974" s="25">
        <f>ROUND((I974*'2-Calculator'!$D$26),2)</f>
        <v>167964.25</v>
      </c>
      <c r="L974" s="23">
        <v>118.88833333333334</v>
      </c>
      <c r="M974" s="20" t="s">
        <v>1378</v>
      </c>
      <c r="N974" s="20" t="s">
        <v>1378</v>
      </c>
      <c r="O974" s="20"/>
      <c r="P974" s="20" t="s">
        <v>13</v>
      </c>
    </row>
    <row r="975" spans="1:16" s="26" customFormat="1" ht="12.5">
      <c r="A975" s="20"/>
      <c r="B975" s="20" t="s">
        <v>1397</v>
      </c>
      <c r="C975" s="72" t="str">
        <f t="shared" si="44"/>
        <v>589</v>
      </c>
      <c r="D975" s="171" t="s">
        <v>1398</v>
      </c>
      <c r="E975" s="182">
        <v>6.0771100000000002</v>
      </c>
      <c r="F975" s="23">
        <v>1.6</v>
      </c>
      <c r="G975" s="23">
        <v>1</v>
      </c>
      <c r="H975" s="22">
        <f t="shared" ref="H975:H1038" si="45">ROUND(E975*F975,5)</f>
        <v>9.7233800000000006</v>
      </c>
      <c r="I975" s="24">
        <f t="shared" ref="I975:I1038" si="46">ROUND(E975*G975,5)</f>
        <v>6.0771100000000002</v>
      </c>
      <c r="J975" s="25">
        <f>ROUND((H975*'2-Calculator'!$D$26),2)</f>
        <v>52506.25</v>
      </c>
      <c r="K975" s="25">
        <f>ROUND((I975*'2-Calculator'!$D$26),2)</f>
        <v>32816.39</v>
      </c>
      <c r="L975" s="23">
        <v>63.455752212389378</v>
      </c>
      <c r="M975" s="20" t="s">
        <v>1378</v>
      </c>
      <c r="N975" s="20" t="s">
        <v>1378</v>
      </c>
      <c r="O975" s="20"/>
      <c r="P975" s="20" t="s">
        <v>13</v>
      </c>
    </row>
    <row r="976" spans="1:16" s="26" customFormat="1" ht="12.5">
      <c r="A976" s="20"/>
      <c r="B976" s="20" t="s">
        <v>1399</v>
      </c>
      <c r="C976" s="72" t="str">
        <f t="shared" ref="C976:C1039" si="47">LEFT(B976,3)</f>
        <v>589</v>
      </c>
      <c r="D976" s="171" t="s">
        <v>1398</v>
      </c>
      <c r="E976" s="182">
        <v>5.0449599999999997</v>
      </c>
      <c r="F976" s="23">
        <v>1.6</v>
      </c>
      <c r="G976" s="23">
        <v>1</v>
      </c>
      <c r="H976" s="22">
        <f t="shared" si="45"/>
        <v>8.0719399999999997</v>
      </c>
      <c r="I976" s="24">
        <f t="shared" si="46"/>
        <v>5.0449599999999997</v>
      </c>
      <c r="J976" s="25">
        <f>ROUND((H976*'2-Calculator'!$D$26),2)</f>
        <v>43588.480000000003</v>
      </c>
      <c r="K976" s="25">
        <f>ROUND((I976*'2-Calculator'!$D$26),2)</f>
        <v>27242.78</v>
      </c>
      <c r="L976" s="23">
        <v>51.016949152542374</v>
      </c>
      <c r="M976" s="20" t="s">
        <v>1378</v>
      </c>
      <c r="N976" s="20" t="s">
        <v>1378</v>
      </c>
      <c r="O976" s="20"/>
      <c r="P976" s="20" t="s">
        <v>13</v>
      </c>
    </row>
    <row r="977" spans="1:16" s="26" customFormat="1" ht="12.5">
      <c r="A977" s="20"/>
      <c r="B977" s="20" t="s">
        <v>1400</v>
      </c>
      <c r="C977" s="72" t="str">
        <f t="shared" si="47"/>
        <v>589</v>
      </c>
      <c r="D977" s="171" t="s">
        <v>1398</v>
      </c>
      <c r="E977" s="182">
        <v>4.01281</v>
      </c>
      <c r="F977" s="23">
        <v>1.6</v>
      </c>
      <c r="G977" s="23">
        <v>1</v>
      </c>
      <c r="H977" s="22">
        <f t="shared" si="45"/>
        <v>6.4204999999999997</v>
      </c>
      <c r="I977" s="24">
        <f t="shared" si="46"/>
        <v>4.01281</v>
      </c>
      <c r="J977" s="25">
        <f>ROUND((H977*'2-Calculator'!$D$26),2)</f>
        <v>34670.699999999997</v>
      </c>
      <c r="K977" s="25">
        <f>ROUND((I977*'2-Calculator'!$D$26),2)</f>
        <v>21669.17</v>
      </c>
      <c r="L977" s="23">
        <v>51.016949152542374</v>
      </c>
      <c r="M977" s="20" t="s">
        <v>1378</v>
      </c>
      <c r="N977" s="20" t="s">
        <v>1378</v>
      </c>
      <c r="O977" s="20"/>
      <c r="P977" s="20" t="s">
        <v>13</v>
      </c>
    </row>
    <row r="978" spans="1:16" s="26" customFormat="1" ht="12.5">
      <c r="A978" s="20"/>
      <c r="B978" s="20" t="s">
        <v>1401</v>
      </c>
      <c r="C978" s="72" t="str">
        <f t="shared" si="47"/>
        <v>589</v>
      </c>
      <c r="D978" s="171" t="s">
        <v>1398</v>
      </c>
      <c r="E978" s="182">
        <v>8.5120000000000001E-2</v>
      </c>
      <c r="F978" s="23">
        <v>1.6</v>
      </c>
      <c r="G978" s="23">
        <v>1</v>
      </c>
      <c r="H978" s="22">
        <f t="shared" si="45"/>
        <v>0.13619000000000001</v>
      </c>
      <c r="I978" s="24">
        <f t="shared" si="46"/>
        <v>8.5120000000000001E-2</v>
      </c>
      <c r="J978" s="25">
        <f>ROUND((H978*'2-Calculator'!$D$26),2)</f>
        <v>735.43</v>
      </c>
      <c r="K978" s="25">
        <f>ROUND((I978*'2-Calculator'!$D$26),2)</f>
        <v>459.65</v>
      </c>
      <c r="L978" s="23">
        <v>1.9185267857142858</v>
      </c>
      <c r="M978" s="20" t="s">
        <v>1378</v>
      </c>
      <c r="N978" s="20" t="s">
        <v>1378</v>
      </c>
      <c r="O978" s="20"/>
      <c r="P978" s="20" t="s">
        <v>13</v>
      </c>
    </row>
    <row r="979" spans="1:16" s="26" customFormat="1" ht="12.5">
      <c r="A979" s="20"/>
      <c r="B979" s="20" t="s">
        <v>1402</v>
      </c>
      <c r="C979" s="72" t="str">
        <f t="shared" si="47"/>
        <v>591</v>
      </c>
      <c r="D979" s="171" t="s">
        <v>1403</v>
      </c>
      <c r="E979" s="182">
        <v>0.16594999999999999</v>
      </c>
      <c r="F979" s="23">
        <v>1.6</v>
      </c>
      <c r="G979" s="23">
        <v>1</v>
      </c>
      <c r="H979" s="22">
        <f t="shared" si="45"/>
        <v>0.26551999999999998</v>
      </c>
      <c r="I979" s="24">
        <f t="shared" si="46"/>
        <v>0.16594999999999999</v>
      </c>
      <c r="J979" s="25">
        <f>ROUND((H979*'2-Calculator'!$D$26),2)</f>
        <v>1433.81</v>
      </c>
      <c r="K979" s="25">
        <f>ROUND((I979*'2-Calculator'!$D$26),2)</f>
        <v>896.13</v>
      </c>
      <c r="L979" s="23">
        <v>2.6666666666666665</v>
      </c>
      <c r="M979" s="20" t="s">
        <v>1378</v>
      </c>
      <c r="N979" s="20" t="s">
        <v>1378</v>
      </c>
      <c r="O979" s="20"/>
      <c r="P979" s="20" t="s">
        <v>13</v>
      </c>
    </row>
    <row r="980" spans="1:16" s="26" customFormat="1" ht="12.5">
      <c r="A980" s="20"/>
      <c r="B980" s="20" t="s">
        <v>1404</v>
      </c>
      <c r="C980" s="72" t="str">
        <f t="shared" si="47"/>
        <v>591</v>
      </c>
      <c r="D980" s="171" t="s">
        <v>1403</v>
      </c>
      <c r="E980" s="182">
        <v>6.1068899999999999</v>
      </c>
      <c r="F980" s="23">
        <v>1.6</v>
      </c>
      <c r="G980" s="23">
        <v>1</v>
      </c>
      <c r="H980" s="22">
        <f t="shared" si="45"/>
        <v>9.77102</v>
      </c>
      <c r="I980" s="24">
        <f t="shared" si="46"/>
        <v>6.1068899999999999</v>
      </c>
      <c r="J980" s="25">
        <f>ROUND((H980*'2-Calculator'!$D$26),2)</f>
        <v>52763.51</v>
      </c>
      <c r="K980" s="25">
        <f>ROUND((I980*'2-Calculator'!$D$26),2)</f>
        <v>32977.21</v>
      </c>
      <c r="L980" s="23">
        <v>57.311258278145694</v>
      </c>
      <c r="M980" s="20" t="s">
        <v>1378</v>
      </c>
      <c r="N980" s="20" t="s">
        <v>1378</v>
      </c>
      <c r="O980" s="20"/>
      <c r="P980" s="20" t="s">
        <v>13</v>
      </c>
    </row>
    <row r="981" spans="1:16" s="26" customFormat="1" ht="12.5">
      <c r="A981" s="20"/>
      <c r="B981" s="20" t="s">
        <v>1405</v>
      </c>
      <c r="C981" s="72" t="str">
        <f t="shared" si="47"/>
        <v>591</v>
      </c>
      <c r="D981" s="171" t="s">
        <v>1403</v>
      </c>
      <c r="E981" s="182">
        <v>11.47653</v>
      </c>
      <c r="F981" s="23">
        <v>1.6</v>
      </c>
      <c r="G981" s="23">
        <v>1</v>
      </c>
      <c r="H981" s="22">
        <f t="shared" si="45"/>
        <v>18.362449999999999</v>
      </c>
      <c r="I981" s="24">
        <f t="shared" si="46"/>
        <v>11.47653</v>
      </c>
      <c r="J981" s="25">
        <f>ROUND((H981*'2-Calculator'!$D$26),2)</f>
        <v>99157.23</v>
      </c>
      <c r="K981" s="25">
        <f>ROUND((I981*'2-Calculator'!$D$26),2)</f>
        <v>61973.26</v>
      </c>
      <c r="L981" s="23">
        <v>65.835164835164832</v>
      </c>
      <c r="M981" s="20" t="s">
        <v>1378</v>
      </c>
      <c r="N981" s="20" t="s">
        <v>1378</v>
      </c>
      <c r="O981" s="20"/>
      <c r="P981" s="20" t="s">
        <v>13</v>
      </c>
    </row>
    <row r="982" spans="1:16" s="26" customFormat="1" ht="12.5">
      <c r="A982" s="20"/>
      <c r="B982" s="20" t="s">
        <v>1406</v>
      </c>
      <c r="C982" s="72" t="str">
        <f t="shared" si="47"/>
        <v>591</v>
      </c>
      <c r="D982" s="171" t="s">
        <v>1403</v>
      </c>
      <c r="E982" s="182">
        <v>19.589549999999999</v>
      </c>
      <c r="F982" s="23">
        <v>1.6</v>
      </c>
      <c r="G982" s="23">
        <v>1</v>
      </c>
      <c r="H982" s="22">
        <f t="shared" si="45"/>
        <v>31.34328</v>
      </c>
      <c r="I982" s="24">
        <f t="shared" si="46"/>
        <v>19.589549999999999</v>
      </c>
      <c r="J982" s="25">
        <f>ROUND((H982*'2-Calculator'!$D$26),2)</f>
        <v>169253.71</v>
      </c>
      <c r="K982" s="25">
        <f>ROUND((I982*'2-Calculator'!$D$26),2)</f>
        <v>105783.57</v>
      </c>
      <c r="L982" s="23">
        <v>94.681188118811875</v>
      </c>
      <c r="M982" s="20" t="s">
        <v>1378</v>
      </c>
      <c r="N982" s="20" t="s">
        <v>1378</v>
      </c>
      <c r="O982" s="20"/>
      <c r="P982" s="20" t="s">
        <v>13</v>
      </c>
    </row>
    <row r="983" spans="1:16" s="26" customFormat="1" ht="12.5">
      <c r="A983" s="20"/>
      <c r="B983" s="20" t="s">
        <v>1407</v>
      </c>
      <c r="C983" s="72" t="str">
        <f t="shared" si="47"/>
        <v>593</v>
      </c>
      <c r="D983" s="171" t="s">
        <v>1408</v>
      </c>
      <c r="E983" s="182">
        <v>0.19153000000000001</v>
      </c>
      <c r="F983" s="23">
        <v>1.6</v>
      </c>
      <c r="G983" s="23">
        <v>1</v>
      </c>
      <c r="H983" s="22">
        <f t="shared" si="45"/>
        <v>0.30645</v>
      </c>
      <c r="I983" s="24">
        <f t="shared" si="46"/>
        <v>0.19153000000000001</v>
      </c>
      <c r="J983" s="25">
        <f>ROUND((H983*'2-Calculator'!$D$26),2)</f>
        <v>1654.83</v>
      </c>
      <c r="K983" s="25">
        <f>ROUND((I983*'2-Calculator'!$D$26),2)</f>
        <v>1034.26</v>
      </c>
      <c r="L983" s="23">
        <v>3.7627118644067798</v>
      </c>
      <c r="M983" s="20" t="s">
        <v>1378</v>
      </c>
      <c r="N983" s="20" t="s">
        <v>1378</v>
      </c>
      <c r="O983" s="20"/>
      <c r="P983" s="20" t="s">
        <v>13</v>
      </c>
    </row>
    <row r="984" spans="1:16" s="26" customFormat="1" ht="12.5">
      <c r="A984" s="20"/>
      <c r="B984" s="20" t="s">
        <v>1409</v>
      </c>
      <c r="C984" s="72" t="str">
        <f t="shared" si="47"/>
        <v>593</v>
      </c>
      <c r="D984" s="171" t="s">
        <v>1408</v>
      </c>
      <c r="E984" s="182">
        <v>10.33958</v>
      </c>
      <c r="F984" s="23">
        <v>1.6</v>
      </c>
      <c r="G984" s="23">
        <v>1</v>
      </c>
      <c r="H984" s="22">
        <f t="shared" si="45"/>
        <v>16.543330000000001</v>
      </c>
      <c r="I984" s="24">
        <f t="shared" si="46"/>
        <v>10.33958</v>
      </c>
      <c r="J984" s="25">
        <f>ROUND((H984*'2-Calculator'!$D$26),2)</f>
        <v>89333.98</v>
      </c>
      <c r="K984" s="25">
        <f>ROUND((I984*'2-Calculator'!$D$26),2)</f>
        <v>55833.73</v>
      </c>
      <c r="L984" s="23">
        <v>61.357052096569248</v>
      </c>
      <c r="M984" s="20" t="s">
        <v>1378</v>
      </c>
      <c r="N984" s="20" t="s">
        <v>1378</v>
      </c>
      <c r="O984" s="20"/>
      <c r="P984" s="20" t="s">
        <v>13</v>
      </c>
    </row>
    <row r="985" spans="1:16" s="26" customFormat="1" ht="12.5">
      <c r="A985" s="20"/>
      <c r="B985" s="20" t="s">
        <v>1410</v>
      </c>
      <c r="C985" s="72" t="str">
        <f t="shared" si="47"/>
        <v>593</v>
      </c>
      <c r="D985" s="171" t="s">
        <v>1408</v>
      </c>
      <c r="E985" s="182">
        <v>13.045299999999999</v>
      </c>
      <c r="F985" s="23">
        <v>1.6</v>
      </c>
      <c r="G985" s="23">
        <v>1</v>
      </c>
      <c r="H985" s="22">
        <f t="shared" si="45"/>
        <v>20.872479999999999</v>
      </c>
      <c r="I985" s="24">
        <f t="shared" si="46"/>
        <v>13.045299999999999</v>
      </c>
      <c r="J985" s="25">
        <f>ROUND((H985*'2-Calculator'!$D$26),2)</f>
        <v>112711.39</v>
      </c>
      <c r="K985" s="25">
        <f>ROUND((I985*'2-Calculator'!$D$26),2)</f>
        <v>70444.62</v>
      </c>
      <c r="L985" s="23">
        <v>69.203738317757015</v>
      </c>
      <c r="M985" s="20" t="s">
        <v>1378</v>
      </c>
      <c r="N985" s="20" t="s">
        <v>1378</v>
      </c>
      <c r="O985" s="20"/>
      <c r="P985" s="20" t="s">
        <v>13</v>
      </c>
    </row>
    <row r="986" spans="1:16" s="26" customFormat="1" ht="12.5">
      <c r="A986" s="20"/>
      <c r="B986" s="20" t="s">
        <v>1411</v>
      </c>
      <c r="C986" s="72" t="str">
        <f t="shared" si="47"/>
        <v>593</v>
      </c>
      <c r="D986" s="171" t="s">
        <v>1408</v>
      </c>
      <c r="E986" s="182">
        <v>20.286079999999998</v>
      </c>
      <c r="F986" s="23">
        <v>1.6</v>
      </c>
      <c r="G986" s="23">
        <v>1</v>
      </c>
      <c r="H986" s="22">
        <f t="shared" si="45"/>
        <v>32.457729999999998</v>
      </c>
      <c r="I986" s="24">
        <f t="shared" si="46"/>
        <v>20.286079999999998</v>
      </c>
      <c r="J986" s="25">
        <f>ROUND((H986*'2-Calculator'!$D$26),2)</f>
        <v>175271.74</v>
      </c>
      <c r="K986" s="25">
        <f>ROUND((I986*'2-Calculator'!$D$26),2)</f>
        <v>109544.83</v>
      </c>
      <c r="L986" s="23">
        <v>85.311958405545923</v>
      </c>
      <c r="M986" s="20" t="s">
        <v>1378</v>
      </c>
      <c r="N986" s="20" t="s">
        <v>1378</v>
      </c>
      <c r="O986" s="20"/>
      <c r="P986" s="20" t="s">
        <v>13</v>
      </c>
    </row>
    <row r="987" spans="1:16" s="26" customFormat="1" ht="12.5">
      <c r="A987" s="20"/>
      <c r="B987" s="20" t="s">
        <v>1412</v>
      </c>
      <c r="C987" s="72" t="str">
        <f t="shared" si="47"/>
        <v>602</v>
      </c>
      <c r="D987" s="171" t="s">
        <v>1413</v>
      </c>
      <c r="E987" s="182">
        <v>1.72041</v>
      </c>
      <c r="F987" s="23">
        <v>1.6</v>
      </c>
      <c r="G987" s="23">
        <v>1</v>
      </c>
      <c r="H987" s="22">
        <f t="shared" si="45"/>
        <v>2.7526600000000001</v>
      </c>
      <c r="I987" s="24">
        <f t="shared" si="46"/>
        <v>1.72041</v>
      </c>
      <c r="J987" s="25">
        <f>ROUND((H987*'2-Calculator'!$D$26),2)</f>
        <v>14864.36</v>
      </c>
      <c r="K987" s="25">
        <f>ROUND((I987*'2-Calculator'!$D$26),2)</f>
        <v>9290.2099999999991</v>
      </c>
      <c r="L987" s="23">
        <v>17.921875</v>
      </c>
      <c r="M987" s="20" t="s">
        <v>1378</v>
      </c>
      <c r="N987" s="20" t="s">
        <v>1378</v>
      </c>
      <c r="O987" s="20"/>
      <c r="P987" s="20" t="s">
        <v>13</v>
      </c>
    </row>
    <row r="988" spans="1:16" s="26" customFormat="1" ht="12.5">
      <c r="A988" s="20"/>
      <c r="B988" s="20" t="s">
        <v>1414</v>
      </c>
      <c r="C988" s="72" t="str">
        <f t="shared" si="47"/>
        <v>602</v>
      </c>
      <c r="D988" s="171" t="s">
        <v>1413</v>
      </c>
      <c r="E988" s="182">
        <v>8.7489000000000008</v>
      </c>
      <c r="F988" s="23">
        <v>1.6</v>
      </c>
      <c r="G988" s="23">
        <v>1</v>
      </c>
      <c r="H988" s="22">
        <f t="shared" si="45"/>
        <v>13.998239999999999</v>
      </c>
      <c r="I988" s="24">
        <f t="shared" si="46"/>
        <v>8.7489000000000008</v>
      </c>
      <c r="J988" s="25">
        <f>ROUND((H988*'2-Calculator'!$D$26),2)</f>
        <v>75590.5</v>
      </c>
      <c r="K988" s="25">
        <f>ROUND((I988*'2-Calculator'!$D$26),2)</f>
        <v>47244.06</v>
      </c>
      <c r="L988" s="23">
        <v>50.912242686890572</v>
      </c>
      <c r="M988" s="20" t="s">
        <v>1378</v>
      </c>
      <c r="N988" s="20" t="s">
        <v>1378</v>
      </c>
      <c r="O988" s="20"/>
      <c r="P988" s="20" t="s">
        <v>13</v>
      </c>
    </row>
    <row r="989" spans="1:16" s="26" customFormat="1" ht="12.5">
      <c r="A989" s="20"/>
      <c r="B989" s="20" t="s">
        <v>1415</v>
      </c>
      <c r="C989" s="72" t="str">
        <f t="shared" si="47"/>
        <v>602</v>
      </c>
      <c r="D989" s="171" t="s">
        <v>1413</v>
      </c>
      <c r="E989" s="182">
        <v>11.46607</v>
      </c>
      <c r="F989" s="23">
        <v>1.6</v>
      </c>
      <c r="G989" s="23">
        <v>1</v>
      </c>
      <c r="H989" s="22">
        <f t="shared" si="45"/>
        <v>18.34571</v>
      </c>
      <c r="I989" s="24">
        <f t="shared" si="46"/>
        <v>11.46607</v>
      </c>
      <c r="J989" s="25">
        <f>ROUND((H989*'2-Calculator'!$D$26),2)</f>
        <v>99066.83</v>
      </c>
      <c r="K989" s="25">
        <f>ROUND((I989*'2-Calculator'!$D$26),2)</f>
        <v>61916.78</v>
      </c>
      <c r="L989" s="23">
        <v>57.701775872627067</v>
      </c>
      <c r="M989" s="20" t="s">
        <v>1378</v>
      </c>
      <c r="N989" s="20" t="s">
        <v>1378</v>
      </c>
      <c r="O989" s="20"/>
      <c r="P989" s="20" t="s">
        <v>13</v>
      </c>
    </row>
    <row r="990" spans="1:16" s="26" customFormat="1" ht="12.5">
      <c r="A990" s="20"/>
      <c r="B990" s="20" t="s">
        <v>1416</v>
      </c>
      <c r="C990" s="72" t="str">
        <f t="shared" si="47"/>
        <v>602</v>
      </c>
      <c r="D990" s="171" t="s">
        <v>1413</v>
      </c>
      <c r="E990" s="182">
        <v>14.54106</v>
      </c>
      <c r="F990" s="23">
        <v>1.6</v>
      </c>
      <c r="G990" s="23">
        <v>1</v>
      </c>
      <c r="H990" s="22">
        <f t="shared" si="45"/>
        <v>23.265699999999999</v>
      </c>
      <c r="I990" s="24">
        <f t="shared" si="46"/>
        <v>14.54106</v>
      </c>
      <c r="J990" s="25">
        <f>ROUND((H990*'2-Calculator'!$D$26),2)</f>
        <v>125634.78</v>
      </c>
      <c r="K990" s="25">
        <f>ROUND((I990*'2-Calculator'!$D$26),2)</f>
        <v>78521.72</v>
      </c>
      <c r="L990" s="23">
        <v>69.571250000000006</v>
      </c>
      <c r="M990" s="20" t="s">
        <v>1378</v>
      </c>
      <c r="N990" s="20" t="s">
        <v>1378</v>
      </c>
      <c r="O990" s="20"/>
      <c r="P990" s="20" t="s">
        <v>13</v>
      </c>
    </row>
    <row r="991" spans="1:16" s="26" customFormat="1" ht="12.5">
      <c r="A991" s="20"/>
      <c r="B991" s="20" t="s">
        <v>1417</v>
      </c>
      <c r="C991" s="72" t="str">
        <f t="shared" si="47"/>
        <v>603</v>
      </c>
      <c r="D991" s="171" t="s">
        <v>1418</v>
      </c>
      <c r="E991" s="182">
        <v>0.19008</v>
      </c>
      <c r="F991" s="23">
        <v>1.6</v>
      </c>
      <c r="G991" s="23">
        <v>1</v>
      </c>
      <c r="H991" s="22">
        <f t="shared" si="45"/>
        <v>0.30413000000000001</v>
      </c>
      <c r="I991" s="24">
        <f t="shared" si="46"/>
        <v>0.19008</v>
      </c>
      <c r="J991" s="25">
        <f>ROUND((H991*'2-Calculator'!$D$26),2)</f>
        <v>1642.3</v>
      </c>
      <c r="K991" s="25">
        <f>ROUND((I991*'2-Calculator'!$D$26),2)</f>
        <v>1026.43</v>
      </c>
      <c r="L991" s="23">
        <v>3.0173460537727665</v>
      </c>
      <c r="M991" s="20" t="s">
        <v>1378</v>
      </c>
      <c r="N991" s="20" t="s">
        <v>1378</v>
      </c>
      <c r="O991" s="20"/>
      <c r="P991" s="20" t="s">
        <v>13</v>
      </c>
    </row>
    <row r="992" spans="1:16" s="26" customFormat="1" ht="12.5">
      <c r="A992" s="20"/>
      <c r="B992" s="20" t="s">
        <v>1419</v>
      </c>
      <c r="C992" s="72" t="str">
        <f t="shared" si="47"/>
        <v>603</v>
      </c>
      <c r="D992" s="171" t="s">
        <v>1418</v>
      </c>
      <c r="E992" s="182">
        <v>3.9151799999999999</v>
      </c>
      <c r="F992" s="23">
        <v>1.6</v>
      </c>
      <c r="G992" s="23">
        <v>1</v>
      </c>
      <c r="H992" s="22">
        <f t="shared" si="45"/>
        <v>6.2642899999999999</v>
      </c>
      <c r="I992" s="24">
        <f t="shared" si="46"/>
        <v>3.9151799999999999</v>
      </c>
      <c r="J992" s="25">
        <f>ROUND((H992*'2-Calculator'!$D$26),2)</f>
        <v>33827.17</v>
      </c>
      <c r="K992" s="25">
        <f>ROUND((I992*'2-Calculator'!$D$26),2)</f>
        <v>21141.97</v>
      </c>
      <c r="L992" s="23">
        <v>36.347721822541963</v>
      </c>
      <c r="M992" s="20" t="s">
        <v>1378</v>
      </c>
      <c r="N992" s="20" t="s">
        <v>1378</v>
      </c>
      <c r="O992" s="20"/>
      <c r="P992" s="20" t="s">
        <v>13</v>
      </c>
    </row>
    <row r="993" spans="1:16" s="26" customFormat="1" ht="12.5">
      <c r="A993" s="20"/>
      <c r="B993" s="20" t="s">
        <v>1420</v>
      </c>
      <c r="C993" s="72" t="str">
        <f t="shared" si="47"/>
        <v>603</v>
      </c>
      <c r="D993" s="171" t="s">
        <v>1418</v>
      </c>
      <c r="E993" s="182">
        <v>7.9352499999999999</v>
      </c>
      <c r="F993" s="23">
        <v>1.6</v>
      </c>
      <c r="G993" s="23">
        <v>1</v>
      </c>
      <c r="H993" s="22">
        <f t="shared" si="45"/>
        <v>12.696400000000001</v>
      </c>
      <c r="I993" s="24">
        <f t="shared" si="46"/>
        <v>7.9352499999999999</v>
      </c>
      <c r="J993" s="25">
        <f>ROUND((H993*'2-Calculator'!$D$26),2)</f>
        <v>68560.56</v>
      </c>
      <c r="K993" s="25">
        <f>ROUND((I993*'2-Calculator'!$D$26),2)</f>
        <v>42850.35</v>
      </c>
      <c r="L993" s="23">
        <v>49.587499999999999</v>
      </c>
      <c r="M993" s="20" t="s">
        <v>1378</v>
      </c>
      <c r="N993" s="20" t="s">
        <v>1378</v>
      </c>
      <c r="O993" s="20"/>
      <c r="P993" s="20" t="s">
        <v>13</v>
      </c>
    </row>
    <row r="994" spans="1:16" s="26" customFormat="1" ht="12.5">
      <c r="A994" s="20"/>
      <c r="B994" s="20" t="s">
        <v>1421</v>
      </c>
      <c r="C994" s="72" t="str">
        <f t="shared" si="47"/>
        <v>603</v>
      </c>
      <c r="D994" s="171" t="s">
        <v>1418</v>
      </c>
      <c r="E994" s="182">
        <v>16.306550000000001</v>
      </c>
      <c r="F994" s="23">
        <v>1.6</v>
      </c>
      <c r="G994" s="23">
        <v>1</v>
      </c>
      <c r="H994" s="22">
        <f t="shared" si="45"/>
        <v>26.090479999999999</v>
      </c>
      <c r="I994" s="24">
        <f t="shared" si="46"/>
        <v>16.306550000000001</v>
      </c>
      <c r="J994" s="25">
        <f>ROUND((H994*'2-Calculator'!$D$26),2)</f>
        <v>140888.59</v>
      </c>
      <c r="K994" s="25">
        <f>ROUND((I994*'2-Calculator'!$D$26),2)</f>
        <v>88055.37</v>
      </c>
      <c r="L994" s="23">
        <v>74.296296296296291</v>
      </c>
      <c r="M994" s="20" t="s">
        <v>1378</v>
      </c>
      <c r="N994" s="20" t="s">
        <v>1378</v>
      </c>
      <c r="O994" s="20"/>
      <c r="P994" s="20" t="s">
        <v>13</v>
      </c>
    </row>
    <row r="995" spans="1:16" s="26" customFormat="1" ht="12.5">
      <c r="A995" s="20"/>
      <c r="B995" s="20" t="s">
        <v>1422</v>
      </c>
      <c r="C995" s="72" t="str">
        <f t="shared" si="47"/>
        <v>607</v>
      </c>
      <c r="D995" s="171" t="s">
        <v>1423</v>
      </c>
      <c r="E995" s="182">
        <v>2.7848299999999999</v>
      </c>
      <c r="F995" s="23">
        <v>1.6</v>
      </c>
      <c r="G995" s="23">
        <v>1</v>
      </c>
      <c r="H995" s="22">
        <f t="shared" si="45"/>
        <v>4.45573</v>
      </c>
      <c r="I995" s="24">
        <f t="shared" si="46"/>
        <v>2.7848299999999999</v>
      </c>
      <c r="J995" s="25">
        <f>ROUND((H995*'2-Calculator'!$D$26),2)</f>
        <v>24060.94</v>
      </c>
      <c r="K995" s="25">
        <f>ROUND((I995*'2-Calculator'!$D$26),2)</f>
        <v>15038.08</v>
      </c>
      <c r="L995" s="23">
        <v>24.792134831460675</v>
      </c>
      <c r="M995" s="20" t="s">
        <v>1378</v>
      </c>
      <c r="N995" s="20" t="s">
        <v>1378</v>
      </c>
      <c r="O995" s="20"/>
      <c r="P995" s="20" t="s">
        <v>13</v>
      </c>
    </row>
    <row r="996" spans="1:16" s="26" customFormat="1" ht="12.5">
      <c r="A996" s="20"/>
      <c r="B996" s="20" t="s">
        <v>1424</v>
      </c>
      <c r="C996" s="72" t="str">
        <f t="shared" si="47"/>
        <v>607</v>
      </c>
      <c r="D996" s="171" t="s">
        <v>1423</v>
      </c>
      <c r="E996" s="182">
        <v>6.7279299999999997</v>
      </c>
      <c r="F996" s="23">
        <v>1.6</v>
      </c>
      <c r="G996" s="23">
        <v>1</v>
      </c>
      <c r="H996" s="22">
        <f t="shared" si="45"/>
        <v>10.76469</v>
      </c>
      <c r="I996" s="24">
        <f t="shared" si="46"/>
        <v>6.7279299999999997</v>
      </c>
      <c r="J996" s="25">
        <f>ROUND((H996*'2-Calculator'!$D$26),2)</f>
        <v>58129.33</v>
      </c>
      <c r="K996" s="25">
        <f>ROUND((I996*'2-Calculator'!$D$26),2)</f>
        <v>36330.82</v>
      </c>
      <c r="L996" s="23">
        <v>39.164529914529915</v>
      </c>
      <c r="M996" s="20" t="s">
        <v>1378</v>
      </c>
      <c r="N996" s="20" t="s">
        <v>1378</v>
      </c>
      <c r="O996" s="20"/>
      <c r="P996" s="20" t="s">
        <v>13</v>
      </c>
    </row>
    <row r="997" spans="1:16" s="26" customFormat="1" ht="12.5">
      <c r="A997" s="20"/>
      <c r="B997" s="20" t="s">
        <v>1425</v>
      </c>
      <c r="C997" s="72" t="str">
        <f t="shared" si="47"/>
        <v>607</v>
      </c>
      <c r="D997" s="171" t="s">
        <v>1423</v>
      </c>
      <c r="E997" s="182">
        <v>8.6887899999999991</v>
      </c>
      <c r="F997" s="23">
        <v>1.6</v>
      </c>
      <c r="G997" s="23">
        <v>1</v>
      </c>
      <c r="H997" s="22">
        <f t="shared" si="45"/>
        <v>13.902060000000001</v>
      </c>
      <c r="I997" s="24">
        <f t="shared" si="46"/>
        <v>8.6887899999999991</v>
      </c>
      <c r="J997" s="25">
        <f>ROUND((H997*'2-Calculator'!$D$26),2)</f>
        <v>75071.12</v>
      </c>
      <c r="K997" s="25">
        <f>ROUND((I997*'2-Calculator'!$D$26),2)</f>
        <v>46919.47</v>
      </c>
      <c r="L997" s="23">
        <v>47.126443418013857</v>
      </c>
      <c r="M997" s="20" t="s">
        <v>1378</v>
      </c>
      <c r="N997" s="20" t="s">
        <v>1378</v>
      </c>
      <c r="O997" s="20"/>
      <c r="P997" s="20" t="s">
        <v>13</v>
      </c>
    </row>
    <row r="998" spans="1:16" s="26" customFormat="1" ht="12.5">
      <c r="A998" s="20"/>
      <c r="B998" s="20" t="s">
        <v>1426</v>
      </c>
      <c r="C998" s="72" t="str">
        <f t="shared" si="47"/>
        <v>607</v>
      </c>
      <c r="D998" s="171" t="s">
        <v>1423</v>
      </c>
      <c r="E998" s="182">
        <v>11.16882</v>
      </c>
      <c r="F998" s="23">
        <v>1.6</v>
      </c>
      <c r="G998" s="23">
        <v>1</v>
      </c>
      <c r="H998" s="22">
        <f t="shared" si="45"/>
        <v>17.87011</v>
      </c>
      <c r="I998" s="24">
        <f t="shared" si="46"/>
        <v>11.16882</v>
      </c>
      <c r="J998" s="25">
        <f>ROUND((H998*'2-Calculator'!$D$26),2)</f>
        <v>96498.59</v>
      </c>
      <c r="K998" s="25">
        <f>ROUND((I998*'2-Calculator'!$D$26),2)</f>
        <v>60311.63</v>
      </c>
      <c r="L998" s="23">
        <v>59.776735459662291</v>
      </c>
      <c r="M998" s="20" t="s">
        <v>1378</v>
      </c>
      <c r="N998" s="20" t="s">
        <v>1378</v>
      </c>
      <c r="O998" s="20"/>
      <c r="P998" s="20" t="s">
        <v>13</v>
      </c>
    </row>
    <row r="999" spans="1:16" s="26" customFormat="1" ht="12.5">
      <c r="A999" s="20"/>
      <c r="B999" s="20" t="s">
        <v>1427</v>
      </c>
      <c r="C999" s="72" t="str">
        <f t="shared" si="47"/>
        <v>608</v>
      </c>
      <c r="D999" s="171" t="s">
        <v>1428</v>
      </c>
      <c r="E999" s="182">
        <v>0.67354000000000003</v>
      </c>
      <c r="F999" s="23">
        <v>1.6</v>
      </c>
      <c r="G999" s="23">
        <v>1</v>
      </c>
      <c r="H999" s="22">
        <f t="shared" si="45"/>
        <v>1.0776600000000001</v>
      </c>
      <c r="I999" s="24">
        <f t="shared" si="46"/>
        <v>0.67354000000000003</v>
      </c>
      <c r="J999" s="25">
        <f>ROUND((H999*'2-Calculator'!$D$26),2)</f>
        <v>5819.36</v>
      </c>
      <c r="K999" s="25">
        <f>ROUND((I999*'2-Calculator'!$D$26),2)</f>
        <v>3637.12</v>
      </c>
      <c r="L999" s="23">
        <v>12.409574468085106</v>
      </c>
      <c r="M999" s="20" t="s">
        <v>1378</v>
      </c>
      <c r="N999" s="20" t="s">
        <v>1378</v>
      </c>
      <c r="O999" s="20"/>
      <c r="P999" s="20" t="s">
        <v>13</v>
      </c>
    </row>
    <row r="1000" spans="1:16" s="26" customFormat="1" ht="12.5">
      <c r="A1000" s="20"/>
      <c r="B1000" s="20" t="s">
        <v>1429</v>
      </c>
      <c r="C1000" s="72" t="str">
        <f t="shared" si="47"/>
        <v>608</v>
      </c>
      <c r="D1000" s="171" t="s">
        <v>1428</v>
      </c>
      <c r="E1000" s="182">
        <v>4.9718499999999999</v>
      </c>
      <c r="F1000" s="23">
        <v>1.6</v>
      </c>
      <c r="G1000" s="23">
        <v>1</v>
      </c>
      <c r="H1000" s="22">
        <f t="shared" si="45"/>
        <v>7.9549599999999998</v>
      </c>
      <c r="I1000" s="24">
        <f t="shared" si="46"/>
        <v>4.9718499999999999</v>
      </c>
      <c r="J1000" s="25">
        <f>ROUND((H1000*'2-Calculator'!$D$26),2)</f>
        <v>42956.78</v>
      </c>
      <c r="K1000" s="25">
        <f>ROUND((I1000*'2-Calculator'!$D$26),2)</f>
        <v>26847.99</v>
      </c>
      <c r="L1000" s="23">
        <v>30.25849639546859</v>
      </c>
      <c r="M1000" s="20" t="s">
        <v>1378</v>
      </c>
      <c r="N1000" s="20" t="s">
        <v>1378</v>
      </c>
      <c r="O1000" s="20"/>
      <c r="P1000" s="20" t="s">
        <v>13</v>
      </c>
    </row>
    <row r="1001" spans="1:16" s="26" customFormat="1" ht="12.5">
      <c r="A1001" s="20"/>
      <c r="B1001" s="20" t="s">
        <v>1430</v>
      </c>
      <c r="C1001" s="72" t="str">
        <f t="shared" si="47"/>
        <v>608</v>
      </c>
      <c r="D1001" s="171" t="s">
        <v>1428</v>
      </c>
      <c r="E1001" s="182">
        <v>6.7349199999999998</v>
      </c>
      <c r="F1001" s="23">
        <v>1.6</v>
      </c>
      <c r="G1001" s="23">
        <v>1</v>
      </c>
      <c r="H1001" s="22">
        <f t="shared" si="45"/>
        <v>10.775869999999999</v>
      </c>
      <c r="I1001" s="24">
        <f t="shared" si="46"/>
        <v>6.7349199999999998</v>
      </c>
      <c r="J1001" s="25">
        <f>ROUND((H1001*'2-Calculator'!$D$26),2)</f>
        <v>58189.7</v>
      </c>
      <c r="K1001" s="25">
        <f>ROUND((I1001*'2-Calculator'!$D$26),2)</f>
        <v>36368.57</v>
      </c>
      <c r="L1001" s="23">
        <v>41.586363636363636</v>
      </c>
      <c r="M1001" s="20" t="s">
        <v>1378</v>
      </c>
      <c r="N1001" s="20" t="s">
        <v>1378</v>
      </c>
      <c r="O1001" s="20"/>
      <c r="P1001" s="20" t="s">
        <v>13</v>
      </c>
    </row>
    <row r="1002" spans="1:16" s="26" customFormat="1" ht="12.5">
      <c r="A1002" s="20"/>
      <c r="B1002" s="20" t="s">
        <v>1431</v>
      </c>
      <c r="C1002" s="72" t="str">
        <f t="shared" si="47"/>
        <v>608</v>
      </c>
      <c r="D1002" s="171" t="s">
        <v>1428</v>
      </c>
      <c r="E1002" s="182">
        <v>7.0716700000000001</v>
      </c>
      <c r="F1002" s="23">
        <v>1.6</v>
      </c>
      <c r="G1002" s="23">
        <v>1</v>
      </c>
      <c r="H1002" s="22">
        <f t="shared" si="45"/>
        <v>11.31467</v>
      </c>
      <c r="I1002" s="24">
        <f t="shared" si="46"/>
        <v>7.0716700000000001</v>
      </c>
      <c r="J1002" s="25">
        <f>ROUND((H1002*'2-Calculator'!$D$26),2)</f>
        <v>61099.22</v>
      </c>
      <c r="K1002" s="25">
        <f>ROUND((I1002*'2-Calculator'!$D$26),2)</f>
        <v>38187.019999999997</v>
      </c>
      <c r="L1002" s="23">
        <v>55.344827586206897</v>
      </c>
      <c r="M1002" s="20" t="s">
        <v>1378</v>
      </c>
      <c r="N1002" s="20" t="s">
        <v>1378</v>
      </c>
      <c r="O1002" s="20"/>
      <c r="P1002" s="20" t="s">
        <v>13</v>
      </c>
    </row>
    <row r="1003" spans="1:16" s="26" customFormat="1" ht="12.5">
      <c r="A1003" s="20"/>
      <c r="B1003" s="20" t="s">
        <v>1432</v>
      </c>
      <c r="C1003" s="72" t="str">
        <f t="shared" si="47"/>
        <v>609</v>
      </c>
      <c r="D1003" s="171" t="s">
        <v>1433</v>
      </c>
      <c r="E1003" s="182">
        <v>4.3758400000000002</v>
      </c>
      <c r="F1003" s="23">
        <v>1.6</v>
      </c>
      <c r="G1003" s="23">
        <v>1</v>
      </c>
      <c r="H1003" s="22">
        <f t="shared" si="45"/>
        <v>7.0013399999999999</v>
      </c>
      <c r="I1003" s="24">
        <f t="shared" si="46"/>
        <v>4.3758400000000002</v>
      </c>
      <c r="J1003" s="25">
        <f>ROUND((H1003*'2-Calculator'!$D$26),2)</f>
        <v>37807.24</v>
      </c>
      <c r="K1003" s="25">
        <f>ROUND((I1003*'2-Calculator'!$D$26),2)</f>
        <v>23629.54</v>
      </c>
      <c r="L1003" s="23">
        <v>15</v>
      </c>
      <c r="M1003" s="20" t="s">
        <v>1378</v>
      </c>
      <c r="N1003" s="20" t="s">
        <v>1378</v>
      </c>
      <c r="O1003" s="20"/>
      <c r="P1003" s="20" t="s">
        <v>13</v>
      </c>
    </row>
    <row r="1004" spans="1:16" s="26" customFormat="1" ht="12.5">
      <c r="A1004" s="20"/>
      <c r="B1004" s="20" t="s">
        <v>1434</v>
      </c>
      <c r="C1004" s="72" t="str">
        <f t="shared" si="47"/>
        <v>609</v>
      </c>
      <c r="D1004" s="171" t="s">
        <v>1433</v>
      </c>
      <c r="E1004" s="182">
        <v>4.6061500000000004</v>
      </c>
      <c r="F1004" s="23">
        <v>1.6</v>
      </c>
      <c r="G1004" s="23">
        <v>1</v>
      </c>
      <c r="H1004" s="22">
        <f t="shared" si="45"/>
        <v>7.3698399999999999</v>
      </c>
      <c r="I1004" s="24">
        <f t="shared" si="46"/>
        <v>4.6061500000000004</v>
      </c>
      <c r="J1004" s="25">
        <f>ROUND((H1004*'2-Calculator'!$D$26),2)</f>
        <v>39797.14</v>
      </c>
      <c r="K1004" s="25">
        <f>ROUND((I1004*'2-Calculator'!$D$26),2)</f>
        <v>24873.21</v>
      </c>
      <c r="L1004" s="23">
        <v>26.1864406779661</v>
      </c>
      <c r="M1004" s="20" t="s">
        <v>1378</v>
      </c>
      <c r="N1004" s="20" t="s">
        <v>1378</v>
      </c>
      <c r="O1004" s="20"/>
      <c r="P1004" s="20" t="s">
        <v>13</v>
      </c>
    </row>
    <row r="1005" spans="1:16" s="26" customFormat="1" ht="12.5">
      <c r="A1005" s="20"/>
      <c r="B1005" s="20" t="s">
        <v>1435</v>
      </c>
      <c r="C1005" s="72" t="str">
        <f t="shared" si="47"/>
        <v>609</v>
      </c>
      <c r="D1005" s="171" t="s">
        <v>1433</v>
      </c>
      <c r="E1005" s="182">
        <v>9.6973299999999991</v>
      </c>
      <c r="F1005" s="23">
        <v>1.6</v>
      </c>
      <c r="G1005" s="23">
        <v>1</v>
      </c>
      <c r="H1005" s="22">
        <f t="shared" si="45"/>
        <v>15.51573</v>
      </c>
      <c r="I1005" s="24">
        <f t="shared" si="46"/>
        <v>9.6973299999999991</v>
      </c>
      <c r="J1005" s="25">
        <f>ROUND((H1005*'2-Calculator'!$D$26),2)</f>
        <v>83784.94</v>
      </c>
      <c r="K1005" s="25">
        <f>ROUND((I1005*'2-Calculator'!$D$26),2)</f>
        <v>52365.58</v>
      </c>
      <c r="L1005" s="23">
        <v>41.042857142857144</v>
      </c>
      <c r="M1005" s="20" t="s">
        <v>1378</v>
      </c>
      <c r="N1005" s="20" t="s">
        <v>1378</v>
      </c>
      <c r="O1005" s="20"/>
      <c r="P1005" s="20" t="s">
        <v>13</v>
      </c>
    </row>
    <row r="1006" spans="1:16" s="26" customFormat="1" ht="12.5">
      <c r="A1006" s="20"/>
      <c r="B1006" s="20" t="s">
        <v>1436</v>
      </c>
      <c r="C1006" s="72" t="str">
        <f t="shared" si="47"/>
        <v>609</v>
      </c>
      <c r="D1006" s="171" t="s">
        <v>1433</v>
      </c>
      <c r="E1006" s="182">
        <v>19.46461</v>
      </c>
      <c r="F1006" s="23">
        <v>1.6</v>
      </c>
      <c r="G1006" s="23">
        <v>1</v>
      </c>
      <c r="H1006" s="22">
        <f t="shared" si="45"/>
        <v>31.143380000000001</v>
      </c>
      <c r="I1006" s="24">
        <f t="shared" si="46"/>
        <v>19.46461</v>
      </c>
      <c r="J1006" s="25">
        <f>ROUND((H1006*'2-Calculator'!$D$26),2)</f>
        <v>168174.25</v>
      </c>
      <c r="K1006" s="25">
        <f>ROUND((I1006*'2-Calculator'!$D$26),2)</f>
        <v>105108.89</v>
      </c>
      <c r="L1006" s="23">
        <v>78.275324675324669</v>
      </c>
      <c r="M1006" s="20" t="s">
        <v>1378</v>
      </c>
      <c r="N1006" s="20" t="s">
        <v>1378</v>
      </c>
      <c r="O1006" s="20"/>
      <c r="P1006" s="20" t="s">
        <v>13</v>
      </c>
    </row>
    <row r="1007" spans="1:16" s="26" customFormat="1" ht="12.5">
      <c r="A1007" s="20"/>
      <c r="B1007" s="20" t="s">
        <v>1437</v>
      </c>
      <c r="C1007" s="72" t="str">
        <f t="shared" si="47"/>
        <v>611</v>
      </c>
      <c r="D1007" s="171" t="s">
        <v>1438</v>
      </c>
      <c r="E1007" s="182">
        <v>1.4247700000000001</v>
      </c>
      <c r="F1007" s="23">
        <v>1.6</v>
      </c>
      <c r="G1007" s="23">
        <v>1</v>
      </c>
      <c r="H1007" s="22">
        <f t="shared" si="45"/>
        <v>2.27963</v>
      </c>
      <c r="I1007" s="24">
        <f t="shared" si="46"/>
        <v>1.4247700000000001</v>
      </c>
      <c r="J1007" s="25">
        <f>ROUND((H1007*'2-Calculator'!$D$26),2)</f>
        <v>12310</v>
      </c>
      <c r="K1007" s="25">
        <f>ROUND((I1007*'2-Calculator'!$D$26),2)</f>
        <v>7693.76</v>
      </c>
      <c r="L1007" s="23">
        <v>14.19935691318328</v>
      </c>
      <c r="M1007" s="20" t="s">
        <v>1378</v>
      </c>
      <c r="N1007" s="20" t="s">
        <v>1378</v>
      </c>
      <c r="O1007" s="20"/>
      <c r="P1007" s="20" t="s">
        <v>13</v>
      </c>
    </row>
    <row r="1008" spans="1:16" s="26" customFormat="1" ht="12.5">
      <c r="A1008" s="20"/>
      <c r="B1008" s="20" t="s">
        <v>1439</v>
      </c>
      <c r="C1008" s="72" t="str">
        <f t="shared" si="47"/>
        <v>611</v>
      </c>
      <c r="D1008" s="171" t="s">
        <v>1438</v>
      </c>
      <c r="E1008" s="182">
        <v>3.1664699999999999</v>
      </c>
      <c r="F1008" s="23">
        <v>1.6</v>
      </c>
      <c r="G1008" s="23">
        <v>1</v>
      </c>
      <c r="H1008" s="22">
        <f t="shared" si="45"/>
        <v>5.0663499999999999</v>
      </c>
      <c r="I1008" s="24">
        <f t="shared" si="46"/>
        <v>3.1664699999999999</v>
      </c>
      <c r="J1008" s="25">
        <f>ROUND((H1008*'2-Calculator'!$D$26),2)</f>
        <v>27358.29</v>
      </c>
      <c r="K1008" s="25">
        <f>ROUND((I1008*'2-Calculator'!$D$26),2)</f>
        <v>17098.939999999999</v>
      </c>
      <c r="L1008" s="23">
        <v>21.814305364511693</v>
      </c>
      <c r="M1008" s="20" t="s">
        <v>1378</v>
      </c>
      <c r="N1008" s="20" t="s">
        <v>1378</v>
      </c>
      <c r="O1008" s="20"/>
      <c r="P1008" s="20" t="s">
        <v>13</v>
      </c>
    </row>
    <row r="1009" spans="1:16" s="26" customFormat="1" ht="12.5">
      <c r="A1009" s="20"/>
      <c r="B1009" s="20" t="s">
        <v>1440</v>
      </c>
      <c r="C1009" s="72" t="str">
        <f t="shared" si="47"/>
        <v>611</v>
      </c>
      <c r="D1009" s="171" t="s">
        <v>1438</v>
      </c>
      <c r="E1009" s="182">
        <v>5.5282</v>
      </c>
      <c r="F1009" s="23">
        <v>1.6</v>
      </c>
      <c r="G1009" s="23">
        <v>1</v>
      </c>
      <c r="H1009" s="22">
        <f t="shared" si="45"/>
        <v>8.8451199999999996</v>
      </c>
      <c r="I1009" s="24">
        <f t="shared" si="46"/>
        <v>5.5282</v>
      </c>
      <c r="J1009" s="25">
        <f>ROUND((H1009*'2-Calculator'!$D$26),2)</f>
        <v>47763.65</v>
      </c>
      <c r="K1009" s="25">
        <f>ROUND((I1009*'2-Calculator'!$D$26),2)</f>
        <v>29852.28</v>
      </c>
      <c r="L1009" s="23">
        <v>34.584597432905483</v>
      </c>
      <c r="M1009" s="20" t="s">
        <v>1378</v>
      </c>
      <c r="N1009" s="20" t="s">
        <v>1378</v>
      </c>
      <c r="O1009" s="20"/>
      <c r="P1009" s="20" t="s">
        <v>13</v>
      </c>
    </row>
    <row r="1010" spans="1:16" s="26" customFormat="1" ht="12.5">
      <c r="A1010" s="20"/>
      <c r="B1010" s="20" t="s">
        <v>1441</v>
      </c>
      <c r="C1010" s="72" t="str">
        <f t="shared" si="47"/>
        <v>611</v>
      </c>
      <c r="D1010" s="171" t="s">
        <v>1438</v>
      </c>
      <c r="E1010" s="182">
        <v>8.4874299999999998</v>
      </c>
      <c r="F1010" s="23">
        <v>1.6</v>
      </c>
      <c r="G1010" s="23">
        <v>1</v>
      </c>
      <c r="H1010" s="22">
        <f t="shared" si="45"/>
        <v>13.579890000000001</v>
      </c>
      <c r="I1010" s="24">
        <f t="shared" si="46"/>
        <v>8.4874299999999998</v>
      </c>
      <c r="J1010" s="25">
        <f>ROUND((H1010*'2-Calculator'!$D$26),2)</f>
        <v>73331.41</v>
      </c>
      <c r="K1010" s="25">
        <f>ROUND((I1010*'2-Calculator'!$D$26),2)</f>
        <v>45832.12</v>
      </c>
      <c r="L1010" s="23">
        <v>43.809352517985609</v>
      </c>
      <c r="M1010" s="20" t="s">
        <v>1378</v>
      </c>
      <c r="N1010" s="20" t="s">
        <v>1378</v>
      </c>
      <c r="O1010" s="20"/>
      <c r="P1010" s="20" t="s">
        <v>13</v>
      </c>
    </row>
    <row r="1011" spans="1:16" s="26" customFormat="1" ht="12.5">
      <c r="A1011" s="20"/>
      <c r="B1011" s="20" t="s">
        <v>1442</v>
      </c>
      <c r="C1011" s="72" t="str">
        <f t="shared" si="47"/>
        <v>612</v>
      </c>
      <c r="D1011" s="171" t="s">
        <v>1443</v>
      </c>
      <c r="E1011" s="182">
        <v>2.88916</v>
      </c>
      <c r="F1011" s="23">
        <v>1.6</v>
      </c>
      <c r="G1011" s="23">
        <v>1</v>
      </c>
      <c r="H1011" s="22">
        <f t="shared" si="45"/>
        <v>4.6226599999999998</v>
      </c>
      <c r="I1011" s="24">
        <f t="shared" si="46"/>
        <v>2.88916</v>
      </c>
      <c r="J1011" s="25">
        <f>ROUND((H1011*'2-Calculator'!$D$26),2)</f>
        <v>24962.36</v>
      </c>
      <c r="K1011" s="25">
        <f>ROUND((I1011*'2-Calculator'!$D$26),2)</f>
        <v>15601.46</v>
      </c>
      <c r="L1011" s="23">
        <v>18.389352818371609</v>
      </c>
      <c r="M1011" s="20" t="s">
        <v>1378</v>
      </c>
      <c r="N1011" s="20" t="s">
        <v>1378</v>
      </c>
      <c r="O1011" s="20"/>
      <c r="P1011" s="20" t="s">
        <v>13</v>
      </c>
    </row>
    <row r="1012" spans="1:16" s="26" customFormat="1" ht="12.5">
      <c r="A1012" s="20"/>
      <c r="B1012" s="20" t="s">
        <v>1444</v>
      </c>
      <c r="C1012" s="72" t="str">
        <f t="shared" si="47"/>
        <v>612</v>
      </c>
      <c r="D1012" s="171" t="s">
        <v>1443</v>
      </c>
      <c r="E1012" s="182">
        <v>4.4201800000000002</v>
      </c>
      <c r="F1012" s="23">
        <v>1.6</v>
      </c>
      <c r="G1012" s="23">
        <v>1</v>
      </c>
      <c r="H1012" s="22">
        <f t="shared" si="45"/>
        <v>7.0722899999999997</v>
      </c>
      <c r="I1012" s="24">
        <f t="shared" si="46"/>
        <v>4.4201800000000002</v>
      </c>
      <c r="J1012" s="25">
        <f>ROUND((H1012*'2-Calculator'!$D$26),2)</f>
        <v>38190.370000000003</v>
      </c>
      <c r="K1012" s="25">
        <f>ROUND((I1012*'2-Calculator'!$D$26),2)</f>
        <v>23868.97</v>
      </c>
      <c r="L1012" s="23">
        <v>26.50827067669173</v>
      </c>
      <c r="M1012" s="20" t="s">
        <v>1378</v>
      </c>
      <c r="N1012" s="20" t="s">
        <v>1378</v>
      </c>
      <c r="O1012" s="20"/>
      <c r="P1012" s="20" t="s">
        <v>13</v>
      </c>
    </row>
    <row r="1013" spans="1:16" s="26" customFormat="1" ht="12.5">
      <c r="A1013" s="20"/>
      <c r="B1013" s="20" t="s">
        <v>1445</v>
      </c>
      <c r="C1013" s="72" t="str">
        <f t="shared" si="47"/>
        <v>612</v>
      </c>
      <c r="D1013" s="171" t="s">
        <v>1443</v>
      </c>
      <c r="E1013" s="182">
        <v>5.70784</v>
      </c>
      <c r="F1013" s="23">
        <v>1.6</v>
      </c>
      <c r="G1013" s="23">
        <v>1</v>
      </c>
      <c r="H1013" s="22">
        <f t="shared" si="45"/>
        <v>9.1325400000000005</v>
      </c>
      <c r="I1013" s="24">
        <f t="shared" si="46"/>
        <v>5.70784</v>
      </c>
      <c r="J1013" s="25">
        <f>ROUND((H1013*'2-Calculator'!$D$26),2)</f>
        <v>49315.72</v>
      </c>
      <c r="K1013" s="25">
        <f>ROUND((I1013*'2-Calculator'!$D$26),2)</f>
        <v>30822.34</v>
      </c>
      <c r="L1013" s="23">
        <v>33.783149171270715</v>
      </c>
      <c r="M1013" s="20" t="s">
        <v>1378</v>
      </c>
      <c r="N1013" s="20" t="s">
        <v>1378</v>
      </c>
      <c r="O1013" s="20"/>
      <c r="P1013" s="20" t="s">
        <v>13</v>
      </c>
    </row>
    <row r="1014" spans="1:16" s="26" customFormat="1" ht="12.5">
      <c r="A1014" s="20"/>
      <c r="B1014" s="20" t="s">
        <v>1446</v>
      </c>
      <c r="C1014" s="72" t="str">
        <f t="shared" si="47"/>
        <v>612</v>
      </c>
      <c r="D1014" s="171" t="s">
        <v>1443</v>
      </c>
      <c r="E1014" s="182">
        <v>8.1161600000000007</v>
      </c>
      <c r="F1014" s="23">
        <v>1.6</v>
      </c>
      <c r="G1014" s="23">
        <v>1</v>
      </c>
      <c r="H1014" s="22">
        <f t="shared" si="45"/>
        <v>12.985860000000001</v>
      </c>
      <c r="I1014" s="24">
        <f t="shared" si="46"/>
        <v>8.1161600000000007</v>
      </c>
      <c r="J1014" s="25">
        <f>ROUND((H1014*'2-Calculator'!$D$26),2)</f>
        <v>70123.64</v>
      </c>
      <c r="K1014" s="25">
        <f>ROUND((I1014*'2-Calculator'!$D$26),2)</f>
        <v>43827.26</v>
      </c>
      <c r="L1014" s="23">
        <v>43.38787878787879</v>
      </c>
      <c r="M1014" s="20" t="s">
        <v>1378</v>
      </c>
      <c r="N1014" s="20" t="s">
        <v>1378</v>
      </c>
      <c r="O1014" s="20"/>
      <c r="P1014" s="20" t="s">
        <v>13</v>
      </c>
    </row>
    <row r="1015" spans="1:16" s="26" customFormat="1" ht="12.5">
      <c r="A1015" s="20"/>
      <c r="B1015" s="20" t="s">
        <v>1447</v>
      </c>
      <c r="C1015" s="72" t="str">
        <f t="shared" si="47"/>
        <v>613</v>
      </c>
      <c r="D1015" s="171" t="s">
        <v>1448</v>
      </c>
      <c r="E1015" s="182">
        <v>1.7775399999999999</v>
      </c>
      <c r="F1015" s="23">
        <v>1.6</v>
      </c>
      <c r="G1015" s="23">
        <v>1</v>
      </c>
      <c r="H1015" s="22">
        <f t="shared" si="45"/>
        <v>2.8440599999999998</v>
      </c>
      <c r="I1015" s="24">
        <f t="shared" si="46"/>
        <v>1.7775399999999999</v>
      </c>
      <c r="J1015" s="25">
        <f>ROUND((H1015*'2-Calculator'!$D$26),2)</f>
        <v>15357.92</v>
      </c>
      <c r="K1015" s="25">
        <f>ROUND((I1015*'2-Calculator'!$D$26),2)</f>
        <v>9598.7199999999993</v>
      </c>
      <c r="L1015" s="23">
        <v>14.735294117647058</v>
      </c>
      <c r="M1015" s="20" t="s">
        <v>1378</v>
      </c>
      <c r="N1015" s="20" t="s">
        <v>1378</v>
      </c>
      <c r="O1015" s="20"/>
      <c r="P1015" s="20" t="s">
        <v>13</v>
      </c>
    </row>
    <row r="1016" spans="1:16" s="26" customFormat="1" ht="12.5">
      <c r="A1016" s="20"/>
      <c r="B1016" s="20" t="s">
        <v>1449</v>
      </c>
      <c r="C1016" s="72" t="str">
        <f t="shared" si="47"/>
        <v>613</v>
      </c>
      <c r="D1016" s="171" t="s">
        <v>1448</v>
      </c>
      <c r="E1016" s="182">
        <v>3.2260300000000002</v>
      </c>
      <c r="F1016" s="23">
        <v>1.6</v>
      </c>
      <c r="G1016" s="23">
        <v>1</v>
      </c>
      <c r="H1016" s="22">
        <f t="shared" si="45"/>
        <v>5.1616499999999998</v>
      </c>
      <c r="I1016" s="24">
        <f t="shared" si="46"/>
        <v>3.2260300000000002</v>
      </c>
      <c r="J1016" s="25">
        <f>ROUND((H1016*'2-Calculator'!$D$26),2)</f>
        <v>27872.91</v>
      </c>
      <c r="K1016" s="25">
        <f>ROUND((I1016*'2-Calculator'!$D$26),2)</f>
        <v>17420.560000000001</v>
      </c>
      <c r="L1016" s="23">
        <v>23.018324607329841</v>
      </c>
      <c r="M1016" s="20" t="s">
        <v>1378</v>
      </c>
      <c r="N1016" s="20" t="s">
        <v>1378</v>
      </c>
      <c r="O1016" s="20"/>
      <c r="P1016" s="20" t="s">
        <v>13</v>
      </c>
    </row>
    <row r="1017" spans="1:16" s="26" customFormat="1" ht="12.5">
      <c r="A1017" s="20"/>
      <c r="B1017" s="20" t="s">
        <v>1450</v>
      </c>
      <c r="C1017" s="72" t="str">
        <f t="shared" si="47"/>
        <v>613</v>
      </c>
      <c r="D1017" s="171" t="s">
        <v>1448</v>
      </c>
      <c r="E1017" s="182">
        <v>5.1924999999999999</v>
      </c>
      <c r="F1017" s="23">
        <v>1.6</v>
      </c>
      <c r="G1017" s="23">
        <v>1</v>
      </c>
      <c r="H1017" s="22">
        <f t="shared" si="45"/>
        <v>8.3079999999999998</v>
      </c>
      <c r="I1017" s="24">
        <f t="shared" si="46"/>
        <v>5.1924999999999999</v>
      </c>
      <c r="J1017" s="25">
        <f>ROUND((H1017*'2-Calculator'!$D$26),2)</f>
        <v>44863.199999999997</v>
      </c>
      <c r="K1017" s="25">
        <f>ROUND((I1017*'2-Calculator'!$D$26),2)</f>
        <v>28039.5</v>
      </c>
      <c r="L1017" s="23">
        <v>34.390243902439025</v>
      </c>
      <c r="M1017" s="20" t="s">
        <v>1378</v>
      </c>
      <c r="N1017" s="20" t="s">
        <v>1378</v>
      </c>
      <c r="O1017" s="20"/>
      <c r="P1017" s="20" t="s">
        <v>13</v>
      </c>
    </row>
    <row r="1018" spans="1:16" s="26" customFormat="1" ht="12.5">
      <c r="A1018" s="20"/>
      <c r="B1018" s="20" t="s">
        <v>1451</v>
      </c>
      <c r="C1018" s="72" t="str">
        <f t="shared" si="47"/>
        <v>613</v>
      </c>
      <c r="D1018" s="171" t="s">
        <v>1448</v>
      </c>
      <c r="E1018" s="182">
        <v>7.96286</v>
      </c>
      <c r="F1018" s="23">
        <v>1.6</v>
      </c>
      <c r="G1018" s="23">
        <v>1</v>
      </c>
      <c r="H1018" s="22">
        <f t="shared" si="45"/>
        <v>12.74058</v>
      </c>
      <c r="I1018" s="24">
        <f t="shared" si="46"/>
        <v>7.96286</v>
      </c>
      <c r="J1018" s="25">
        <f>ROUND((H1018*'2-Calculator'!$D$26),2)</f>
        <v>68799.13</v>
      </c>
      <c r="K1018" s="25">
        <f>ROUND((I1018*'2-Calculator'!$D$26),2)</f>
        <v>42999.44</v>
      </c>
      <c r="L1018" s="23">
        <v>38.416666666666664</v>
      </c>
      <c r="M1018" s="20" t="s">
        <v>1378</v>
      </c>
      <c r="N1018" s="20" t="s">
        <v>1378</v>
      </c>
      <c r="O1018" s="20"/>
      <c r="P1018" s="20" t="s">
        <v>13</v>
      </c>
    </row>
    <row r="1019" spans="1:16" s="26" customFormat="1" ht="12.5">
      <c r="A1019" s="20"/>
      <c r="B1019" s="20" t="s">
        <v>1452</v>
      </c>
      <c r="C1019" s="72" t="str">
        <f t="shared" si="47"/>
        <v>614</v>
      </c>
      <c r="D1019" s="171" t="s">
        <v>1453</v>
      </c>
      <c r="E1019" s="182">
        <v>1.1103000000000001</v>
      </c>
      <c r="F1019" s="23">
        <v>1.6</v>
      </c>
      <c r="G1019" s="23">
        <v>1</v>
      </c>
      <c r="H1019" s="22">
        <f t="shared" si="45"/>
        <v>1.7764800000000001</v>
      </c>
      <c r="I1019" s="24">
        <f t="shared" si="46"/>
        <v>1.1103000000000001</v>
      </c>
      <c r="J1019" s="25">
        <f>ROUND((H1019*'2-Calculator'!$D$26),2)</f>
        <v>9592.99</v>
      </c>
      <c r="K1019" s="25">
        <f>ROUND((I1019*'2-Calculator'!$D$26),2)</f>
        <v>5995.62</v>
      </c>
      <c r="L1019" s="23">
        <v>10.885043069694596</v>
      </c>
      <c r="M1019" s="20" t="s">
        <v>1378</v>
      </c>
      <c r="N1019" s="20" t="s">
        <v>1378</v>
      </c>
      <c r="O1019" s="20"/>
      <c r="P1019" s="20" t="s">
        <v>13</v>
      </c>
    </row>
    <row r="1020" spans="1:16" s="26" customFormat="1" ht="12.5">
      <c r="A1020" s="20"/>
      <c r="B1020" s="20" t="s">
        <v>1454</v>
      </c>
      <c r="C1020" s="72" t="str">
        <f t="shared" si="47"/>
        <v>614</v>
      </c>
      <c r="D1020" s="171" t="s">
        <v>1453</v>
      </c>
      <c r="E1020" s="182">
        <v>2.69713</v>
      </c>
      <c r="F1020" s="23">
        <v>1.6</v>
      </c>
      <c r="G1020" s="23">
        <v>1</v>
      </c>
      <c r="H1020" s="22">
        <f t="shared" si="45"/>
        <v>4.31541</v>
      </c>
      <c r="I1020" s="24">
        <f t="shared" si="46"/>
        <v>2.69713</v>
      </c>
      <c r="J1020" s="25">
        <f>ROUND((H1020*'2-Calculator'!$D$26),2)</f>
        <v>23303.21</v>
      </c>
      <c r="K1020" s="25">
        <f>ROUND((I1020*'2-Calculator'!$D$26),2)</f>
        <v>14564.5</v>
      </c>
      <c r="L1020" s="23">
        <v>19.524063032367973</v>
      </c>
      <c r="M1020" s="20" t="s">
        <v>1378</v>
      </c>
      <c r="N1020" s="20" t="s">
        <v>1378</v>
      </c>
      <c r="O1020" s="20"/>
      <c r="P1020" s="20" t="s">
        <v>13</v>
      </c>
    </row>
    <row r="1021" spans="1:16" s="26" customFormat="1" ht="12.5">
      <c r="A1021" s="20"/>
      <c r="B1021" s="20" t="s">
        <v>1455</v>
      </c>
      <c r="C1021" s="72" t="str">
        <f t="shared" si="47"/>
        <v>614</v>
      </c>
      <c r="D1021" s="171" t="s">
        <v>1453</v>
      </c>
      <c r="E1021" s="182">
        <v>4.9090699999999998</v>
      </c>
      <c r="F1021" s="23">
        <v>1.6</v>
      </c>
      <c r="G1021" s="23">
        <v>1</v>
      </c>
      <c r="H1021" s="22">
        <f t="shared" si="45"/>
        <v>7.8545100000000003</v>
      </c>
      <c r="I1021" s="24">
        <f t="shared" si="46"/>
        <v>4.9090699999999998</v>
      </c>
      <c r="J1021" s="25">
        <f>ROUND((H1021*'2-Calculator'!$D$26),2)</f>
        <v>42414.35</v>
      </c>
      <c r="K1021" s="25">
        <f>ROUND((I1021*'2-Calculator'!$D$26),2)</f>
        <v>26508.98</v>
      </c>
      <c r="L1021" s="23">
        <v>30.204035874439462</v>
      </c>
      <c r="M1021" s="20" t="s">
        <v>1378</v>
      </c>
      <c r="N1021" s="20" t="s">
        <v>1378</v>
      </c>
      <c r="O1021" s="20"/>
      <c r="P1021" s="20" t="s">
        <v>13</v>
      </c>
    </row>
    <row r="1022" spans="1:16" s="26" customFormat="1" ht="12.5">
      <c r="A1022" s="20"/>
      <c r="B1022" s="20" t="s">
        <v>1456</v>
      </c>
      <c r="C1022" s="72" t="str">
        <f t="shared" si="47"/>
        <v>614</v>
      </c>
      <c r="D1022" s="171" t="s">
        <v>1453</v>
      </c>
      <c r="E1022" s="182">
        <v>6.3990900000000002</v>
      </c>
      <c r="F1022" s="23">
        <v>1.6</v>
      </c>
      <c r="G1022" s="23">
        <v>1</v>
      </c>
      <c r="H1022" s="22">
        <f t="shared" si="45"/>
        <v>10.23854</v>
      </c>
      <c r="I1022" s="24">
        <f t="shared" si="46"/>
        <v>6.3990900000000002</v>
      </c>
      <c r="J1022" s="25">
        <f>ROUND((H1022*'2-Calculator'!$D$26),2)</f>
        <v>55288.12</v>
      </c>
      <c r="K1022" s="25">
        <f>ROUND((I1022*'2-Calculator'!$D$26),2)</f>
        <v>34555.089999999997</v>
      </c>
      <c r="L1022" s="23">
        <v>33.966666666666669</v>
      </c>
      <c r="M1022" s="20" t="s">
        <v>1378</v>
      </c>
      <c r="N1022" s="20" t="s">
        <v>1378</v>
      </c>
      <c r="O1022" s="20"/>
      <c r="P1022" s="20" t="s">
        <v>13</v>
      </c>
    </row>
    <row r="1023" spans="1:16" s="26" customFormat="1" ht="12.5">
      <c r="A1023" s="20"/>
      <c r="B1023" s="20" t="s">
        <v>1457</v>
      </c>
      <c r="C1023" s="72" t="str">
        <f t="shared" si="47"/>
        <v>621</v>
      </c>
      <c r="D1023" s="171" t="s">
        <v>1458</v>
      </c>
      <c r="E1023" s="182">
        <v>0.50744999999999996</v>
      </c>
      <c r="F1023" s="23">
        <v>1.6</v>
      </c>
      <c r="G1023" s="23">
        <v>1</v>
      </c>
      <c r="H1023" s="22">
        <f t="shared" si="45"/>
        <v>0.81191999999999998</v>
      </c>
      <c r="I1023" s="24">
        <f t="shared" si="46"/>
        <v>0.50744999999999996</v>
      </c>
      <c r="J1023" s="25">
        <f>ROUND((H1023*'2-Calculator'!$D$26),2)</f>
        <v>4384.37</v>
      </c>
      <c r="K1023" s="25">
        <f>ROUND((I1023*'2-Calculator'!$D$26),2)</f>
        <v>2740.23</v>
      </c>
      <c r="L1023" s="23">
        <v>6.7598944591029024</v>
      </c>
      <c r="M1023" s="20" t="s">
        <v>1378</v>
      </c>
      <c r="N1023" s="20" t="s">
        <v>1378</v>
      </c>
      <c r="O1023" s="20"/>
      <c r="P1023" s="20" t="s">
        <v>13</v>
      </c>
    </row>
    <row r="1024" spans="1:16" s="26" customFormat="1" ht="12.5">
      <c r="A1024" s="20"/>
      <c r="B1024" s="20" t="s">
        <v>1459</v>
      </c>
      <c r="C1024" s="72" t="str">
        <f t="shared" si="47"/>
        <v>621</v>
      </c>
      <c r="D1024" s="171" t="s">
        <v>1458</v>
      </c>
      <c r="E1024" s="182">
        <v>1.6434899999999999</v>
      </c>
      <c r="F1024" s="23">
        <v>1.6</v>
      </c>
      <c r="G1024" s="23">
        <v>1</v>
      </c>
      <c r="H1024" s="22">
        <f t="shared" si="45"/>
        <v>2.6295799999999998</v>
      </c>
      <c r="I1024" s="24">
        <f t="shared" si="46"/>
        <v>1.6434899999999999</v>
      </c>
      <c r="J1024" s="25">
        <f>ROUND((H1024*'2-Calculator'!$D$26),2)</f>
        <v>14199.73</v>
      </c>
      <c r="K1024" s="25">
        <f>ROUND((I1024*'2-Calculator'!$D$26),2)</f>
        <v>8874.85</v>
      </c>
      <c r="L1024" s="23">
        <v>15.308379888268156</v>
      </c>
      <c r="M1024" s="20" t="s">
        <v>1378</v>
      </c>
      <c r="N1024" s="20" t="s">
        <v>1378</v>
      </c>
      <c r="O1024" s="20"/>
      <c r="P1024" s="20" t="s">
        <v>13</v>
      </c>
    </row>
    <row r="1025" spans="1:16" s="26" customFormat="1" ht="12.5">
      <c r="A1025" s="20"/>
      <c r="B1025" s="20" t="s">
        <v>1460</v>
      </c>
      <c r="C1025" s="72" t="str">
        <f t="shared" si="47"/>
        <v>621</v>
      </c>
      <c r="D1025" s="171" t="s">
        <v>1458</v>
      </c>
      <c r="E1025" s="182">
        <v>3.90856</v>
      </c>
      <c r="F1025" s="23">
        <v>1.6</v>
      </c>
      <c r="G1025" s="23">
        <v>1</v>
      </c>
      <c r="H1025" s="22">
        <f t="shared" si="45"/>
        <v>6.2537000000000003</v>
      </c>
      <c r="I1025" s="24">
        <f t="shared" si="46"/>
        <v>3.90856</v>
      </c>
      <c r="J1025" s="25">
        <f>ROUND((H1025*'2-Calculator'!$D$26),2)</f>
        <v>33769.980000000003</v>
      </c>
      <c r="K1025" s="25">
        <f>ROUND((I1025*'2-Calculator'!$D$26),2)</f>
        <v>21106.22</v>
      </c>
      <c r="L1025" s="23">
        <v>24.957290132547865</v>
      </c>
      <c r="M1025" s="20" t="s">
        <v>1378</v>
      </c>
      <c r="N1025" s="20" t="s">
        <v>1378</v>
      </c>
      <c r="O1025" s="20"/>
      <c r="P1025" s="20" t="s">
        <v>13</v>
      </c>
    </row>
    <row r="1026" spans="1:16" s="26" customFormat="1" ht="12.5">
      <c r="A1026" s="20"/>
      <c r="B1026" s="20" t="s">
        <v>1461</v>
      </c>
      <c r="C1026" s="72" t="str">
        <f t="shared" si="47"/>
        <v>621</v>
      </c>
      <c r="D1026" s="171" t="s">
        <v>1458</v>
      </c>
      <c r="E1026" s="182">
        <v>6.6585400000000003</v>
      </c>
      <c r="F1026" s="23">
        <v>1.6</v>
      </c>
      <c r="G1026" s="23">
        <v>1</v>
      </c>
      <c r="H1026" s="22">
        <f t="shared" si="45"/>
        <v>10.65366</v>
      </c>
      <c r="I1026" s="24">
        <f t="shared" si="46"/>
        <v>6.6585400000000003</v>
      </c>
      <c r="J1026" s="25">
        <f>ROUND((H1026*'2-Calculator'!$D$26),2)</f>
        <v>57529.760000000002</v>
      </c>
      <c r="K1026" s="25">
        <f>ROUND((I1026*'2-Calculator'!$D$26),2)</f>
        <v>35956.120000000003</v>
      </c>
      <c r="L1026" s="23">
        <v>31.263999999999999</v>
      </c>
      <c r="M1026" s="20" t="s">
        <v>1378</v>
      </c>
      <c r="N1026" s="20" t="s">
        <v>1378</v>
      </c>
      <c r="O1026" s="20"/>
      <c r="P1026" s="20" t="s">
        <v>13</v>
      </c>
    </row>
    <row r="1027" spans="1:16" s="26" customFormat="1" ht="12.5">
      <c r="A1027" s="20"/>
      <c r="B1027" s="20" t="s">
        <v>1462</v>
      </c>
      <c r="C1027" s="72" t="str">
        <f t="shared" si="47"/>
        <v>622</v>
      </c>
      <c r="D1027" s="171" t="s">
        <v>1463</v>
      </c>
      <c r="E1027" s="182">
        <v>1.80444</v>
      </c>
      <c r="F1027" s="23">
        <v>1.6</v>
      </c>
      <c r="G1027" s="23">
        <v>1</v>
      </c>
      <c r="H1027" s="22">
        <f t="shared" si="45"/>
        <v>2.8871000000000002</v>
      </c>
      <c r="I1027" s="24">
        <f t="shared" si="46"/>
        <v>1.80444</v>
      </c>
      <c r="J1027" s="25">
        <f>ROUND((H1027*'2-Calculator'!$D$26),2)</f>
        <v>15590.34</v>
      </c>
      <c r="K1027" s="25">
        <f>ROUND((I1027*'2-Calculator'!$D$26),2)</f>
        <v>9743.98</v>
      </c>
      <c r="L1027" s="23">
        <v>11.471245114461194</v>
      </c>
      <c r="M1027" s="20" t="s">
        <v>1378</v>
      </c>
      <c r="N1027" s="20" t="s">
        <v>1378</v>
      </c>
      <c r="O1027" s="20"/>
      <c r="P1027" s="20" t="s">
        <v>13</v>
      </c>
    </row>
    <row r="1028" spans="1:16" s="26" customFormat="1" ht="12.5">
      <c r="A1028" s="20"/>
      <c r="B1028" s="20" t="s">
        <v>1464</v>
      </c>
      <c r="C1028" s="72" t="str">
        <f t="shared" si="47"/>
        <v>622</v>
      </c>
      <c r="D1028" s="171" t="s">
        <v>1463</v>
      </c>
      <c r="E1028" s="182">
        <v>2.6989000000000001</v>
      </c>
      <c r="F1028" s="23">
        <v>1.6</v>
      </c>
      <c r="G1028" s="23">
        <v>1</v>
      </c>
      <c r="H1028" s="22">
        <f t="shared" si="45"/>
        <v>4.3182400000000003</v>
      </c>
      <c r="I1028" s="24">
        <f t="shared" si="46"/>
        <v>2.6989000000000001</v>
      </c>
      <c r="J1028" s="25">
        <f>ROUND((H1028*'2-Calculator'!$D$26),2)</f>
        <v>23318.5</v>
      </c>
      <c r="K1028" s="25">
        <f>ROUND((I1028*'2-Calculator'!$D$26),2)</f>
        <v>14574.06</v>
      </c>
      <c r="L1028" s="23">
        <v>16.200325732899024</v>
      </c>
      <c r="M1028" s="20" t="s">
        <v>1378</v>
      </c>
      <c r="N1028" s="20" t="s">
        <v>1378</v>
      </c>
      <c r="O1028" s="20"/>
      <c r="P1028" s="20" t="s">
        <v>13</v>
      </c>
    </row>
    <row r="1029" spans="1:16" s="26" customFormat="1" ht="12.5">
      <c r="A1029" s="20"/>
      <c r="B1029" s="20" t="s">
        <v>1465</v>
      </c>
      <c r="C1029" s="72" t="str">
        <f t="shared" si="47"/>
        <v>622</v>
      </c>
      <c r="D1029" s="171" t="s">
        <v>1463</v>
      </c>
      <c r="E1029" s="182">
        <v>3.0607000000000002</v>
      </c>
      <c r="F1029" s="23">
        <v>1.6</v>
      </c>
      <c r="G1029" s="23">
        <v>1</v>
      </c>
      <c r="H1029" s="22">
        <f t="shared" si="45"/>
        <v>4.8971200000000001</v>
      </c>
      <c r="I1029" s="24">
        <f t="shared" si="46"/>
        <v>3.0607000000000002</v>
      </c>
      <c r="J1029" s="25">
        <f>ROUND((H1029*'2-Calculator'!$D$26),2)</f>
        <v>26444.45</v>
      </c>
      <c r="K1029" s="25">
        <f>ROUND((I1029*'2-Calculator'!$D$26),2)</f>
        <v>16527.78</v>
      </c>
      <c r="L1029" s="23">
        <v>20.382636655948552</v>
      </c>
      <c r="M1029" s="20" t="s">
        <v>1378</v>
      </c>
      <c r="N1029" s="20" t="s">
        <v>1378</v>
      </c>
      <c r="O1029" s="20"/>
      <c r="P1029" s="20" t="s">
        <v>13</v>
      </c>
    </row>
    <row r="1030" spans="1:16" s="26" customFormat="1" ht="12.5">
      <c r="A1030" s="20"/>
      <c r="B1030" s="20" t="s">
        <v>1466</v>
      </c>
      <c r="C1030" s="72" t="str">
        <f t="shared" si="47"/>
        <v>622</v>
      </c>
      <c r="D1030" s="171" t="s">
        <v>1463</v>
      </c>
      <c r="E1030" s="182">
        <v>5.2556099999999999</v>
      </c>
      <c r="F1030" s="23">
        <v>1.6</v>
      </c>
      <c r="G1030" s="23">
        <v>1</v>
      </c>
      <c r="H1030" s="22">
        <f t="shared" si="45"/>
        <v>8.4089799999999997</v>
      </c>
      <c r="I1030" s="24">
        <f t="shared" si="46"/>
        <v>5.2556099999999999</v>
      </c>
      <c r="J1030" s="25">
        <f>ROUND((H1030*'2-Calculator'!$D$26),2)</f>
        <v>45408.49</v>
      </c>
      <c r="K1030" s="25">
        <f>ROUND((I1030*'2-Calculator'!$D$26),2)</f>
        <v>28380.29</v>
      </c>
      <c r="L1030" s="23">
        <v>25.92274678111588</v>
      </c>
      <c r="M1030" s="20" t="s">
        <v>1378</v>
      </c>
      <c r="N1030" s="20" t="s">
        <v>1378</v>
      </c>
      <c r="O1030" s="20"/>
      <c r="P1030" s="20" t="s">
        <v>13</v>
      </c>
    </row>
    <row r="1031" spans="1:16" s="26" customFormat="1" ht="12.5">
      <c r="A1031" s="20"/>
      <c r="B1031" s="20" t="s">
        <v>1467</v>
      </c>
      <c r="C1031" s="72" t="str">
        <f t="shared" si="47"/>
        <v>623</v>
      </c>
      <c r="D1031" s="171" t="s">
        <v>1468</v>
      </c>
      <c r="E1031" s="182">
        <v>1.1144400000000001</v>
      </c>
      <c r="F1031" s="23">
        <v>1.6</v>
      </c>
      <c r="G1031" s="23">
        <v>1</v>
      </c>
      <c r="H1031" s="22">
        <f t="shared" si="45"/>
        <v>1.7830999999999999</v>
      </c>
      <c r="I1031" s="24">
        <f t="shared" si="46"/>
        <v>1.1144400000000001</v>
      </c>
      <c r="J1031" s="25">
        <f>ROUND((H1031*'2-Calculator'!$D$26),2)</f>
        <v>9628.74</v>
      </c>
      <c r="K1031" s="25">
        <f>ROUND((I1031*'2-Calculator'!$D$26),2)</f>
        <v>6017.98</v>
      </c>
      <c r="L1031" s="23">
        <v>8.891585760517799</v>
      </c>
      <c r="M1031" s="20" t="s">
        <v>1378</v>
      </c>
      <c r="N1031" s="20" t="s">
        <v>1378</v>
      </c>
      <c r="O1031" s="20"/>
      <c r="P1031" s="20" t="s">
        <v>13</v>
      </c>
    </row>
    <row r="1032" spans="1:16" s="26" customFormat="1" ht="12.5">
      <c r="A1032" s="20"/>
      <c r="B1032" s="20" t="s">
        <v>1469</v>
      </c>
      <c r="C1032" s="72" t="str">
        <f t="shared" si="47"/>
        <v>623</v>
      </c>
      <c r="D1032" s="171" t="s">
        <v>1468</v>
      </c>
      <c r="E1032" s="182">
        <v>1.8077000000000001</v>
      </c>
      <c r="F1032" s="23">
        <v>1.6</v>
      </c>
      <c r="G1032" s="23">
        <v>1</v>
      </c>
      <c r="H1032" s="22">
        <f t="shared" si="45"/>
        <v>2.8923199999999998</v>
      </c>
      <c r="I1032" s="24">
        <f t="shared" si="46"/>
        <v>1.8077000000000001</v>
      </c>
      <c r="J1032" s="25">
        <f>ROUND((H1032*'2-Calculator'!$D$26),2)</f>
        <v>15618.53</v>
      </c>
      <c r="K1032" s="25">
        <f>ROUND((I1032*'2-Calculator'!$D$26),2)</f>
        <v>9761.58</v>
      </c>
      <c r="L1032" s="23">
        <v>14.324999999999999</v>
      </c>
      <c r="M1032" s="20" t="s">
        <v>1378</v>
      </c>
      <c r="N1032" s="20" t="s">
        <v>1378</v>
      </c>
      <c r="O1032" s="20"/>
      <c r="P1032" s="20" t="s">
        <v>13</v>
      </c>
    </row>
    <row r="1033" spans="1:16" s="26" customFormat="1" ht="12.5">
      <c r="A1033" s="20"/>
      <c r="B1033" s="20" t="s">
        <v>1470</v>
      </c>
      <c r="C1033" s="72" t="str">
        <f t="shared" si="47"/>
        <v>623</v>
      </c>
      <c r="D1033" s="171" t="s">
        <v>1468</v>
      </c>
      <c r="E1033" s="182">
        <v>3.9774600000000002</v>
      </c>
      <c r="F1033" s="23">
        <v>1.6</v>
      </c>
      <c r="G1033" s="23">
        <v>1</v>
      </c>
      <c r="H1033" s="22">
        <f t="shared" si="45"/>
        <v>6.3639400000000004</v>
      </c>
      <c r="I1033" s="24">
        <f t="shared" si="46"/>
        <v>3.9774600000000002</v>
      </c>
      <c r="J1033" s="25">
        <f>ROUND((H1033*'2-Calculator'!$D$26),2)</f>
        <v>34365.279999999999</v>
      </c>
      <c r="K1033" s="25">
        <f>ROUND((I1033*'2-Calculator'!$D$26),2)</f>
        <v>21478.28</v>
      </c>
      <c r="L1033" s="23">
        <v>22.144736842105264</v>
      </c>
      <c r="M1033" s="20" t="s">
        <v>1378</v>
      </c>
      <c r="N1033" s="20" t="s">
        <v>1378</v>
      </c>
      <c r="O1033" s="20"/>
      <c r="P1033" s="20" t="s">
        <v>13</v>
      </c>
    </row>
    <row r="1034" spans="1:16" s="26" customFormat="1" ht="12.5">
      <c r="A1034" s="20"/>
      <c r="B1034" s="20" t="s">
        <v>1471</v>
      </c>
      <c r="C1034" s="72" t="str">
        <f t="shared" si="47"/>
        <v>623</v>
      </c>
      <c r="D1034" s="171" t="s">
        <v>1468</v>
      </c>
      <c r="E1034" s="182">
        <v>4.8233499999999996</v>
      </c>
      <c r="F1034" s="23">
        <v>1.6</v>
      </c>
      <c r="G1034" s="23">
        <v>1</v>
      </c>
      <c r="H1034" s="22">
        <f t="shared" si="45"/>
        <v>7.7173600000000002</v>
      </c>
      <c r="I1034" s="24">
        <f t="shared" si="46"/>
        <v>4.8233499999999996</v>
      </c>
      <c r="J1034" s="25">
        <f>ROUND((H1034*'2-Calculator'!$D$26),2)</f>
        <v>41673.74</v>
      </c>
      <c r="K1034" s="25">
        <f>ROUND((I1034*'2-Calculator'!$D$26),2)</f>
        <v>26046.09</v>
      </c>
      <c r="L1034" s="23">
        <v>25.666666666666668</v>
      </c>
      <c r="M1034" s="20" t="s">
        <v>1378</v>
      </c>
      <c r="N1034" s="20" t="s">
        <v>1378</v>
      </c>
      <c r="O1034" s="20"/>
      <c r="P1034" s="20" t="s">
        <v>13</v>
      </c>
    </row>
    <row r="1035" spans="1:16" s="26" customFormat="1" ht="12.5">
      <c r="A1035" s="20"/>
      <c r="B1035" s="20" t="s">
        <v>1472</v>
      </c>
      <c r="C1035" s="72" t="str">
        <f t="shared" si="47"/>
        <v>625</v>
      </c>
      <c r="D1035" s="171" t="s">
        <v>1473</v>
      </c>
      <c r="E1035" s="182">
        <v>1.28776</v>
      </c>
      <c r="F1035" s="23">
        <v>1.6</v>
      </c>
      <c r="G1035" s="23">
        <v>1</v>
      </c>
      <c r="H1035" s="22">
        <f t="shared" si="45"/>
        <v>2.0604200000000001</v>
      </c>
      <c r="I1035" s="24">
        <f t="shared" si="46"/>
        <v>1.28776</v>
      </c>
      <c r="J1035" s="25">
        <f>ROUND((H1035*'2-Calculator'!$D$26),2)</f>
        <v>11126.27</v>
      </c>
      <c r="K1035" s="25">
        <f>ROUND((I1035*'2-Calculator'!$D$26),2)</f>
        <v>6953.9</v>
      </c>
      <c r="L1035" s="23">
        <v>11.295927601809955</v>
      </c>
      <c r="M1035" s="20" t="s">
        <v>1378</v>
      </c>
      <c r="N1035" s="20" t="s">
        <v>1378</v>
      </c>
      <c r="O1035" s="20"/>
      <c r="P1035" s="20" t="s">
        <v>13</v>
      </c>
    </row>
    <row r="1036" spans="1:16" s="26" customFormat="1" ht="12.5">
      <c r="A1036" s="20"/>
      <c r="B1036" s="20" t="s">
        <v>1474</v>
      </c>
      <c r="C1036" s="72" t="str">
        <f t="shared" si="47"/>
        <v>625</v>
      </c>
      <c r="D1036" s="171" t="s">
        <v>1473</v>
      </c>
      <c r="E1036" s="182">
        <v>1.7510600000000001</v>
      </c>
      <c r="F1036" s="23">
        <v>1.6</v>
      </c>
      <c r="G1036" s="23">
        <v>1</v>
      </c>
      <c r="H1036" s="22">
        <f t="shared" si="45"/>
        <v>2.8016999999999999</v>
      </c>
      <c r="I1036" s="24">
        <f t="shared" si="46"/>
        <v>1.7510600000000001</v>
      </c>
      <c r="J1036" s="25">
        <f>ROUND((H1036*'2-Calculator'!$D$26),2)</f>
        <v>15129.18</v>
      </c>
      <c r="K1036" s="25">
        <f>ROUND((I1036*'2-Calculator'!$D$26),2)</f>
        <v>9455.7199999999993</v>
      </c>
      <c r="L1036" s="23">
        <v>16.093859211183226</v>
      </c>
      <c r="M1036" s="20" t="s">
        <v>1378</v>
      </c>
      <c r="N1036" s="20" t="s">
        <v>1378</v>
      </c>
      <c r="O1036" s="20"/>
      <c r="P1036" s="20" t="s">
        <v>13</v>
      </c>
    </row>
    <row r="1037" spans="1:16" s="26" customFormat="1" ht="12.5">
      <c r="A1037" s="20"/>
      <c r="B1037" s="20" t="s">
        <v>1475</v>
      </c>
      <c r="C1037" s="72" t="str">
        <f t="shared" si="47"/>
        <v>625</v>
      </c>
      <c r="D1037" s="171" t="s">
        <v>1473</v>
      </c>
      <c r="E1037" s="182">
        <v>3.1667900000000002</v>
      </c>
      <c r="F1037" s="23">
        <v>1.6</v>
      </c>
      <c r="G1037" s="23">
        <v>1</v>
      </c>
      <c r="H1037" s="22">
        <f t="shared" si="45"/>
        <v>5.0668600000000001</v>
      </c>
      <c r="I1037" s="24">
        <f t="shared" si="46"/>
        <v>3.1667900000000002</v>
      </c>
      <c r="J1037" s="25">
        <f>ROUND((H1037*'2-Calculator'!$D$26),2)</f>
        <v>27361.040000000001</v>
      </c>
      <c r="K1037" s="25">
        <f>ROUND((I1037*'2-Calculator'!$D$26),2)</f>
        <v>17100.669999999998</v>
      </c>
      <c r="L1037" s="23">
        <v>24.222727272727273</v>
      </c>
      <c r="M1037" s="20" t="s">
        <v>1378</v>
      </c>
      <c r="N1037" s="20" t="s">
        <v>1378</v>
      </c>
      <c r="O1037" s="20"/>
      <c r="P1037" s="20" t="s">
        <v>13</v>
      </c>
    </row>
    <row r="1038" spans="1:16" s="26" customFormat="1" ht="12.5">
      <c r="A1038" s="20"/>
      <c r="B1038" s="20" t="s">
        <v>1476</v>
      </c>
      <c r="C1038" s="72" t="str">
        <f t="shared" si="47"/>
        <v>625</v>
      </c>
      <c r="D1038" s="171" t="s">
        <v>1473</v>
      </c>
      <c r="E1038" s="182">
        <v>4.44346</v>
      </c>
      <c r="F1038" s="23">
        <v>1.6</v>
      </c>
      <c r="G1038" s="23">
        <v>1</v>
      </c>
      <c r="H1038" s="22">
        <f t="shared" si="45"/>
        <v>7.10954</v>
      </c>
      <c r="I1038" s="24">
        <f t="shared" si="46"/>
        <v>4.44346</v>
      </c>
      <c r="J1038" s="25">
        <f>ROUND((H1038*'2-Calculator'!$D$26),2)</f>
        <v>38391.519999999997</v>
      </c>
      <c r="K1038" s="25">
        <f>ROUND((I1038*'2-Calculator'!$D$26),2)</f>
        <v>23994.68</v>
      </c>
      <c r="L1038" s="23">
        <v>38.636363636363633</v>
      </c>
      <c r="M1038" s="20" t="s">
        <v>1378</v>
      </c>
      <c r="N1038" s="20" t="s">
        <v>1378</v>
      </c>
      <c r="O1038" s="20"/>
      <c r="P1038" s="20" t="s">
        <v>13</v>
      </c>
    </row>
    <row r="1039" spans="1:16" s="26" customFormat="1" ht="12.5">
      <c r="A1039" s="20"/>
      <c r="B1039" s="20" t="s">
        <v>1477</v>
      </c>
      <c r="C1039" s="72" t="str">
        <f t="shared" si="47"/>
        <v>626</v>
      </c>
      <c r="D1039" s="171" t="s">
        <v>1478</v>
      </c>
      <c r="E1039" s="182">
        <v>0.19486999999999999</v>
      </c>
      <c r="F1039" s="23">
        <v>1.55</v>
      </c>
      <c r="G1039" s="23">
        <v>1</v>
      </c>
      <c r="H1039" s="22">
        <f t="shared" ref="H1039:H1102" si="48">ROUND(E1039*F1039,5)</f>
        <v>0.30204999999999999</v>
      </c>
      <c r="I1039" s="24">
        <f t="shared" ref="I1039:I1102" si="49">ROUND(E1039*G1039,5)</f>
        <v>0.19486999999999999</v>
      </c>
      <c r="J1039" s="25">
        <f>ROUND((H1039*'2-Calculator'!$D$26),2)</f>
        <v>1631.07</v>
      </c>
      <c r="K1039" s="25">
        <f>ROUND((I1039*'2-Calculator'!$D$26),2)</f>
        <v>1052.3</v>
      </c>
      <c r="L1039" s="23">
        <v>2.8501491623957778</v>
      </c>
      <c r="M1039" s="20" t="s">
        <v>1479</v>
      </c>
      <c r="N1039" s="20" t="s">
        <v>1479</v>
      </c>
      <c r="O1039" s="20"/>
      <c r="P1039" s="20" t="s">
        <v>13</v>
      </c>
    </row>
    <row r="1040" spans="1:16" s="26" customFormat="1" ht="12.5">
      <c r="A1040" s="20"/>
      <c r="B1040" s="20" t="s">
        <v>1480</v>
      </c>
      <c r="C1040" s="72" t="str">
        <f t="shared" ref="C1040:C1103" si="50">LEFT(B1040,3)</f>
        <v>626</v>
      </c>
      <c r="D1040" s="171" t="s">
        <v>1478</v>
      </c>
      <c r="E1040" s="182">
        <v>0.22742000000000001</v>
      </c>
      <c r="F1040" s="23">
        <v>1.55</v>
      </c>
      <c r="G1040" s="23">
        <v>1</v>
      </c>
      <c r="H1040" s="22">
        <f t="shared" si="48"/>
        <v>0.35249999999999998</v>
      </c>
      <c r="I1040" s="24">
        <f t="shared" si="49"/>
        <v>0.22742000000000001</v>
      </c>
      <c r="J1040" s="25">
        <f>ROUND((H1040*'2-Calculator'!$D$26),2)</f>
        <v>1903.5</v>
      </c>
      <c r="K1040" s="25">
        <f>ROUND((I1040*'2-Calculator'!$D$26),2)</f>
        <v>1228.07</v>
      </c>
      <c r="L1040" s="23">
        <v>3.3930048446177477</v>
      </c>
      <c r="M1040" s="20" t="s">
        <v>1479</v>
      </c>
      <c r="N1040" s="20" t="s">
        <v>1479</v>
      </c>
      <c r="O1040" s="20"/>
      <c r="P1040" s="20" t="s">
        <v>13</v>
      </c>
    </row>
    <row r="1041" spans="1:16" s="26" customFormat="1" ht="12.5">
      <c r="A1041" s="20"/>
      <c r="B1041" s="20" t="s">
        <v>1481</v>
      </c>
      <c r="C1041" s="72" t="str">
        <f t="shared" si="50"/>
        <v>626</v>
      </c>
      <c r="D1041" s="171" t="s">
        <v>1478</v>
      </c>
      <c r="E1041" s="182">
        <v>0.53837999999999997</v>
      </c>
      <c r="F1041" s="23">
        <v>1.55</v>
      </c>
      <c r="G1041" s="23">
        <v>1</v>
      </c>
      <c r="H1041" s="22">
        <f t="shared" si="48"/>
        <v>0.83448999999999995</v>
      </c>
      <c r="I1041" s="24">
        <f t="shared" si="49"/>
        <v>0.53837999999999997</v>
      </c>
      <c r="J1041" s="25">
        <f>ROUND((H1041*'2-Calculator'!$D$26),2)</f>
        <v>4506.25</v>
      </c>
      <c r="K1041" s="25">
        <f>ROUND((I1041*'2-Calculator'!$D$26),2)</f>
        <v>2907.25</v>
      </c>
      <c r="L1041" s="23">
        <v>6.5340951808134724</v>
      </c>
      <c r="M1041" s="20" t="s">
        <v>1479</v>
      </c>
      <c r="N1041" s="20" t="s">
        <v>1479</v>
      </c>
      <c r="O1041" s="20"/>
      <c r="P1041" s="20" t="s">
        <v>13</v>
      </c>
    </row>
    <row r="1042" spans="1:16" s="26" customFormat="1" ht="12.5">
      <c r="A1042" s="20"/>
      <c r="B1042" s="20" t="s">
        <v>1482</v>
      </c>
      <c r="C1042" s="72" t="str">
        <f t="shared" si="50"/>
        <v>626</v>
      </c>
      <c r="D1042" s="171" t="s">
        <v>1478</v>
      </c>
      <c r="E1042" s="182">
        <v>2.9659499999999999</v>
      </c>
      <c r="F1042" s="23">
        <v>1.55</v>
      </c>
      <c r="G1042" s="23">
        <v>1</v>
      </c>
      <c r="H1042" s="22">
        <f t="shared" si="48"/>
        <v>4.5972200000000001</v>
      </c>
      <c r="I1042" s="24">
        <f t="shared" si="49"/>
        <v>2.9659499999999999</v>
      </c>
      <c r="J1042" s="25">
        <f>ROUND((H1042*'2-Calculator'!$D$26),2)</f>
        <v>24824.99</v>
      </c>
      <c r="K1042" s="25">
        <f>ROUND((I1042*'2-Calculator'!$D$26),2)</f>
        <v>16016.13</v>
      </c>
      <c r="L1042" s="23">
        <v>13.444444444444445</v>
      </c>
      <c r="M1042" s="20" t="s">
        <v>1479</v>
      </c>
      <c r="N1042" s="20" t="s">
        <v>1479</v>
      </c>
      <c r="O1042" s="20"/>
      <c r="P1042" s="20" t="s">
        <v>13</v>
      </c>
    </row>
    <row r="1043" spans="1:16" s="26" customFormat="1" ht="12.5">
      <c r="A1043" s="20"/>
      <c r="B1043" s="20" t="s">
        <v>1483</v>
      </c>
      <c r="C1043" s="72" t="str">
        <f t="shared" si="50"/>
        <v>630</v>
      </c>
      <c r="D1043" s="171" t="s">
        <v>1484</v>
      </c>
      <c r="E1043" s="182">
        <v>2.7455400000000001</v>
      </c>
      <c r="F1043" s="23">
        <v>1.6</v>
      </c>
      <c r="G1043" s="23">
        <v>1</v>
      </c>
      <c r="H1043" s="22">
        <f t="shared" si="48"/>
        <v>4.3928599999999998</v>
      </c>
      <c r="I1043" s="24">
        <f t="shared" si="49"/>
        <v>2.7455400000000001</v>
      </c>
      <c r="J1043" s="25">
        <f>ROUND((H1043*'2-Calculator'!$D$26),2)</f>
        <v>23721.439999999999</v>
      </c>
      <c r="K1043" s="25">
        <f>ROUND((I1043*'2-Calculator'!$D$26),2)</f>
        <v>14825.92</v>
      </c>
      <c r="L1043" s="23">
        <v>8.3142857142857149</v>
      </c>
      <c r="M1043" s="20" t="s">
        <v>1378</v>
      </c>
      <c r="N1043" s="20" t="s">
        <v>1378</v>
      </c>
      <c r="O1043" s="20"/>
      <c r="P1043" s="20" t="s">
        <v>13</v>
      </c>
    </row>
    <row r="1044" spans="1:16" s="26" customFormat="1" ht="12.5">
      <c r="A1044" s="20"/>
      <c r="B1044" s="20" t="s">
        <v>1485</v>
      </c>
      <c r="C1044" s="72" t="str">
        <f t="shared" si="50"/>
        <v>630</v>
      </c>
      <c r="D1044" s="171" t="s">
        <v>1484</v>
      </c>
      <c r="E1044" s="182">
        <v>6.9211200000000002</v>
      </c>
      <c r="F1044" s="23">
        <v>1.6</v>
      </c>
      <c r="G1044" s="23">
        <v>1</v>
      </c>
      <c r="H1044" s="22">
        <f t="shared" si="48"/>
        <v>11.073790000000001</v>
      </c>
      <c r="I1044" s="24">
        <f t="shared" si="49"/>
        <v>6.9211200000000002</v>
      </c>
      <c r="J1044" s="25">
        <f>ROUND((H1044*'2-Calculator'!$D$26),2)</f>
        <v>59798.47</v>
      </c>
      <c r="K1044" s="25">
        <f>ROUND((I1044*'2-Calculator'!$D$26),2)</f>
        <v>37374.050000000003</v>
      </c>
      <c r="L1044" s="23">
        <v>12.358108108108109</v>
      </c>
      <c r="M1044" s="20" t="s">
        <v>1378</v>
      </c>
      <c r="N1044" s="20" t="s">
        <v>1378</v>
      </c>
      <c r="O1044" s="20"/>
      <c r="P1044" s="20" t="s">
        <v>13</v>
      </c>
    </row>
    <row r="1045" spans="1:16" s="26" customFormat="1" ht="12.5">
      <c r="A1045" s="20"/>
      <c r="B1045" s="20" t="s">
        <v>1486</v>
      </c>
      <c r="C1045" s="72" t="str">
        <f t="shared" si="50"/>
        <v>630</v>
      </c>
      <c r="D1045" s="171" t="s">
        <v>1484</v>
      </c>
      <c r="E1045" s="182">
        <v>10.908609999999999</v>
      </c>
      <c r="F1045" s="23">
        <v>1.6</v>
      </c>
      <c r="G1045" s="23">
        <v>1</v>
      </c>
      <c r="H1045" s="22">
        <f t="shared" si="48"/>
        <v>17.453779999999998</v>
      </c>
      <c r="I1045" s="24">
        <f t="shared" si="49"/>
        <v>10.908609999999999</v>
      </c>
      <c r="J1045" s="25">
        <f>ROUND((H1045*'2-Calculator'!$D$26),2)</f>
        <v>94250.41</v>
      </c>
      <c r="K1045" s="25">
        <f>ROUND((I1045*'2-Calculator'!$D$26),2)</f>
        <v>58906.49</v>
      </c>
      <c r="L1045" s="23">
        <v>20.173745173745175</v>
      </c>
      <c r="M1045" s="20" t="s">
        <v>1378</v>
      </c>
      <c r="N1045" s="20" t="s">
        <v>1378</v>
      </c>
      <c r="O1045" s="20"/>
      <c r="P1045" s="20" t="s">
        <v>13</v>
      </c>
    </row>
    <row r="1046" spans="1:16" s="26" customFormat="1" ht="12.5">
      <c r="A1046" s="20"/>
      <c r="B1046" s="20" t="s">
        <v>1487</v>
      </c>
      <c r="C1046" s="72" t="str">
        <f t="shared" si="50"/>
        <v>630</v>
      </c>
      <c r="D1046" s="171" t="s">
        <v>1484</v>
      </c>
      <c r="E1046" s="182">
        <v>22.576789999999999</v>
      </c>
      <c r="F1046" s="23">
        <v>1.6</v>
      </c>
      <c r="G1046" s="23">
        <v>1</v>
      </c>
      <c r="H1046" s="22">
        <f t="shared" si="48"/>
        <v>36.122860000000003</v>
      </c>
      <c r="I1046" s="24">
        <f t="shared" si="49"/>
        <v>22.576789999999999</v>
      </c>
      <c r="J1046" s="25">
        <f>ROUND((H1046*'2-Calculator'!$D$26),2)</f>
        <v>195063.44</v>
      </c>
      <c r="K1046" s="25">
        <f>ROUND((I1046*'2-Calculator'!$D$26),2)</f>
        <v>121914.67</v>
      </c>
      <c r="L1046" s="23">
        <v>45.563667232597624</v>
      </c>
      <c r="M1046" s="20" t="s">
        <v>1378</v>
      </c>
      <c r="N1046" s="20" t="s">
        <v>1378</v>
      </c>
      <c r="O1046" s="20"/>
      <c r="P1046" s="20" t="s">
        <v>13</v>
      </c>
    </row>
    <row r="1047" spans="1:16" s="26" customFormat="1" ht="12.5">
      <c r="A1047" s="20"/>
      <c r="B1047" s="20" t="s">
        <v>1488</v>
      </c>
      <c r="C1047" s="72" t="str">
        <f t="shared" si="50"/>
        <v>631</v>
      </c>
      <c r="D1047" s="171" t="s">
        <v>1489</v>
      </c>
      <c r="E1047" s="182">
        <v>0.56833999999999996</v>
      </c>
      <c r="F1047" s="23">
        <v>1.6</v>
      </c>
      <c r="G1047" s="23">
        <v>1</v>
      </c>
      <c r="H1047" s="22">
        <f t="shared" si="48"/>
        <v>0.90934000000000004</v>
      </c>
      <c r="I1047" s="24">
        <f t="shared" si="49"/>
        <v>0.56833999999999996</v>
      </c>
      <c r="J1047" s="25">
        <f>ROUND((H1047*'2-Calculator'!$D$26),2)</f>
        <v>4910.4399999999996</v>
      </c>
      <c r="K1047" s="25">
        <f>ROUND((I1047*'2-Calculator'!$D$26),2)</f>
        <v>3069.04</v>
      </c>
      <c r="L1047" s="23">
        <v>4.8888888888888893</v>
      </c>
      <c r="M1047" s="20" t="s">
        <v>1378</v>
      </c>
      <c r="N1047" s="20" t="s">
        <v>1378</v>
      </c>
      <c r="O1047" s="20"/>
      <c r="P1047" s="20" t="s">
        <v>13</v>
      </c>
    </row>
    <row r="1048" spans="1:16" s="26" customFormat="1" ht="12.5">
      <c r="A1048" s="20"/>
      <c r="B1048" s="20" t="s">
        <v>1490</v>
      </c>
      <c r="C1048" s="72" t="str">
        <f t="shared" si="50"/>
        <v>631</v>
      </c>
      <c r="D1048" s="171" t="s">
        <v>1489</v>
      </c>
      <c r="E1048" s="182">
        <v>4.4011800000000001</v>
      </c>
      <c r="F1048" s="23">
        <v>1.6</v>
      </c>
      <c r="G1048" s="23">
        <v>1</v>
      </c>
      <c r="H1048" s="22">
        <f t="shared" si="48"/>
        <v>7.0418900000000004</v>
      </c>
      <c r="I1048" s="24">
        <f t="shared" si="49"/>
        <v>4.4011800000000001</v>
      </c>
      <c r="J1048" s="25">
        <f>ROUND((H1048*'2-Calculator'!$D$26),2)</f>
        <v>38026.21</v>
      </c>
      <c r="K1048" s="25">
        <f>ROUND((I1048*'2-Calculator'!$D$26),2)</f>
        <v>23766.37</v>
      </c>
      <c r="L1048" s="23">
        <v>13.017964071856287</v>
      </c>
      <c r="M1048" s="20" t="s">
        <v>1378</v>
      </c>
      <c r="N1048" s="20" t="s">
        <v>1378</v>
      </c>
      <c r="O1048" s="20"/>
      <c r="P1048" s="20" t="s">
        <v>13</v>
      </c>
    </row>
    <row r="1049" spans="1:16" s="26" customFormat="1" ht="12.5">
      <c r="A1049" s="20"/>
      <c r="B1049" s="20" t="s">
        <v>1491</v>
      </c>
      <c r="C1049" s="72" t="str">
        <f t="shared" si="50"/>
        <v>631</v>
      </c>
      <c r="D1049" s="171" t="s">
        <v>1489</v>
      </c>
      <c r="E1049" s="182">
        <v>7.1762300000000003</v>
      </c>
      <c r="F1049" s="23">
        <v>1.6</v>
      </c>
      <c r="G1049" s="23">
        <v>1</v>
      </c>
      <c r="H1049" s="22">
        <f t="shared" si="48"/>
        <v>11.48197</v>
      </c>
      <c r="I1049" s="24">
        <f t="shared" si="49"/>
        <v>7.1762300000000003</v>
      </c>
      <c r="J1049" s="25">
        <f>ROUND((H1049*'2-Calculator'!$D$26),2)</f>
        <v>62002.64</v>
      </c>
      <c r="K1049" s="25">
        <f>ROUND((I1049*'2-Calculator'!$D$26),2)</f>
        <v>38751.64</v>
      </c>
      <c r="L1049" s="23">
        <v>28.614864864864863</v>
      </c>
      <c r="M1049" s="20" t="s">
        <v>1378</v>
      </c>
      <c r="N1049" s="20" t="s">
        <v>1378</v>
      </c>
      <c r="O1049" s="20"/>
      <c r="P1049" s="20" t="s">
        <v>13</v>
      </c>
    </row>
    <row r="1050" spans="1:16" s="26" customFormat="1" ht="12.5">
      <c r="A1050" s="20"/>
      <c r="B1050" s="20" t="s">
        <v>1492</v>
      </c>
      <c r="C1050" s="72" t="str">
        <f t="shared" si="50"/>
        <v>631</v>
      </c>
      <c r="D1050" s="171" t="s">
        <v>1489</v>
      </c>
      <c r="E1050" s="182">
        <v>18.686789999999998</v>
      </c>
      <c r="F1050" s="23">
        <v>1.6</v>
      </c>
      <c r="G1050" s="23">
        <v>1</v>
      </c>
      <c r="H1050" s="22">
        <f t="shared" si="48"/>
        <v>29.898859999999999</v>
      </c>
      <c r="I1050" s="24">
        <f t="shared" si="49"/>
        <v>18.686789999999998</v>
      </c>
      <c r="J1050" s="25">
        <f>ROUND((H1050*'2-Calculator'!$D$26),2)</f>
        <v>161453.84</v>
      </c>
      <c r="K1050" s="25">
        <f>ROUND((I1050*'2-Calculator'!$D$26),2)</f>
        <v>100908.67</v>
      </c>
      <c r="L1050" s="23">
        <v>68.885906040268452</v>
      </c>
      <c r="M1050" s="20" t="s">
        <v>1378</v>
      </c>
      <c r="N1050" s="20" t="s">
        <v>1378</v>
      </c>
      <c r="O1050" s="20"/>
      <c r="P1050" s="20" t="s">
        <v>13</v>
      </c>
    </row>
    <row r="1051" spans="1:16" s="26" customFormat="1" ht="12.5">
      <c r="A1051" s="20"/>
      <c r="B1051" s="20" t="s">
        <v>1493</v>
      </c>
      <c r="C1051" s="72" t="str">
        <f t="shared" si="50"/>
        <v>633</v>
      </c>
      <c r="D1051" s="171" t="s">
        <v>1494</v>
      </c>
      <c r="E1051" s="182">
        <v>0.23200999999999999</v>
      </c>
      <c r="F1051" s="23">
        <v>1.6</v>
      </c>
      <c r="G1051" s="23">
        <v>1</v>
      </c>
      <c r="H1051" s="22">
        <f t="shared" si="48"/>
        <v>0.37121999999999999</v>
      </c>
      <c r="I1051" s="24">
        <f t="shared" si="49"/>
        <v>0.23200999999999999</v>
      </c>
      <c r="J1051" s="25">
        <f>ROUND((H1051*'2-Calculator'!$D$26),2)</f>
        <v>2004.59</v>
      </c>
      <c r="K1051" s="25">
        <f>ROUND((I1051*'2-Calculator'!$D$26),2)</f>
        <v>1252.8499999999999</v>
      </c>
      <c r="L1051" s="23">
        <v>2.911865234375</v>
      </c>
      <c r="M1051" s="20" t="s">
        <v>1378</v>
      </c>
      <c r="N1051" s="20" t="s">
        <v>1378</v>
      </c>
      <c r="O1051" s="20"/>
      <c r="P1051" s="20" t="s">
        <v>13</v>
      </c>
    </row>
    <row r="1052" spans="1:16" s="26" customFormat="1" ht="12.5">
      <c r="A1052" s="20"/>
      <c r="B1052" s="20" t="s">
        <v>1495</v>
      </c>
      <c r="C1052" s="72" t="str">
        <f t="shared" si="50"/>
        <v>633</v>
      </c>
      <c r="D1052" s="171" t="s">
        <v>1494</v>
      </c>
      <c r="E1052" s="182">
        <v>0.65935999999999995</v>
      </c>
      <c r="F1052" s="23">
        <v>1.6</v>
      </c>
      <c r="G1052" s="23">
        <v>1</v>
      </c>
      <c r="H1052" s="22">
        <f t="shared" si="48"/>
        <v>1.05498</v>
      </c>
      <c r="I1052" s="24">
        <f t="shared" si="49"/>
        <v>0.65935999999999995</v>
      </c>
      <c r="J1052" s="25">
        <f>ROUND((H1052*'2-Calculator'!$D$26),2)</f>
        <v>5696.89</v>
      </c>
      <c r="K1052" s="25">
        <f>ROUND((I1052*'2-Calculator'!$D$26),2)</f>
        <v>3560.54</v>
      </c>
      <c r="L1052" s="23">
        <v>7.3788328387734916</v>
      </c>
      <c r="M1052" s="20" t="s">
        <v>1378</v>
      </c>
      <c r="N1052" s="20" t="s">
        <v>1378</v>
      </c>
      <c r="O1052" s="20"/>
      <c r="P1052" s="20" t="s">
        <v>13</v>
      </c>
    </row>
    <row r="1053" spans="1:16" s="26" customFormat="1" ht="12.5">
      <c r="A1053" s="20"/>
      <c r="B1053" s="20" t="s">
        <v>1496</v>
      </c>
      <c r="C1053" s="72" t="str">
        <f t="shared" si="50"/>
        <v>633</v>
      </c>
      <c r="D1053" s="171" t="s">
        <v>1494</v>
      </c>
      <c r="E1053" s="182">
        <v>2.3402699999999999</v>
      </c>
      <c r="F1053" s="23">
        <v>1.6</v>
      </c>
      <c r="G1053" s="23">
        <v>1</v>
      </c>
      <c r="H1053" s="22">
        <f t="shared" si="48"/>
        <v>3.7444299999999999</v>
      </c>
      <c r="I1053" s="24">
        <f t="shared" si="49"/>
        <v>2.3402699999999999</v>
      </c>
      <c r="J1053" s="25">
        <f>ROUND((H1053*'2-Calculator'!$D$26),2)</f>
        <v>20219.919999999998</v>
      </c>
      <c r="K1053" s="25">
        <f>ROUND((I1053*'2-Calculator'!$D$26),2)</f>
        <v>12637.46</v>
      </c>
      <c r="L1053" s="23">
        <v>16.720626631853786</v>
      </c>
      <c r="M1053" s="20" t="s">
        <v>1378</v>
      </c>
      <c r="N1053" s="20" t="s">
        <v>1378</v>
      </c>
      <c r="O1053" s="20"/>
      <c r="P1053" s="20" t="s">
        <v>13</v>
      </c>
    </row>
    <row r="1054" spans="1:16" s="26" customFormat="1" ht="12.5">
      <c r="A1054" s="20"/>
      <c r="B1054" s="20" t="s">
        <v>1497</v>
      </c>
      <c r="C1054" s="72" t="str">
        <f t="shared" si="50"/>
        <v>633</v>
      </c>
      <c r="D1054" s="171" t="s">
        <v>1494</v>
      </c>
      <c r="E1054" s="182">
        <v>6.0519400000000001</v>
      </c>
      <c r="F1054" s="23">
        <v>1.6</v>
      </c>
      <c r="G1054" s="23">
        <v>1</v>
      </c>
      <c r="H1054" s="22">
        <f t="shared" si="48"/>
        <v>9.6830999999999996</v>
      </c>
      <c r="I1054" s="24">
        <f t="shared" si="49"/>
        <v>6.0519400000000001</v>
      </c>
      <c r="J1054" s="25">
        <f>ROUND((H1054*'2-Calculator'!$D$26),2)</f>
        <v>52288.74</v>
      </c>
      <c r="K1054" s="25">
        <f>ROUND((I1054*'2-Calculator'!$D$26),2)</f>
        <v>32680.48</v>
      </c>
      <c r="L1054" s="23">
        <v>26.801381692573404</v>
      </c>
      <c r="M1054" s="20" t="s">
        <v>1378</v>
      </c>
      <c r="N1054" s="20" t="s">
        <v>1378</v>
      </c>
      <c r="O1054" s="20"/>
      <c r="P1054" s="20" t="s">
        <v>13</v>
      </c>
    </row>
    <row r="1055" spans="1:16" s="26" customFormat="1" ht="12.5">
      <c r="A1055" s="20"/>
      <c r="B1055" s="20" t="s">
        <v>1498</v>
      </c>
      <c r="C1055" s="72" t="str">
        <f t="shared" si="50"/>
        <v>634</v>
      </c>
      <c r="D1055" s="171" t="s">
        <v>1499</v>
      </c>
      <c r="E1055" s="182">
        <v>0.68874000000000002</v>
      </c>
      <c r="F1055" s="23">
        <v>1.6</v>
      </c>
      <c r="G1055" s="23">
        <v>1</v>
      </c>
      <c r="H1055" s="22">
        <f t="shared" si="48"/>
        <v>1.10198</v>
      </c>
      <c r="I1055" s="24">
        <f t="shared" si="49"/>
        <v>0.68874000000000002</v>
      </c>
      <c r="J1055" s="25">
        <f>ROUND((H1055*'2-Calculator'!$D$26),2)</f>
        <v>5950.69</v>
      </c>
      <c r="K1055" s="25">
        <f>ROUND((I1055*'2-Calculator'!$D$26),2)</f>
        <v>3719.2</v>
      </c>
      <c r="L1055" s="23">
        <v>4.9705072111489228</v>
      </c>
      <c r="M1055" s="20" t="s">
        <v>1378</v>
      </c>
      <c r="N1055" s="20" t="s">
        <v>1378</v>
      </c>
      <c r="O1055" s="20"/>
      <c r="P1055" s="20" t="s">
        <v>13</v>
      </c>
    </row>
    <row r="1056" spans="1:16" s="26" customFormat="1" ht="12.5">
      <c r="A1056" s="20"/>
      <c r="B1056" s="20" t="s">
        <v>1500</v>
      </c>
      <c r="C1056" s="72" t="str">
        <f t="shared" si="50"/>
        <v>634</v>
      </c>
      <c r="D1056" s="171" t="s">
        <v>1499</v>
      </c>
      <c r="E1056" s="182">
        <v>1.4129</v>
      </c>
      <c r="F1056" s="23">
        <v>1.6</v>
      </c>
      <c r="G1056" s="23">
        <v>1</v>
      </c>
      <c r="H1056" s="22">
        <f t="shared" si="48"/>
        <v>2.26064</v>
      </c>
      <c r="I1056" s="24">
        <f t="shared" si="49"/>
        <v>1.4129</v>
      </c>
      <c r="J1056" s="25">
        <f>ROUND((H1056*'2-Calculator'!$D$26),2)</f>
        <v>12207.46</v>
      </c>
      <c r="K1056" s="25">
        <f>ROUND((I1056*'2-Calculator'!$D$26),2)</f>
        <v>7629.66</v>
      </c>
      <c r="L1056" s="23">
        <v>8.7450292397660814</v>
      </c>
      <c r="M1056" s="20" t="s">
        <v>1378</v>
      </c>
      <c r="N1056" s="20" t="s">
        <v>1378</v>
      </c>
      <c r="O1056" s="20"/>
      <c r="P1056" s="20" t="s">
        <v>13</v>
      </c>
    </row>
    <row r="1057" spans="1:16" s="26" customFormat="1" ht="12.5">
      <c r="A1057" s="20"/>
      <c r="B1057" s="20" t="s">
        <v>1501</v>
      </c>
      <c r="C1057" s="72" t="str">
        <f t="shared" si="50"/>
        <v>634</v>
      </c>
      <c r="D1057" s="171" t="s">
        <v>1499</v>
      </c>
      <c r="E1057" s="182">
        <v>1.5953599999999999</v>
      </c>
      <c r="F1057" s="23">
        <v>1.6</v>
      </c>
      <c r="G1057" s="23">
        <v>1</v>
      </c>
      <c r="H1057" s="22">
        <f t="shared" si="48"/>
        <v>2.5525799999999998</v>
      </c>
      <c r="I1057" s="24">
        <f t="shared" si="49"/>
        <v>1.5953599999999999</v>
      </c>
      <c r="J1057" s="25">
        <f>ROUND((H1057*'2-Calculator'!$D$26),2)</f>
        <v>13783.93</v>
      </c>
      <c r="K1057" s="25">
        <f>ROUND((I1057*'2-Calculator'!$D$26),2)</f>
        <v>8614.94</v>
      </c>
      <c r="L1057" s="23">
        <v>11.217651821862349</v>
      </c>
      <c r="M1057" s="20" t="s">
        <v>1378</v>
      </c>
      <c r="N1057" s="20" t="s">
        <v>1378</v>
      </c>
      <c r="O1057" s="20"/>
      <c r="P1057" s="20" t="s">
        <v>13</v>
      </c>
    </row>
    <row r="1058" spans="1:16" s="26" customFormat="1" ht="12.5">
      <c r="A1058" s="20"/>
      <c r="B1058" s="20" t="s">
        <v>1502</v>
      </c>
      <c r="C1058" s="72" t="str">
        <f t="shared" si="50"/>
        <v>634</v>
      </c>
      <c r="D1058" s="171" t="s">
        <v>1499</v>
      </c>
      <c r="E1058" s="182">
        <v>4.6383900000000002</v>
      </c>
      <c r="F1058" s="23">
        <v>1.6</v>
      </c>
      <c r="G1058" s="23">
        <v>1</v>
      </c>
      <c r="H1058" s="22">
        <f t="shared" si="48"/>
        <v>7.4214200000000003</v>
      </c>
      <c r="I1058" s="24">
        <f t="shared" si="49"/>
        <v>4.6383900000000002</v>
      </c>
      <c r="J1058" s="25">
        <f>ROUND((H1058*'2-Calculator'!$D$26),2)</f>
        <v>40075.67</v>
      </c>
      <c r="K1058" s="25">
        <f>ROUND((I1058*'2-Calculator'!$D$26),2)</f>
        <v>25047.31</v>
      </c>
      <c r="L1058" s="23">
        <v>18.533494753833736</v>
      </c>
      <c r="M1058" s="20" t="s">
        <v>1378</v>
      </c>
      <c r="N1058" s="20" t="s">
        <v>1378</v>
      </c>
      <c r="O1058" s="20"/>
      <c r="P1058" s="20" t="s">
        <v>13</v>
      </c>
    </row>
    <row r="1059" spans="1:16" s="26" customFormat="1" ht="12.5">
      <c r="A1059" s="20"/>
      <c r="B1059" s="20" t="s">
        <v>1503</v>
      </c>
      <c r="C1059" s="72" t="str">
        <f t="shared" si="50"/>
        <v>636</v>
      </c>
      <c r="D1059" s="171" t="s">
        <v>1504</v>
      </c>
      <c r="E1059" s="182">
        <v>0.61378999999999995</v>
      </c>
      <c r="F1059" s="23">
        <v>1.6</v>
      </c>
      <c r="G1059" s="23">
        <v>1</v>
      </c>
      <c r="H1059" s="22">
        <f t="shared" si="48"/>
        <v>0.98206000000000004</v>
      </c>
      <c r="I1059" s="24">
        <f t="shared" si="49"/>
        <v>0.61378999999999995</v>
      </c>
      <c r="J1059" s="25">
        <f>ROUND((H1059*'2-Calculator'!$D$26),2)</f>
        <v>5303.12</v>
      </c>
      <c r="K1059" s="25">
        <f>ROUND((I1059*'2-Calculator'!$D$26),2)</f>
        <v>3314.47</v>
      </c>
      <c r="L1059" s="23">
        <v>5.336624203821656</v>
      </c>
      <c r="M1059" s="20" t="s">
        <v>1378</v>
      </c>
      <c r="N1059" s="20" t="s">
        <v>1378</v>
      </c>
      <c r="O1059" s="20"/>
      <c r="P1059" s="20" t="s">
        <v>13</v>
      </c>
    </row>
    <row r="1060" spans="1:16" s="26" customFormat="1" ht="12.5">
      <c r="A1060" s="20"/>
      <c r="B1060" s="20" t="s">
        <v>1505</v>
      </c>
      <c r="C1060" s="72" t="str">
        <f t="shared" si="50"/>
        <v>636</v>
      </c>
      <c r="D1060" s="171" t="s">
        <v>1504</v>
      </c>
      <c r="E1060" s="182">
        <v>1.14951</v>
      </c>
      <c r="F1060" s="23">
        <v>1.6</v>
      </c>
      <c r="G1060" s="23">
        <v>1</v>
      </c>
      <c r="H1060" s="22">
        <f t="shared" si="48"/>
        <v>1.8392200000000001</v>
      </c>
      <c r="I1060" s="24">
        <f t="shared" si="49"/>
        <v>1.14951</v>
      </c>
      <c r="J1060" s="25">
        <f>ROUND((H1060*'2-Calculator'!$D$26),2)</f>
        <v>9931.7900000000009</v>
      </c>
      <c r="K1060" s="25">
        <f>ROUND((I1060*'2-Calculator'!$D$26),2)</f>
        <v>6207.35</v>
      </c>
      <c r="L1060" s="23">
        <v>8.4830413715989561</v>
      </c>
      <c r="M1060" s="20" t="s">
        <v>1378</v>
      </c>
      <c r="N1060" s="20" t="s">
        <v>1378</v>
      </c>
      <c r="O1060" s="20"/>
      <c r="P1060" s="20" t="s">
        <v>13</v>
      </c>
    </row>
    <row r="1061" spans="1:16" s="26" customFormat="1" ht="12.5">
      <c r="A1061" s="20"/>
      <c r="B1061" s="20" t="s">
        <v>1506</v>
      </c>
      <c r="C1061" s="72" t="str">
        <f t="shared" si="50"/>
        <v>636</v>
      </c>
      <c r="D1061" s="171" t="s">
        <v>1504</v>
      </c>
      <c r="E1061" s="182">
        <v>2.3763800000000002</v>
      </c>
      <c r="F1061" s="23">
        <v>1.6</v>
      </c>
      <c r="G1061" s="23">
        <v>1</v>
      </c>
      <c r="H1061" s="22">
        <f t="shared" si="48"/>
        <v>3.8022100000000001</v>
      </c>
      <c r="I1061" s="24">
        <f t="shared" si="49"/>
        <v>2.3763800000000002</v>
      </c>
      <c r="J1061" s="25">
        <f>ROUND((H1061*'2-Calculator'!$D$26),2)</f>
        <v>20531.93</v>
      </c>
      <c r="K1061" s="25">
        <f>ROUND((I1061*'2-Calculator'!$D$26),2)</f>
        <v>12832.45</v>
      </c>
      <c r="L1061" s="23">
        <v>14.834451901565995</v>
      </c>
      <c r="M1061" s="20" t="s">
        <v>1378</v>
      </c>
      <c r="N1061" s="20" t="s">
        <v>1378</v>
      </c>
      <c r="O1061" s="20"/>
      <c r="P1061" s="20" t="s">
        <v>13</v>
      </c>
    </row>
    <row r="1062" spans="1:16" s="26" customFormat="1" ht="12.5">
      <c r="A1062" s="20"/>
      <c r="B1062" s="20" t="s">
        <v>1507</v>
      </c>
      <c r="C1062" s="72" t="str">
        <f t="shared" si="50"/>
        <v>636</v>
      </c>
      <c r="D1062" s="171" t="s">
        <v>1504</v>
      </c>
      <c r="E1062" s="182">
        <v>3.8399299999999998</v>
      </c>
      <c r="F1062" s="23">
        <v>1.6</v>
      </c>
      <c r="G1062" s="23">
        <v>1</v>
      </c>
      <c r="H1062" s="22">
        <f t="shared" si="48"/>
        <v>6.1438899999999999</v>
      </c>
      <c r="I1062" s="24">
        <f t="shared" si="49"/>
        <v>3.8399299999999998</v>
      </c>
      <c r="J1062" s="25">
        <f>ROUND((H1062*'2-Calculator'!$D$26),2)</f>
        <v>33177.01</v>
      </c>
      <c r="K1062" s="25">
        <f>ROUND((I1062*'2-Calculator'!$D$26),2)</f>
        <v>20735.62</v>
      </c>
      <c r="L1062" s="23">
        <v>22.103448275862068</v>
      </c>
      <c r="M1062" s="20" t="s">
        <v>1378</v>
      </c>
      <c r="N1062" s="20" t="s">
        <v>1378</v>
      </c>
      <c r="O1062" s="20"/>
      <c r="P1062" s="20" t="s">
        <v>13</v>
      </c>
    </row>
    <row r="1063" spans="1:16" s="26" customFormat="1" ht="12.5">
      <c r="A1063" s="20"/>
      <c r="B1063" s="20" t="s">
        <v>1508</v>
      </c>
      <c r="C1063" s="72" t="str">
        <f t="shared" si="50"/>
        <v>639</v>
      </c>
      <c r="D1063" s="171" t="s">
        <v>1509</v>
      </c>
      <c r="E1063" s="182">
        <v>0.42925000000000002</v>
      </c>
      <c r="F1063" s="23">
        <v>1.6</v>
      </c>
      <c r="G1063" s="23">
        <v>1</v>
      </c>
      <c r="H1063" s="22">
        <f t="shared" si="48"/>
        <v>0.68679999999999997</v>
      </c>
      <c r="I1063" s="24">
        <f t="shared" si="49"/>
        <v>0.42925000000000002</v>
      </c>
      <c r="J1063" s="25">
        <f>ROUND((H1063*'2-Calculator'!$D$26),2)</f>
        <v>3708.72</v>
      </c>
      <c r="K1063" s="25">
        <f>ROUND((I1063*'2-Calculator'!$D$26),2)</f>
        <v>2317.9499999999998</v>
      </c>
      <c r="L1063" s="23">
        <v>6.08238361985706</v>
      </c>
      <c r="M1063" s="20" t="s">
        <v>1378</v>
      </c>
      <c r="N1063" s="20" t="s">
        <v>1378</v>
      </c>
      <c r="O1063" s="20"/>
      <c r="P1063" s="20" t="s">
        <v>13</v>
      </c>
    </row>
    <row r="1064" spans="1:16" s="26" customFormat="1" ht="12.5">
      <c r="A1064" s="20"/>
      <c r="B1064" s="20" t="s">
        <v>1510</v>
      </c>
      <c r="C1064" s="72" t="str">
        <f t="shared" si="50"/>
        <v>639</v>
      </c>
      <c r="D1064" s="171" t="s">
        <v>1509</v>
      </c>
      <c r="E1064" s="182">
        <v>0.58704999999999996</v>
      </c>
      <c r="F1064" s="23">
        <v>1.6</v>
      </c>
      <c r="G1064" s="23">
        <v>1</v>
      </c>
      <c r="H1064" s="22">
        <f t="shared" si="48"/>
        <v>0.93928</v>
      </c>
      <c r="I1064" s="24">
        <f t="shared" si="49"/>
        <v>0.58704999999999996</v>
      </c>
      <c r="J1064" s="25">
        <f>ROUND((H1064*'2-Calculator'!$D$26),2)</f>
        <v>5072.1099999999997</v>
      </c>
      <c r="K1064" s="25">
        <f>ROUND((I1064*'2-Calculator'!$D$26),2)</f>
        <v>3170.07</v>
      </c>
      <c r="L1064" s="23">
        <v>10.04840344652813</v>
      </c>
      <c r="M1064" s="20" t="s">
        <v>1378</v>
      </c>
      <c r="N1064" s="20" t="s">
        <v>1378</v>
      </c>
      <c r="O1064" s="20"/>
      <c r="P1064" s="20" t="s">
        <v>13</v>
      </c>
    </row>
    <row r="1065" spans="1:16" s="26" customFormat="1" ht="12.5">
      <c r="A1065" s="20"/>
      <c r="B1065" s="20" t="s">
        <v>1511</v>
      </c>
      <c r="C1065" s="72" t="str">
        <f t="shared" si="50"/>
        <v>639</v>
      </c>
      <c r="D1065" s="171" t="s">
        <v>1509</v>
      </c>
      <c r="E1065" s="182">
        <v>1.9224399999999999</v>
      </c>
      <c r="F1065" s="23">
        <v>1.6</v>
      </c>
      <c r="G1065" s="23">
        <v>1</v>
      </c>
      <c r="H1065" s="22">
        <f t="shared" si="48"/>
        <v>3.0758999999999999</v>
      </c>
      <c r="I1065" s="24">
        <f t="shared" si="49"/>
        <v>1.9224399999999999</v>
      </c>
      <c r="J1065" s="25">
        <f>ROUND((H1065*'2-Calculator'!$D$26),2)</f>
        <v>16609.86</v>
      </c>
      <c r="K1065" s="25">
        <f>ROUND((I1065*'2-Calculator'!$D$26),2)</f>
        <v>10381.18</v>
      </c>
      <c r="L1065" s="23">
        <v>13.068627450980392</v>
      </c>
      <c r="M1065" s="20" t="s">
        <v>1378</v>
      </c>
      <c r="N1065" s="20" t="s">
        <v>1378</v>
      </c>
      <c r="O1065" s="20"/>
      <c r="P1065" s="20" t="s">
        <v>13</v>
      </c>
    </row>
    <row r="1066" spans="1:16" s="26" customFormat="1" ht="12.5">
      <c r="A1066" s="20"/>
      <c r="B1066" s="20" t="s">
        <v>1512</v>
      </c>
      <c r="C1066" s="72" t="str">
        <f t="shared" si="50"/>
        <v>639</v>
      </c>
      <c r="D1066" s="171" t="s">
        <v>1509</v>
      </c>
      <c r="E1066" s="182">
        <v>2.8389000000000002</v>
      </c>
      <c r="F1066" s="23">
        <v>1.6</v>
      </c>
      <c r="G1066" s="23">
        <v>1</v>
      </c>
      <c r="H1066" s="22">
        <f t="shared" si="48"/>
        <v>4.5422399999999996</v>
      </c>
      <c r="I1066" s="24">
        <f t="shared" si="49"/>
        <v>2.8389000000000002</v>
      </c>
      <c r="J1066" s="25">
        <f>ROUND((H1066*'2-Calculator'!$D$26),2)</f>
        <v>24528.1</v>
      </c>
      <c r="K1066" s="25">
        <f>ROUND((I1066*'2-Calculator'!$D$26),2)</f>
        <v>15330.06</v>
      </c>
      <c r="L1066" s="23">
        <v>13.068627450980392</v>
      </c>
      <c r="M1066" s="20" t="s">
        <v>1378</v>
      </c>
      <c r="N1066" s="20" t="s">
        <v>1378</v>
      </c>
      <c r="O1066" s="20"/>
      <c r="P1066" s="20" t="s">
        <v>13</v>
      </c>
    </row>
    <row r="1067" spans="1:16" s="26" customFormat="1" ht="12.5">
      <c r="A1067" s="20"/>
      <c r="B1067" s="20" t="s">
        <v>1513</v>
      </c>
      <c r="C1067" s="72" t="str">
        <f t="shared" si="50"/>
        <v>640</v>
      </c>
      <c r="D1067" s="171" t="s">
        <v>1514</v>
      </c>
      <c r="E1067" s="182">
        <v>0.13558999999999999</v>
      </c>
      <c r="F1067" s="23">
        <v>1.55</v>
      </c>
      <c r="G1067" s="23">
        <v>1</v>
      </c>
      <c r="H1067" s="22">
        <f t="shared" si="48"/>
        <v>0.21016000000000001</v>
      </c>
      <c r="I1067" s="24">
        <f t="shared" si="49"/>
        <v>0.13558999999999999</v>
      </c>
      <c r="J1067" s="25">
        <f>ROUND((H1067*'2-Calculator'!$D$26),2)</f>
        <v>1134.8599999999999</v>
      </c>
      <c r="K1067" s="25">
        <f>ROUND((I1067*'2-Calculator'!$D$26),2)</f>
        <v>732.19</v>
      </c>
      <c r="L1067" s="23">
        <v>2.0217591494682638</v>
      </c>
      <c r="M1067" s="20" t="s">
        <v>1479</v>
      </c>
      <c r="N1067" s="20" t="s">
        <v>1479</v>
      </c>
      <c r="O1067" s="20"/>
      <c r="P1067" s="20" t="s">
        <v>13</v>
      </c>
    </row>
    <row r="1068" spans="1:16" s="26" customFormat="1" ht="12.5">
      <c r="A1068" s="20"/>
      <c r="B1068" s="20" t="s">
        <v>1515</v>
      </c>
      <c r="C1068" s="72" t="str">
        <f t="shared" si="50"/>
        <v>640</v>
      </c>
      <c r="D1068" s="171" t="s">
        <v>1514</v>
      </c>
      <c r="E1068" s="182">
        <v>0.17946000000000001</v>
      </c>
      <c r="F1068" s="23">
        <v>1.55</v>
      </c>
      <c r="G1068" s="23">
        <v>1</v>
      </c>
      <c r="H1068" s="22">
        <f t="shared" si="48"/>
        <v>0.27816000000000002</v>
      </c>
      <c r="I1068" s="24">
        <f t="shared" si="49"/>
        <v>0.17946000000000001</v>
      </c>
      <c r="J1068" s="25">
        <f>ROUND((H1068*'2-Calculator'!$D$26),2)</f>
        <v>1502.06</v>
      </c>
      <c r="K1068" s="25">
        <f>ROUND((I1068*'2-Calculator'!$D$26),2)</f>
        <v>969.08</v>
      </c>
      <c r="L1068" s="23">
        <v>2.3851147829958519</v>
      </c>
      <c r="M1068" s="20" t="s">
        <v>1479</v>
      </c>
      <c r="N1068" s="20" t="s">
        <v>1479</v>
      </c>
      <c r="O1068" s="20"/>
      <c r="P1068" s="20" t="s">
        <v>13</v>
      </c>
    </row>
    <row r="1069" spans="1:16" s="26" customFormat="1" ht="12.5">
      <c r="A1069" s="20"/>
      <c r="B1069" s="20" t="s">
        <v>1516</v>
      </c>
      <c r="C1069" s="72" t="str">
        <f t="shared" si="50"/>
        <v>640</v>
      </c>
      <c r="D1069" s="171" t="s">
        <v>1514</v>
      </c>
      <c r="E1069" s="182">
        <v>0.32425999999999999</v>
      </c>
      <c r="F1069" s="23">
        <v>1.55</v>
      </c>
      <c r="G1069" s="23">
        <v>1</v>
      </c>
      <c r="H1069" s="22">
        <f t="shared" si="48"/>
        <v>0.50260000000000005</v>
      </c>
      <c r="I1069" s="24">
        <f t="shared" si="49"/>
        <v>0.32425999999999999</v>
      </c>
      <c r="J1069" s="25">
        <f>ROUND((H1069*'2-Calculator'!$D$26),2)</f>
        <v>2714.04</v>
      </c>
      <c r="K1069" s="25">
        <f>ROUND((I1069*'2-Calculator'!$D$26),2)</f>
        <v>1751</v>
      </c>
      <c r="L1069" s="23">
        <v>3.5472790880634739</v>
      </c>
      <c r="M1069" s="20" t="s">
        <v>1479</v>
      </c>
      <c r="N1069" s="20" t="s">
        <v>1479</v>
      </c>
      <c r="O1069" s="20"/>
      <c r="P1069" s="20" t="s">
        <v>13</v>
      </c>
    </row>
    <row r="1070" spans="1:16" s="26" customFormat="1" ht="12.5">
      <c r="A1070" s="20"/>
      <c r="B1070" s="20" t="s">
        <v>1517</v>
      </c>
      <c r="C1070" s="72" t="str">
        <f t="shared" si="50"/>
        <v>640</v>
      </c>
      <c r="D1070" s="171" t="s">
        <v>1514</v>
      </c>
      <c r="E1070" s="182">
        <v>2.44733</v>
      </c>
      <c r="F1070" s="23">
        <v>1.55</v>
      </c>
      <c r="G1070" s="23">
        <v>1</v>
      </c>
      <c r="H1070" s="22">
        <f t="shared" si="48"/>
        <v>3.7933599999999998</v>
      </c>
      <c r="I1070" s="24">
        <f t="shared" si="49"/>
        <v>2.44733</v>
      </c>
      <c r="J1070" s="25">
        <f>ROUND((H1070*'2-Calculator'!$D$26),2)</f>
        <v>20484.14</v>
      </c>
      <c r="K1070" s="25">
        <f>ROUND((I1070*'2-Calculator'!$D$26),2)</f>
        <v>13215.58</v>
      </c>
      <c r="L1070" s="23">
        <v>14.171428571428571</v>
      </c>
      <c r="M1070" s="20" t="s">
        <v>1479</v>
      </c>
      <c r="N1070" s="20" t="s">
        <v>1479</v>
      </c>
      <c r="O1070" s="20"/>
      <c r="P1070" s="20" t="s">
        <v>13</v>
      </c>
    </row>
    <row r="1071" spans="1:16" s="26" customFormat="1" ht="12.5">
      <c r="A1071" s="20"/>
      <c r="B1071" s="20" t="s">
        <v>1518</v>
      </c>
      <c r="C1071" s="72" t="str">
        <f t="shared" si="50"/>
        <v>650</v>
      </c>
      <c r="D1071" s="171" t="s">
        <v>1519</v>
      </c>
      <c r="E1071" s="182">
        <v>1.70858</v>
      </c>
      <c r="F1071" s="23">
        <v>1</v>
      </c>
      <c r="G1071" s="23">
        <v>1</v>
      </c>
      <c r="H1071" s="22">
        <f t="shared" si="48"/>
        <v>1.70858</v>
      </c>
      <c r="I1071" s="24">
        <f t="shared" si="49"/>
        <v>1.70858</v>
      </c>
      <c r="J1071" s="25">
        <f>ROUND((H1071*'2-Calculator'!$D$26),2)</f>
        <v>9226.33</v>
      </c>
      <c r="K1071" s="25">
        <f>ROUND((I1071*'2-Calculator'!$D$26),2)</f>
        <v>9226.33</v>
      </c>
      <c r="L1071" s="23">
        <v>3.3962558502340094</v>
      </c>
      <c r="M1071" s="20" t="s">
        <v>199</v>
      </c>
      <c r="N1071" s="20" t="s">
        <v>200</v>
      </c>
      <c r="O1071" s="20"/>
      <c r="P1071" s="20" t="s">
        <v>13</v>
      </c>
    </row>
    <row r="1072" spans="1:16" s="26" customFormat="1" ht="12.5">
      <c r="A1072" s="20"/>
      <c r="B1072" s="20" t="s">
        <v>1520</v>
      </c>
      <c r="C1072" s="72" t="str">
        <f t="shared" si="50"/>
        <v>650</v>
      </c>
      <c r="D1072" s="171" t="s">
        <v>1519</v>
      </c>
      <c r="E1072" s="182">
        <v>2.26118</v>
      </c>
      <c r="F1072" s="23">
        <v>1</v>
      </c>
      <c r="G1072" s="23">
        <v>1</v>
      </c>
      <c r="H1072" s="22">
        <f t="shared" si="48"/>
        <v>2.26118</v>
      </c>
      <c r="I1072" s="24">
        <f t="shared" si="49"/>
        <v>2.26118</v>
      </c>
      <c r="J1072" s="25">
        <f>ROUND((H1072*'2-Calculator'!$D$26),2)</f>
        <v>12210.37</v>
      </c>
      <c r="K1072" s="25">
        <f>ROUND((I1072*'2-Calculator'!$D$26),2)</f>
        <v>12210.37</v>
      </c>
      <c r="L1072" s="23">
        <v>5.2181551976573939</v>
      </c>
      <c r="M1072" s="20" t="s">
        <v>199</v>
      </c>
      <c r="N1072" s="20" t="s">
        <v>200</v>
      </c>
      <c r="O1072" s="20"/>
      <c r="P1072" s="20" t="s">
        <v>13</v>
      </c>
    </row>
    <row r="1073" spans="1:16" s="26" customFormat="1" ht="12.5">
      <c r="A1073" s="20"/>
      <c r="B1073" s="20" t="s">
        <v>1521</v>
      </c>
      <c r="C1073" s="72" t="str">
        <f t="shared" si="50"/>
        <v>650</v>
      </c>
      <c r="D1073" s="171" t="s">
        <v>1519</v>
      </c>
      <c r="E1073" s="182">
        <v>3.33209</v>
      </c>
      <c r="F1073" s="23">
        <v>1</v>
      </c>
      <c r="G1073" s="23">
        <v>1</v>
      </c>
      <c r="H1073" s="22">
        <f t="shared" si="48"/>
        <v>3.33209</v>
      </c>
      <c r="I1073" s="24">
        <f t="shared" si="49"/>
        <v>3.33209</v>
      </c>
      <c r="J1073" s="25">
        <f>ROUND((H1073*'2-Calculator'!$D$26),2)</f>
        <v>17993.29</v>
      </c>
      <c r="K1073" s="25">
        <f>ROUND((I1073*'2-Calculator'!$D$26),2)</f>
        <v>17993.29</v>
      </c>
      <c r="L1073" s="23">
        <v>9.155555555555555</v>
      </c>
      <c r="M1073" s="20" t="s">
        <v>199</v>
      </c>
      <c r="N1073" s="20" t="s">
        <v>200</v>
      </c>
      <c r="O1073" s="20"/>
      <c r="P1073" s="20" t="s">
        <v>13</v>
      </c>
    </row>
    <row r="1074" spans="1:16" s="26" customFormat="1" ht="12.5">
      <c r="A1074" s="20"/>
      <c r="B1074" s="20" t="s">
        <v>1522</v>
      </c>
      <c r="C1074" s="72" t="str">
        <f t="shared" si="50"/>
        <v>650</v>
      </c>
      <c r="D1074" s="171" t="s">
        <v>1519</v>
      </c>
      <c r="E1074" s="182">
        <v>5.4481599999999997</v>
      </c>
      <c r="F1074" s="23">
        <v>1</v>
      </c>
      <c r="G1074" s="23">
        <v>1</v>
      </c>
      <c r="H1074" s="22">
        <f t="shared" si="48"/>
        <v>5.4481599999999997</v>
      </c>
      <c r="I1074" s="24">
        <f t="shared" si="49"/>
        <v>5.4481599999999997</v>
      </c>
      <c r="J1074" s="25">
        <f>ROUND((H1074*'2-Calculator'!$D$26),2)</f>
        <v>29420.06</v>
      </c>
      <c r="K1074" s="25">
        <f>ROUND((I1074*'2-Calculator'!$D$26),2)</f>
        <v>29420.06</v>
      </c>
      <c r="L1074" s="23">
        <v>11.433734939759036</v>
      </c>
      <c r="M1074" s="20" t="s">
        <v>199</v>
      </c>
      <c r="N1074" s="20" t="s">
        <v>200</v>
      </c>
      <c r="O1074" s="20"/>
      <c r="P1074" s="20" t="s">
        <v>13</v>
      </c>
    </row>
    <row r="1075" spans="1:16" s="26" customFormat="1" ht="12.5">
      <c r="A1075" s="20"/>
      <c r="B1075" s="20" t="s">
        <v>1523</v>
      </c>
      <c r="C1075" s="72" t="str">
        <f t="shared" si="50"/>
        <v>651</v>
      </c>
      <c r="D1075" s="171" t="s">
        <v>1524</v>
      </c>
      <c r="E1075" s="182">
        <v>1.3200799999999999</v>
      </c>
      <c r="F1075" s="23">
        <v>1</v>
      </c>
      <c r="G1075" s="23">
        <v>1</v>
      </c>
      <c r="H1075" s="22">
        <f t="shared" si="48"/>
        <v>1.3200799999999999</v>
      </c>
      <c r="I1075" s="24">
        <f t="shared" si="49"/>
        <v>1.3200799999999999</v>
      </c>
      <c r="J1075" s="25">
        <f>ROUND((H1075*'2-Calculator'!$D$26),2)</f>
        <v>7128.43</v>
      </c>
      <c r="K1075" s="25">
        <f>ROUND((I1075*'2-Calculator'!$D$26),2)</f>
        <v>7128.43</v>
      </c>
      <c r="L1075" s="23">
        <v>3.3300536672629697</v>
      </c>
      <c r="M1075" s="20" t="s">
        <v>199</v>
      </c>
      <c r="N1075" s="20" t="s">
        <v>200</v>
      </c>
      <c r="O1075" s="20"/>
      <c r="P1075" s="20" t="s">
        <v>13</v>
      </c>
    </row>
    <row r="1076" spans="1:16" s="26" customFormat="1" ht="12.5">
      <c r="A1076" s="20"/>
      <c r="B1076" s="20" t="s">
        <v>1525</v>
      </c>
      <c r="C1076" s="72" t="str">
        <f t="shared" si="50"/>
        <v>651</v>
      </c>
      <c r="D1076" s="171" t="s">
        <v>1524</v>
      </c>
      <c r="E1076" s="182">
        <v>1.93238</v>
      </c>
      <c r="F1076" s="23">
        <v>1</v>
      </c>
      <c r="G1076" s="23">
        <v>1</v>
      </c>
      <c r="H1076" s="22">
        <f t="shared" si="48"/>
        <v>1.93238</v>
      </c>
      <c r="I1076" s="24">
        <f t="shared" si="49"/>
        <v>1.93238</v>
      </c>
      <c r="J1076" s="25">
        <f>ROUND((H1076*'2-Calculator'!$D$26),2)</f>
        <v>10434.85</v>
      </c>
      <c r="K1076" s="25">
        <f>ROUND((I1076*'2-Calculator'!$D$26),2)</f>
        <v>10434.85</v>
      </c>
      <c r="L1076" s="23">
        <v>4.3660030627871365</v>
      </c>
      <c r="M1076" s="20" t="s">
        <v>199</v>
      </c>
      <c r="N1076" s="20" t="s">
        <v>200</v>
      </c>
      <c r="O1076" s="20"/>
      <c r="P1076" s="20" t="s">
        <v>13</v>
      </c>
    </row>
    <row r="1077" spans="1:16" s="26" customFormat="1" ht="12.5">
      <c r="A1077" s="20"/>
      <c r="B1077" s="20" t="s">
        <v>1526</v>
      </c>
      <c r="C1077" s="72" t="str">
        <f t="shared" si="50"/>
        <v>651</v>
      </c>
      <c r="D1077" s="171" t="s">
        <v>1524</v>
      </c>
      <c r="E1077" s="182">
        <v>2.6127699999999998</v>
      </c>
      <c r="F1077" s="23">
        <v>1</v>
      </c>
      <c r="G1077" s="23">
        <v>1</v>
      </c>
      <c r="H1077" s="22">
        <f t="shared" si="48"/>
        <v>2.6127699999999998</v>
      </c>
      <c r="I1077" s="24">
        <f t="shared" si="49"/>
        <v>2.6127699999999998</v>
      </c>
      <c r="J1077" s="25">
        <f>ROUND((H1077*'2-Calculator'!$D$26),2)</f>
        <v>14108.96</v>
      </c>
      <c r="K1077" s="25">
        <f>ROUND((I1077*'2-Calculator'!$D$26),2)</f>
        <v>14108.96</v>
      </c>
      <c r="L1077" s="23">
        <v>9.7597173144876326</v>
      </c>
      <c r="M1077" s="20" t="s">
        <v>199</v>
      </c>
      <c r="N1077" s="20" t="s">
        <v>200</v>
      </c>
      <c r="O1077" s="20"/>
      <c r="P1077" s="20" t="s">
        <v>13</v>
      </c>
    </row>
    <row r="1078" spans="1:16" s="26" customFormat="1" ht="12.5">
      <c r="A1078" s="20"/>
      <c r="B1078" s="20" t="s">
        <v>1527</v>
      </c>
      <c r="C1078" s="72" t="str">
        <f t="shared" si="50"/>
        <v>651</v>
      </c>
      <c r="D1078" s="171" t="s">
        <v>1524</v>
      </c>
      <c r="E1078" s="182">
        <v>6.00345</v>
      </c>
      <c r="F1078" s="23">
        <v>1</v>
      </c>
      <c r="G1078" s="23">
        <v>1</v>
      </c>
      <c r="H1078" s="22">
        <f t="shared" si="48"/>
        <v>6.00345</v>
      </c>
      <c r="I1078" s="24">
        <f t="shared" si="49"/>
        <v>6.00345</v>
      </c>
      <c r="J1078" s="25">
        <f>ROUND((H1078*'2-Calculator'!$D$26),2)</f>
        <v>32418.63</v>
      </c>
      <c r="K1078" s="25">
        <f>ROUND((I1078*'2-Calculator'!$D$26),2)</f>
        <v>32418.63</v>
      </c>
      <c r="L1078" s="23">
        <v>18.628865979381445</v>
      </c>
      <c r="M1078" s="20" t="s">
        <v>199</v>
      </c>
      <c r="N1078" s="20" t="s">
        <v>200</v>
      </c>
      <c r="O1078" s="20"/>
      <c r="P1078" s="20" t="s">
        <v>13</v>
      </c>
    </row>
    <row r="1079" spans="1:16" s="26" customFormat="1" ht="12.5">
      <c r="A1079" s="20"/>
      <c r="B1079" s="20" t="s">
        <v>1528</v>
      </c>
      <c r="C1079" s="72" t="str">
        <f t="shared" si="50"/>
        <v>660</v>
      </c>
      <c r="D1079" s="171" t="s">
        <v>1529</v>
      </c>
      <c r="E1079" s="182">
        <v>0.75427999999999995</v>
      </c>
      <c r="F1079" s="23">
        <v>1</v>
      </c>
      <c r="G1079" s="23">
        <v>1</v>
      </c>
      <c r="H1079" s="22">
        <f t="shared" si="48"/>
        <v>0.75427999999999995</v>
      </c>
      <c r="I1079" s="24">
        <f t="shared" si="49"/>
        <v>0.75427999999999995</v>
      </c>
      <c r="J1079" s="25">
        <f>ROUND((H1079*'2-Calculator'!$D$26),2)</f>
        <v>4073.11</v>
      </c>
      <c r="K1079" s="25">
        <f>ROUND((I1079*'2-Calculator'!$D$26),2)</f>
        <v>4073.11</v>
      </c>
      <c r="L1079" s="23">
        <v>3.1795846738812519</v>
      </c>
      <c r="M1079" s="20" t="s">
        <v>199</v>
      </c>
      <c r="N1079" s="20" t="s">
        <v>200</v>
      </c>
      <c r="O1079" s="20"/>
      <c r="P1079" s="20" t="s">
        <v>13</v>
      </c>
    </row>
    <row r="1080" spans="1:16" s="26" customFormat="1" ht="12.5">
      <c r="A1080" s="20"/>
      <c r="B1080" s="20" t="s">
        <v>1530</v>
      </c>
      <c r="C1080" s="72" t="str">
        <f t="shared" si="50"/>
        <v>660</v>
      </c>
      <c r="D1080" s="171" t="s">
        <v>1529</v>
      </c>
      <c r="E1080" s="182">
        <v>0.88641000000000003</v>
      </c>
      <c r="F1080" s="23">
        <v>1</v>
      </c>
      <c r="G1080" s="23">
        <v>1</v>
      </c>
      <c r="H1080" s="22">
        <f t="shared" si="48"/>
        <v>0.88641000000000003</v>
      </c>
      <c r="I1080" s="24">
        <f t="shared" si="49"/>
        <v>0.88641000000000003</v>
      </c>
      <c r="J1080" s="25">
        <f>ROUND((H1080*'2-Calculator'!$D$26),2)</f>
        <v>4786.6099999999997</v>
      </c>
      <c r="K1080" s="25">
        <f>ROUND((I1080*'2-Calculator'!$D$26),2)</f>
        <v>4786.6099999999997</v>
      </c>
      <c r="L1080" s="23">
        <v>4.0948998178506377</v>
      </c>
      <c r="M1080" s="20" t="s">
        <v>199</v>
      </c>
      <c r="N1080" s="20" t="s">
        <v>200</v>
      </c>
      <c r="O1080" s="20"/>
      <c r="P1080" s="20" t="s">
        <v>13</v>
      </c>
    </row>
    <row r="1081" spans="1:16" s="26" customFormat="1" ht="12.5">
      <c r="A1081" s="20"/>
      <c r="B1081" s="20" t="s">
        <v>1531</v>
      </c>
      <c r="C1081" s="72" t="str">
        <f t="shared" si="50"/>
        <v>660</v>
      </c>
      <c r="D1081" s="171" t="s">
        <v>1529</v>
      </c>
      <c r="E1081" s="182">
        <v>1.3818299999999999</v>
      </c>
      <c r="F1081" s="23">
        <v>1</v>
      </c>
      <c r="G1081" s="23">
        <v>1</v>
      </c>
      <c r="H1081" s="22">
        <f t="shared" si="48"/>
        <v>1.3818299999999999</v>
      </c>
      <c r="I1081" s="24">
        <f t="shared" si="49"/>
        <v>1.3818299999999999</v>
      </c>
      <c r="J1081" s="25">
        <f>ROUND((H1081*'2-Calculator'!$D$26),2)</f>
        <v>7461.88</v>
      </c>
      <c r="K1081" s="25">
        <f>ROUND((I1081*'2-Calculator'!$D$26),2)</f>
        <v>7461.88</v>
      </c>
      <c r="L1081" s="23">
        <v>6.5877229365408541</v>
      </c>
      <c r="M1081" s="20" t="s">
        <v>199</v>
      </c>
      <c r="N1081" s="20" t="s">
        <v>200</v>
      </c>
      <c r="O1081" s="20"/>
      <c r="P1081" s="20" t="s">
        <v>13</v>
      </c>
    </row>
    <row r="1082" spans="1:16" s="26" customFormat="1" ht="12.5">
      <c r="A1082" s="20"/>
      <c r="B1082" s="20" t="s">
        <v>1532</v>
      </c>
      <c r="C1082" s="72" t="str">
        <f t="shared" si="50"/>
        <v>660</v>
      </c>
      <c r="D1082" s="171" t="s">
        <v>1529</v>
      </c>
      <c r="E1082" s="182">
        <v>3.01498</v>
      </c>
      <c r="F1082" s="23">
        <v>1</v>
      </c>
      <c r="G1082" s="23">
        <v>1</v>
      </c>
      <c r="H1082" s="22">
        <f t="shared" si="48"/>
        <v>3.01498</v>
      </c>
      <c r="I1082" s="24">
        <f t="shared" si="49"/>
        <v>3.01498</v>
      </c>
      <c r="J1082" s="25">
        <f>ROUND((H1082*'2-Calculator'!$D$26),2)</f>
        <v>16280.89</v>
      </c>
      <c r="K1082" s="25">
        <f>ROUND((I1082*'2-Calculator'!$D$26),2)</f>
        <v>16280.89</v>
      </c>
      <c r="L1082" s="23">
        <v>13.59576345984113</v>
      </c>
      <c r="M1082" s="20" t="s">
        <v>199</v>
      </c>
      <c r="N1082" s="20" t="s">
        <v>200</v>
      </c>
      <c r="O1082" s="20"/>
      <c r="P1082" s="20" t="s">
        <v>13</v>
      </c>
    </row>
    <row r="1083" spans="1:16" s="26" customFormat="1" ht="12.5">
      <c r="A1083" s="20"/>
      <c r="B1083" s="20" t="s">
        <v>1533</v>
      </c>
      <c r="C1083" s="72" t="str">
        <f t="shared" si="50"/>
        <v>661</v>
      </c>
      <c r="D1083" s="171" t="s">
        <v>1534</v>
      </c>
      <c r="E1083" s="182">
        <v>0.86899999999999999</v>
      </c>
      <c r="F1083" s="23">
        <v>1</v>
      </c>
      <c r="G1083" s="23">
        <v>1</v>
      </c>
      <c r="H1083" s="22">
        <f t="shared" si="48"/>
        <v>0.86899999999999999</v>
      </c>
      <c r="I1083" s="24">
        <f t="shared" si="49"/>
        <v>0.86899999999999999</v>
      </c>
      <c r="J1083" s="25">
        <f>ROUND((H1083*'2-Calculator'!$D$26),2)</f>
        <v>4692.6000000000004</v>
      </c>
      <c r="K1083" s="25">
        <f>ROUND((I1083*'2-Calculator'!$D$26),2)</f>
        <v>4692.6000000000004</v>
      </c>
      <c r="L1083" s="23">
        <v>2.9593055814821727</v>
      </c>
      <c r="M1083" s="20" t="s">
        <v>199</v>
      </c>
      <c r="N1083" s="20" t="s">
        <v>200</v>
      </c>
      <c r="O1083" s="20"/>
      <c r="P1083" s="20" t="s">
        <v>13</v>
      </c>
    </row>
    <row r="1084" spans="1:16" s="26" customFormat="1" ht="12.5">
      <c r="A1084" s="20"/>
      <c r="B1084" s="20" t="s">
        <v>1535</v>
      </c>
      <c r="C1084" s="72" t="str">
        <f t="shared" si="50"/>
        <v>661</v>
      </c>
      <c r="D1084" s="171" t="s">
        <v>1534</v>
      </c>
      <c r="E1084" s="182">
        <v>1.15741</v>
      </c>
      <c r="F1084" s="23">
        <v>1</v>
      </c>
      <c r="G1084" s="23">
        <v>1</v>
      </c>
      <c r="H1084" s="22">
        <f t="shared" si="48"/>
        <v>1.15741</v>
      </c>
      <c r="I1084" s="24">
        <f t="shared" si="49"/>
        <v>1.15741</v>
      </c>
      <c r="J1084" s="25">
        <f>ROUND((H1084*'2-Calculator'!$D$26),2)</f>
        <v>6250.01</v>
      </c>
      <c r="K1084" s="25">
        <f>ROUND((I1084*'2-Calculator'!$D$26),2)</f>
        <v>6250.01</v>
      </c>
      <c r="L1084" s="23">
        <v>3.9375292466073937</v>
      </c>
      <c r="M1084" s="20" t="s">
        <v>199</v>
      </c>
      <c r="N1084" s="20" t="s">
        <v>200</v>
      </c>
      <c r="O1084" s="20"/>
      <c r="P1084" s="20" t="s">
        <v>13</v>
      </c>
    </row>
    <row r="1085" spans="1:16" s="26" customFormat="1" ht="12.5">
      <c r="A1085" s="20"/>
      <c r="B1085" s="20" t="s">
        <v>1536</v>
      </c>
      <c r="C1085" s="72" t="str">
        <f t="shared" si="50"/>
        <v>661</v>
      </c>
      <c r="D1085" s="171" t="s">
        <v>1534</v>
      </c>
      <c r="E1085" s="182">
        <v>1.4952099999999999</v>
      </c>
      <c r="F1085" s="23">
        <v>1</v>
      </c>
      <c r="G1085" s="23">
        <v>1</v>
      </c>
      <c r="H1085" s="22">
        <f t="shared" si="48"/>
        <v>1.4952099999999999</v>
      </c>
      <c r="I1085" s="24">
        <f t="shared" si="49"/>
        <v>1.4952099999999999</v>
      </c>
      <c r="J1085" s="25">
        <f>ROUND((H1085*'2-Calculator'!$D$26),2)</f>
        <v>8074.13</v>
      </c>
      <c r="K1085" s="25">
        <f>ROUND((I1085*'2-Calculator'!$D$26),2)</f>
        <v>8074.13</v>
      </c>
      <c r="L1085" s="23">
        <v>5.9116800920598385</v>
      </c>
      <c r="M1085" s="20" t="s">
        <v>199</v>
      </c>
      <c r="N1085" s="20" t="s">
        <v>200</v>
      </c>
      <c r="O1085" s="20"/>
      <c r="P1085" s="20" t="s">
        <v>13</v>
      </c>
    </row>
    <row r="1086" spans="1:16" s="26" customFormat="1" ht="12.5">
      <c r="A1086" s="20"/>
      <c r="B1086" s="20" t="s">
        <v>1537</v>
      </c>
      <c r="C1086" s="72" t="str">
        <f t="shared" si="50"/>
        <v>661</v>
      </c>
      <c r="D1086" s="171" t="s">
        <v>1534</v>
      </c>
      <c r="E1086" s="182">
        <v>2.8480699999999999</v>
      </c>
      <c r="F1086" s="23">
        <v>1</v>
      </c>
      <c r="G1086" s="23">
        <v>1</v>
      </c>
      <c r="H1086" s="22">
        <f t="shared" si="48"/>
        <v>2.8480699999999999</v>
      </c>
      <c r="I1086" s="24">
        <f t="shared" si="49"/>
        <v>2.8480699999999999</v>
      </c>
      <c r="J1086" s="25">
        <f>ROUND((H1086*'2-Calculator'!$D$26),2)</f>
        <v>15379.58</v>
      </c>
      <c r="K1086" s="25">
        <f>ROUND((I1086*'2-Calculator'!$D$26),2)</f>
        <v>15379.58</v>
      </c>
      <c r="L1086" s="23">
        <v>11.235682819383261</v>
      </c>
      <c r="M1086" s="20" t="s">
        <v>199</v>
      </c>
      <c r="N1086" s="20" t="s">
        <v>200</v>
      </c>
      <c r="O1086" s="20"/>
      <c r="P1086" s="20" t="s">
        <v>13</v>
      </c>
    </row>
    <row r="1087" spans="1:16" s="26" customFormat="1" ht="12.5">
      <c r="A1087" s="20"/>
      <c r="B1087" s="20" t="s">
        <v>1538</v>
      </c>
      <c r="C1087" s="72" t="str">
        <f t="shared" si="50"/>
        <v>662</v>
      </c>
      <c r="D1087" s="171" t="s">
        <v>1539</v>
      </c>
      <c r="E1087" s="182">
        <v>0.62204000000000004</v>
      </c>
      <c r="F1087" s="23">
        <v>1</v>
      </c>
      <c r="G1087" s="23">
        <v>1</v>
      </c>
      <c r="H1087" s="22">
        <f t="shared" si="48"/>
        <v>0.62204000000000004</v>
      </c>
      <c r="I1087" s="24">
        <f t="shared" si="49"/>
        <v>0.62204000000000004</v>
      </c>
      <c r="J1087" s="25">
        <f>ROUND((H1087*'2-Calculator'!$D$26),2)</f>
        <v>3359.02</v>
      </c>
      <c r="K1087" s="25">
        <f>ROUND((I1087*'2-Calculator'!$D$26),2)</f>
        <v>3359.02</v>
      </c>
      <c r="L1087" s="23">
        <v>4.0913028532141631</v>
      </c>
      <c r="M1087" s="20" t="s">
        <v>199</v>
      </c>
      <c r="N1087" s="20" t="s">
        <v>200</v>
      </c>
      <c r="O1087" s="20"/>
      <c r="P1087" s="20" t="s">
        <v>13</v>
      </c>
    </row>
    <row r="1088" spans="1:16" s="26" customFormat="1" ht="12.5">
      <c r="A1088" s="20"/>
      <c r="B1088" s="20" t="s">
        <v>1540</v>
      </c>
      <c r="C1088" s="72" t="str">
        <f t="shared" si="50"/>
        <v>662</v>
      </c>
      <c r="D1088" s="171" t="s">
        <v>1539</v>
      </c>
      <c r="E1088" s="182">
        <v>0.85302999999999995</v>
      </c>
      <c r="F1088" s="23">
        <v>1</v>
      </c>
      <c r="G1088" s="23">
        <v>1</v>
      </c>
      <c r="H1088" s="22">
        <f t="shared" si="48"/>
        <v>0.85302999999999995</v>
      </c>
      <c r="I1088" s="24">
        <f t="shared" si="49"/>
        <v>0.85302999999999995</v>
      </c>
      <c r="J1088" s="25">
        <f>ROUND((H1088*'2-Calculator'!$D$26),2)</f>
        <v>4606.3599999999997</v>
      </c>
      <c r="K1088" s="25">
        <f>ROUND((I1088*'2-Calculator'!$D$26),2)</f>
        <v>4606.3599999999997</v>
      </c>
      <c r="L1088" s="23">
        <v>5.2757453666398062</v>
      </c>
      <c r="M1088" s="20" t="s">
        <v>199</v>
      </c>
      <c r="N1088" s="20" t="s">
        <v>200</v>
      </c>
      <c r="O1088" s="20"/>
      <c r="P1088" s="20" t="s">
        <v>13</v>
      </c>
    </row>
    <row r="1089" spans="1:16" s="26" customFormat="1" ht="12.5">
      <c r="A1089" s="20"/>
      <c r="B1089" s="20" t="s">
        <v>1541</v>
      </c>
      <c r="C1089" s="72" t="str">
        <f t="shared" si="50"/>
        <v>662</v>
      </c>
      <c r="D1089" s="171" t="s">
        <v>1539</v>
      </c>
      <c r="E1089" s="182">
        <v>1.2095</v>
      </c>
      <c r="F1089" s="23">
        <v>1</v>
      </c>
      <c r="G1089" s="23">
        <v>1</v>
      </c>
      <c r="H1089" s="22">
        <f t="shared" si="48"/>
        <v>1.2095</v>
      </c>
      <c r="I1089" s="24">
        <f t="shared" si="49"/>
        <v>1.2095</v>
      </c>
      <c r="J1089" s="25">
        <f>ROUND((H1089*'2-Calculator'!$D$26),2)</f>
        <v>6531.3</v>
      </c>
      <c r="K1089" s="25">
        <f>ROUND((I1089*'2-Calculator'!$D$26),2)</f>
        <v>6531.3</v>
      </c>
      <c r="L1089" s="23">
        <v>7.2102992720409818</v>
      </c>
      <c r="M1089" s="20" t="s">
        <v>199</v>
      </c>
      <c r="N1089" s="20" t="s">
        <v>200</v>
      </c>
      <c r="O1089" s="20"/>
      <c r="P1089" s="20" t="s">
        <v>13</v>
      </c>
    </row>
    <row r="1090" spans="1:16" s="26" customFormat="1" ht="12.5">
      <c r="A1090" s="20"/>
      <c r="B1090" s="20" t="s">
        <v>1542</v>
      </c>
      <c r="C1090" s="72" t="str">
        <f t="shared" si="50"/>
        <v>662</v>
      </c>
      <c r="D1090" s="171" t="s">
        <v>1539</v>
      </c>
      <c r="E1090" s="182">
        <v>2.27407</v>
      </c>
      <c r="F1090" s="23">
        <v>1</v>
      </c>
      <c r="G1090" s="23">
        <v>1</v>
      </c>
      <c r="H1090" s="22">
        <f t="shared" si="48"/>
        <v>2.27407</v>
      </c>
      <c r="I1090" s="24">
        <f t="shared" si="49"/>
        <v>2.27407</v>
      </c>
      <c r="J1090" s="25">
        <f>ROUND((H1090*'2-Calculator'!$D$26),2)</f>
        <v>12279.98</v>
      </c>
      <c r="K1090" s="25">
        <f>ROUND((I1090*'2-Calculator'!$D$26),2)</f>
        <v>12279.98</v>
      </c>
      <c r="L1090" s="23">
        <v>11.93673469387755</v>
      </c>
      <c r="M1090" s="20" t="s">
        <v>199</v>
      </c>
      <c r="N1090" s="20" t="s">
        <v>200</v>
      </c>
      <c r="O1090" s="20"/>
      <c r="P1090" s="20" t="s">
        <v>13</v>
      </c>
    </row>
    <row r="1091" spans="1:16" s="26" customFormat="1" ht="12.5">
      <c r="A1091" s="20"/>
      <c r="B1091" s="20" t="s">
        <v>1543</v>
      </c>
      <c r="C1091" s="72" t="str">
        <f t="shared" si="50"/>
        <v>663</v>
      </c>
      <c r="D1091" s="171" t="s">
        <v>1544</v>
      </c>
      <c r="E1091" s="182">
        <v>0.59553</v>
      </c>
      <c r="F1091" s="23">
        <v>1</v>
      </c>
      <c r="G1091" s="23">
        <v>1</v>
      </c>
      <c r="H1091" s="22">
        <f t="shared" si="48"/>
        <v>0.59553</v>
      </c>
      <c r="I1091" s="24">
        <f t="shared" si="49"/>
        <v>0.59553</v>
      </c>
      <c r="J1091" s="25">
        <f>ROUND((H1091*'2-Calculator'!$D$26),2)</f>
        <v>3215.86</v>
      </c>
      <c r="K1091" s="25">
        <f>ROUND((I1091*'2-Calculator'!$D$26),2)</f>
        <v>3215.86</v>
      </c>
      <c r="L1091" s="23">
        <v>2.3872844905483066</v>
      </c>
      <c r="M1091" s="20" t="s">
        <v>199</v>
      </c>
      <c r="N1091" s="20" t="s">
        <v>200</v>
      </c>
      <c r="O1091" s="20"/>
      <c r="P1091" s="20" t="s">
        <v>13</v>
      </c>
    </row>
    <row r="1092" spans="1:16" s="26" customFormat="1" ht="12.5">
      <c r="A1092" s="20"/>
      <c r="B1092" s="20" t="s">
        <v>1545</v>
      </c>
      <c r="C1092" s="72" t="str">
        <f t="shared" si="50"/>
        <v>663</v>
      </c>
      <c r="D1092" s="171" t="s">
        <v>1544</v>
      </c>
      <c r="E1092" s="182">
        <v>0.84231999999999996</v>
      </c>
      <c r="F1092" s="23">
        <v>1</v>
      </c>
      <c r="G1092" s="23">
        <v>1</v>
      </c>
      <c r="H1092" s="22">
        <f t="shared" si="48"/>
        <v>0.84231999999999996</v>
      </c>
      <c r="I1092" s="24">
        <f t="shared" si="49"/>
        <v>0.84231999999999996</v>
      </c>
      <c r="J1092" s="25">
        <f>ROUND((H1092*'2-Calculator'!$D$26),2)</f>
        <v>4548.53</v>
      </c>
      <c r="K1092" s="25">
        <f>ROUND((I1092*'2-Calculator'!$D$26),2)</f>
        <v>4548.53</v>
      </c>
      <c r="L1092" s="23">
        <v>3.2454633655539187</v>
      </c>
      <c r="M1092" s="20" t="s">
        <v>199</v>
      </c>
      <c r="N1092" s="20" t="s">
        <v>200</v>
      </c>
      <c r="O1092" s="20"/>
      <c r="P1092" s="20" t="s">
        <v>13</v>
      </c>
    </row>
    <row r="1093" spans="1:16" s="26" customFormat="1" ht="12.5">
      <c r="A1093" s="20"/>
      <c r="B1093" s="20" t="s">
        <v>1546</v>
      </c>
      <c r="C1093" s="72" t="str">
        <f t="shared" si="50"/>
        <v>663</v>
      </c>
      <c r="D1093" s="171" t="s">
        <v>1544</v>
      </c>
      <c r="E1093" s="182">
        <v>1.17621</v>
      </c>
      <c r="F1093" s="23">
        <v>1</v>
      </c>
      <c r="G1093" s="23">
        <v>1</v>
      </c>
      <c r="H1093" s="22">
        <f t="shared" si="48"/>
        <v>1.17621</v>
      </c>
      <c r="I1093" s="24">
        <f t="shared" si="49"/>
        <v>1.17621</v>
      </c>
      <c r="J1093" s="25">
        <f>ROUND((H1093*'2-Calculator'!$D$26),2)</f>
        <v>6351.53</v>
      </c>
      <c r="K1093" s="25">
        <f>ROUND((I1093*'2-Calculator'!$D$26),2)</f>
        <v>6351.53</v>
      </c>
      <c r="L1093" s="23">
        <v>4.7334813044220594</v>
      </c>
      <c r="M1093" s="20" t="s">
        <v>199</v>
      </c>
      <c r="N1093" s="20" t="s">
        <v>200</v>
      </c>
      <c r="O1093" s="20"/>
      <c r="P1093" s="20" t="s">
        <v>13</v>
      </c>
    </row>
    <row r="1094" spans="1:16" s="26" customFormat="1" ht="12.5">
      <c r="A1094" s="20"/>
      <c r="B1094" s="20" t="s">
        <v>1547</v>
      </c>
      <c r="C1094" s="72" t="str">
        <f t="shared" si="50"/>
        <v>663</v>
      </c>
      <c r="D1094" s="171" t="s">
        <v>1544</v>
      </c>
      <c r="E1094" s="182">
        <v>1.94452</v>
      </c>
      <c r="F1094" s="23">
        <v>1</v>
      </c>
      <c r="G1094" s="23">
        <v>1</v>
      </c>
      <c r="H1094" s="22">
        <f t="shared" si="48"/>
        <v>1.94452</v>
      </c>
      <c r="I1094" s="24">
        <f t="shared" si="49"/>
        <v>1.94452</v>
      </c>
      <c r="J1094" s="25">
        <f>ROUND((H1094*'2-Calculator'!$D$26),2)</f>
        <v>10500.41</v>
      </c>
      <c r="K1094" s="25">
        <f>ROUND((I1094*'2-Calculator'!$D$26),2)</f>
        <v>10500.41</v>
      </c>
      <c r="L1094" s="23">
        <v>7.9708788351534059</v>
      </c>
      <c r="M1094" s="20" t="s">
        <v>199</v>
      </c>
      <c r="N1094" s="20" t="s">
        <v>200</v>
      </c>
      <c r="O1094" s="20"/>
      <c r="P1094" s="20" t="s">
        <v>13</v>
      </c>
    </row>
    <row r="1095" spans="1:16" s="26" customFormat="1" ht="12.5">
      <c r="A1095" s="20"/>
      <c r="B1095" s="20" t="s">
        <v>1548</v>
      </c>
      <c r="C1095" s="72" t="str">
        <f t="shared" si="50"/>
        <v>680</v>
      </c>
      <c r="D1095" s="171" t="s">
        <v>1549</v>
      </c>
      <c r="E1095" s="182">
        <v>1.95655</v>
      </c>
      <c r="F1095" s="23">
        <v>1</v>
      </c>
      <c r="G1095" s="23">
        <v>1</v>
      </c>
      <c r="H1095" s="22">
        <f t="shared" si="48"/>
        <v>1.95655</v>
      </c>
      <c r="I1095" s="24">
        <f t="shared" si="49"/>
        <v>1.95655</v>
      </c>
      <c r="J1095" s="25">
        <f>ROUND((H1095*'2-Calculator'!$D$26),2)</f>
        <v>10565.37</v>
      </c>
      <c r="K1095" s="25">
        <f>ROUND((I1095*'2-Calculator'!$D$26),2)</f>
        <v>10565.37</v>
      </c>
      <c r="L1095" s="23">
        <v>3.8563869992441422</v>
      </c>
      <c r="M1095" s="20" t="s">
        <v>199</v>
      </c>
      <c r="N1095" s="20" t="s">
        <v>200</v>
      </c>
      <c r="O1095" s="20"/>
      <c r="P1095" s="20" t="s">
        <v>13</v>
      </c>
    </row>
    <row r="1096" spans="1:16" s="26" customFormat="1" ht="12.5">
      <c r="A1096" s="20"/>
      <c r="B1096" s="20" t="s">
        <v>1550</v>
      </c>
      <c r="C1096" s="72" t="str">
        <f t="shared" si="50"/>
        <v>680</v>
      </c>
      <c r="D1096" s="171" t="s">
        <v>1549</v>
      </c>
      <c r="E1096" s="182">
        <v>2.5816400000000002</v>
      </c>
      <c r="F1096" s="23">
        <v>1</v>
      </c>
      <c r="G1096" s="23">
        <v>1</v>
      </c>
      <c r="H1096" s="22">
        <f t="shared" si="48"/>
        <v>2.5816400000000002</v>
      </c>
      <c r="I1096" s="24">
        <f t="shared" si="49"/>
        <v>2.5816400000000002</v>
      </c>
      <c r="J1096" s="25">
        <f>ROUND((H1096*'2-Calculator'!$D$26),2)</f>
        <v>13940.86</v>
      </c>
      <c r="K1096" s="25">
        <f>ROUND((I1096*'2-Calculator'!$D$26),2)</f>
        <v>13940.86</v>
      </c>
      <c r="L1096" s="23">
        <v>6.5897920604914937</v>
      </c>
      <c r="M1096" s="20" t="s">
        <v>199</v>
      </c>
      <c r="N1096" s="20" t="s">
        <v>200</v>
      </c>
      <c r="O1096" s="20"/>
      <c r="P1096" s="20" t="s">
        <v>13</v>
      </c>
    </row>
    <row r="1097" spans="1:16" s="26" customFormat="1" ht="12.5">
      <c r="A1097" s="20"/>
      <c r="B1097" s="20" t="s">
        <v>1551</v>
      </c>
      <c r="C1097" s="72" t="str">
        <f t="shared" si="50"/>
        <v>680</v>
      </c>
      <c r="D1097" s="171" t="s">
        <v>1549</v>
      </c>
      <c r="E1097" s="182">
        <v>4.2457000000000003</v>
      </c>
      <c r="F1097" s="23">
        <v>1</v>
      </c>
      <c r="G1097" s="23">
        <v>1</v>
      </c>
      <c r="H1097" s="22">
        <f t="shared" si="48"/>
        <v>4.2457000000000003</v>
      </c>
      <c r="I1097" s="24">
        <f t="shared" si="49"/>
        <v>4.2457000000000003</v>
      </c>
      <c r="J1097" s="25">
        <f>ROUND((H1097*'2-Calculator'!$D$26),2)</f>
        <v>22926.78</v>
      </c>
      <c r="K1097" s="25">
        <f>ROUND((I1097*'2-Calculator'!$D$26),2)</f>
        <v>22926.78</v>
      </c>
      <c r="L1097" s="23">
        <v>11.660644147682639</v>
      </c>
      <c r="M1097" s="20" t="s">
        <v>199</v>
      </c>
      <c r="N1097" s="20" t="s">
        <v>200</v>
      </c>
      <c r="O1097" s="20"/>
      <c r="P1097" s="20" t="s">
        <v>13</v>
      </c>
    </row>
    <row r="1098" spans="1:16" s="26" customFormat="1" ht="12.5">
      <c r="A1098" s="20"/>
      <c r="B1098" s="20" t="s">
        <v>1552</v>
      </c>
      <c r="C1098" s="72" t="str">
        <f t="shared" si="50"/>
        <v>680</v>
      </c>
      <c r="D1098" s="171" t="s">
        <v>1549</v>
      </c>
      <c r="E1098" s="182">
        <v>8.1338399999999993</v>
      </c>
      <c r="F1098" s="23">
        <v>1</v>
      </c>
      <c r="G1098" s="23">
        <v>1</v>
      </c>
      <c r="H1098" s="22">
        <f t="shared" si="48"/>
        <v>8.1338399999999993</v>
      </c>
      <c r="I1098" s="24">
        <f t="shared" si="49"/>
        <v>8.1338399999999993</v>
      </c>
      <c r="J1098" s="25">
        <f>ROUND((H1098*'2-Calculator'!$D$26),2)</f>
        <v>43922.74</v>
      </c>
      <c r="K1098" s="25">
        <f>ROUND((I1098*'2-Calculator'!$D$26),2)</f>
        <v>43922.74</v>
      </c>
      <c r="L1098" s="23">
        <v>23.80759162303665</v>
      </c>
      <c r="M1098" s="20" t="s">
        <v>199</v>
      </c>
      <c r="N1098" s="20" t="s">
        <v>200</v>
      </c>
      <c r="O1098" s="20"/>
      <c r="P1098" s="20" t="s">
        <v>13</v>
      </c>
    </row>
    <row r="1099" spans="1:16" s="26" customFormat="1" ht="12.5">
      <c r="A1099" s="20"/>
      <c r="B1099" s="20" t="s">
        <v>1553</v>
      </c>
      <c r="C1099" s="72" t="str">
        <f t="shared" si="50"/>
        <v>681</v>
      </c>
      <c r="D1099" s="171" t="s">
        <v>1554</v>
      </c>
      <c r="E1099" s="182">
        <v>1.4470499999999999</v>
      </c>
      <c r="F1099" s="23">
        <v>1</v>
      </c>
      <c r="G1099" s="23">
        <v>1</v>
      </c>
      <c r="H1099" s="22">
        <f t="shared" si="48"/>
        <v>1.4470499999999999</v>
      </c>
      <c r="I1099" s="24">
        <f t="shared" si="49"/>
        <v>1.4470499999999999</v>
      </c>
      <c r="J1099" s="25">
        <f>ROUND((H1099*'2-Calculator'!$D$26),2)</f>
        <v>7814.07</v>
      </c>
      <c r="K1099" s="25">
        <f>ROUND((I1099*'2-Calculator'!$D$26),2)</f>
        <v>7814.07</v>
      </c>
      <c r="L1099" s="23">
        <v>2.8065119760479043</v>
      </c>
      <c r="M1099" s="20" t="s">
        <v>199</v>
      </c>
      <c r="N1099" s="20" t="s">
        <v>200</v>
      </c>
      <c r="O1099" s="20"/>
      <c r="P1099" s="20" t="s">
        <v>13</v>
      </c>
    </row>
    <row r="1100" spans="1:16" s="26" customFormat="1" ht="12.5">
      <c r="A1100" s="20"/>
      <c r="B1100" s="20" t="s">
        <v>1555</v>
      </c>
      <c r="C1100" s="72" t="str">
        <f t="shared" si="50"/>
        <v>681</v>
      </c>
      <c r="D1100" s="171" t="s">
        <v>1554</v>
      </c>
      <c r="E1100" s="182">
        <v>1.8991899999999999</v>
      </c>
      <c r="F1100" s="23">
        <v>1</v>
      </c>
      <c r="G1100" s="23">
        <v>1</v>
      </c>
      <c r="H1100" s="22">
        <f t="shared" si="48"/>
        <v>1.8991899999999999</v>
      </c>
      <c r="I1100" s="24">
        <f t="shared" si="49"/>
        <v>1.8991899999999999</v>
      </c>
      <c r="J1100" s="25">
        <f>ROUND((H1100*'2-Calculator'!$D$26),2)</f>
        <v>10255.629999999999</v>
      </c>
      <c r="K1100" s="25">
        <f>ROUND((I1100*'2-Calculator'!$D$26),2)</f>
        <v>10255.629999999999</v>
      </c>
      <c r="L1100" s="23">
        <v>5.4554224883566205</v>
      </c>
      <c r="M1100" s="20" t="s">
        <v>199</v>
      </c>
      <c r="N1100" s="20" t="s">
        <v>200</v>
      </c>
      <c r="O1100" s="20"/>
      <c r="P1100" s="20" t="s">
        <v>13</v>
      </c>
    </row>
    <row r="1101" spans="1:16" s="26" customFormat="1" ht="12.5">
      <c r="A1101" s="20"/>
      <c r="B1101" s="20" t="s">
        <v>1556</v>
      </c>
      <c r="C1101" s="72" t="str">
        <f t="shared" si="50"/>
        <v>681</v>
      </c>
      <c r="D1101" s="171" t="s">
        <v>1554</v>
      </c>
      <c r="E1101" s="182">
        <v>3.2598199999999999</v>
      </c>
      <c r="F1101" s="23">
        <v>1</v>
      </c>
      <c r="G1101" s="23">
        <v>1</v>
      </c>
      <c r="H1101" s="22">
        <f t="shared" si="48"/>
        <v>3.2598199999999999</v>
      </c>
      <c r="I1101" s="24">
        <f t="shared" si="49"/>
        <v>3.2598199999999999</v>
      </c>
      <c r="J1101" s="25">
        <f>ROUND((H1101*'2-Calculator'!$D$26),2)</f>
        <v>17603.03</v>
      </c>
      <c r="K1101" s="25">
        <f>ROUND((I1101*'2-Calculator'!$D$26),2)</f>
        <v>17603.03</v>
      </c>
      <c r="L1101" s="23">
        <v>11.757205666829506</v>
      </c>
      <c r="M1101" s="20" t="s">
        <v>199</v>
      </c>
      <c r="N1101" s="20" t="s">
        <v>200</v>
      </c>
      <c r="O1101" s="20"/>
      <c r="P1101" s="20" t="s">
        <v>13</v>
      </c>
    </row>
    <row r="1102" spans="1:16" s="26" customFormat="1" ht="12.5">
      <c r="A1102" s="20"/>
      <c r="B1102" s="20" t="s">
        <v>1557</v>
      </c>
      <c r="C1102" s="72" t="str">
        <f t="shared" si="50"/>
        <v>681</v>
      </c>
      <c r="D1102" s="171" t="s">
        <v>1554</v>
      </c>
      <c r="E1102" s="182">
        <v>6.9358000000000004</v>
      </c>
      <c r="F1102" s="23">
        <v>1</v>
      </c>
      <c r="G1102" s="23">
        <v>1</v>
      </c>
      <c r="H1102" s="22">
        <f t="shared" si="48"/>
        <v>6.9358000000000004</v>
      </c>
      <c r="I1102" s="24">
        <f t="shared" si="49"/>
        <v>6.9358000000000004</v>
      </c>
      <c r="J1102" s="25">
        <f>ROUND((H1102*'2-Calculator'!$D$26),2)</f>
        <v>37453.32</v>
      </c>
      <c r="K1102" s="25">
        <f>ROUND((I1102*'2-Calculator'!$D$26),2)</f>
        <v>37453.32</v>
      </c>
      <c r="L1102" s="23">
        <v>23.675564681724847</v>
      </c>
      <c r="M1102" s="20" t="s">
        <v>199</v>
      </c>
      <c r="N1102" s="20" t="s">
        <v>200</v>
      </c>
      <c r="O1102" s="20"/>
      <c r="P1102" s="20" t="s">
        <v>13</v>
      </c>
    </row>
    <row r="1103" spans="1:16" s="26" customFormat="1" ht="12.5">
      <c r="A1103" s="20"/>
      <c r="B1103" s="20" t="s">
        <v>1558</v>
      </c>
      <c r="C1103" s="72" t="str">
        <f t="shared" si="50"/>
        <v>690</v>
      </c>
      <c r="D1103" s="171" t="s">
        <v>1559</v>
      </c>
      <c r="E1103" s="182">
        <v>1.05721</v>
      </c>
      <c r="F1103" s="23">
        <v>1</v>
      </c>
      <c r="G1103" s="23">
        <v>1</v>
      </c>
      <c r="H1103" s="22">
        <f t="shared" ref="H1103:H1166" si="51">ROUND(E1103*F1103,5)</f>
        <v>1.05721</v>
      </c>
      <c r="I1103" s="24">
        <f t="shared" ref="I1103:I1166" si="52">ROUND(E1103*G1103,5)</f>
        <v>1.05721</v>
      </c>
      <c r="J1103" s="25">
        <f>ROUND((H1103*'2-Calculator'!$D$26),2)</f>
        <v>5708.93</v>
      </c>
      <c r="K1103" s="25">
        <f>ROUND((I1103*'2-Calculator'!$D$26),2)</f>
        <v>5708.93</v>
      </c>
      <c r="L1103" s="23">
        <v>4.7382550335570466</v>
      </c>
      <c r="M1103" s="20" t="s">
        <v>199</v>
      </c>
      <c r="N1103" s="20" t="s">
        <v>200</v>
      </c>
      <c r="O1103" s="20"/>
      <c r="P1103" s="20" t="s">
        <v>13</v>
      </c>
    </row>
    <row r="1104" spans="1:16" s="26" customFormat="1" ht="12.5">
      <c r="A1104" s="20"/>
      <c r="B1104" s="20" t="s">
        <v>1560</v>
      </c>
      <c r="C1104" s="72" t="str">
        <f t="shared" ref="C1104:C1167" si="53">LEFT(B1104,3)</f>
        <v>690</v>
      </c>
      <c r="D1104" s="171" t="s">
        <v>1559</v>
      </c>
      <c r="E1104" s="182">
        <v>2.0471200000000001</v>
      </c>
      <c r="F1104" s="23">
        <v>1</v>
      </c>
      <c r="G1104" s="23">
        <v>1</v>
      </c>
      <c r="H1104" s="22">
        <f t="shared" si="51"/>
        <v>2.0471200000000001</v>
      </c>
      <c r="I1104" s="24">
        <f t="shared" si="52"/>
        <v>2.0471200000000001</v>
      </c>
      <c r="J1104" s="25">
        <f>ROUND((H1104*'2-Calculator'!$D$26),2)</f>
        <v>11054.45</v>
      </c>
      <c r="K1104" s="25">
        <f>ROUND((I1104*'2-Calculator'!$D$26),2)</f>
        <v>11054.45</v>
      </c>
      <c r="L1104" s="23">
        <v>9.1079040852575481</v>
      </c>
      <c r="M1104" s="20" t="s">
        <v>199</v>
      </c>
      <c r="N1104" s="20" t="s">
        <v>200</v>
      </c>
      <c r="O1104" s="20"/>
      <c r="P1104" s="20" t="s">
        <v>13</v>
      </c>
    </row>
    <row r="1105" spans="1:16" s="26" customFormat="1" ht="12.5">
      <c r="A1105" s="20"/>
      <c r="B1105" s="20" t="s">
        <v>1561</v>
      </c>
      <c r="C1105" s="72" t="str">
        <f t="shared" si="53"/>
        <v>690</v>
      </c>
      <c r="D1105" s="171" t="s">
        <v>1559</v>
      </c>
      <c r="E1105" s="182">
        <v>3.8130299999999999</v>
      </c>
      <c r="F1105" s="23">
        <v>1</v>
      </c>
      <c r="G1105" s="23">
        <v>1</v>
      </c>
      <c r="H1105" s="22">
        <f t="shared" si="51"/>
        <v>3.8130299999999999</v>
      </c>
      <c r="I1105" s="24">
        <f t="shared" si="52"/>
        <v>3.8130299999999999</v>
      </c>
      <c r="J1105" s="25">
        <f>ROUND((H1105*'2-Calculator'!$D$26),2)</f>
        <v>20590.36</v>
      </c>
      <c r="K1105" s="25">
        <f>ROUND((I1105*'2-Calculator'!$D$26),2)</f>
        <v>20590.36</v>
      </c>
      <c r="L1105" s="23">
        <v>18.089786381842458</v>
      </c>
      <c r="M1105" s="20" t="s">
        <v>199</v>
      </c>
      <c r="N1105" s="20" t="s">
        <v>200</v>
      </c>
      <c r="O1105" s="20"/>
      <c r="P1105" s="20" t="s">
        <v>13</v>
      </c>
    </row>
    <row r="1106" spans="1:16" s="26" customFormat="1" ht="12.5">
      <c r="A1106" s="20"/>
      <c r="B1106" s="20" t="s">
        <v>1562</v>
      </c>
      <c r="C1106" s="72" t="str">
        <f t="shared" si="53"/>
        <v>690</v>
      </c>
      <c r="D1106" s="171" t="s">
        <v>1559</v>
      </c>
      <c r="E1106" s="182">
        <v>6.6389899999999997</v>
      </c>
      <c r="F1106" s="23">
        <v>1</v>
      </c>
      <c r="G1106" s="23">
        <v>1</v>
      </c>
      <c r="H1106" s="22">
        <f t="shared" si="51"/>
        <v>6.6389899999999997</v>
      </c>
      <c r="I1106" s="24">
        <f t="shared" si="52"/>
        <v>6.6389899999999997</v>
      </c>
      <c r="J1106" s="25">
        <f>ROUND((H1106*'2-Calculator'!$D$26),2)</f>
        <v>35850.550000000003</v>
      </c>
      <c r="K1106" s="25">
        <f>ROUND((I1106*'2-Calculator'!$D$26),2)</f>
        <v>35850.550000000003</v>
      </c>
      <c r="L1106" s="23">
        <v>24.67543859649123</v>
      </c>
      <c r="M1106" s="20" t="s">
        <v>199</v>
      </c>
      <c r="N1106" s="20" t="s">
        <v>200</v>
      </c>
      <c r="O1106" s="20"/>
      <c r="P1106" s="20" t="s">
        <v>13</v>
      </c>
    </row>
    <row r="1107" spans="1:16" s="26" customFormat="1" ht="12.5">
      <c r="A1107" s="20"/>
      <c r="B1107" s="20" t="s">
        <v>1563</v>
      </c>
      <c r="C1107" s="72" t="str">
        <f t="shared" si="53"/>
        <v>691</v>
      </c>
      <c r="D1107" s="171" t="s">
        <v>1564</v>
      </c>
      <c r="E1107" s="182">
        <v>1.0800399999999999</v>
      </c>
      <c r="F1107" s="23">
        <v>1</v>
      </c>
      <c r="G1107" s="23">
        <v>1</v>
      </c>
      <c r="H1107" s="22">
        <f t="shared" si="51"/>
        <v>1.0800399999999999</v>
      </c>
      <c r="I1107" s="24">
        <f t="shared" si="52"/>
        <v>1.0800399999999999</v>
      </c>
      <c r="J1107" s="25">
        <f>ROUND((H1107*'2-Calculator'!$D$26),2)</f>
        <v>5832.22</v>
      </c>
      <c r="K1107" s="25">
        <f>ROUND((I1107*'2-Calculator'!$D$26),2)</f>
        <v>5832.22</v>
      </c>
      <c r="L1107" s="23">
        <v>3.8455560951918408</v>
      </c>
      <c r="M1107" s="20" t="s">
        <v>199</v>
      </c>
      <c r="N1107" s="20" t="s">
        <v>200</v>
      </c>
      <c r="O1107" s="20"/>
      <c r="P1107" s="20" t="s">
        <v>13</v>
      </c>
    </row>
    <row r="1108" spans="1:16" s="26" customFormat="1" ht="12.5">
      <c r="A1108" s="20"/>
      <c r="B1108" s="20" t="s">
        <v>1565</v>
      </c>
      <c r="C1108" s="72" t="str">
        <f t="shared" si="53"/>
        <v>691</v>
      </c>
      <c r="D1108" s="171" t="s">
        <v>1564</v>
      </c>
      <c r="E1108" s="182">
        <v>1.3997999999999999</v>
      </c>
      <c r="F1108" s="23">
        <v>1</v>
      </c>
      <c r="G1108" s="23">
        <v>1</v>
      </c>
      <c r="H1108" s="22">
        <f t="shared" si="51"/>
        <v>1.3997999999999999</v>
      </c>
      <c r="I1108" s="24">
        <f t="shared" si="52"/>
        <v>1.3997999999999999</v>
      </c>
      <c r="J1108" s="25">
        <f>ROUND((H1108*'2-Calculator'!$D$26),2)</f>
        <v>7558.92</v>
      </c>
      <c r="K1108" s="25">
        <f>ROUND((I1108*'2-Calculator'!$D$26),2)</f>
        <v>7558.92</v>
      </c>
      <c r="L1108" s="23">
        <v>5.6227077021208736</v>
      </c>
      <c r="M1108" s="20" t="s">
        <v>199</v>
      </c>
      <c r="N1108" s="20" t="s">
        <v>200</v>
      </c>
      <c r="O1108" s="20"/>
      <c r="P1108" s="20" t="s">
        <v>13</v>
      </c>
    </row>
    <row r="1109" spans="1:16" s="26" customFormat="1" ht="12.5">
      <c r="A1109" s="20"/>
      <c r="B1109" s="20" t="s">
        <v>1566</v>
      </c>
      <c r="C1109" s="72" t="str">
        <f t="shared" si="53"/>
        <v>691</v>
      </c>
      <c r="D1109" s="171" t="s">
        <v>1564</v>
      </c>
      <c r="E1109" s="182">
        <v>2.0969500000000001</v>
      </c>
      <c r="F1109" s="23">
        <v>1</v>
      </c>
      <c r="G1109" s="23">
        <v>1</v>
      </c>
      <c r="H1109" s="22">
        <f t="shared" si="51"/>
        <v>2.0969500000000001</v>
      </c>
      <c r="I1109" s="24">
        <f t="shared" si="52"/>
        <v>2.0969500000000001</v>
      </c>
      <c r="J1109" s="25">
        <f>ROUND((H1109*'2-Calculator'!$D$26),2)</f>
        <v>11323.53</v>
      </c>
      <c r="K1109" s="25">
        <f>ROUND((I1109*'2-Calculator'!$D$26),2)</f>
        <v>11323.53</v>
      </c>
      <c r="L1109" s="23">
        <v>9.0660406885758995</v>
      </c>
      <c r="M1109" s="20" t="s">
        <v>199</v>
      </c>
      <c r="N1109" s="20" t="s">
        <v>200</v>
      </c>
      <c r="O1109" s="20"/>
      <c r="P1109" s="20" t="s">
        <v>13</v>
      </c>
    </row>
    <row r="1110" spans="1:16" s="26" customFormat="1" ht="12.5">
      <c r="A1110" s="20"/>
      <c r="B1110" s="20" t="s">
        <v>1567</v>
      </c>
      <c r="C1110" s="72" t="str">
        <f t="shared" si="53"/>
        <v>691</v>
      </c>
      <c r="D1110" s="171" t="s">
        <v>1564</v>
      </c>
      <c r="E1110" s="182">
        <v>3.90143</v>
      </c>
      <c r="F1110" s="23">
        <v>1</v>
      </c>
      <c r="G1110" s="23">
        <v>1</v>
      </c>
      <c r="H1110" s="22">
        <f t="shared" si="51"/>
        <v>3.90143</v>
      </c>
      <c r="I1110" s="24">
        <f t="shared" si="52"/>
        <v>3.90143</v>
      </c>
      <c r="J1110" s="25">
        <f>ROUND((H1110*'2-Calculator'!$D$26),2)</f>
        <v>21067.72</v>
      </c>
      <c r="K1110" s="25">
        <f>ROUND((I1110*'2-Calculator'!$D$26),2)</f>
        <v>21067.72</v>
      </c>
      <c r="L1110" s="23">
        <v>16.052339413164155</v>
      </c>
      <c r="M1110" s="20" t="s">
        <v>199</v>
      </c>
      <c r="N1110" s="20" t="s">
        <v>200</v>
      </c>
      <c r="O1110" s="20"/>
      <c r="P1110" s="20" t="s">
        <v>13</v>
      </c>
    </row>
    <row r="1111" spans="1:16" s="26" customFormat="1" ht="12.5">
      <c r="A1111" s="20"/>
      <c r="B1111" s="20" t="s">
        <v>1568</v>
      </c>
      <c r="C1111" s="72" t="str">
        <f t="shared" si="53"/>
        <v>692</v>
      </c>
      <c r="D1111" s="171" t="s">
        <v>1569</v>
      </c>
      <c r="E1111" s="182">
        <v>0.75783999999999996</v>
      </c>
      <c r="F1111" s="23">
        <v>1</v>
      </c>
      <c r="G1111" s="23">
        <v>1</v>
      </c>
      <c r="H1111" s="22">
        <f t="shared" si="51"/>
        <v>0.75783999999999996</v>
      </c>
      <c r="I1111" s="24">
        <f t="shared" si="52"/>
        <v>0.75783999999999996</v>
      </c>
      <c r="J1111" s="25">
        <f>ROUND((H1111*'2-Calculator'!$D$26),2)</f>
        <v>4092.34</v>
      </c>
      <c r="K1111" s="25">
        <f>ROUND((I1111*'2-Calculator'!$D$26),2)</f>
        <v>4092.34</v>
      </c>
      <c r="L1111" s="23">
        <v>3.1456953642384105</v>
      </c>
      <c r="M1111" s="20" t="s">
        <v>199</v>
      </c>
      <c r="N1111" s="20" t="s">
        <v>200</v>
      </c>
      <c r="O1111" s="20"/>
      <c r="P1111" s="20" t="s">
        <v>13</v>
      </c>
    </row>
    <row r="1112" spans="1:16" s="26" customFormat="1" ht="12.5">
      <c r="A1112" s="20"/>
      <c r="B1112" s="20" t="s">
        <v>1570</v>
      </c>
      <c r="C1112" s="72" t="str">
        <f t="shared" si="53"/>
        <v>692</v>
      </c>
      <c r="D1112" s="171" t="s">
        <v>1569</v>
      </c>
      <c r="E1112" s="182">
        <v>1.2850299999999999</v>
      </c>
      <c r="F1112" s="23">
        <v>1</v>
      </c>
      <c r="G1112" s="23">
        <v>1</v>
      </c>
      <c r="H1112" s="22">
        <f t="shared" si="51"/>
        <v>1.2850299999999999</v>
      </c>
      <c r="I1112" s="24">
        <f t="shared" si="52"/>
        <v>1.2850299999999999</v>
      </c>
      <c r="J1112" s="25">
        <f>ROUND((H1112*'2-Calculator'!$D$26),2)</f>
        <v>6939.16</v>
      </c>
      <c r="K1112" s="25">
        <f>ROUND((I1112*'2-Calculator'!$D$26),2)</f>
        <v>6939.16</v>
      </c>
      <c r="L1112" s="23">
        <v>5.5641025641025639</v>
      </c>
      <c r="M1112" s="20" t="s">
        <v>199</v>
      </c>
      <c r="N1112" s="20" t="s">
        <v>200</v>
      </c>
      <c r="O1112" s="20"/>
      <c r="P1112" s="20" t="s">
        <v>13</v>
      </c>
    </row>
    <row r="1113" spans="1:16" s="26" customFormat="1" ht="12.5">
      <c r="A1113" s="20"/>
      <c r="B1113" s="20" t="s">
        <v>1571</v>
      </c>
      <c r="C1113" s="72" t="str">
        <f t="shared" si="53"/>
        <v>692</v>
      </c>
      <c r="D1113" s="171" t="s">
        <v>1569</v>
      </c>
      <c r="E1113" s="182">
        <v>2.3311199999999999</v>
      </c>
      <c r="F1113" s="23">
        <v>1</v>
      </c>
      <c r="G1113" s="23">
        <v>1</v>
      </c>
      <c r="H1113" s="22">
        <f t="shared" si="51"/>
        <v>2.3311199999999999</v>
      </c>
      <c r="I1113" s="24">
        <f t="shared" si="52"/>
        <v>2.3311199999999999</v>
      </c>
      <c r="J1113" s="25">
        <f>ROUND((H1113*'2-Calculator'!$D$26),2)</f>
        <v>12588.05</v>
      </c>
      <c r="K1113" s="25">
        <f>ROUND((I1113*'2-Calculator'!$D$26),2)</f>
        <v>12588.05</v>
      </c>
      <c r="L1113" s="23">
        <v>9.6886792452830193</v>
      </c>
      <c r="M1113" s="20" t="s">
        <v>199</v>
      </c>
      <c r="N1113" s="20" t="s">
        <v>200</v>
      </c>
      <c r="O1113" s="20"/>
      <c r="P1113" s="20" t="s">
        <v>13</v>
      </c>
    </row>
    <row r="1114" spans="1:16" s="26" customFormat="1" ht="12.5">
      <c r="A1114" s="20"/>
      <c r="B1114" s="20" t="s">
        <v>1572</v>
      </c>
      <c r="C1114" s="72" t="str">
        <f t="shared" si="53"/>
        <v>692</v>
      </c>
      <c r="D1114" s="171" t="s">
        <v>1569</v>
      </c>
      <c r="E1114" s="182">
        <v>4.1429799999999997</v>
      </c>
      <c r="F1114" s="23">
        <v>1</v>
      </c>
      <c r="G1114" s="23">
        <v>1</v>
      </c>
      <c r="H1114" s="22">
        <f t="shared" si="51"/>
        <v>4.1429799999999997</v>
      </c>
      <c r="I1114" s="24">
        <f t="shared" si="52"/>
        <v>4.1429799999999997</v>
      </c>
      <c r="J1114" s="25">
        <f>ROUND((H1114*'2-Calculator'!$D$26),2)</f>
        <v>22372.09</v>
      </c>
      <c r="K1114" s="25">
        <f>ROUND((I1114*'2-Calculator'!$D$26),2)</f>
        <v>22372.09</v>
      </c>
      <c r="L1114" s="23">
        <v>14.370967741935484</v>
      </c>
      <c r="M1114" s="20" t="s">
        <v>199</v>
      </c>
      <c r="N1114" s="20" t="s">
        <v>200</v>
      </c>
      <c r="O1114" s="20"/>
      <c r="P1114" s="20" t="s">
        <v>13</v>
      </c>
    </row>
    <row r="1115" spans="1:16" s="26" customFormat="1" ht="12.5">
      <c r="A1115" s="20"/>
      <c r="B1115" s="20" t="s">
        <v>1573</v>
      </c>
      <c r="C1115" s="72" t="str">
        <f t="shared" si="53"/>
        <v>694</v>
      </c>
      <c r="D1115" s="171" t="s">
        <v>1574</v>
      </c>
      <c r="E1115" s="182">
        <v>0.76202999999999999</v>
      </c>
      <c r="F1115" s="23">
        <v>1</v>
      </c>
      <c r="G1115" s="23">
        <v>1</v>
      </c>
      <c r="H1115" s="22">
        <f t="shared" si="51"/>
        <v>0.76202999999999999</v>
      </c>
      <c r="I1115" s="24">
        <f t="shared" si="52"/>
        <v>0.76202999999999999</v>
      </c>
      <c r="J1115" s="25">
        <f>ROUND((H1115*'2-Calculator'!$D$26),2)</f>
        <v>4114.96</v>
      </c>
      <c r="K1115" s="25">
        <f>ROUND((I1115*'2-Calculator'!$D$26),2)</f>
        <v>4114.96</v>
      </c>
      <c r="L1115" s="23">
        <v>2.8927756653992396</v>
      </c>
      <c r="M1115" s="20" t="s">
        <v>199</v>
      </c>
      <c r="N1115" s="20" t="s">
        <v>200</v>
      </c>
      <c r="O1115" s="20"/>
      <c r="P1115" s="20" t="s">
        <v>13</v>
      </c>
    </row>
    <row r="1116" spans="1:16" s="26" customFormat="1" ht="12.5">
      <c r="A1116" s="20"/>
      <c r="B1116" s="20" t="s">
        <v>1575</v>
      </c>
      <c r="C1116" s="72" t="str">
        <f t="shared" si="53"/>
        <v>694</v>
      </c>
      <c r="D1116" s="171" t="s">
        <v>1574</v>
      </c>
      <c r="E1116" s="182">
        <v>0.95364000000000004</v>
      </c>
      <c r="F1116" s="23">
        <v>1</v>
      </c>
      <c r="G1116" s="23">
        <v>1</v>
      </c>
      <c r="H1116" s="22">
        <f t="shared" si="51"/>
        <v>0.95364000000000004</v>
      </c>
      <c r="I1116" s="24">
        <f t="shared" si="52"/>
        <v>0.95364000000000004</v>
      </c>
      <c r="J1116" s="25">
        <f>ROUND((H1116*'2-Calculator'!$D$26),2)</f>
        <v>5149.66</v>
      </c>
      <c r="K1116" s="25">
        <f>ROUND((I1116*'2-Calculator'!$D$26),2)</f>
        <v>5149.66</v>
      </c>
      <c r="L1116" s="23">
        <v>4.235800744878957</v>
      </c>
      <c r="M1116" s="20" t="s">
        <v>199</v>
      </c>
      <c r="N1116" s="20" t="s">
        <v>200</v>
      </c>
      <c r="O1116" s="20"/>
      <c r="P1116" s="20" t="s">
        <v>13</v>
      </c>
    </row>
    <row r="1117" spans="1:16" s="26" customFormat="1" ht="12.5">
      <c r="A1117" s="20"/>
      <c r="B1117" s="20" t="s">
        <v>1576</v>
      </c>
      <c r="C1117" s="72" t="str">
        <f t="shared" si="53"/>
        <v>694</v>
      </c>
      <c r="D1117" s="171" t="s">
        <v>1574</v>
      </c>
      <c r="E1117" s="182">
        <v>1.40151</v>
      </c>
      <c r="F1117" s="23">
        <v>1</v>
      </c>
      <c r="G1117" s="23">
        <v>1</v>
      </c>
      <c r="H1117" s="22">
        <f t="shared" si="51"/>
        <v>1.40151</v>
      </c>
      <c r="I1117" s="24">
        <f t="shared" si="52"/>
        <v>1.40151</v>
      </c>
      <c r="J1117" s="25">
        <f>ROUND((H1117*'2-Calculator'!$D$26),2)</f>
        <v>7568.15</v>
      </c>
      <c r="K1117" s="25">
        <f>ROUND((I1117*'2-Calculator'!$D$26),2)</f>
        <v>7568.15</v>
      </c>
      <c r="L1117" s="23">
        <v>6.6866178776790379</v>
      </c>
      <c r="M1117" s="20" t="s">
        <v>199</v>
      </c>
      <c r="N1117" s="20" t="s">
        <v>200</v>
      </c>
      <c r="O1117" s="20"/>
      <c r="P1117" s="20" t="s">
        <v>13</v>
      </c>
    </row>
    <row r="1118" spans="1:16" s="26" customFormat="1" ht="12.5">
      <c r="A1118" s="20"/>
      <c r="B1118" s="20" t="s">
        <v>1577</v>
      </c>
      <c r="C1118" s="72" t="str">
        <f t="shared" si="53"/>
        <v>694</v>
      </c>
      <c r="D1118" s="171" t="s">
        <v>1574</v>
      </c>
      <c r="E1118" s="182">
        <v>2.42096</v>
      </c>
      <c r="F1118" s="23">
        <v>1</v>
      </c>
      <c r="G1118" s="23">
        <v>1</v>
      </c>
      <c r="H1118" s="22">
        <f t="shared" si="51"/>
        <v>2.42096</v>
      </c>
      <c r="I1118" s="24">
        <f t="shared" si="52"/>
        <v>2.42096</v>
      </c>
      <c r="J1118" s="25">
        <f>ROUND((H1118*'2-Calculator'!$D$26),2)</f>
        <v>13073.18</v>
      </c>
      <c r="K1118" s="25">
        <f>ROUND((I1118*'2-Calculator'!$D$26),2)</f>
        <v>13073.18</v>
      </c>
      <c r="L1118" s="23">
        <v>11.215225563909774</v>
      </c>
      <c r="M1118" s="20" t="s">
        <v>199</v>
      </c>
      <c r="N1118" s="20" t="s">
        <v>200</v>
      </c>
      <c r="O1118" s="20"/>
      <c r="P1118" s="20" t="s">
        <v>13</v>
      </c>
    </row>
    <row r="1119" spans="1:16" s="26" customFormat="1" ht="12.5">
      <c r="A1119" s="20"/>
      <c r="B1119" s="20" t="s">
        <v>1578</v>
      </c>
      <c r="C1119" s="72" t="str">
        <f t="shared" si="53"/>
        <v>695</v>
      </c>
      <c r="D1119" s="171" t="s">
        <v>1579</v>
      </c>
      <c r="E1119" s="182">
        <v>0.69533</v>
      </c>
      <c r="F1119" s="23">
        <v>1</v>
      </c>
      <c r="G1119" s="23">
        <v>1</v>
      </c>
      <c r="H1119" s="22">
        <f t="shared" si="51"/>
        <v>0.69533</v>
      </c>
      <c r="I1119" s="24">
        <f t="shared" si="52"/>
        <v>0.69533</v>
      </c>
      <c r="J1119" s="25">
        <f>ROUND((H1119*'2-Calculator'!$D$26),2)</f>
        <v>3754.78</v>
      </c>
      <c r="K1119" s="25">
        <f>ROUND((I1119*'2-Calculator'!$D$26),2)</f>
        <v>3754.78</v>
      </c>
      <c r="L1119" s="23">
        <v>4.5636985000949304</v>
      </c>
      <c r="M1119" s="20" t="s">
        <v>199</v>
      </c>
      <c r="N1119" s="20" t="s">
        <v>200</v>
      </c>
      <c r="O1119" s="20"/>
      <c r="P1119" s="20" t="s">
        <v>13</v>
      </c>
    </row>
    <row r="1120" spans="1:16" s="26" customFormat="1" ht="12.5">
      <c r="A1120" s="20"/>
      <c r="B1120" s="20" t="s">
        <v>1580</v>
      </c>
      <c r="C1120" s="72" t="str">
        <f t="shared" si="53"/>
        <v>695</v>
      </c>
      <c r="D1120" s="171" t="s">
        <v>1579</v>
      </c>
      <c r="E1120" s="182">
        <v>0.96301000000000003</v>
      </c>
      <c r="F1120" s="23">
        <v>1</v>
      </c>
      <c r="G1120" s="23">
        <v>1</v>
      </c>
      <c r="H1120" s="22">
        <f t="shared" si="51"/>
        <v>0.96301000000000003</v>
      </c>
      <c r="I1120" s="24">
        <f t="shared" si="52"/>
        <v>0.96301000000000003</v>
      </c>
      <c r="J1120" s="25">
        <f>ROUND((H1120*'2-Calculator'!$D$26),2)</f>
        <v>5200.25</v>
      </c>
      <c r="K1120" s="25">
        <f>ROUND((I1120*'2-Calculator'!$D$26),2)</f>
        <v>5200.25</v>
      </c>
      <c r="L1120" s="23">
        <v>4.5636985000949304</v>
      </c>
      <c r="M1120" s="20" t="s">
        <v>199</v>
      </c>
      <c r="N1120" s="20" t="s">
        <v>200</v>
      </c>
      <c r="O1120" s="20"/>
      <c r="P1120" s="20" t="s">
        <v>13</v>
      </c>
    </row>
    <row r="1121" spans="1:16" s="26" customFormat="1" ht="12.5">
      <c r="A1121" s="20"/>
      <c r="B1121" s="20" t="s">
        <v>1581</v>
      </c>
      <c r="C1121" s="72" t="str">
        <f t="shared" si="53"/>
        <v>695</v>
      </c>
      <c r="D1121" s="171" t="s">
        <v>1579</v>
      </c>
      <c r="E1121" s="182">
        <v>2.0137200000000002</v>
      </c>
      <c r="F1121" s="23">
        <v>1</v>
      </c>
      <c r="G1121" s="23">
        <v>1</v>
      </c>
      <c r="H1121" s="22">
        <f t="shared" si="51"/>
        <v>2.0137200000000002</v>
      </c>
      <c r="I1121" s="24">
        <f t="shared" si="52"/>
        <v>2.0137200000000002</v>
      </c>
      <c r="J1121" s="25">
        <f>ROUND((H1121*'2-Calculator'!$D$26),2)</f>
        <v>10874.09</v>
      </c>
      <c r="K1121" s="25">
        <f>ROUND((I1121*'2-Calculator'!$D$26),2)</f>
        <v>10874.09</v>
      </c>
      <c r="L1121" s="23">
        <v>11.226862593451921</v>
      </c>
      <c r="M1121" s="20" t="s">
        <v>199</v>
      </c>
      <c r="N1121" s="20" t="s">
        <v>200</v>
      </c>
      <c r="O1121" s="20"/>
      <c r="P1121" s="20" t="s">
        <v>13</v>
      </c>
    </row>
    <row r="1122" spans="1:16" s="26" customFormat="1" ht="12.5">
      <c r="A1122" s="20"/>
      <c r="B1122" s="20" t="s">
        <v>1582</v>
      </c>
      <c r="C1122" s="72" t="str">
        <f t="shared" si="53"/>
        <v>695</v>
      </c>
      <c r="D1122" s="171" t="s">
        <v>1579</v>
      </c>
      <c r="E1122" s="182">
        <v>6.2482899999999999</v>
      </c>
      <c r="F1122" s="23">
        <v>1</v>
      </c>
      <c r="G1122" s="23">
        <v>1</v>
      </c>
      <c r="H1122" s="22">
        <f t="shared" si="51"/>
        <v>6.2482899999999999</v>
      </c>
      <c r="I1122" s="24">
        <f t="shared" si="52"/>
        <v>6.2482899999999999</v>
      </c>
      <c r="J1122" s="25">
        <f>ROUND((H1122*'2-Calculator'!$D$26),2)</f>
        <v>33740.769999999997</v>
      </c>
      <c r="K1122" s="25">
        <f>ROUND((I1122*'2-Calculator'!$D$26),2)</f>
        <v>33740.769999999997</v>
      </c>
      <c r="L1122" s="23">
        <v>25.934300341296929</v>
      </c>
      <c r="M1122" s="20" t="s">
        <v>199</v>
      </c>
      <c r="N1122" s="20" t="s">
        <v>200</v>
      </c>
      <c r="O1122" s="20"/>
      <c r="P1122" s="20" t="s">
        <v>13</v>
      </c>
    </row>
    <row r="1123" spans="1:16" s="26" customFormat="1" ht="12.5">
      <c r="A1123" s="20"/>
      <c r="B1123" s="20" t="s">
        <v>1583</v>
      </c>
      <c r="C1123" s="72" t="str">
        <f t="shared" si="53"/>
        <v>696</v>
      </c>
      <c r="D1123" s="171" t="s">
        <v>1584</v>
      </c>
      <c r="E1123" s="182">
        <v>0.80718999999999996</v>
      </c>
      <c r="F1123" s="23">
        <v>1</v>
      </c>
      <c r="G1123" s="23">
        <v>1</v>
      </c>
      <c r="H1123" s="22">
        <f t="shared" si="51"/>
        <v>0.80718999999999996</v>
      </c>
      <c r="I1123" s="24">
        <f t="shared" si="52"/>
        <v>0.80718999999999996</v>
      </c>
      <c r="J1123" s="25">
        <f>ROUND((H1123*'2-Calculator'!$D$26),2)</f>
        <v>4358.83</v>
      </c>
      <c r="K1123" s="25">
        <f>ROUND((I1123*'2-Calculator'!$D$26),2)</f>
        <v>4358.83</v>
      </c>
      <c r="L1123" s="23">
        <v>3.0583194477505358</v>
      </c>
      <c r="M1123" s="20" t="s">
        <v>199</v>
      </c>
      <c r="N1123" s="20" t="s">
        <v>200</v>
      </c>
      <c r="O1123" s="20"/>
      <c r="P1123" s="20" t="s">
        <v>13</v>
      </c>
    </row>
    <row r="1124" spans="1:16" s="26" customFormat="1" ht="12.5">
      <c r="A1124" s="20"/>
      <c r="B1124" s="20" t="s">
        <v>1585</v>
      </c>
      <c r="C1124" s="72" t="str">
        <f t="shared" si="53"/>
        <v>696</v>
      </c>
      <c r="D1124" s="171" t="s">
        <v>1584</v>
      </c>
      <c r="E1124" s="182">
        <v>1.02789</v>
      </c>
      <c r="F1124" s="23">
        <v>1</v>
      </c>
      <c r="G1124" s="23">
        <v>1</v>
      </c>
      <c r="H1124" s="22">
        <f t="shared" si="51"/>
        <v>1.02789</v>
      </c>
      <c r="I1124" s="24">
        <f t="shared" si="52"/>
        <v>1.02789</v>
      </c>
      <c r="J1124" s="25">
        <f>ROUND((H1124*'2-Calculator'!$D$26),2)</f>
        <v>5550.61</v>
      </c>
      <c r="K1124" s="25">
        <f>ROUND((I1124*'2-Calculator'!$D$26),2)</f>
        <v>5550.61</v>
      </c>
      <c r="L1124" s="23">
        <v>3.8904254116583141</v>
      </c>
      <c r="M1124" s="20" t="s">
        <v>199</v>
      </c>
      <c r="N1124" s="20" t="s">
        <v>200</v>
      </c>
      <c r="O1124" s="20"/>
      <c r="P1124" s="20" t="s">
        <v>13</v>
      </c>
    </row>
    <row r="1125" spans="1:16" s="26" customFormat="1" ht="12.5">
      <c r="A1125" s="20"/>
      <c r="B1125" s="20" t="s">
        <v>1586</v>
      </c>
      <c r="C1125" s="72" t="str">
        <f t="shared" si="53"/>
        <v>696</v>
      </c>
      <c r="D1125" s="171" t="s">
        <v>1584</v>
      </c>
      <c r="E1125" s="182">
        <v>1.53013</v>
      </c>
      <c r="F1125" s="23">
        <v>1</v>
      </c>
      <c r="G1125" s="23">
        <v>1</v>
      </c>
      <c r="H1125" s="22">
        <f t="shared" si="51"/>
        <v>1.53013</v>
      </c>
      <c r="I1125" s="24">
        <f t="shared" si="52"/>
        <v>1.53013</v>
      </c>
      <c r="J1125" s="25">
        <f>ROUND((H1125*'2-Calculator'!$D$26),2)</f>
        <v>8262.7000000000007</v>
      </c>
      <c r="K1125" s="25">
        <f>ROUND((I1125*'2-Calculator'!$D$26),2)</f>
        <v>8262.7000000000007</v>
      </c>
      <c r="L1125" s="23">
        <v>6.18101644245142</v>
      </c>
      <c r="M1125" s="20" t="s">
        <v>199</v>
      </c>
      <c r="N1125" s="20" t="s">
        <v>200</v>
      </c>
      <c r="O1125" s="20"/>
      <c r="P1125" s="20" t="s">
        <v>13</v>
      </c>
    </row>
    <row r="1126" spans="1:16" s="26" customFormat="1" ht="12.5">
      <c r="A1126" s="20"/>
      <c r="B1126" s="20" t="s">
        <v>1587</v>
      </c>
      <c r="C1126" s="72" t="str">
        <f t="shared" si="53"/>
        <v>696</v>
      </c>
      <c r="D1126" s="171" t="s">
        <v>1584</v>
      </c>
      <c r="E1126" s="182">
        <v>3.0414300000000001</v>
      </c>
      <c r="F1126" s="23">
        <v>1</v>
      </c>
      <c r="G1126" s="23">
        <v>1</v>
      </c>
      <c r="H1126" s="22">
        <f t="shared" si="51"/>
        <v>3.0414300000000001</v>
      </c>
      <c r="I1126" s="24">
        <f t="shared" si="52"/>
        <v>3.0414300000000001</v>
      </c>
      <c r="J1126" s="25">
        <f>ROUND((H1126*'2-Calculator'!$D$26),2)</f>
        <v>16423.72</v>
      </c>
      <c r="K1126" s="25">
        <f>ROUND((I1126*'2-Calculator'!$D$26),2)</f>
        <v>16423.72</v>
      </c>
      <c r="L1126" s="23">
        <v>14.837634408602151</v>
      </c>
      <c r="M1126" s="20" t="s">
        <v>199</v>
      </c>
      <c r="N1126" s="20" t="s">
        <v>200</v>
      </c>
      <c r="O1126" s="20"/>
      <c r="P1126" s="20" t="s">
        <v>13</v>
      </c>
    </row>
    <row r="1127" spans="1:16" s="26" customFormat="1" ht="12.5">
      <c r="A1127" s="20"/>
      <c r="B1127" s="20" t="s">
        <v>1588</v>
      </c>
      <c r="C1127" s="72" t="str">
        <f t="shared" si="53"/>
        <v>710</v>
      </c>
      <c r="D1127" s="171" t="s">
        <v>1589</v>
      </c>
      <c r="E1127" s="182">
        <v>1.2772300000000001</v>
      </c>
      <c r="F1127" s="23">
        <v>1</v>
      </c>
      <c r="G1127" s="23">
        <v>1</v>
      </c>
      <c r="H1127" s="22">
        <f t="shared" si="51"/>
        <v>1.2772300000000001</v>
      </c>
      <c r="I1127" s="24">
        <f t="shared" si="52"/>
        <v>1.2772300000000001</v>
      </c>
      <c r="J1127" s="25">
        <f>ROUND((H1127*'2-Calculator'!$D$26),2)</f>
        <v>6897.04</v>
      </c>
      <c r="K1127" s="25">
        <f>ROUND((I1127*'2-Calculator'!$D$26),2)</f>
        <v>6897.04</v>
      </c>
      <c r="L1127" s="23">
        <v>4.4085041761579351</v>
      </c>
      <c r="M1127" s="20" t="s">
        <v>199</v>
      </c>
      <c r="N1127" s="20" t="s">
        <v>200</v>
      </c>
      <c r="O1127" s="20"/>
      <c r="P1127" s="20" t="s">
        <v>13</v>
      </c>
    </row>
    <row r="1128" spans="1:16" s="26" customFormat="1" ht="12.5">
      <c r="A1128" s="20"/>
      <c r="B1128" s="20" t="s">
        <v>1590</v>
      </c>
      <c r="C1128" s="72" t="str">
        <f t="shared" si="53"/>
        <v>710</v>
      </c>
      <c r="D1128" s="171" t="s">
        <v>1589</v>
      </c>
      <c r="E1128" s="182">
        <v>1.8477600000000001</v>
      </c>
      <c r="F1128" s="23">
        <v>1</v>
      </c>
      <c r="G1128" s="23">
        <v>1</v>
      </c>
      <c r="H1128" s="22">
        <f t="shared" si="51"/>
        <v>1.8477600000000001</v>
      </c>
      <c r="I1128" s="24">
        <f t="shared" si="52"/>
        <v>1.8477600000000001</v>
      </c>
      <c r="J1128" s="25">
        <f>ROUND((H1128*'2-Calculator'!$D$26),2)</f>
        <v>9977.9</v>
      </c>
      <c r="K1128" s="25">
        <f>ROUND((I1128*'2-Calculator'!$D$26),2)</f>
        <v>9977.9</v>
      </c>
      <c r="L1128" s="23">
        <v>6.5414894254388596</v>
      </c>
      <c r="M1128" s="20" t="s">
        <v>199</v>
      </c>
      <c r="N1128" s="20" t="s">
        <v>200</v>
      </c>
      <c r="O1128" s="20"/>
      <c r="P1128" s="20" t="s">
        <v>13</v>
      </c>
    </row>
    <row r="1129" spans="1:16" s="26" customFormat="1" ht="12.5">
      <c r="A1129" s="20"/>
      <c r="B1129" s="20" t="s">
        <v>1591</v>
      </c>
      <c r="C1129" s="72" t="str">
        <f t="shared" si="53"/>
        <v>710</v>
      </c>
      <c r="D1129" s="171" t="s">
        <v>1589</v>
      </c>
      <c r="E1129" s="182">
        <v>3.0273599999999998</v>
      </c>
      <c r="F1129" s="23">
        <v>1</v>
      </c>
      <c r="G1129" s="23">
        <v>1</v>
      </c>
      <c r="H1129" s="22">
        <f t="shared" si="51"/>
        <v>3.0273599999999998</v>
      </c>
      <c r="I1129" s="24">
        <f t="shared" si="52"/>
        <v>3.0273599999999998</v>
      </c>
      <c r="J1129" s="25">
        <f>ROUND((H1129*'2-Calculator'!$D$26),2)</f>
        <v>16347.74</v>
      </c>
      <c r="K1129" s="25">
        <f>ROUND((I1129*'2-Calculator'!$D$26),2)</f>
        <v>16347.74</v>
      </c>
      <c r="L1129" s="23">
        <v>10.964133576753385</v>
      </c>
      <c r="M1129" s="20" t="s">
        <v>199</v>
      </c>
      <c r="N1129" s="20" t="s">
        <v>200</v>
      </c>
      <c r="O1129" s="20"/>
      <c r="P1129" s="20" t="s">
        <v>13</v>
      </c>
    </row>
    <row r="1130" spans="1:16" s="26" customFormat="1" ht="12.5">
      <c r="A1130" s="20"/>
      <c r="B1130" s="20" t="s">
        <v>1592</v>
      </c>
      <c r="C1130" s="72" t="str">
        <f t="shared" si="53"/>
        <v>710</v>
      </c>
      <c r="D1130" s="171" t="s">
        <v>1589</v>
      </c>
      <c r="E1130" s="182">
        <v>5.5831799999999996</v>
      </c>
      <c r="F1130" s="23">
        <v>1</v>
      </c>
      <c r="G1130" s="23">
        <v>1</v>
      </c>
      <c r="H1130" s="22">
        <f t="shared" si="51"/>
        <v>5.5831799999999996</v>
      </c>
      <c r="I1130" s="24">
        <f t="shared" si="52"/>
        <v>5.5831799999999996</v>
      </c>
      <c r="J1130" s="25">
        <f>ROUND((H1130*'2-Calculator'!$D$26),2)</f>
        <v>30149.17</v>
      </c>
      <c r="K1130" s="25">
        <f>ROUND((I1130*'2-Calculator'!$D$26),2)</f>
        <v>30149.17</v>
      </c>
      <c r="L1130" s="23">
        <v>16.917396968261489</v>
      </c>
      <c r="M1130" s="20" t="s">
        <v>199</v>
      </c>
      <c r="N1130" s="20" t="s">
        <v>200</v>
      </c>
      <c r="O1130" s="20"/>
      <c r="P1130" s="20" t="s">
        <v>13</v>
      </c>
    </row>
    <row r="1131" spans="1:16" s="26" customFormat="1" ht="12.5">
      <c r="A1131" s="20"/>
      <c r="B1131" s="20" t="s">
        <v>1593</v>
      </c>
      <c r="C1131" s="72" t="str">
        <f t="shared" si="53"/>
        <v>711</v>
      </c>
      <c r="D1131" s="171" t="s">
        <v>1594</v>
      </c>
      <c r="E1131" s="182">
        <v>1.2979700000000001</v>
      </c>
      <c r="F1131" s="23">
        <v>1</v>
      </c>
      <c r="G1131" s="23">
        <v>1</v>
      </c>
      <c r="H1131" s="22">
        <f t="shared" si="51"/>
        <v>1.2979700000000001</v>
      </c>
      <c r="I1131" s="24">
        <f t="shared" si="52"/>
        <v>1.2979700000000001</v>
      </c>
      <c r="J1131" s="25">
        <f>ROUND((H1131*'2-Calculator'!$D$26),2)</f>
        <v>7009.04</v>
      </c>
      <c r="K1131" s="25">
        <f>ROUND((I1131*'2-Calculator'!$D$26),2)</f>
        <v>7009.04</v>
      </c>
      <c r="L1131" s="23">
        <v>4.5712952158693119</v>
      </c>
      <c r="M1131" s="20" t="s">
        <v>199</v>
      </c>
      <c r="N1131" s="20" t="s">
        <v>200</v>
      </c>
      <c r="O1131" s="20"/>
      <c r="P1131" s="20" t="s">
        <v>13</v>
      </c>
    </row>
    <row r="1132" spans="1:16" s="26" customFormat="1" ht="12.5">
      <c r="A1132" s="20"/>
      <c r="B1132" s="20" t="s">
        <v>1595</v>
      </c>
      <c r="C1132" s="72" t="str">
        <f t="shared" si="53"/>
        <v>711</v>
      </c>
      <c r="D1132" s="171" t="s">
        <v>1594</v>
      </c>
      <c r="E1132" s="182">
        <v>1.69723</v>
      </c>
      <c r="F1132" s="23">
        <v>1</v>
      </c>
      <c r="G1132" s="23">
        <v>1</v>
      </c>
      <c r="H1132" s="22">
        <f t="shared" si="51"/>
        <v>1.69723</v>
      </c>
      <c r="I1132" s="24">
        <f t="shared" si="52"/>
        <v>1.69723</v>
      </c>
      <c r="J1132" s="25">
        <f>ROUND((H1132*'2-Calculator'!$D$26),2)</f>
        <v>9165.0400000000009</v>
      </c>
      <c r="K1132" s="25">
        <f>ROUND((I1132*'2-Calculator'!$D$26),2)</f>
        <v>9165.0400000000009</v>
      </c>
      <c r="L1132" s="23">
        <v>6.3809523809523814</v>
      </c>
      <c r="M1132" s="20" t="s">
        <v>199</v>
      </c>
      <c r="N1132" s="20" t="s">
        <v>200</v>
      </c>
      <c r="O1132" s="20"/>
      <c r="P1132" s="20" t="s">
        <v>13</v>
      </c>
    </row>
    <row r="1133" spans="1:16" s="26" customFormat="1" ht="12.5">
      <c r="A1133" s="20"/>
      <c r="B1133" s="20" t="s">
        <v>1596</v>
      </c>
      <c r="C1133" s="72" t="str">
        <f t="shared" si="53"/>
        <v>711</v>
      </c>
      <c r="D1133" s="171" t="s">
        <v>1594</v>
      </c>
      <c r="E1133" s="182">
        <v>2.8045800000000001</v>
      </c>
      <c r="F1133" s="23">
        <v>1</v>
      </c>
      <c r="G1133" s="23">
        <v>1</v>
      </c>
      <c r="H1133" s="22">
        <f t="shared" si="51"/>
        <v>2.8045800000000001</v>
      </c>
      <c r="I1133" s="24">
        <f t="shared" si="52"/>
        <v>2.8045800000000001</v>
      </c>
      <c r="J1133" s="25">
        <f>ROUND((H1133*'2-Calculator'!$D$26),2)</f>
        <v>15144.73</v>
      </c>
      <c r="K1133" s="25">
        <f>ROUND((I1133*'2-Calculator'!$D$26),2)</f>
        <v>15144.73</v>
      </c>
      <c r="L1133" s="23">
        <v>10.707683843755731</v>
      </c>
      <c r="M1133" s="20" t="s">
        <v>199</v>
      </c>
      <c r="N1133" s="20" t="s">
        <v>200</v>
      </c>
      <c r="O1133" s="20"/>
      <c r="P1133" s="20" t="s">
        <v>13</v>
      </c>
    </row>
    <row r="1134" spans="1:16" s="26" customFormat="1" ht="12.5">
      <c r="A1134" s="20"/>
      <c r="B1134" s="20" t="s">
        <v>1597</v>
      </c>
      <c r="C1134" s="72" t="str">
        <f t="shared" si="53"/>
        <v>711</v>
      </c>
      <c r="D1134" s="171" t="s">
        <v>1594</v>
      </c>
      <c r="E1134" s="182">
        <v>5.2666500000000003</v>
      </c>
      <c r="F1134" s="23">
        <v>1</v>
      </c>
      <c r="G1134" s="23">
        <v>1</v>
      </c>
      <c r="H1134" s="22">
        <f t="shared" si="51"/>
        <v>5.2666500000000003</v>
      </c>
      <c r="I1134" s="24">
        <f t="shared" si="52"/>
        <v>5.2666500000000003</v>
      </c>
      <c r="J1134" s="25">
        <f>ROUND((H1134*'2-Calculator'!$D$26),2)</f>
        <v>28439.91</v>
      </c>
      <c r="K1134" s="25">
        <f>ROUND((I1134*'2-Calculator'!$D$26),2)</f>
        <v>28439.91</v>
      </c>
      <c r="L1134" s="23">
        <v>18.089009497964721</v>
      </c>
      <c r="M1134" s="20" t="s">
        <v>199</v>
      </c>
      <c r="N1134" s="20" t="s">
        <v>200</v>
      </c>
      <c r="O1134" s="20"/>
      <c r="P1134" s="20" t="s">
        <v>13</v>
      </c>
    </row>
    <row r="1135" spans="1:16" s="26" customFormat="1" ht="12.5">
      <c r="A1135" s="20"/>
      <c r="B1135" s="20" t="s">
        <v>1598</v>
      </c>
      <c r="C1135" s="72" t="str">
        <f t="shared" si="53"/>
        <v>720</v>
      </c>
      <c r="D1135" s="171" t="s">
        <v>1599</v>
      </c>
      <c r="E1135" s="182">
        <v>0.71362999999999999</v>
      </c>
      <c r="F1135" s="23">
        <v>1</v>
      </c>
      <c r="G1135" s="23">
        <v>1</v>
      </c>
      <c r="H1135" s="22">
        <f t="shared" si="51"/>
        <v>0.71362999999999999</v>
      </c>
      <c r="I1135" s="24">
        <f t="shared" si="52"/>
        <v>0.71362999999999999</v>
      </c>
      <c r="J1135" s="25">
        <f>ROUND((H1135*'2-Calculator'!$D$26),2)</f>
        <v>3853.6</v>
      </c>
      <c r="K1135" s="25">
        <f>ROUND((I1135*'2-Calculator'!$D$26),2)</f>
        <v>3853.6</v>
      </c>
      <c r="L1135" s="23">
        <v>3.1736261062619748</v>
      </c>
      <c r="M1135" s="20" t="s">
        <v>199</v>
      </c>
      <c r="N1135" s="20" t="s">
        <v>200</v>
      </c>
      <c r="O1135" s="20"/>
      <c r="P1135" s="20" t="s">
        <v>13</v>
      </c>
    </row>
    <row r="1136" spans="1:16" s="26" customFormat="1" ht="12.5">
      <c r="A1136" s="20"/>
      <c r="B1136" s="20" t="s">
        <v>1600</v>
      </c>
      <c r="C1136" s="72" t="str">
        <f t="shared" si="53"/>
        <v>720</v>
      </c>
      <c r="D1136" s="171" t="s">
        <v>1599</v>
      </c>
      <c r="E1136" s="182">
        <v>0.91773000000000005</v>
      </c>
      <c r="F1136" s="23">
        <v>1</v>
      </c>
      <c r="G1136" s="23">
        <v>1</v>
      </c>
      <c r="H1136" s="22">
        <f t="shared" si="51"/>
        <v>0.91773000000000005</v>
      </c>
      <c r="I1136" s="24">
        <f t="shared" si="52"/>
        <v>0.91773000000000005</v>
      </c>
      <c r="J1136" s="25">
        <f>ROUND((H1136*'2-Calculator'!$D$26),2)</f>
        <v>4955.74</v>
      </c>
      <c r="K1136" s="25">
        <f>ROUND((I1136*'2-Calculator'!$D$26),2)</f>
        <v>4955.74</v>
      </c>
      <c r="L1136" s="23">
        <v>4.1562245587292788</v>
      </c>
      <c r="M1136" s="20" t="s">
        <v>199</v>
      </c>
      <c r="N1136" s="20" t="s">
        <v>200</v>
      </c>
      <c r="O1136" s="20"/>
      <c r="P1136" s="20" t="s">
        <v>13</v>
      </c>
    </row>
    <row r="1137" spans="1:16" s="26" customFormat="1" ht="12.5">
      <c r="A1137" s="20"/>
      <c r="B1137" s="20" t="s">
        <v>1601</v>
      </c>
      <c r="C1137" s="72" t="str">
        <f t="shared" si="53"/>
        <v>720</v>
      </c>
      <c r="D1137" s="171" t="s">
        <v>1599</v>
      </c>
      <c r="E1137" s="182">
        <v>1.34894</v>
      </c>
      <c r="F1137" s="23">
        <v>1</v>
      </c>
      <c r="G1137" s="23">
        <v>1</v>
      </c>
      <c r="H1137" s="22">
        <f t="shared" si="51"/>
        <v>1.34894</v>
      </c>
      <c r="I1137" s="24">
        <f t="shared" si="52"/>
        <v>1.34894</v>
      </c>
      <c r="J1137" s="25">
        <f>ROUND((H1137*'2-Calculator'!$D$26),2)</f>
        <v>7284.28</v>
      </c>
      <c r="K1137" s="25">
        <f>ROUND((I1137*'2-Calculator'!$D$26),2)</f>
        <v>7284.28</v>
      </c>
      <c r="L1137" s="23">
        <v>5.993413586702566</v>
      </c>
      <c r="M1137" s="20" t="s">
        <v>199</v>
      </c>
      <c r="N1137" s="20" t="s">
        <v>200</v>
      </c>
      <c r="O1137" s="20"/>
      <c r="P1137" s="20" t="s">
        <v>13</v>
      </c>
    </row>
    <row r="1138" spans="1:16" s="26" customFormat="1" ht="12.5">
      <c r="A1138" s="20"/>
      <c r="B1138" s="20" t="s">
        <v>1602</v>
      </c>
      <c r="C1138" s="72" t="str">
        <f t="shared" si="53"/>
        <v>720</v>
      </c>
      <c r="D1138" s="171" t="s">
        <v>1599</v>
      </c>
      <c r="E1138" s="182">
        <v>2.35318</v>
      </c>
      <c r="F1138" s="23">
        <v>1</v>
      </c>
      <c r="G1138" s="23">
        <v>1</v>
      </c>
      <c r="H1138" s="22">
        <f t="shared" si="51"/>
        <v>2.35318</v>
      </c>
      <c r="I1138" s="24">
        <f t="shared" si="52"/>
        <v>2.35318</v>
      </c>
      <c r="J1138" s="25">
        <f>ROUND((H1138*'2-Calculator'!$D$26),2)</f>
        <v>12707.17</v>
      </c>
      <c r="K1138" s="25">
        <f>ROUND((I1138*'2-Calculator'!$D$26),2)</f>
        <v>12707.17</v>
      </c>
      <c r="L1138" s="23">
        <v>8.9564281527526717</v>
      </c>
      <c r="M1138" s="20" t="s">
        <v>199</v>
      </c>
      <c r="N1138" s="20" t="s">
        <v>200</v>
      </c>
      <c r="O1138" s="20"/>
      <c r="P1138" s="20" t="s">
        <v>13</v>
      </c>
    </row>
    <row r="1139" spans="1:16" s="26" customFormat="1" ht="12.5">
      <c r="A1139" s="20"/>
      <c r="B1139" s="20" t="s">
        <v>1603</v>
      </c>
      <c r="C1139" s="72" t="str">
        <f t="shared" si="53"/>
        <v>721</v>
      </c>
      <c r="D1139" s="171" t="s">
        <v>1604</v>
      </c>
      <c r="E1139" s="182">
        <v>0.69166000000000005</v>
      </c>
      <c r="F1139" s="23">
        <v>1</v>
      </c>
      <c r="G1139" s="23">
        <v>1</v>
      </c>
      <c r="H1139" s="22">
        <f t="shared" si="51"/>
        <v>0.69166000000000005</v>
      </c>
      <c r="I1139" s="24">
        <f t="shared" si="52"/>
        <v>0.69166000000000005</v>
      </c>
      <c r="J1139" s="25">
        <f>ROUND((H1139*'2-Calculator'!$D$26),2)</f>
        <v>3734.96</v>
      </c>
      <c r="K1139" s="25">
        <f>ROUND((I1139*'2-Calculator'!$D$26),2)</f>
        <v>3734.96</v>
      </c>
      <c r="L1139" s="23">
        <v>3.5546431770677813</v>
      </c>
      <c r="M1139" s="20" t="s">
        <v>199</v>
      </c>
      <c r="N1139" s="20" t="s">
        <v>200</v>
      </c>
      <c r="O1139" s="20"/>
      <c r="P1139" s="20" t="s">
        <v>13</v>
      </c>
    </row>
    <row r="1140" spans="1:16" s="26" customFormat="1" ht="12.5">
      <c r="A1140" s="20"/>
      <c r="B1140" s="20" t="s">
        <v>1605</v>
      </c>
      <c r="C1140" s="72" t="str">
        <f t="shared" si="53"/>
        <v>721</v>
      </c>
      <c r="D1140" s="171" t="s">
        <v>1604</v>
      </c>
      <c r="E1140" s="182">
        <v>0.91149999999999998</v>
      </c>
      <c r="F1140" s="23">
        <v>1</v>
      </c>
      <c r="G1140" s="23">
        <v>1</v>
      </c>
      <c r="H1140" s="22">
        <f t="shared" si="51"/>
        <v>0.91149999999999998</v>
      </c>
      <c r="I1140" s="24">
        <f t="shared" si="52"/>
        <v>0.91149999999999998</v>
      </c>
      <c r="J1140" s="25">
        <f>ROUND((H1140*'2-Calculator'!$D$26),2)</f>
        <v>4922.1000000000004</v>
      </c>
      <c r="K1140" s="25">
        <f>ROUND((I1140*'2-Calculator'!$D$26),2)</f>
        <v>4922.1000000000004</v>
      </c>
      <c r="L1140" s="23">
        <v>4.5481092209340126</v>
      </c>
      <c r="M1140" s="20" t="s">
        <v>199</v>
      </c>
      <c r="N1140" s="20" t="s">
        <v>200</v>
      </c>
      <c r="O1140" s="20"/>
      <c r="P1140" s="20" t="s">
        <v>13</v>
      </c>
    </row>
    <row r="1141" spans="1:16" s="26" customFormat="1" ht="12.5">
      <c r="A1141" s="20"/>
      <c r="B1141" s="20" t="s">
        <v>1606</v>
      </c>
      <c r="C1141" s="72" t="str">
        <f t="shared" si="53"/>
        <v>721</v>
      </c>
      <c r="D1141" s="171" t="s">
        <v>1604</v>
      </c>
      <c r="E1141" s="182">
        <v>1.4375100000000001</v>
      </c>
      <c r="F1141" s="23">
        <v>1</v>
      </c>
      <c r="G1141" s="23">
        <v>1</v>
      </c>
      <c r="H1141" s="22">
        <f t="shared" si="51"/>
        <v>1.4375100000000001</v>
      </c>
      <c r="I1141" s="24">
        <f t="shared" si="52"/>
        <v>1.4375100000000001</v>
      </c>
      <c r="J1141" s="25">
        <f>ROUND((H1141*'2-Calculator'!$D$26),2)</f>
        <v>7762.55</v>
      </c>
      <c r="K1141" s="25">
        <f>ROUND((I1141*'2-Calculator'!$D$26),2)</f>
        <v>7762.55</v>
      </c>
      <c r="L1141" s="23">
        <v>6.8686543742644171</v>
      </c>
      <c r="M1141" s="20" t="s">
        <v>199</v>
      </c>
      <c r="N1141" s="20" t="s">
        <v>200</v>
      </c>
      <c r="O1141" s="20"/>
      <c r="P1141" s="20" t="s">
        <v>13</v>
      </c>
    </row>
    <row r="1142" spans="1:16" s="26" customFormat="1" ht="12.5">
      <c r="A1142" s="20"/>
      <c r="B1142" s="20" t="s">
        <v>1607</v>
      </c>
      <c r="C1142" s="72" t="str">
        <f t="shared" si="53"/>
        <v>721</v>
      </c>
      <c r="D1142" s="171" t="s">
        <v>1604</v>
      </c>
      <c r="E1142" s="182">
        <v>2.5757500000000002</v>
      </c>
      <c r="F1142" s="23">
        <v>1</v>
      </c>
      <c r="G1142" s="23">
        <v>1</v>
      </c>
      <c r="H1142" s="22">
        <f t="shared" si="51"/>
        <v>2.5757500000000002</v>
      </c>
      <c r="I1142" s="24">
        <f t="shared" si="52"/>
        <v>2.5757500000000002</v>
      </c>
      <c r="J1142" s="25">
        <f>ROUND((H1142*'2-Calculator'!$D$26),2)</f>
        <v>13909.05</v>
      </c>
      <c r="K1142" s="25">
        <f>ROUND((I1142*'2-Calculator'!$D$26),2)</f>
        <v>13909.05</v>
      </c>
      <c r="L1142" s="23">
        <v>10.630842715796657</v>
      </c>
      <c r="M1142" s="20" t="s">
        <v>199</v>
      </c>
      <c r="N1142" s="20" t="s">
        <v>200</v>
      </c>
      <c r="O1142" s="20"/>
      <c r="P1142" s="20" t="s">
        <v>13</v>
      </c>
    </row>
    <row r="1143" spans="1:16" s="26" customFormat="1" ht="12.5">
      <c r="A1143" s="20"/>
      <c r="B1143" s="20" t="s">
        <v>1608</v>
      </c>
      <c r="C1143" s="72" t="str">
        <f t="shared" si="53"/>
        <v>722</v>
      </c>
      <c r="D1143" s="171" t="s">
        <v>1609</v>
      </c>
      <c r="E1143" s="182">
        <v>0.47175</v>
      </c>
      <c r="F1143" s="23">
        <v>1</v>
      </c>
      <c r="G1143" s="23">
        <v>1</v>
      </c>
      <c r="H1143" s="22">
        <f t="shared" si="51"/>
        <v>0.47175</v>
      </c>
      <c r="I1143" s="24">
        <f t="shared" si="52"/>
        <v>0.47175</v>
      </c>
      <c r="J1143" s="25">
        <f>ROUND((H1143*'2-Calculator'!$D$26),2)</f>
        <v>2547.4499999999998</v>
      </c>
      <c r="K1143" s="25">
        <f>ROUND((I1143*'2-Calculator'!$D$26),2)</f>
        <v>2547.4499999999998</v>
      </c>
      <c r="L1143" s="23">
        <v>2.3425166382912863</v>
      </c>
      <c r="M1143" s="20" t="s">
        <v>199</v>
      </c>
      <c r="N1143" s="20" t="s">
        <v>200</v>
      </c>
      <c r="O1143" s="20"/>
      <c r="P1143" s="20" t="s">
        <v>13</v>
      </c>
    </row>
    <row r="1144" spans="1:16" s="26" customFormat="1" ht="12.5">
      <c r="A1144" s="20"/>
      <c r="B1144" s="20" t="s">
        <v>1610</v>
      </c>
      <c r="C1144" s="72" t="str">
        <f t="shared" si="53"/>
        <v>722</v>
      </c>
      <c r="D1144" s="171" t="s">
        <v>1609</v>
      </c>
      <c r="E1144" s="182">
        <v>0.70787999999999995</v>
      </c>
      <c r="F1144" s="23">
        <v>1</v>
      </c>
      <c r="G1144" s="23">
        <v>1</v>
      </c>
      <c r="H1144" s="22">
        <f t="shared" si="51"/>
        <v>0.70787999999999995</v>
      </c>
      <c r="I1144" s="24">
        <f t="shared" si="52"/>
        <v>0.70787999999999995</v>
      </c>
      <c r="J1144" s="25">
        <f>ROUND((H1144*'2-Calculator'!$D$26),2)</f>
        <v>3822.55</v>
      </c>
      <c r="K1144" s="25">
        <f>ROUND((I1144*'2-Calculator'!$D$26),2)</f>
        <v>3822.55</v>
      </c>
      <c r="L1144" s="23">
        <v>3.0585686145764939</v>
      </c>
      <c r="M1144" s="20" t="s">
        <v>199</v>
      </c>
      <c r="N1144" s="20" t="s">
        <v>200</v>
      </c>
      <c r="O1144" s="20"/>
      <c r="P1144" s="20" t="s">
        <v>13</v>
      </c>
    </row>
    <row r="1145" spans="1:16" s="26" customFormat="1" ht="12.5">
      <c r="A1145" s="20"/>
      <c r="B1145" s="20" t="s">
        <v>1611</v>
      </c>
      <c r="C1145" s="72" t="str">
        <f t="shared" si="53"/>
        <v>722</v>
      </c>
      <c r="D1145" s="171" t="s">
        <v>1609</v>
      </c>
      <c r="E1145" s="182">
        <v>0.96470999999999996</v>
      </c>
      <c r="F1145" s="23">
        <v>1</v>
      </c>
      <c r="G1145" s="23">
        <v>1</v>
      </c>
      <c r="H1145" s="22">
        <f t="shared" si="51"/>
        <v>0.96470999999999996</v>
      </c>
      <c r="I1145" s="24">
        <f t="shared" si="52"/>
        <v>0.96470999999999996</v>
      </c>
      <c r="J1145" s="25">
        <f>ROUND((H1145*'2-Calculator'!$D$26),2)</f>
        <v>5209.43</v>
      </c>
      <c r="K1145" s="25">
        <f>ROUND((I1145*'2-Calculator'!$D$26),2)</f>
        <v>5209.43</v>
      </c>
      <c r="L1145" s="23">
        <v>4.1751025991792066</v>
      </c>
      <c r="M1145" s="20" t="s">
        <v>199</v>
      </c>
      <c r="N1145" s="20" t="s">
        <v>200</v>
      </c>
      <c r="O1145" s="20"/>
      <c r="P1145" s="20" t="s">
        <v>13</v>
      </c>
    </row>
    <row r="1146" spans="1:16" s="26" customFormat="1" ht="12.5">
      <c r="A1146" s="20"/>
      <c r="B1146" s="20" t="s">
        <v>1612</v>
      </c>
      <c r="C1146" s="72" t="str">
        <f t="shared" si="53"/>
        <v>722</v>
      </c>
      <c r="D1146" s="171" t="s">
        <v>1609</v>
      </c>
      <c r="E1146" s="182">
        <v>1.4001999999999999</v>
      </c>
      <c r="F1146" s="23">
        <v>1</v>
      </c>
      <c r="G1146" s="23">
        <v>1</v>
      </c>
      <c r="H1146" s="22">
        <f t="shared" si="51"/>
        <v>1.4001999999999999</v>
      </c>
      <c r="I1146" s="24">
        <f t="shared" si="52"/>
        <v>1.4001999999999999</v>
      </c>
      <c r="J1146" s="25">
        <f>ROUND((H1146*'2-Calculator'!$D$26),2)</f>
        <v>7561.08</v>
      </c>
      <c r="K1146" s="25">
        <f>ROUND((I1146*'2-Calculator'!$D$26),2)</f>
        <v>7561.08</v>
      </c>
      <c r="L1146" s="23">
        <v>6.4637681159420293</v>
      </c>
      <c r="M1146" s="20" t="s">
        <v>199</v>
      </c>
      <c r="N1146" s="20" t="s">
        <v>200</v>
      </c>
      <c r="O1146" s="20"/>
      <c r="P1146" s="20" t="s">
        <v>13</v>
      </c>
    </row>
    <row r="1147" spans="1:16" s="26" customFormat="1" ht="12.5">
      <c r="A1147" s="20"/>
      <c r="B1147" s="20" t="s">
        <v>1613</v>
      </c>
      <c r="C1147" s="72" t="str">
        <f t="shared" si="53"/>
        <v>723</v>
      </c>
      <c r="D1147" s="171" t="s">
        <v>1614</v>
      </c>
      <c r="E1147" s="182">
        <v>0.45262999999999998</v>
      </c>
      <c r="F1147" s="23">
        <v>1</v>
      </c>
      <c r="G1147" s="23">
        <v>1</v>
      </c>
      <c r="H1147" s="22">
        <f t="shared" si="51"/>
        <v>0.45262999999999998</v>
      </c>
      <c r="I1147" s="24">
        <f t="shared" si="52"/>
        <v>0.45262999999999998</v>
      </c>
      <c r="J1147" s="25">
        <f>ROUND((H1147*'2-Calculator'!$D$26),2)</f>
        <v>2444.1999999999998</v>
      </c>
      <c r="K1147" s="25">
        <f>ROUND((I1147*'2-Calculator'!$D$26),2)</f>
        <v>2444.1999999999998</v>
      </c>
      <c r="L1147" s="23">
        <v>2.1485583684950775</v>
      </c>
      <c r="M1147" s="20" t="s">
        <v>199</v>
      </c>
      <c r="N1147" s="20" t="s">
        <v>200</v>
      </c>
      <c r="O1147" s="20"/>
      <c r="P1147" s="20" t="s">
        <v>13</v>
      </c>
    </row>
    <row r="1148" spans="1:16" s="26" customFormat="1" ht="12.5">
      <c r="A1148" s="20"/>
      <c r="B1148" s="20" t="s">
        <v>1615</v>
      </c>
      <c r="C1148" s="72" t="str">
        <f t="shared" si="53"/>
        <v>723</v>
      </c>
      <c r="D1148" s="171" t="s">
        <v>1614</v>
      </c>
      <c r="E1148" s="182">
        <v>0.64573999999999998</v>
      </c>
      <c r="F1148" s="23">
        <v>1</v>
      </c>
      <c r="G1148" s="23">
        <v>1</v>
      </c>
      <c r="H1148" s="22">
        <f t="shared" si="51"/>
        <v>0.64573999999999998</v>
      </c>
      <c r="I1148" s="24">
        <f t="shared" si="52"/>
        <v>0.64573999999999998</v>
      </c>
      <c r="J1148" s="25">
        <f>ROUND((H1148*'2-Calculator'!$D$26),2)</f>
        <v>3487</v>
      </c>
      <c r="K1148" s="25">
        <f>ROUND((I1148*'2-Calculator'!$D$26),2)</f>
        <v>3487</v>
      </c>
      <c r="L1148" s="23">
        <v>2.8905079100749376</v>
      </c>
      <c r="M1148" s="20" t="s">
        <v>199</v>
      </c>
      <c r="N1148" s="20" t="s">
        <v>200</v>
      </c>
      <c r="O1148" s="20"/>
      <c r="P1148" s="20" t="s">
        <v>13</v>
      </c>
    </row>
    <row r="1149" spans="1:16" s="26" customFormat="1" ht="12.5">
      <c r="A1149" s="20"/>
      <c r="B1149" s="20" t="s">
        <v>1616</v>
      </c>
      <c r="C1149" s="72" t="str">
        <f t="shared" si="53"/>
        <v>723</v>
      </c>
      <c r="D1149" s="171" t="s">
        <v>1614</v>
      </c>
      <c r="E1149" s="182">
        <v>0.96899000000000002</v>
      </c>
      <c r="F1149" s="23">
        <v>1</v>
      </c>
      <c r="G1149" s="23">
        <v>1</v>
      </c>
      <c r="H1149" s="22">
        <f t="shared" si="51"/>
        <v>0.96899000000000002</v>
      </c>
      <c r="I1149" s="24">
        <f t="shared" si="52"/>
        <v>0.96899000000000002</v>
      </c>
      <c r="J1149" s="25">
        <f>ROUND((H1149*'2-Calculator'!$D$26),2)</f>
        <v>5232.55</v>
      </c>
      <c r="K1149" s="25">
        <f>ROUND((I1149*'2-Calculator'!$D$26),2)</f>
        <v>5232.55</v>
      </c>
      <c r="L1149" s="23">
        <v>4.572197055492639</v>
      </c>
      <c r="M1149" s="20" t="s">
        <v>199</v>
      </c>
      <c r="N1149" s="20" t="s">
        <v>200</v>
      </c>
      <c r="O1149" s="20"/>
      <c r="P1149" s="20" t="s">
        <v>13</v>
      </c>
    </row>
    <row r="1150" spans="1:16" s="26" customFormat="1" ht="12.5">
      <c r="A1150" s="20"/>
      <c r="B1150" s="20" t="s">
        <v>1617</v>
      </c>
      <c r="C1150" s="72" t="str">
        <f t="shared" si="53"/>
        <v>723</v>
      </c>
      <c r="D1150" s="171" t="s">
        <v>1614</v>
      </c>
      <c r="E1150" s="182">
        <v>1.91404</v>
      </c>
      <c r="F1150" s="23">
        <v>1</v>
      </c>
      <c r="G1150" s="23">
        <v>1</v>
      </c>
      <c r="H1150" s="22">
        <f t="shared" si="51"/>
        <v>1.91404</v>
      </c>
      <c r="I1150" s="24">
        <f t="shared" si="52"/>
        <v>1.91404</v>
      </c>
      <c r="J1150" s="25">
        <f>ROUND((H1150*'2-Calculator'!$D$26),2)</f>
        <v>10335.82</v>
      </c>
      <c r="K1150" s="25">
        <f>ROUND((I1150*'2-Calculator'!$D$26),2)</f>
        <v>10335.82</v>
      </c>
      <c r="L1150" s="23">
        <v>9.2124352331606225</v>
      </c>
      <c r="M1150" s="20" t="s">
        <v>199</v>
      </c>
      <c r="N1150" s="20" t="s">
        <v>200</v>
      </c>
      <c r="O1150" s="20"/>
      <c r="P1150" s="20" t="s">
        <v>13</v>
      </c>
    </row>
    <row r="1151" spans="1:16" s="26" customFormat="1" ht="12.5">
      <c r="A1151" s="20"/>
      <c r="B1151" s="20" t="s">
        <v>1618</v>
      </c>
      <c r="C1151" s="72" t="str">
        <f t="shared" si="53"/>
        <v>724</v>
      </c>
      <c r="D1151" s="171" t="s">
        <v>1619</v>
      </c>
      <c r="E1151" s="182">
        <v>0.69565999999999995</v>
      </c>
      <c r="F1151" s="23">
        <v>1</v>
      </c>
      <c r="G1151" s="23">
        <v>1</v>
      </c>
      <c r="H1151" s="22">
        <f t="shared" si="51"/>
        <v>0.69565999999999995</v>
      </c>
      <c r="I1151" s="24">
        <f t="shared" si="52"/>
        <v>0.69565999999999995</v>
      </c>
      <c r="J1151" s="25">
        <f>ROUND((H1151*'2-Calculator'!$D$26),2)</f>
        <v>3756.56</v>
      </c>
      <c r="K1151" s="25">
        <f>ROUND((I1151*'2-Calculator'!$D$26),2)</f>
        <v>3756.56</v>
      </c>
      <c r="L1151" s="23">
        <v>3.6966013954535222</v>
      </c>
      <c r="M1151" s="20" t="s">
        <v>199</v>
      </c>
      <c r="N1151" s="20" t="s">
        <v>200</v>
      </c>
      <c r="O1151" s="20"/>
      <c r="P1151" s="20" t="s">
        <v>13</v>
      </c>
    </row>
    <row r="1152" spans="1:16" s="26" customFormat="1" ht="12.5">
      <c r="A1152" s="20"/>
      <c r="B1152" s="20" t="s">
        <v>1620</v>
      </c>
      <c r="C1152" s="72" t="str">
        <f t="shared" si="53"/>
        <v>724</v>
      </c>
      <c r="D1152" s="171" t="s">
        <v>1619</v>
      </c>
      <c r="E1152" s="182">
        <v>0.83347000000000004</v>
      </c>
      <c r="F1152" s="23">
        <v>1</v>
      </c>
      <c r="G1152" s="23">
        <v>1</v>
      </c>
      <c r="H1152" s="22">
        <f t="shared" si="51"/>
        <v>0.83347000000000004</v>
      </c>
      <c r="I1152" s="24">
        <f t="shared" si="52"/>
        <v>0.83347000000000004</v>
      </c>
      <c r="J1152" s="25">
        <f>ROUND((H1152*'2-Calculator'!$D$26),2)</f>
        <v>4500.74</v>
      </c>
      <c r="K1152" s="25">
        <f>ROUND((I1152*'2-Calculator'!$D$26),2)</f>
        <v>4500.74</v>
      </c>
      <c r="L1152" s="23">
        <v>4.4262197540658468</v>
      </c>
      <c r="M1152" s="20" t="s">
        <v>199</v>
      </c>
      <c r="N1152" s="20" t="s">
        <v>200</v>
      </c>
      <c r="O1152" s="20"/>
      <c r="P1152" s="20" t="s">
        <v>13</v>
      </c>
    </row>
    <row r="1153" spans="1:16" s="26" customFormat="1" ht="12.5">
      <c r="A1153" s="20"/>
      <c r="B1153" s="20" t="s">
        <v>1621</v>
      </c>
      <c r="C1153" s="72" t="str">
        <f t="shared" si="53"/>
        <v>724</v>
      </c>
      <c r="D1153" s="171" t="s">
        <v>1619</v>
      </c>
      <c r="E1153" s="182">
        <v>1.3905799999999999</v>
      </c>
      <c r="F1153" s="23">
        <v>1</v>
      </c>
      <c r="G1153" s="23">
        <v>1</v>
      </c>
      <c r="H1153" s="22">
        <f t="shared" si="51"/>
        <v>1.3905799999999999</v>
      </c>
      <c r="I1153" s="24">
        <f t="shared" si="52"/>
        <v>1.3905799999999999</v>
      </c>
      <c r="J1153" s="25">
        <f>ROUND((H1153*'2-Calculator'!$D$26),2)</f>
        <v>7509.13</v>
      </c>
      <c r="K1153" s="25">
        <f>ROUND((I1153*'2-Calculator'!$D$26),2)</f>
        <v>7509.13</v>
      </c>
      <c r="L1153" s="23">
        <v>6.8423613363606872</v>
      </c>
      <c r="M1153" s="20" t="s">
        <v>199</v>
      </c>
      <c r="N1153" s="20" t="s">
        <v>200</v>
      </c>
      <c r="O1153" s="20"/>
      <c r="P1153" s="20" t="s">
        <v>13</v>
      </c>
    </row>
    <row r="1154" spans="1:16" s="26" customFormat="1" ht="12.5">
      <c r="A1154" s="20"/>
      <c r="B1154" s="20" t="s">
        <v>1622</v>
      </c>
      <c r="C1154" s="72" t="str">
        <f t="shared" si="53"/>
        <v>724</v>
      </c>
      <c r="D1154" s="171" t="s">
        <v>1619</v>
      </c>
      <c r="E1154" s="182">
        <v>2.8018900000000002</v>
      </c>
      <c r="F1154" s="23">
        <v>1</v>
      </c>
      <c r="G1154" s="23">
        <v>1</v>
      </c>
      <c r="H1154" s="22">
        <f t="shared" si="51"/>
        <v>2.8018900000000002</v>
      </c>
      <c r="I1154" s="24">
        <f t="shared" si="52"/>
        <v>2.8018900000000002</v>
      </c>
      <c r="J1154" s="25">
        <f>ROUND((H1154*'2-Calculator'!$D$26),2)</f>
        <v>15130.21</v>
      </c>
      <c r="K1154" s="25">
        <f>ROUND((I1154*'2-Calculator'!$D$26),2)</f>
        <v>15130.21</v>
      </c>
      <c r="L1154" s="23">
        <v>12.144373673036094</v>
      </c>
      <c r="M1154" s="20" t="s">
        <v>199</v>
      </c>
      <c r="N1154" s="20" t="s">
        <v>200</v>
      </c>
      <c r="O1154" s="20"/>
      <c r="P1154" s="20" t="s">
        <v>13</v>
      </c>
    </row>
    <row r="1155" spans="1:16" s="26" customFormat="1" ht="12.5">
      <c r="A1155" s="20"/>
      <c r="B1155" s="20" t="s">
        <v>1623</v>
      </c>
      <c r="C1155" s="72" t="str">
        <f t="shared" si="53"/>
        <v>740</v>
      </c>
      <c r="D1155" s="171" t="s">
        <v>1624</v>
      </c>
      <c r="E1155" s="182">
        <v>1.42798</v>
      </c>
      <c r="F1155" s="23">
        <v>1.9</v>
      </c>
      <c r="G1155" s="23">
        <v>1.5</v>
      </c>
      <c r="H1155" s="22">
        <f t="shared" si="51"/>
        <v>2.7131599999999998</v>
      </c>
      <c r="I1155" s="24">
        <f t="shared" si="52"/>
        <v>2.1419700000000002</v>
      </c>
      <c r="J1155" s="25">
        <f>ROUND((H1155*'2-Calculator'!$D$26),2)</f>
        <v>14651.06</v>
      </c>
      <c r="K1155" s="25">
        <f>ROUND((I1155*'2-Calculator'!$D$26),2)</f>
        <v>11566.64</v>
      </c>
      <c r="L1155" s="23">
        <v>4.3718199608610568</v>
      </c>
      <c r="M1155" s="20" t="s">
        <v>1625</v>
      </c>
      <c r="N1155" s="20" t="s">
        <v>1626</v>
      </c>
      <c r="O1155" s="20"/>
      <c r="P1155" s="20" t="s">
        <v>14</v>
      </c>
    </row>
    <row r="1156" spans="1:16" s="26" customFormat="1" ht="12.5">
      <c r="A1156" s="20"/>
      <c r="B1156" s="20" t="s">
        <v>1627</v>
      </c>
      <c r="C1156" s="72" t="str">
        <f t="shared" si="53"/>
        <v>740</v>
      </c>
      <c r="D1156" s="171" t="s">
        <v>1624</v>
      </c>
      <c r="E1156" s="182">
        <v>2.1966600000000001</v>
      </c>
      <c r="F1156" s="23">
        <v>1.9</v>
      </c>
      <c r="G1156" s="23">
        <v>1.5</v>
      </c>
      <c r="H1156" s="22">
        <f t="shared" si="51"/>
        <v>4.1736500000000003</v>
      </c>
      <c r="I1156" s="24">
        <f t="shared" si="52"/>
        <v>3.2949899999999999</v>
      </c>
      <c r="J1156" s="25">
        <f>ROUND((H1156*'2-Calculator'!$D$26),2)</f>
        <v>22537.71</v>
      </c>
      <c r="K1156" s="25">
        <f>ROUND((I1156*'2-Calculator'!$D$26),2)</f>
        <v>17792.95</v>
      </c>
      <c r="L1156" s="23">
        <v>10.278350515463918</v>
      </c>
      <c r="M1156" s="20" t="s">
        <v>1625</v>
      </c>
      <c r="N1156" s="20" t="s">
        <v>1626</v>
      </c>
      <c r="O1156" s="20"/>
      <c r="P1156" s="20" t="s">
        <v>14</v>
      </c>
    </row>
    <row r="1157" spans="1:16" s="26" customFormat="1" ht="12.5">
      <c r="A1157" s="20"/>
      <c r="B1157" s="20" t="s">
        <v>1628</v>
      </c>
      <c r="C1157" s="72" t="str">
        <f t="shared" si="53"/>
        <v>740</v>
      </c>
      <c r="D1157" s="171" t="s">
        <v>1624</v>
      </c>
      <c r="E1157" s="182">
        <v>2.9653399999999999</v>
      </c>
      <c r="F1157" s="23">
        <v>1.9</v>
      </c>
      <c r="G1157" s="23">
        <v>1.5</v>
      </c>
      <c r="H1157" s="22">
        <f t="shared" si="51"/>
        <v>5.63415</v>
      </c>
      <c r="I1157" s="24">
        <f t="shared" si="52"/>
        <v>4.44801</v>
      </c>
      <c r="J1157" s="25">
        <f>ROUND((H1157*'2-Calculator'!$D$26),2)</f>
        <v>30424.41</v>
      </c>
      <c r="K1157" s="25">
        <f>ROUND((I1157*'2-Calculator'!$D$26),2)</f>
        <v>24019.25</v>
      </c>
      <c r="L1157" s="23">
        <v>18.276923076923076</v>
      </c>
      <c r="M1157" s="20" t="s">
        <v>1625</v>
      </c>
      <c r="N1157" s="20" t="s">
        <v>1626</v>
      </c>
      <c r="O1157" s="20"/>
      <c r="P1157" s="20" t="s">
        <v>14</v>
      </c>
    </row>
    <row r="1158" spans="1:16" s="26" customFormat="1" ht="12.5">
      <c r="A1158" s="20"/>
      <c r="B1158" s="20" t="s">
        <v>1629</v>
      </c>
      <c r="C1158" s="72" t="str">
        <f t="shared" si="53"/>
        <v>740</v>
      </c>
      <c r="D1158" s="171" t="s">
        <v>1624</v>
      </c>
      <c r="E1158" s="182">
        <v>7.0821899999999998</v>
      </c>
      <c r="F1158" s="23">
        <v>1.9</v>
      </c>
      <c r="G1158" s="23">
        <v>1.5</v>
      </c>
      <c r="H1158" s="22">
        <f t="shared" si="51"/>
        <v>13.456160000000001</v>
      </c>
      <c r="I1158" s="24">
        <f t="shared" si="52"/>
        <v>10.623290000000001</v>
      </c>
      <c r="J1158" s="25">
        <f>ROUND((H1158*'2-Calculator'!$D$26),2)</f>
        <v>72663.259999999995</v>
      </c>
      <c r="K1158" s="25">
        <f>ROUND((I1158*'2-Calculator'!$D$26),2)</f>
        <v>57365.77</v>
      </c>
      <c r="L1158" s="23">
        <v>28.151515151515152</v>
      </c>
      <c r="M1158" s="20" t="s">
        <v>1625</v>
      </c>
      <c r="N1158" s="20" t="s">
        <v>1626</v>
      </c>
      <c r="O1158" s="20"/>
      <c r="P1158" s="20" t="s">
        <v>14</v>
      </c>
    </row>
    <row r="1159" spans="1:16" s="26" customFormat="1" ht="12.5">
      <c r="A1159" s="20"/>
      <c r="B1159" s="20" t="s">
        <v>1630</v>
      </c>
      <c r="C1159" s="72" t="str">
        <f t="shared" si="53"/>
        <v>750</v>
      </c>
      <c r="D1159" s="171" t="s">
        <v>1631</v>
      </c>
      <c r="E1159" s="182">
        <v>0.65915999999999997</v>
      </c>
      <c r="F1159" s="23">
        <v>1.9</v>
      </c>
      <c r="G1159" s="23">
        <v>1.5</v>
      </c>
      <c r="H1159" s="22">
        <f t="shared" si="51"/>
        <v>1.2524</v>
      </c>
      <c r="I1159" s="24">
        <f t="shared" si="52"/>
        <v>0.98873999999999995</v>
      </c>
      <c r="J1159" s="25">
        <f>ROUND((H1159*'2-Calculator'!$D$26),2)</f>
        <v>6762.96</v>
      </c>
      <c r="K1159" s="25">
        <f>ROUND((I1159*'2-Calculator'!$D$26),2)</f>
        <v>5339.2</v>
      </c>
      <c r="L1159" s="23">
        <v>8.8227539714323857</v>
      </c>
      <c r="M1159" s="20" t="s">
        <v>1625</v>
      </c>
      <c r="N1159" s="20" t="s">
        <v>1626</v>
      </c>
      <c r="O1159" s="20"/>
      <c r="P1159" s="20" t="s">
        <v>14</v>
      </c>
    </row>
    <row r="1160" spans="1:16" s="26" customFormat="1" ht="12.5">
      <c r="A1160" s="20"/>
      <c r="B1160" s="20" t="s">
        <v>1632</v>
      </c>
      <c r="C1160" s="72" t="str">
        <f t="shared" si="53"/>
        <v>750</v>
      </c>
      <c r="D1160" s="171" t="s">
        <v>1631</v>
      </c>
      <c r="E1160" s="182">
        <v>0.82159000000000004</v>
      </c>
      <c r="F1160" s="23">
        <v>1.9</v>
      </c>
      <c r="G1160" s="23">
        <v>1.5</v>
      </c>
      <c r="H1160" s="22">
        <f t="shared" si="51"/>
        <v>1.5610200000000001</v>
      </c>
      <c r="I1160" s="24">
        <f t="shared" si="52"/>
        <v>1.2323900000000001</v>
      </c>
      <c r="J1160" s="25">
        <f>ROUND((H1160*'2-Calculator'!$D$26),2)</f>
        <v>8429.51</v>
      </c>
      <c r="K1160" s="25">
        <f>ROUND((I1160*'2-Calculator'!$D$26),2)</f>
        <v>6654.91</v>
      </c>
      <c r="L1160" s="23">
        <v>10.934646428141187</v>
      </c>
      <c r="M1160" s="20" t="s">
        <v>1625</v>
      </c>
      <c r="N1160" s="20" t="s">
        <v>1626</v>
      </c>
      <c r="O1160" s="20"/>
      <c r="P1160" s="20" t="s">
        <v>14</v>
      </c>
    </row>
    <row r="1161" spans="1:16" s="26" customFormat="1" ht="12.5">
      <c r="A1161" s="20"/>
      <c r="B1161" s="20" t="s">
        <v>1633</v>
      </c>
      <c r="C1161" s="72" t="str">
        <f t="shared" si="53"/>
        <v>750</v>
      </c>
      <c r="D1161" s="171" t="s">
        <v>1631</v>
      </c>
      <c r="E1161" s="182">
        <v>1.37524</v>
      </c>
      <c r="F1161" s="23">
        <v>1.9</v>
      </c>
      <c r="G1161" s="23">
        <v>1.5</v>
      </c>
      <c r="H1161" s="22">
        <f t="shared" si="51"/>
        <v>2.6129600000000002</v>
      </c>
      <c r="I1161" s="24">
        <f t="shared" si="52"/>
        <v>2.0628600000000001</v>
      </c>
      <c r="J1161" s="25">
        <f>ROUND((H1161*'2-Calculator'!$D$26),2)</f>
        <v>14109.98</v>
      </c>
      <c r="K1161" s="25">
        <f>ROUND((I1161*'2-Calculator'!$D$26),2)</f>
        <v>11139.44</v>
      </c>
      <c r="L1161" s="23">
        <v>16.707630319818687</v>
      </c>
      <c r="M1161" s="20" t="s">
        <v>1625</v>
      </c>
      <c r="N1161" s="20" t="s">
        <v>1626</v>
      </c>
      <c r="O1161" s="20"/>
      <c r="P1161" s="20" t="s">
        <v>14</v>
      </c>
    </row>
    <row r="1162" spans="1:16" s="26" customFormat="1" ht="12.5">
      <c r="A1162" s="20"/>
      <c r="B1162" s="20" t="s">
        <v>1634</v>
      </c>
      <c r="C1162" s="72" t="str">
        <f t="shared" si="53"/>
        <v>750</v>
      </c>
      <c r="D1162" s="171" t="s">
        <v>1631</v>
      </c>
      <c r="E1162" s="182">
        <v>3.1099100000000002</v>
      </c>
      <c r="F1162" s="23">
        <v>1.9</v>
      </c>
      <c r="G1162" s="23">
        <v>1.5</v>
      </c>
      <c r="H1162" s="22">
        <f t="shared" si="51"/>
        <v>5.90883</v>
      </c>
      <c r="I1162" s="24">
        <f t="shared" si="52"/>
        <v>4.6648699999999996</v>
      </c>
      <c r="J1162" s="25">
        <f>ROUND((H1162*'2-Calculator'!$D$26),2)</f>
        <v>31907.68</v>
      </c>
      <c r="K1162" s="25">
        <f>ROUND((I1162*'2-Calculator'!$D$26),2)</f>
        <v>25190.3</v>
      </c>
      <c r="L1162" s="23">
        <v>32.75595238095238</v>
      </c>
      <c r="M1162" s="20" t="s">
        <v>1625</v>
      </c>
      <c r="N1162" s="20" t="s">
        <v>1626</v>
      </c>
      <c r="O1162" s="20"/>
      <c r="P1162" s="20" t="s">
        <v>14</v>
      </c>
    </row>
    <row r="1163" spans="1:16" s="26" customFormat="1" ht="12.5">
      <c r="A1163" s="20"/>
      <c r="B1163" s="20" t="s">
        <v>1635</v>
      </c>
      <c r="C1163" s="72" t="str">
        <f t="shared" si="53"/>
        <v>751</v>
      </c>
      <c r="D1163" s="171" t="s">
        <v>1636</v>
      </c>
      <c r="E1163" s="182">
        <v>0.45356999999999997</v>
      </c>
      <c r="F1163" s="23">
        <v>1.9</v>
      </c>
      <c r="G1163" s="23">
        <v>1.5</v>
      </c>
      <c r="H1163" s="22">
        <f t="shared" si="51"/>
        <v>0.86177999999999999</v>
      </c>
      <c r="I1163" s="24">
        <f t="shared" si="52"/>
        <v>0.68035999999999996</v>
      </c>
      <c r="J1163" s="25">
        <f>ROUND((H1163*'2-Calculator'!$D$26),2)</f>
        <v>4653.6099999999997</v>
      </c>
      <c r="K1163" s="25">
        <f>ROUND((I1163*'2-Calculator'!$D$26),2)</f>
        <v>3673.94</v>
      </c>
      <c r="L1163" s="23">
        <v>5.2260563906962831</v>
      </c>
      <c r="M1163" s="20" t="s">
        <v>1625</v>
      </c>
      <c r="N1163" s="20" t="s">
        <v>1626</v>
      </c>
      <c r="O1163" s="20"/>
      <c r="P1163" s="20" t="s">
        <v>14</v>
      </c>
    </row>
    <row r="1164" spans="1:16" s="26" customFormat="1" ht="12.5">
      <c r="A1164" s="20"/>
      <c r="B1164" s="20" t="s">
        <v>1637</v>
      </c>
      <c r="C1164" s="72" t="str">
        <f t="shared" si="53"/>
        <v>751</v>
      </c>
      <c r="D1164" s="171" t="s">
        <v>1636</v>
      </c>
      <c r="E1164" s="182">
        <v>0.61085999999999996</v>
      </c>
      <c r="F1164" s="23">
        <v>1.9</v>
      </c>
      <c r="G1164" s="23">
        <v>1.5</v>
      </c>
      <c r="H1164" s="22">
        <f t="shared" si="51"/>
        <v>1.1606300000000001</v>
      </c>
      <c r="I1164" s="24">
        <f t="shared" si="52"/>
        <v>0.91629000000000005</v>
      </c>
      <c r="J1164" s="25">
        <f>ROUND((H1164*'2-Calculator'!$D$26),2)</f>
        <v>6267.4</v>
      </c>
      <c r="K1164" s="25">
        <f>ROUND((I1164*'2-Calculator'!$D$26),2)</f>
        <v>4947.97</v>
      </c>
      <c r="L1164" s="23">
        <v>7.1709856579468072</v>
      </c>
      <c r="M1164" s="20" t="s">
        <v>1625</v>
      </c>
      <c r="N1164" s="20" t="s">
        <v>1626</v>
      </c>
      <c r="O1164" s="20"/>
      <c r="P1164" s="20" t="s">
        <v>14</v>
      </c>
    </row>
    <row r="1165" spans="1:16" s="26" customFormat="1" ht="12.5">
      <c r="A1165" s="20"/>
      <c r="B1165" s="20" t="s">
        <v>1638</v>
      </c>
      <c r="C1165" s="72" t="str">
        <f t="shared" si="53"/>
        <v>751</v>
      </c>
      <c r="D1165" s="171" t="s">
        <v>1636</v>
      </c>
      <c r="E1165" s="182">
        <v>1.1233599999999999</v>
      </c>
      <c r="F1165" s="23">
        <v>1.9</v>
      </c>
      <c r="G1165" s="23">
        <v>1.5</v>
      </c>
      <c r="H1165" s="22">
        <f t="shared" si="51"/>
        <v>2.1343800000000002</v>
      </c>
      <c r="I1165" s="24">
        <f t="shared" si="52"/>
        <v>1.6850400000000001</v>
      </c>
      <c r="J1165" s="25">
        <f>ROUND((H1165*'2-Calculator'!$D$26),2)</f>
        <v>11525.65</v>
      </c>
      <c r="K1165" s="25">
        <f>ROUND((I1165*'2-Calculator'!$D$26),2)</f>
        <v>9099.2199999999993</v>
      </c>
      <c r="L1165" s="23">
        <v>11.735779460298971</v>
      </c>
      <c r="M1165" s="20" t="s">
        <v>1625</v>
      </c>
      <c r="N1165" s="20" t="s">
        <v>1626</v>
      </c>
      <c r="O1165" s="20"/>
      <c r="P1165" s="20" t="s">
        <v>14</v>
      </c>
    </row>
    <row r="1166" spans="1:16" s="26" customFormat="1" ht="12.5">
      <c r="A1166" s="20"/>
      <c r="B1166" s="20" t="s">
        <v>1639</v>
      </c>
      <c r="C1166" s="72" t="str">
        <f t="shared" si="53"/>
        <v>751</v>
      </c>
      <c r="D1166" s="171" t="s">
        <v>1636</v>
      </c>
      <c r="E1166" s="182">
        <v>2.28477</v>
      </c>
      <c r="F1166" s="23">
        <v>1.9</v>
      </c>
      <c r="G1166" s="23">
        <v>1.5</v>
      </c>
      <c r="H1166" s="22">
        <f t="shared" si="51"/>
        <v>4.3410599999999997</v>
      </c>
      <c r="I1166" s="24">
        <f t="shared" si="52"/>
        <v>3.4271600000000002</v>
      </c>
      <c r="J1166" s="25">
        <f>ROUND((H1166*'2-Calculator'!$D$26),2)</f>
        <v>23441.72</v>
      </c>
      <c r="K1166" s="25">
        <f>ROUND((I1166*'2-Calculator'!$D$26),2)</f>
        <v>18506.66</v>
      </c>
      <c r="L1166" s="23">
        <v>20.763213530655392</v>
      </c>
      <c r="M1166" s="20" t="s">
        <v>1625</v>
      </c>
      <c r="N1166" s="20" t="s">
        <v>1626</v>
      </c>
      <c r="O1166" s="20"/>
      <c r="P1166" s="20" t="s">
        <v>14</v>
      </c>
    </row>
    <row r="1167" spans="1:16" s="26" customFormat="1" ht="12.5">
      <c r="A1167" s="20"/>
      <c r="B1167" s="20" t="s">
        <v>1640</v>
      </c>
      <c r="C1167" s="72" t="str">
        <f t="shared" si="53"/>
        <v>752</v>
      </c>
      <c r="D1167" s="171" t="s">
        <v>1641</v>
      </c>
      <c r="E1167" s="182">
        <v>0.36324000000000001</v>
      </c>
      <c r="F1167" s="23">
        <v>1.9</v>
      </c>
      <c r="G1167" s="23">
        <v>1.5</v>
      </c>
      <c r="H1167" s="22">
        <f t="shared" ref="H1167:H1230" si="54">ROUND(E1167*F1167,5)</f>
        <v>0.69016</v>
      </c>
      <c r="I1167" s="24">
        <f t="shared" ref="I1167:I1230" si="55">ROUND(E1167*G1167,5)</f>
        <v>0.54486000000000001</v>
      </c>
      <c r="J1167" s="25">
        <f>ROUND((H1167*'2-Calculator'!$D$26),2)</f>
        <v>3726.86</v>
      </c>
      <c r="K1167" s="25">
        <f>ROUND((I1167*'2-Calculator'!$D$26),2)</f>
        <v>2942.24</v>
      </c>
      <c r="L1167" s="23">
        <v>4.3643410852713176</v>
      </c>
      <c r="M1167" s="20" t="s">
        <v>1625</v>
      </c>
      <c r="N1167" s="20" t="s">
        <v>1626</v>
      </c>
      <c r="O1167" s="20"/>
      <c r="P1167" s="20" t="s">
        <v>14</v>
      </c>
    </row>
    <row r="1168" spans="1:16" s="26" customFormat="1" ht="12.5">
      <c r="A1168" s="20"/>
      <c r="B1168" s="20" t="s">
        <v>1642</v>
      </c>
      <c r="C1168" s="72" t="str">
        <f t="shared" ref="C1168:C1231" si="56">LEFT(B1168,3)</f>
        <v>752</v>
      </c>
      <c r="D1168" s="171" t="s">
        <v>1641</v>
      </c>
      <c r="E1168" s="182">
        <v>0.51170000000000004</v>
      </c>
      <c r="F1168" s="23">
        <v>1.9</v>
      </c>
      <c r="G1168" s="23">
        <v>1.5</v>
      </c>
      <c r="H1168" s="22">
        <f t="shared" si="54"/>
        <v>0.97223000000000004</v>
      </c>
      <c r="I1168" s="24">
        <f t="shared" si="55"/>
        <v>0.76754999999999995</v>
      </c>
      <c r="J1168" s="25">
        <f>ROUND((H1168*'2-Calculator'!$D$26),2)</f>
        <v>5250.04</v>
      </c>
      <c r="K1168" s="25">
        <f>ROUND((I1168*'2-Calculator'!$D$26),2)</f>
        <v>4144.7700000000004</v>
      </c>
      <c r="L1168" s="23">
        <v>5.8595352016404645</v>
      </c>
      <c r="M1168" s="20" t="s">
        <v>1625</v>
      </c>
      <c r="N1168" s="20" t="s">
        <v>1626</v>
      </c>
      <c r="O1168" s="20"/>
      <c r="P1168" s="20" t="s">
        <v>14</v>
      </c>
    </row>
    <row r="1169" spans="1:16" s="26" customFormat="1" ht="12.5">
      <c r="A1169" s="20"/>
      <c r="B1169" s="20" t="s">
        <v>1643</v>
      </c>
      <c r="C1169" s="72" t="str">
        <f t="shared" si="56"/>
        <v>752</v>
      </c>
      <c r="D1169" s="171" t="s">
        <v>1641</v>
      </c>
      <c r="E1169" s="182">
        <v>1.1731100000000001</v>
      </c>
      <c r="F1169" s="23">
        <v>1.9</v>
      </c>
      <c r="G1169" s="23">
        <v>1.5</v>
      </c>
      <c r="H1169" s="22">
        <f t="shared" si="54"/>
        <v>2.2289099999999999</v>
      </c>
      <c r="I1169" s="24">
        <f t="shared" si="55"/>
        <v>1.7596700000000001</v>
      </c>
      <c r="J1169" s="25">
        <f>ROUND((H1169*'2-Calculator'!$D$26),2)</f>
        <v>12036.11</v>
      </c>
      <c r="K1169" s="25">
        <f>ROUND((I1169*'2-Calculator'!$D$26),2)</f>
        <v>9502.2199999999993</v>
      </c>
      <c r="L1169" s="23">
        <v>12.06338028169014</v>
      </c>
      <c r="M1169" s="20" t="s">
        <v>1625</v>
      </c>
      <c r="N1169" s="20" t="s">
        <v>1626</v>
      </c>
      <c r="O1169" s="20"/>
      <c r="P1169" s="20" t="s">
        <v>14</v>
      </c>
    </row>
    <row r="1170" spans="1:16" s="26" customFormat="1" ht="12.5">
      <c r="A1170" s="20"/>
      <c r="B1170" s="20" t="s">
        <v>1644</v>
      </c>
      <c r="C1170" s="72" t="str">
        <f t="shared" si="56"/>
        <v>752</v>
      </c>
      <c r="D1170" s="171" t="s">
        <v>1641</v>
      </c>
      <c r="E1170" s="182">
        <v>4.6442199999999998</v>
      </c>
      <c r="F1170" s="23">
        <v>1.9</v>
      </c>
      <c r="G1170" s="23">
        <v>1.5</v>
      </c>
      <c r="H1170" s="22">
        <f t="shared" si="54"/>
        <v>8.8240200000000009</v>
      </c>
      <c r="I1170" s="24">
        <f t="shared" si="55"/>
        <v>6.9663300000000001</v>
      </c>
      <c r="J1170" s="25">
        <f>ROUND((H1170*'2-Calculator'!$D$26),2)</f>
        <v>47649.71</v>
      </c>
      <c r="K1170" s="25">
        <f>ROUND((I1170*'2-Calculator'!$D$26),2)</f>
        <v>37618.18</v>
      </c>
      <c r="L1170" s="23">
        <v>12.06338028169014</v>
      </c>
      <c r="M1170" s="20" t="s">
        <v>1625</v>
      </c>
      <c r="N1170" s="20" t="s">
        <v>1626</v>
      </c>
      <c r="O1170" s="20"/>
      <c r="P1170" s="20" t="s">
        <v>14</v>
      </c>
    </row>
    <row r="1171" spans="1:16" s="26" customFormat="1" ht="12.5">
      <c r="A1171" s="20"/>
      <c r="B1171" s="20" t="s">
        <v>1645</v>
      </c>
      <c r="C1171" s="72" t="str">
        <f t="shared" si="56"/>
        <v>753</v>
      </c>
      <c r="D1171" s="171" t="s">
        <v>1646</v>
      </c>
      <c r="E1171" s="182">
        <v>0.49564999999999998</v>
      </c>
      <c r="F1171" s="23">
        <v>1.9</v>
      </c>
      <c r="G1171" s="23">
        <v>1.5</v>
      </c>
      <c r="H1171" s="22">
        <f t="shared" si="54"/>
        <v>0.94174000000000002</v>
      </c>
      <c r="I1171" s="24">
        <f t="shared" si="55"/>
        <v>0.74348000000000003</v>
      </c>
      <c r="J1171" s="25">
        <f>ROUND((H1171*'2-Calculator'!$D$26),2)</f>
        <v>5085.3999999999996</v>
      </c>
      <c r="K1171" s="25">
        <f>ROUND((I1171*'2-Calculator'!$D$26),2)</f>
        <v>4014.79</v>
      </c>
      <c r="L1171" s="23">
        <v>5.719637384539551</v>
      </c>
      <c r="M1171" s="20" t="s">
        <v>1625</v>
      </c>
      <c r="N1171" s="20" t="s">
        <v>1626</v>
      </c>
      <c r="O1171" s="20"/>
      <c r="P1171" s="20" t="s">
        <v>14</v>
      </c>
    </row>
    <row r="1172" spans="1:16" s="26" customFormat="1" ht="12.5">
      <c r="A1172" s="20"/>
      <c r="B1172" s="20" t="s">
        <v>1647</v>
      </c>
      <c r="C1172" s="72" t="str">
        <f t="shared" si="56"/>
        <v>753</v>
      </c>
      <c r="D1172" s="171" t="s">
        <v>1646</v>
      </c>
      <c r="E1172" s="182">
        <v>0.66954000000000002</v>
      </c>
      <c r="F1172" s="23">
        <v>1.9</v>
      </c>
      <c r="G1172" s="23">
        <v>1.5</v>
      </c>
      <c r="H1172" s="22">
        <f t="shared" si="54"/>
        <v>1.27213</v>
      </c>
      <c r="I1172" s="24">
        <f t="shared" si="55"/>
        <v>1.00431</v>
      </c>
      <c r="J1172" s="25">
        <f>ROUND((H1172*'2-Calculator'!$D$26),2)</f>
        <v>6869.5</v>
      </c>
      <c r="K1172" s="25">
        <f>ROUND((I1172*'2-Calculator'!$D$26),2)</f>
        <v>5423.27</v>
      </c>
      <c r="L1172" s="23">
        <v>8.0660811660183125</v>
      </c>
      <c r="M1172" s="20" t="s">
        <v>1625</v>
      </c>
      <c r="N1172" s="20" t="s">
        <v>1626</v>
      </c>
      <c r="O1172" s="20"/>
      <c r="P1172" s="20" t="s">
        <v>14</v>
      </c>
    </row>
    <row r="1173" spans="1:16" s="26" customFormat="1" ht="12.5">
      <c r="A1173" s="20"/>
      <c r="B1173" s="20" t="s">
        <v>1648</v>
      </c>
      <c r="C1173" s="72" t="str">
        <f t="shared" si="56"/>
        <v>753</v>
      </c>
      <c r="D1173" s="171" t="s">
        <v>1646</v>
      </c>
      <c r="E1173" s="182">
        <v>1.18591</v>
      </c>
      <c r="F1173" s="23">
        <v>1.9</v>
      </c>
      <c r="G1173" s="23">
        <v>1.5</v>
      </c>
      <c r="H1173" s="22">
        <f t="shared" si="54"/>
        <v>2.2532299999999998</v>
      </c>
      <c r="I1173" s="24">
        <f t="shared" si="55"/>
        <v>1.77887</v>
      </c>
      <c r="J1173" s="25">
        <f>ROUND((H1173*'2-Calculator'!$D$26),2)</f>
        <v>12167.44</v>
      </c>
      <c r="K1173" s="25">
        <f>ROUND((I1173*'2-Calculator'!$D$26),2)</f>
        <v>9605.9</v>
      </c>
      <c r="L1173" s="23">
        <v>12.280769230769231</v>
      </c>
      <c r="M1173" s="20" t="s">
        <v>1625</v>
      </c>
      <c r="N1173" s="20" t="s">
        <v>1626</v>
      </c>
      <c r="O1173" s="20"/>
      <c r="P1173" s="20" t="s">
        <v>14</v>
      </c>
    </row>
    <row r="1174" spans="1:16" s="26" customFormat="1" ht="12.5">
      <c r="A1174" s="20"/>
      <c r="B1174" s="20" t="s">
        <v>1649</v>
      </c>
      <c r="C1174" s="72" t="str">
        <f t="shared" si="56"/>
        <v>753</v>
      </c>
      <c r="D1174" s="171" t="s">
        <v>1646</v>
      </c>
      <c r="E1174" s="182">
        <v>2.2499699999999998</v>
      </c>
      <c r="F1174" s="23">
        <v>1.9</v>
      </c>
      <c r="G1174" s="23">
        <v>1.5</v>
      </c>
      <c r="H1174" s="22">
        <f t="shared" si="54"/>
        <v>4.27494</v>
      </c>
      <c r="I1174" s="24">
        <f t="shared" si="55"/>
        <v>3.3749600000000002</v>
      </c>
      <c r="J1174" s="25">
        <f>ROUND((H1174*'2-Calculator'!$D$26),2)</f>
        <v>23084.68</v>
      </c>
      <c r="K1174" s="25">
        <f>ROUND((I1174*'2-Calculator'!$D$26),2)</f>
        <v>18224.78</v>
      </c>
      <c r="L1174" s="23">
        <v>22.754182754182754</v>
      </c>
      <c r="M1174" s="20" t="s">
        <v>1625</v>
      </c>
      <c r="N1174" s="20" t="s">
        <v>1626</v>
      </c>
      <c r="O1174" s="20"/>
      <c r="P1174" s="20" t="s">
        <v>14</v>
      </c>
    </row>
    <row r="1175" spans="1:16" s="26" customFormat="1" ht="12.5">
      <c r="A1175" s="20"/>
      <c r="B1175" s="20" t="s">
        <v>1650</v>
      </c>
      <c r="C1175" s="72" t="str">
        <f t="shared" si="56"/>
        <v>754</v>
      </c>
      <c r="D1175" s="171" t="s">
        <v>1651</v>
      </c>
      <c r="E1175" s="182">
        <v>0.40288000000000002</v>
      </c>
      <c r="F1175" s="23">
        <v>1.9</v>
      </c>
      <c r="G1175" s="23">
        <v>1.5</v>
      </c>
      <c r="H1175" s="22">
        <f t="shared" si="54"/>
        <v>0.76546999999999998</v>
      </c>
      <c r="I1175" s="24">
        <f t="shared" si="55"/>
        <v>0.60431999999999997</v>
      </c>
      <c r="J1175" s="25">
        <f>ROUND((H1175*'2-Calculator'!$D$26),2)</f>
        <v>4133.54</v>
      </c>
      <c r="K1175" s="25">
        <f>ROUND((I1175*'2-Calculator'!$D$26),2)</f>
        <v>3263.33</v>
      </c>
      <c r="L1175" s="23">
        <v>4.3583853627591731</v>
      </c>
      <c r="M1175" s="20" t="s">
        <v>1625</v>
      </c>
      <c r="N1175" s="20" t="s">
        <v>1626</v>
      </c>
      <c r="O1175" s="20"/>
      <c r="P1175" s="20" t="s">
        <v>14</v>
      </c>
    </row>
    <row r="1176" spans="1:16" s="26" customFormat="1" ht="12.5">
      <c r="A1176" s="20"/>
      <c r="B1176" s="20" t="s">
        <v>1652</v>
      </c>
      <c r="C1176" s="72" t="str">
        <f t="shared" si="56"/>
        <v>754</v>
      </c>
      <c r="D1176" s="171" t="s">
        <v>1651</v>
      </c>
      <c r="E1176" s="182">
        <v>0.53895000000000004</v>
      </c>
      <c r="F1176" s="23">
        <v>1.9</v>
      </c>
      <c r="G1176" s="23">
        <v>1.5</v>
      </c>
      <c r="H1176" s="22">
        <f t="shared" si="54"/>
        <v>1.0240100000000001</v>
      </c>
      <c r="I1176" s="24">
        <f t="shared" si="55"/>
        <v>0.80842999999999998</v>
      </c>
      <c r="J1176" s="25">
        <f>ROUND((H1176*'2-Calculator'!$D$26),2)</f>
        <v>5529.65</v>
      </c>
      <c r="K1176" s="25">
        <f>ROUND((I1176*'2-Calculator'!$D$26),2)</f>
        <v>4365.5200000000004</v>
      </c>
      <c r="L1176" s="23">
        <v>5.9558859670680757</v>
      </c>
      <c r="M1176" s="20" t="s">
        <v>1625</v>
      </c>
      <c r="N1176" s="20" t="s">
        <v>1626</v>
      </c>
      <c r="O1176" s="20"/>
      <c r="P1176" s="20" t="s">
        <v>14</v>
      </c>
    </row>
    <row r="1177" spans="1:16" s="26" customFormat="1" ht="12.5">
      <c r="A1177" s="20"/>
      <c r="B1177" s="20" t="s">
        <v>1653</v>
      </c>
      <c r="C1177" s="72" t="str">
        <f t="shared" si="56"/>
        <v>754</v>
      </c>
      <c r="D1177" s="171" t="s">
        <v>1651</v>
      </c>
      <c r="E1177" s="182">
        <v>0.85509999999999997</v>
      </c>
      <c r="F1177" s="23">
        <v>1.9</v>
      </c>
      <c r="G1177" s="23">
        <v>1.5</v>
      </c>
      <c r="H1177" s="22">
        <f t="shared" si="54"/>
        <v>1.62469</v>
      </c>
      <c r="I1177" s="24">
        <f t="shared" si="55"/>
        <v>1.2826500000000001</v>
      </c>
      <c r="J1177" s="25">
        <f>ROUND((H1177*'2-Calculator'!$D$26),2)</f>
        <v>8773.33</v>
      </c>
      <c r="K1177" s="25">
        <f>ROUND((I1177*'2-Calculator'!$D$26),2)</f>
        <v>6926.31</v>
      </c>
      <c r="L1177" s="23">
        <v>8.766752577319588</v>
      </c>
      <c r="M1177" s="20" t="s">
        <v>1625</v>
      </c>
      <c r="N1177" s="20" t="s">
        <v>1626</v>
      </c>
      <c r="O1177" s="20"/>
      <c r="P1177" s="20" t="s">
        <v>14</v>
      </c>
    </row>
    <row r="1178" spans="1:16" s="26" customFormat="1" ht="12.5">
      <c r="A1178" s="20"/>
      <c r="B1178" s="20" t="s">
        <v>1654</v>
      </c>
      <c r="C1178" s="72" t="str">
        <f t="shared" si="56"/>
        <v>754</v>
      </c>
      <c r="D1178" s="171" t="s">
        <v>1651</v>
      </c>
      <c r="E1178" s="182">
        <v>1.80827</v>
      </c>
      <c r="F1178" s="23">
        <v>1.9</v>
      </c>
      <c r="G1178" s="23">
        <v>1.5</v>
      </c>
      <c r="H1178" s="22">
        <f t="shared" si="54"/>
        <v>3.4357099999999998</v>
      </c>
      <c r="I1178" s="24">
        <f t="shared" si="55"/>
        <v>2.7124100000000002</v>
      </c>
      <c r="J1178" s="25">
        <f>ROUND((H1178*'2-Calculator'!$D$26),2)</f>
        <v>18552.830000000002</v>
      </c>
      <c r="K1178" s="25">
        <f>ROUND((I1178*'2-Calculator'!$D$26),2)</f>
        <v>14647.01</v>
      </c>
      <c r="L1178" s="23">
        <v>18.956989247311828</v>
      </c>
      <c r="M1178" s="20" t="s">
        <v>1625</v>
      </c>
      <c r="N1178" s="20" t="s">
        <v>1626</v>
      </c>
      <c r="O1178" s="20"/>
      <c r="P1178" s="20" t="s">
        <v>14</v>
      </c>
    </row>
    <row r="1179" spans="1:16" s="26" customFormat="1" ht="12.5">
      <c r="A1179" s="20"/>
      <c r="B1179" s="20" t="s">
        <v>1655</v>
      </c>
      <c r="C1179" s="72" t="str">
        <f t="shared" si="56"/>
        <v>755</v>
      </c>
      <c r="D1179" s="171" t="s">
        <v>1656</v>
      </c>
      <c r="E1179" s="182">
        <v>0.36642999999999998</v>
      </c>
      <c r="F1179" s="23">
        <v>1.9</v>
      </c>
      <c r="G1179" s="23">
        <v>1.5</v>
      </c>
      <c r="H1179" s="22">
        <f t="shared" si="54"/>
        <v>0.69621999999999995</v>
      </c>
      <c r="I1179" s="24">
        <f t="shared" si="55"/>
        <v>0.54964999999999997</v>
      </c>
      <c r="J1179" s="25">
        <f>ROUND((H1179*'2-Calculator'!$D$26),2)</f>
        <v>3759.59</v>
      </c>
      <c r="K1179" s="25">
        <f>ROUND((I1179*'2-Calculator'!$D$26),2)</f>
        <v>2968.11</v>
      </c>
      <c r="L1179" s="23">
        <v>3.7206611570247934</v>
      </c>
      <c r="M1179" s="20" t="s">
        <v>1625</v>
      </c>
      <c r="N1179" s="20" t="s">
        <v>1626</v>
      </c>
      <c r="O1179" s="20"/>
      <c r="P1179" s="20" t="s">
        <v>14</v>
      </c>
    </row>
    <row r="1180" spans="1:16" s="26" customFormat="1" ht="12.5">
      <c r="A1180" s="20"/>
      <c r="B1180" s="20" t="s">
        <v>1657</v>
      </c>
      <c r="C1180" s="72" t="str">
        <f t="shared" si="56"/>
        <v>755</v>
      </c>
      <c r="D1180" s="171" t="s">
        <v>1656</v>
      </c>
      <c r="E1180" s="182">
        <v>0.53717000000000004</v>
      </c>
      <c r="F1180" s="23">
        <v>1.9</v>
      </c>
      <c r="G1180" s="23">
        <v>1.5</v>
      </c>
      <c r="H1180" s="22">
        <f t="shared" si="54"/>
        <v>1.0206200000000001</v>
      </c>
      <c r="I1180" s="24">
        <f t="shared" si="55"/>
        <v>0.80576000000000003</v>
      </c>
      <c r="J1180" s="25">
        <f>ROUND((H1180*'2-Calculator'!$D$26),2)</f>
        <v>5511.35</v>
      </c>
      <c r="K1180" s="25">
        <f>ROUND((I1180*'2-Calculator'!$D$26),2)</f>
        <v>4351.1000000000004</v>
      </c>
      <c r="L1180" s="23">
        <v>5.6382886776145202</v>
      </c>
      <c r="M1180" s="20" t="s">
        <v>1625</v>
      </c>
      <c r="N1180" s="20" t="s">
        <v>1626</v>
      </c>
      <c r="O1180" s="20"/>
      <c r="P1180" s="20" t="s">
        <v>14</v>
      </c>
    </row>
    <row r="1181" spans="1:16" s="26" customFormat="1" ht="12.5">
      <c r="A1181" s="20"/>
      <c r="B1181" s="20" t="s">
        <v>1658</v>
      </c>
      <c r="C1181" s="72" t="str">
        <f t="shared" si="56"/>
        <v>755</v>
      </c>
      <c r="D1181" s="171" t="s">
        <v>1656</v>
      </c>
      <c r="E1181" s="182">
        <v>0.84214</v>
      </c>
      <c r="F1181" s="23">
        <v>1.9</v>
      </c>
      <c r="G1181" s="23">
        <v>1.5</v>
      </c>
      <c r="H1181" s="22">
        <f t="shared" si="54"/>
        <v>1.6000700000000001</v>
      </c>
      <c r="I1181" s="24">
        <f t="shared" si="55"/>
        <v>1.2632099999999999</v>
      </c>
      <c r="J1181" s="25">
        <f>ROUND((H1181*'2-Calculator'!$D$26),2)</f>
        <v>8640.3799999999992</v>
      </c>
      <c r="K1181" s="25">
        <f>ROUND((I1181*'2-Calculator'!$D$26),2)</f>
        <v>6821.33</v>
      </c>
      <c r="L1181" s="23">
        <v>9.4686248331108143</v>
      </c>
      <c r="M1181" s="20" t="s">
        <v>1625</v>
      </c>
      <c r="N1181" s="20" t="s">
        <v>1626</v>
      </c>
      <c r="O1181" s="20"/>
      <c r="P1181" s="20" t="s">
        <v>14</v>
      </c>
    </row>
    <row r="1182" spans="1:16" s="26" customFormat="1" ht="12.5">
      <c r="A1182" s="20"/>
      <c r="B1182" s="20" t="s">
        <v>1659</v>
      </c>
      <c r="C1182" s="72" t="str">
        <f t="shared" si="56"/>
        <v>755</v>
      </c>
      <c r="D1182" s="171" t="s">
        <v>1656</v>
      </c>
      <c r="E1182" s="182">
        <v>1.45173</v>
      </c>
      <c r="F1182" s="23">
        <v>1.9</v>
      </c>
      <c r="G1182" s="23">
        <v>1.5</v>
      </c>
      <c r="H1182" s="22">
        <f t="shared" si="54"/>
        <v>2.7582900000000001</v>
      </c>
      <c r="I1182" s="24">
        <f t="shared" si="55"/>
        <v>2.1776</v>
      </c>
      <c r="J1182" s="25">
        <f>ROUND((H1182*'2-Calculator'!$D$26),2)</f>
        <v>14894.77</v>
      </c>
      <c r="K1182" s="25">
        <f>ROUND((I1182*'2-Calculator'!$D$26),2)</f>
        <v>11759.04</v>
      </c>
      <c r="L1182" s="23">
        <v>11.933333333333334</v>
      </c>
      <c r="M1182" s="20" t="s">
        <v>1625</v>
      </c>
      <c r="N1182" s="20" t="s">
        <v>1626</v>
      </c>
      <c r="O1182" s="20"/>
      <c r="P1182" s="20" t="s">
        <v>14</v>
      </c>
    </row>
    <row r="1183" spans="1:16" s="26" customFormat="1" ht="12.5">
      <c r="A1183" s="20"/>
      <c r="B1183" s="20" t="s">
        <v>1660</v>
      </c>
      <c r="C1183" s="72" t="str">
        <f t="shared" si="56"/>
        <v>756</v>
      </c>
      <c r="D1183" s="171" t="s">
        <v>1661</v>
      </c>
      <c r="E1183" s="182">
        <v>0.54529000000000005</v>
      </c>
      <c r="F1183" s="23">
        <v>1.9</v>
      </c>
      <c r="G1183" s="23">
        <v>1.5</v>
      </c>
      <c r="H1183" s="22">
        <f t="shared" si="54"/>
        <v>1.0360499999999999</v>
      </c>
      <c r="I1183" s="24">
        <f t="shared" si="55"/>
        <v>0.81794</v>
      </c>
      <c r="J1183" s="25">
        <f>ROUND((H1183*'2-Calculator'!$D$26),2)</f>
        <v>5594.67</v>
      </c>
      <c r="K1183" s="25">
        <f>ROUND((I1183*'2-Calculator'!$D$26),2)</f>
        <v>4416.88</v>
      </c>
      <c r="L1183" s="23">
        <v>3.4292430086788812</v>
      </c>
      <c r="M1183" s="20" t="s">
        <v>1625</v>
      </c>
      <c r="N1183" s="20" t="s">
        <v>1626</v>
      </c>
      <c r="O1183" s="20"/>
      <c r="P1183" s="20" t="s">
        <v>14</v>
      </c>
    </row>
    <row r="1184" spans="1:16" s="26" customFormat="1" ht="12.5">
      <c r="A1184" s="20"/>
      <c r="B1184" s="20" t="s">
        <v>1662</v>
      </c>
      <c r="C1184" s="72" t="str">
        <f t="shared" si="56"/>
        <v>756</v>
      </c>
      <c r="D1184" s="171" t="s">
        <v>1661</v>
      </c>
      <c r="E1184" s="182">
        <v>0.71309</v>
      </c>
      <c r="F1184" s="23">
        <v>1.9</v>
      </c>
      <c r="G1184" s="23">
        <v>1.5</v>
      </c>
      <c r="H1184" s="22">
        <f t="shared" si="54"/>
        <v>1.35487</v>
      </c>
      <c r="I1184" s="24">
        <f t="shared" si="55"/>
        <v>1.0696399999999999</v>
      </c>
      <c r="J1184" s="25">
        <f>ROUND((H1184*'2-Calculator'!$D$26),2)</f>
        <v>7316.3</v>
      </c>
      <c r="K1184" s="25">
        <f>ROUND((I1184*'2-Calculator'!$D$26),2)</f>
        <v>5776.06</v>
      </c>
      <c r="L1184" s="23">
        <v>4.2221632147282708</v>
      </c>
      <c r="M1184" s="20" t="s">
        <v>1625</v>
      </c>
      <c r="N1184" s="20" t="s">
        <v>1626</v>
      </c>
      <c r="O1184" s="20"/>
      <c r="P1184" s="20" t="s">
        <v>14</v>
      </c>
    </row>
    <row r="1185" spans="1:16" s="26" customFormat="1" ht="12.5">
      <c r="A1185" s="20"/>
      <c r="B1185" s="20" t="s">
        <v>1663</v>
      </c>
      <c r="C1185" s="72" t="str">
        <f t="shared" si="56"/>
        <v>756</v>
      </c>
      <c r="D1185" s="171" t="s">
        <v>1661</v>
      </c>
      <c r="E1185" s="182">
        <v>0.73919999999999997</v>
      </c>
      <c r="F1185" s="23">
        <v>1.9</v>
      </c>
      <c r="G1185" s="23">
        <v>1.5</v>
      </c>
      <c r="H1185" s="22">
        <f t="shared" si="54"/>
        <v>1.40448</v>
      </c>
      <c r="I1185" s="24">
        <f t="shared" si="55"/>
        <v>1.1088</v>
      </c>
      <c r="J1185" s="25">
        <f>ROUND((H1185*'2-Calculator'!$D$26),2)</f>
        <v>7584.19</v>
      </c>
      <c r="K1185" s="25">
        <f>ROUND((I1185*'2-Calculator'!$D$26),2)</f>
        <v>5987.52</v>
      </c>
      <c r="L1185" s="23">
        <v>4.8194805194805195</v>
      </c>
      <c r="M1185" s="20" t="s">
        <v>1625</v>
      </c>
      <c r="N1185" s="20" t="s">
        <v>1626</v>
      </c>
      <c r="O1185" s="20"/>
      <c r="P1185" s="20" t="s">
        <v>14</v>
      </c>
    </row>
    <row r="1186" spans="1:16" s="26" customFormat="1" ht="12.5">
      <c r="A1186" s="20"/>
      <c r="B1186" s="20" t="s">
        <v>1664</v>
      </c>
      <c r="C1186" s="72" t="str">
        <f t="shared" si="56"/>
        <v>756</v>
      </c>
      <c r="D1186" s="171" t="s">
        <v>1661</v>
      </c>
      <c r="E1186" s="182">
        <v>1.52752</v>
      </c>
      <c r="F1186" s="23">
        <v>1.9</v>
      </c>
      <c r="G1186" s="23">
        <v>1.5</v>
      </c>
      <c r="H1186" s="22">
        <f t="shared" si="54"/>
        <v>2.9022899999999998</v>
      </c>
      <c r="I1186" s="24">
        <f t="shared" si="55"/>
        <v>2.29128</v>
      </c>
      <c r="J1186" s="25">
        <f>ROUND((H1186*'2-Calculator'!$D$26),2)</f>
        <v>15672.37</v>
      </c>
      <c r="K1186" s="25">
        <f>ROUND((I1186*'2-Calculator'!$D$26),2)</f>
        <v>12372.91</v>
      </c>
      <c r="L1186" s="23">
        <v>8.581818181818182</v>
      </c>
      <c r="M1186" s="20" t="s">
        <v>1625</v>
      </c>
      <c r="N1186" s="20" t="s">
        <v>1626</v>
      </c>
      <c r="O1186" s="20"/>
      <c r="P1186" s="20" t="s">
        <v>14</v>
      </c>
    </row>
    <row r="1187" spans="1:16" s="26" customFormat="1" ht="12.5">
      <c r="A1187" s="20"/>
      <c r="B1187" s="20" t="s">
        <v>1665</v>
      </c>
      <c r="C1187" s="72" t="str">
        <f t="shared" si="56"/>
        <v>757</v>
      </c>
      <c r="D1187" s="171" t="s">
        <v>1666</v>
      </c>
      <c r="E1187" s="182">
        <v>0.55759999999999998</v>
      </c>
      <c r="F1187" s="23">
        <v>1.9</v>
      </c>
      <c r="G1187" s="23">
        <v>1.5</v>
      </c>
      <c r="H1187" s="22">
        <f t="shared" si="54"/>
        <v>1.0594399999999999</v>
      </c>
      <c r="I1187" s="24">
        <f t="shared" si="55"/>
        <v>0.83640000000000003</v>
      </c>
      <c r="J1187" s="25">
        <f>ROUND((H1187*'2-Calculator'!$D$26),2)</f>
        <v>5720.98</v>
      </c>
      <c r="K1187" s="25">
        <f>ROUND((I1187*'2-Calculator'!$D$26),2)</f>
        <v>4516.5600000000004</v>
      </c>
      <c r="L1187" s="23">
        <v>5.851416724257084</v>
      </c>
      <c r="M1187" s="20" t="s">
        <v>1625</v>
      </c>
      <c r="N1187" s="20" t="s">
        <v>1626</v>
      </c>
      <c r="O1187" s="20"/>
      <c r="P1187" s="20" t="s">
        <v>14</v>
      </c>
    </row>
    <row r="1188" spans="1:16" s="26" customFormat="1" ht="12.5">
      <c r="A1188" s="20"/>
      <c r="B1188" s="20" t="s">
        <v>1667</v>
      </c>
      <c r="C1188" s="72" t="str">
        <f t="shared" si="56"/>
        <v>757</v>
      </c>
      <c r="D1188" s="171" t="s">
        <v>1666</v>
      </c>
      <c r="E1188" s="182">
        <v>0.75549999999999995</v>
      </c>
      <c r="F1188" s="23">
        <v>1.9</v>
      </c>
      <c r="G1188" s="23">
        <v>1.5</v>
      </c>
      <c r="H1188" s="22">
        <f t="shared" si="54"/>
        <v>1.4354499999999999</v>
      </c>
      <c r="I1188" s="24">
        <f t="shared" si="55"/>
        <v>1.1332500000000001</v>
      </c>
      <c r="J1188" s="25">
        <f>ROUND((H1188*'2-Calculator'!$D$26),2)</f>
        <v>7751.43</v>
      </c>
      <c r="K1188" s="25">
        <f>ROUND((I1188*'2-Calculator'!$D$26),2)</f>
        <v>6119.55</v>
      </c>
      <c r="L1188" s="23">
        <v>8.4257620452310711</v>
      </c>
      <c r="M1188" s="20" t="s">
        <v>1625</v>
      </c>
      <c r="N1188" s="20" t="s">
        <v>1626</v>
      </c>
      <c r="O1188" s="20"/>
      <c r="P1188" s="20" t="s">
        <v>14</v>
      </c>
    </row>
    <row r="1189" spans="1:16" s="26" customFormat="1" ht="12.5">
      <c r="A1189" s="20"/>
      <c r="B1189" s="20" t="s">
        <v>1668</v>
      </c>
      <c r="C1189" s="72" t="str">
        <f t="shared" si="56"/>
        <v>757</v>
      </c>
      <c r="D1189" s="171" t="s">
        <v>1666</v>
      </c>
      <c r="E1189" s="182">
        <v>1.15368</v>
      </c>
      <c r="F1189" s="23">
        <v>1.9</v>
      </c>
      <c r="G1189" s="23">
        <v>1.5</v>
      </c>
      <c r="H1189" s="22">
        <f t="shared" si="54"/>
        <v>2.1919900000000001</v>
      </c>
      <c r="I1189" s="24">
        <f t="shared" si="55"/>
        <v>1.7305200000000001</v>
      </c>
      <c r="J1189" s="25">
        <f>ROUND((H1189*'2-Calculator'!$D$26),2)</f>
        <v>11836.75</v>
      </c>
      <c r="K1189" s="25">
        <f>ROUND((I1189*'2-Calculator'!$D$26),2)</f>
        <v>9344.81</v>
      </c>
      <c r="L1189" s="23">
        <v>12.056737588652481</v>
      </c>
      <c r="M1189" s="20" t="s">
        <v>1625</v>
      </c>
      <c r="N1189" s="20" t="s">
        <v>1626</v>
      </c>
      <c r="O1189" s="20"/>
      <c r="P1189" s="20" t="s">
        <v>14</v>
      </c>
    </row>
    <row r="1190" spans="1:16" s="26" customFormat="1" ht="12.5">
      <c r="A1190" s="20"/>
      <c r="B1190" s="20" t="s">
        <v>1669</v>
      </c>
      <c r="C1190" s="72" t="str">
        <f t="shared" si="56"/>
        <v>757</v>
      </c>
      <c r="D1190" s="171" t="s">
        <v>1666</v>
      </c>
      <c r="E1190" s="182">
        <v>2.66215</v>
      </c>
      <c r="F1190" s="23">
        <v>1.9</v>
      </c>
      <c r="G1190" s="23">
        <v>1.5</v>
      </c>
      <c r="H1190" s="22">
        <f t="shared" si="54"/>
        <v>5.05809</v>
      </c>
      <c r="I1190" s="24">
        <f t="shared" si="55"/>
        <v>3.9932300000000001</v>
      </c>
      <c r="J1190" s="25">
        <f>ROUND((H1190*'2-Calculator'!$D$26),2)</f>
        <v>27313.69</v>
      </c>
      <c r="K1190" s="25">
        <f>ROUND((I1190*'2-Calculator'!$D$26),2)</f>
        <v>21563.439999999999</v>
      </c>
      <c r="L1190" s="23">
        <v>23.14</v>
      </c>
      <c r="M1190" s="20" t="s">
        <v>1625</v>
      </c>
      <c r="N1190" s="20" t="s">
        <v>1626</v>
      </c>
      <c r="O1190" s="20"/>
      <c r="P1190" s="20" t="s">
        <v>14</v>
      </c>
    </row>
    <row r="1191" spans="1:16" s="26" customFormat="1" ht="12.5">
      <c r="A1191" s="20"/>
      <c r="B1191" s="20" t="s">
        <v>1670</v>
      </c>
      <c r="C1191" s="72" t="str">
        <f t="shared" si="56"/>
        <v>758</v>
      </c>
      <c r="D1191" s="171" t="s">
        <v>1671</v>
      </c>
      <c r="E1191" s="182">
        <v>0.46422999999999998</v>
      </c>
      <c r="F1191" s="23">
        <v>1.9</v>
      </c>
      <c r="G1191" s="23">
        <v>1.5</v>
      </c>
      <c r="H1191" s="22">
        <f t="shared" si="54"/>
        <v>0.88204000000000005</v>
      </c>
      <c r="I1191" s="24">
        <f t="shared" si="55"/>
        <v>0.69635000000000002</v>
      </c>
      <c r="J1191" s="25">
        <f>ROUND((H1191*'2-Calculator'!$D$26),2)</f>
        <v>4763.0200000000004</v>
      </c>
      <c r="K1191" s="25">
        <f>ROUND((I1191*'2-Calculator'!$D$26),2)</f>
        <v>3760.29</v>
      </c>
      <c r="L1191" s="23">
        <v>5.8985038414880711</v>
      </c>
      <c r="M1191" s="20" t="s">
        <v>1625</v>
      </c>
      <c r="N1191" s="20" t="s">
        <v>1626</v>
      </c>
      <c r="O1191" s="20"/>
      <c r="P1191" s="20" t="s">
        <v>14</v>
      </c>
    </row>
    <row r="1192" spans="1:16" s="26" customFormat="1" ht="12.5">
      <c r="A1192" s="20"/>
      <c r="B1192" s="20" t="s">
        <v>1672</v>
      </c>
      <c r="C1192" s="72" t="str">
        <f t="shared" si="56"/>
        <v>758</v>
      </c>
      <c r="D1192" s="171" t="s">
        <v>1671</v>
      </c>
      <c r="E1192" s="182">
        <v>0.57413999999999998</v>
      </c>
      <c r="F1192" s="23">
        <v>1.9</v>
      </c>
      <c r="G1192" s="23">
        <v>1.5</v>
      </c>
      <c r="H1192" s="22">
        <f t="shared" si="54"/>
        <v>1.09087</v>
      </c>
      <c r="I1192" s="24">
        <f t="shared" si="55"/>
        <v>0.86121000000000003</v>
      </c>
      <c r="J1192" s="25">
        <f>ROUND((H1192*'2-Calculator'!$D$26),2)</f>
        <v>5890.7</v>
      </c>
      <c r="K1192" s="25">
        <f>ROUND((I1192*'2-Calculator'!$D$26),2)</f>
        <v>4650.53</v>
      </c>
      <c r="L1192" s="23">
        <v>7.5458958517210943</v>
      </c>
      <c r="M1192" s="20" t="s">
        <v>1625</v>
      </c>
      <c r="N1192" s="20" t="s">
        <v>1626</v>
      </c>
      <c r="O1192" s="20"/>
      <c r="P1192" s="20" t="s">
        <v>14</v>
      </c>
    </row>
    <row r="1193" spans="1:16" s="26" customFormat="1" ht="12.5">
      <c r="A1193" s="20"/>
      <c r="B1193" s="20" t="s">
        <v>1673</v>
      </c>
      <c r="C1193" s="72" t="str">
        <f t="shared" si="56"/>
        <v>758</v>
      </c>
      <c r="D1193" s="171" t="s">
        <v>1671</v>
      </c>
      <c r="E1193" s="182">
        <v>1.0012700000000001</v>
      </c>
      <c r="F1193" s="23">
        <v>1.9</v>
      </c>
      <c r="G1193" s="23">
        <v>1.5</v>
      </c>
      <c r="H1193" s="22">
        <f t="shared" si="54"/>
        <v>1.9024099999999999</v>
      </c>
      <c r="I1193" s="24">
        <f t="shared" si="55"/>
        <v>1.5019100000000001</v>
      </c>
      <c r="J1193" s="25">
        <f>ROUND((H1193*'2-Calculator'!$D$26),2)</f>
        <v>10273.01</v>
      </c>
      <c r="K1193" s="25">
        <f>ROUND((I1193*'2-Calculator'!$D$26),2)</f>
        <v>8110.31</v>
      </c>
      <c r="L1193" s="23">
        <v>13.072847682119205</v>
      </c>
      <c r="M1193" s="20" t="s">
        <v>1625</v>
      </c>
      <c r="N1193" s="20" t="s">
        <v>1626</v>
      </c>
      <c r="O1193" s="20"/>
      <c r="P1193" s="20" t="s">
        <v>14</v>
      </c>
    </row>
    <row r="1194" spans="1:16" s="26" customFormat="1" ht="12.5">
      <c r="A1194" s="20"/>
      <c r="B1194" s="20" t="s">
        <v>1674</v>
      </c>
      <c r="C1194" s="72" t="str">
        <f t="shared" si="56"/>
        <v>758</v>
      </c>
      <c r="D1194" s="171" t="s">
        <v>1671</v>
      </c>
      <c r="E1194" s="182">
        <v>1.32142</v>
      </c>
      <c r="F1194" s="23">
        <v>1.9</v>
      </c>
      <c r="G1194" s="23">
        <v>1.5</v>
      </c>
      <c r="H1194" s="22">
        <f t="shared" si="54"/>
        <v>2.5106999999999999</v>
      </c>
      <c r="I1194" s="24">
        <f t="shared" si="55"/>
        <v>1.9821299999999999</v>
      </c>
      <c r="J1194" s="25">
        <f>ROUND((H1194*'2-Calculator'!$D$26),2)</f>
        <v>13557.78</v>
      </c>
      <c r="K1194" s="25">
        <f>ROUND((I1194*'2-Calculator'!$D$26),2)</f>
        <v>10703.5</v>
      </c>
      <c r="L1194" s="23">
        <v>33.666666666666664</v>
      </c>
      <c r="M1194" s="20" t="s">
        <v>1625</v>
      </c>
      <c r="N1194" s="20" t="s">
        <v>1626</v>
      </c>
      <c r="O1194" s="20"/>
      <c r="P1194" s="20" t="s">
        <v>14</v>
      </c>
    </row>
    <row r="1195" spans="1:16" s="26" customFormat="1" ht="12.5">
      <c r="A1195" s="20"/>
      <c r="B1195" s="20" t="s">
        <v>1675</v>
      </c>
      <c r="C1195" s="72" t="str">
        <f t="shared" si="56"/>
        <v>759</v>
      </c>
      <c r="D1195" s="171" t="s">
        <v>1676</v>
      </c>
      <c r="E1195" s="182">
        <v>0.74090999999999996</v>
      </c>
      <c r="F1195" s="23">
        <v>1.9</v>
      </c>
      <c r="G1195" s="23">
        <v>1.5</v>
      </c>
      <c r="H1195" s="22">
        <f t="shared" si="54"/>
        <v>1.4077299999999999</v>
      </c>
      <c r="I1195" s="24">
        <f t="shared" si="55"/>
        <v>1.11137</v>
      </c>
      <c r="J1195" s="25">
        <f>ROUND((H1195*'2-Calculator'!$D$26),2)</f>
        <v>7601.74</v>
      </c>
      <c r="K1195" s="25">
        <f>ROUND((I1195*'2-Calculator'!$D$26),2)</f>
        <v>6001.4</v>
      </c>
      <c r="L1195" s="23">
        <v>12.104477611940299</v>
      </c>
      <c r="M1195" s="20" t="s">
        <v>1625</v>
      </c>
      <c r="N1195" s="20" t="s">
        <v>1626</v>
      </c>
      <c r="O1195" s="20"/>
      <c r="P1195" s="20" t="s">
        <v>14</v>
      </c>
    </row>
    <row r="1196" spans="1:16" s="26" customFormat="1" ht="12.5">
      <c r="A1196" s="20"/>
      <c r="B1196" s="20" t="s">
        <v>1677</v>
      </c>
      <c r="C1196" s="72" t="str">
        <f t="shared" si="56"/>
        <v>759</v>
      </c>
      <c r="D1196" s="171" t="s">
        <v>1676</v>
      </c>
      <c r="E1196" s="182">
        <v>1.15947</v>
      </c>
      <c r="F1196" s="23">
        <v>1.9</v>
      </c>
      <c r="G1196" s="23">
        <v>1.5</v>
      </c>
      <c r="H1196" s="22">
        <f t="shared" si="54"/>
        <v>2.2029899999999998</v>
      </c>
      <c r="I1196" s="24">
        <f t="shared" si="55"/>
        <v>1.7392099999999999</v>
      </c>
      <c r="J1196" s="25">
        <f>ROUND((H1196*'2-Calculator'!$D$26),2)</f>
        <v>11896.15</v>
      </c>
      <c r="K1196" s="25">
        <f>ROUND((I1196*'2-Calculator'!$D$26),2)</f>
        <v>9391.73</v>
      </c>
      <c r="L1196" s="23">
        <v>12.713787085514834</v>
      </c>
      <c r="M1196" s="20" t="s">
        <v>1625</v>
      </c>
      <c r="N1196" s="20" t="s">
        <v>1626</v>
      </c>
      <c r="O1196" s="20"/>
      <c r="P1196" s="20" t="s">
        <v>14</v>
      </c>
    </row>
    <row r="1197" spans="1:16" s="26" customFormat="1" ht="12.5">
      <c r="A1197" s="20"/>
      <c r="B1197" s="20" t="s">
        <v>1678</v>
      </c>
      <c r="C1197" s="72" t="str">
        <f t="shared" si="56"/>
        <v>759</v>
      </c>
      <c r="D1197" s="171" t="s">
        <v>1676</v>
      </c>
      <c r="E1197" s="182">
        <v>1.60419</v>
      </c>
      <c r="F1197" s="23">
        <v>1.9</v>
      </c>
      <c r="G1197" s="23">
        <v>1.5</v>
      </c>
      <c r="H1197" s="22">
        <f t="shared" si="54"/>
        <v>3.0479599999999998</v>
      </c>
      <c r="I1197" s="24">
        <f t="shared" si="55"/>
        <v>2.4062899999999998</v>
      </c>
      <c r="J1197" s="25">
        <f>ROUND((H1197*'2-Calculator'!$D$26),2)</f>
        <v>16458.98</v>
      </c>
      <c r="K1197" s="25">
        <f>ROUND((I1197*'2-Calculator'!$D$26),2)</f>
        <v>12993.97</v>
      </c>
      <c r="L1197" s="23">
        <v>15.573313782991203</v>
      </c>
      <c r="M1197" s="20" t="s">
        <v>1625</v>
      </c>
      <c r="N1197" s="20" t="s">
        <v>1626</v>
      </c>
      <c r="O1197" s="20"/>
      <c r="P1197" s="20" t="s">
        <v>14</v>
      </c>
    </row>
    <row r="1198" spans="1:16" s="26" customFormat="1" ht="12.5">
      <c r="A1198" s="20"/>
      <c r="B1198" s="20" t="s">
        <v>1679</v>
      </c>
      <c r="C1198" s="72" t="str">
        <f t="shared" si="56"/>
        <v>759</v>
      </c>
      <c r="D1198" s="171" t="s">
        <v>1676</v>
      </c>
      <c r="E1198" s="182">
        <v>6.6270600000000002</v>
      </c>
      <c r="F1198" s="23">
        <v>1.9</v>
      </c>
      <c r="G1198" s="23">
        <v>1.5</v>
      </c>
      <c r="H1198" s="22">
        <f t="shared" si="54"/>
        <v>12.59141</v>
      </c>
      <c r="I1198" s="24">
        <f t="shared" si="55"/>
        <v>9.9405900000000003</v>
      </c>
      <c r="J1198" s="25">
        <f>ROUND((H1198*'2-Calculator'!$D$26),2)</f>
        <v>67993.61</v>
      </c>
      <c r="K1198" s="25">
        <f>ROUND((I1198*'2-Calculator'!$D$26),2)</f>
        <v>53679.19</v>
      </c>
      <c r="L1198" s="23">
        <v>25.294117647058822</v>
      </c>
      <c r="M1198" s="20" t="s">
        <v>1625</v>
      </c>
      <c r="N1198" s="20" t="s">
        <v>1626</v>
      </c>
      <c r="O1198" s="20"/>
      <c r="P1198" s="20" t="s">
        <v>14</v>
      </c>
    </row>
    <row r="1199" spans="1:16" s="26" customFormat="1" ht="12.5">
      <c r="A1199" s="20"/>
      <c r="B1199" s="20" t="s">
        <v>1680</v>
      </c>
      <c r="C1199" s="72" t="str">
        <f t="shared" si="56"/>
        <v>760</v>
      </c>
      <c r="D1199" s="171" t="s">
        <v>1681</v>
      </c>
      <c r="E1199" s="182">
        <v>0.64426000000000005</v>
      </c>
      <c r="F1199" s="23">
        <v>1.9</v>
      </c>
      <c r="G1199" s="23">
        <v>1.5</v>
      </c>
      <c r="H1199" s="22">
        <f t="shared" si="54"/>
        <v>1.2240899999999999</v>
      </c>
      <c r="I1199" s="24">
        <f t="shared" si="55"/>
        <v>0.96638999999999997</v>
      </c>
      <c r="J1199" s="25">
        <f>ROUND((H1199*'2-Calculator'!$D$26),2)</f>
        <v>6610.09</v>
      </c>
      <c r="K1199" s="25">
        <f>ROUND((I1199*'2-Calculator'!$D$26),2)</f>
        <v>5218.51</v>
      </c>
      <c r="L1199" s="23">
        <v>5.7257546563904942</v>
      </c>
      <c r="M1199" s="20" t="s">
        <v>1625</v>
      </c>
      <c r="N1199" s="20" t="s">
        <v>1626</v>
      </c>
      <c r="O1199" s="20"/>
      <c r="P1199" s="20" t="s">
        <v>14</v>
      </c>
    </row>
    <row r="1200" spans="1:16" s="26" customFormat="1" ht="12.5">
      <c r="A1200" s="20"/>
      <c r="B1200" s="20" t="s">
        <v>1682</v>
      </c>
      <c r="C1200" s="72" t="str">
        <f t="shared" si="56"/>
        <v>760</v>
      </c>
      <c r="D1200" s="171" t="s">
        <v>1681</v>
      </c>
      <c r="E1200" s="182">
        <v>0.79186999999999996</v>
      </c>
      <c r="F1200" s="23">
        <v>1.9</v>
      </c>
      <c r="G1200" s="23">
        <v>1.5</v>
      </c>
      <c r="H1200" s="22">
        <f t="shared" si="54"/>
        <v>1.5045500000000001</v>
      </c>
      <c r="I1200" s="24">
        <f t="shared" si="55"/>
        <v>1.18781</v>
      </c>
      <c r="J1200" s="25">
        <f>ROUND((H1200*'2-Calculator'!$D$26),2)</f>
        <v>8124.57</v>
      </c>
      <c r="K1200" s="25">
        <f>ROUND((I1200*'2-Calculator'!$D$26),2)</f>
        <v>6414.17</v>
      </c>
      <c r="L1200" s="23">
        <v>7.8184319119669876</v>
      </c>
      <c r="M1200" s="20" t="s">
        <v>1625</v>
      </c>
      <c r="N1200" s="20" t="s">
        <v>1626</v>
      </c>
      <c r="O1200" s="20"/>
      <c r="P1200" s="20" t="s">
        <v>14</v>
      </c>
    </row>
    <row r="1201" spans="1:16" s="26" customFormat="1" ht="12.5">
      <c r="A1201" s="20"/>
      <c r="B1201" s="20" t="s">
        <v>1683</v>
      </c>
      <c r="C1201" s="72" t="str">
        <f t="shared" si="56"/>
        <v>760</v>
      </c>
      <c r="D1201" s="171" t="s">
        <v>1681</v>
      </c>
      <c r="E1201" s="182">
        <v>1.10798</v>
      </c>
      <c r="F1201" s="23">
        <v>1.9</v>
      </c>
      <c r="G1201" s="23">
        <v>1.5</v>
      </c>
      <c r="H1201" s="22">
        <f t="shared" si="54"/>
        <v>2.1051600000000001</v>
      </c>
      <c r="I1201" s="24">
        <f t="shared" si="55"/>
        <v>1.6619699999999999</v>
      </c>
      <c r="J1201" s="25">
        <f>ROUND((H1201*'2-Calculator'!$D$26),2)</f>
        <v>11367.86</v>
      </c>
      <c r="K1201" s="25">
        <f>ROUND((I1201*'2-Calculator'!$D$26),2)</f>
        <v>8974.64</v>
      </c>
      <c r="L1201" s="23">
        <v>8.4218009478672986</v>
      </c>
      <c r="M1201" s="20" t="s">
        <v>1625</v>
      </c>
      <c r="N1201" s="20" t="s">
        <v>1626</v>
      </c>
      <c r="O1201" s="20"/>
      <c r="P1201" s="20" t="s">
        <v>14</v>
      </c>
    </row>
    <row r="1202" spans="1:16" s="26" customFormat="1" ht="12.5">
      <c r="A1202" s="20"/>
      <c r="B1202" s="20" t="s">
        <v>1684</v>
      </c>
      <c r="C1202" s="72" t="str">
        <f t="shared" si="56"/>
        <v>760</v>
      </c>
      <c r="D1202" s="171" t="s">
        <v>1681</v>
      </c>
      <c r="E1202" s="182">
        <v>1.8582399999999999</v>
      </c>
      <c r="F1202" s="23">
        <v>1.9</v>
      </c>
      <c r="G1202" s="23">
        <v>1.5</v>
      </c>
      <c r="H1202" s="22">
        <f t="shared" si="54"/>
        <v>3.5306600000000001</v>
      </c>
      <c r="I1202" s="24">
        <f t="shared" si="55"/>
        <v>2.7873600000000001</v>
      </c>
      <c r="J1202" s="25">
        <f>ROUND((H1202*'2-Calculator'!$D$26),2)</f>
        <v>19065.560000000001</v>
      </c>
      <c r="K1202" s="25">
        <f>ROUND((I1202*'2-Calculator'!$D$26),2)</f>
        <v>15051.74</v>
      </c>
      <c r="L1202" s="23">
        <v>8.4218009478672986</v>
      </c>
      <c r="M1202" s="20" t="s">
        <v>1625</v>
      </c>
      <c r="N1202" s="20" t="s">
        <v>1626</v>
      </c>
      <c r="O1202" s="20"/>
      <c r="P1202" s="20" t="s">
        <v>14</v>
      </c>
    </row>
    <row r="1203" spans="1:16" s="26" customFormat="1" ht="12.5">
      <c r="A1203" s="20"/>
      <c r="B1203" s="20" t="s">
        <v>1685</v>
      </c>
      <c r="C1203" s="72" t="str">
        <f t="shared" si="56"/>
        <v>770</v>
      </c>
      <c r="D1203" s="171" t="s">
        <v>1686</v>
      </c>
      <c r="E1203" s="182">
        <v>0.31479000000000001</v>
      </c>
      <c r="F1203" s="23">
        <v>1.9</v>
      </c>
      <c r="G1203" s="23">
        <v>1.5</v>
      </c>
      <c r="H1203" s="22">
        <f t="shared" si="54"/>
        <v>0.59809999999999997</v>
      </c>
      <c r="I1203" s="24">
        <f t="shared" si="55"/>
        <v>0.47219</v>
      </c>
      <c r="J1203" s="25">
        <f>ROUND((H1203*'2-Calculator'!$D$26),2)</f>
        <v>3229.74</v>
      </c>
      <c r="K1203" s="25">
        <f>ROUND((I1203*'2-Calculator'!$D$26),2)</f>
        <v>2549.83</v>
      </c>
      <c r="L1203" s="23">
        <v>2.2315685845548021</v>
      </c>
      <c r="M1203" s="20" t="s">
        <v>1625</v>
      </c>
      <c r="N1203" s="20" t="s">
        <v>1626</v>
      </c>
      <c r="O1203" s="20"/>
      <c r="P1203" s="20" t="s">
        <v>14</v>
      </c>
    </row>
    <row r="1204" spans="1:16" s="26" customFormat="1" ht="12.5">
      <c r="A1204" s="20"/>
      <c r="B1204" s="20" t="s">
        <v>1687</v>
      </c>
      <c r="C1204" s="72" t="str">
        <f t="shared" si="56"/>
        <v>770</v>
      </c>
      <c r="D1204" s="171" t="s">
        <v>1686</v>
      </c>
      <c r="E1204" s="182">
        <v>0.48159000000000002</v>
      </c>
      <c r="F1204" s="23">
        <v>1.9</v>
      </c>
      <c r="G1204" s="23">
        <v>1.5</v>
      </c>
      <c r="H1204" s="22">
        <f t="shared" si="54"/>
        <v>0.91501999999999994</v>
      </c>
      <c r="I1204" s="24">
        <f t="shared" si="55"/>
        <v>0.72238999999999998</v>
      </c>
      <c r="J1204" s="25">
        <f>ROUND((H1204*'2-Calculator'!$D$26),2)</f>
        <v>4941.1099999999997</v>
      </c>
      <c r="K1204" s="25">
        <f>ROUND((I1204*'2-Calculator'!$D$26),2)</f>
        <v>3900.91</v>
      </c>
      <c r="L1204" s="23">
        <v>2.4745355541319669</v>
      </c>
      <c r="M1204" s="20" t="s">
        <v>1625</v>
      </c>
      <c r="N1204" s="20" t="s">
        <v>1626</v>
      </c>
      <c r="O1204" s="20"/>
      <c r="P1204" s="20" t="s">
        <v>14</v>
      </c>
    </row>
    <row r="1205" spans="1:16" s="26" customFormat="1" ht="12.5">
      <c r="A1205" s="20"/>
      <c r="B1205" s="20" t="s">
        <v>1688</v>
      </c>
      <c r="C1205" s="72" t="str">
        <f t="shared" si="56"/>
        <v>770</v>
      </c>
      <c r="D1205" s="171" t="s">
        <v>1686</v>
      </c>
      <c r="E1205" s="182">
        <v>0.76288</v>
      </c>
      <c r="F1205" s="23">
        <v>1.9</v>
      </c>
      <c r="G1205" s="23">
        <v>1.5</v>
      </c>
      <c r="H1205" s="22">
        <f t="shared" si="54"/>
        <v>1.44947</v>
      </c>
      <c r="I1205" s="24">
        <f t="shared" si="55"/>
        <v>1.14432</v>
      </c>
      <c r="J1205" s="25">
        <f>ROUND((H1205*'2-Calculator'!$D$26),2)</f>
        <v>7827.14</v>
      </c>
      <c r="K1205" s="25">
        <f>ROUND((I1205*'2-Calculator'!$D$26),2)</f>
        <v>6179.33</v>
      </c>
      <c r="L1205" s="23">
        <v>3.1872822299651569</v>
      </c>
      <c r="M1205" s="20" t="s">
        <v>1625</v>
      </c>
      <c r="N1205" s="20" t="s">
        <v>1626</v>
      </c>
      <c r="O1205" s="20"/>
      <c r="P1205" s="20" t="s">
        <v>14</v>
      </c>
    </row>
    <row r="1206" spans="1:16" s="26" customFormat="1" ht="12.5">
      <c r="A1206" s="20"/>
      <c r="B1206" s="20" t="s">
        <v>1689</v>
      </c>
      <c r="C1206" s="72" t="str">
        <f t="shared" si="56"/>
        <v>770</v>
      </c>
      <c r="D1206" s="171" t="s">
        <v>1686</v>
      </c>
      <c r="E1206" s="182">
        <v>1.5533699999999999</v>
      </c>
      <c r="F1206" s="23">
        <v>1.9</v>
      </c>
      <c r="G1206" s="23">
        <v>1.5</v>
      </c>
      <c r="H1206" s="22">
        <f t="shared" si="54"/>
        <v>2.9514</v>
      </c>
      <c r="I1206" s="24">
        <f t="shared" si="55"/>
        <v>2.33006</v>
      </c>
      <c r="J1206" s="25">
        <f>ROUND((H1206*'2-Calculator'!$D$26),2)</f>
        <v>15937.56</v>
      </c>
      <c r="K1206" s="25">
        <f>ROUND((I1206*'2-Calculator'!$D$26),2)</f>
        <v>12582.32</v>
      </c>
      <c r="L1206" s="23">
        <v>5.7113402061855671</v>
      </c>
      <c r="M1206" s="20" t="s">
        <v>1625</v>
      </c>
      <c r="N1206" s="20" t="s">
        <v>1626</v>
      </c>
      <c r="O1206" s="20"/>
      <c r="P1206" s="20" t="s">
        <v>14</v>
      </c>
    </row>
    <row r="1207" spans="1:16" s="26" customFormat="1" ht="12.5">
      <c r="A1207" s="20"/>
      <c r="B1207" s="20" t="s">
        <v>1690</v>
      </c>
      <c r="C1207" s="72" t="str">
        <f t="shared" si="56"/>
        <v>772</v>
      </c>
      <c r="D1207" s="171" t="s">
        <v>1691</v>
      </c>
      <c r="E1207" s="182">
        <v>0.57277</v>
      </c>
      <c r="F1207" s="23">
        <v>1.9</v>
      </c>
      <c r="G1207" s="23">
        <v>1.5</v>
      </c>
      <c r="H1207" s="22">
        <f t="shared" si="54"/>
        <v>1.08826</v>
      </c>
      <c r="I1207" s="24">
        <f t="shared" si="55"/>
        <v>0.85916000000000003</v>
      </c>
      <c r="J1207" s="25">
        <f>ROUND((H1207*'2-Calculator'!$D$26),2)</f>
        <v>5876.6</v>
      </c>
      <c r="K1207" s="25">
        <f>ROUND((I1207*'2-Calculator'!$D$26),2)</f>
        <v>4639.46</v>
      </c>
      <c r="L1207" s="23">
        <v>8.8722887665911294</v>
      </c>
      <c r="M1207" s="20" t="s">
        <v>1625</v>
      </c>
      <c r="N1207" s="20" t="s">
        <v>1626</v>
      </c>
      <c r="O1207" s="20"/>
      <c r="P1207" s="20" t="s">
        <v>14</v>
      </c>
    </row>
    <row r="1208" spans="1:16" s="26" customFormat="1" ht="12.5">
      <c r="A1208" s="20"/>
      <c r="B1208" s="20" t="s">
        <v>1692</v>
      </c>
      <c r="C1208" s="72" t="str">
        <f t="shared" si="56"/>
        <v>772</v>
      </c>
      <c r="D1208" s="171" t="s">
        <v>1691</v>
      </c>
      <c r="E1208" s="182">
        <v>0.70428000000000002</v>
      </c>
      <c r="F1208" s="23">
        <v>1.9</v>
      </c>
      <c r="G1208" s="23">
        <v>1.5</v>
      </c>
      <c r="H1208" s="22">
        <f t="shared" si="54"/>
        <v>1.33813</v>
      </c>
      <c r="I1208" s="24">
        <f t="shared" si="55"/>
        <v>1.0564199999999999</v>
      </c>
      <c r="J1208" s="25">
        <f>ROUND((H1208*'2-Calculator'!$D$26),2)</f>
        <v>7225.9</v>
      </c>
      <c r="K1208" s="25">
        <f>ROUND((I1208*'2-Calculator'!$D$26),2)</f>
        <v>5704.67</v>
      </c>
      <c r="L1208" s="23">
        <v>10.57840565085772</v>
      </c>
      <c r="M1208" s="20" t="s">
        <v>1625</v>
      </c>
      <c r="N1208" s="20" t="s">
        <v>1626</v>
      </c>
      <c r="O1208" s="20"/>
      <c r="P1208" s="20" t="s">
        <v>14</v>
      </c>
    </row>
    <row r="1209" spans="1:16" s="26" customFormat="1" ht="12.5">
      <c r="A1209" s="20"/>
      <c r="B1209" s="20" t="s">
        <v>1693</v>
      </c>
      <c r="C1209" s="72" t="str">
        <f t="shared" si="56"/>
        <v>772</v>
      </c>
      <c r="D1209" s="171" t="s">
        <v>1691</v>
      </c>
      <c r="E1209" s="182">
        <v>0.86240000000000006</v>
      </c>
      <c r="F1209" s="23">
        <v>1.9</v>
      </c>
      <c r="G1209" s="23">
        <v>1.5</v>
      </c>
      <c r="H1209" s="22">
        <f t="shared" si="54"/>
        <v>1.63856</v>
      </c>
      <c r="I1209" s="24">
        <f t="shared" si="55"/>
        <v>1.2936000000000001</v>
      </c>
      <c r="J1209" s="25">
        <f>ROUND((H1209*'2-Calculator'!$D$26),2)</f>
        <v>8848.2199999999993</v>
      </c>
      <c r="K1209" s="25">
        <f>ROUND((I1209*'2-Calculator'!$D$26),2)</f>
        <v>6985.44</v>
      </c>
      <c r="L1209" s="23">
        <v>10.57840565085772</v>
      </c>
      <c r="M1209" s="20" t="s">
        <v>1625</v>
      </c>
      <c r="N1209" s="20" t="s">
        <v>1626</v>
      </c>
      <c r="O1209" s="20"/>
      <c r="P1209" s="20" t="s">
        <v>14</v>
      </c>
    </row>
    <row r="1210" spans="1:16" s="26" customFormat="1" ht="12.5">
      <c r="A1210" s="20"/>
      <c r="B1210" s="20" t="s">
        <v>1694</v>
      </c>
      <c r="C1210" s="72" t="str">
        <f t="shared" si="56"/>
        <v>772</v>
      </c>
      <c r="D1210" s="171" t="s">
        <v>1691</v>
      </c>
      <c r="E1210" s="182">
        <v>2.2768299999999999</v>
      </c>
      <c r="F1210" s="23">
        <v>1.9</v>
      </c>
      <c r="G1210" s="23">
        <v>1.5</v>
      </c>
      <c r="H1210" s="22">
        <f t="shared" si="54"/>
        <v>4.3259800000000004</v>
      </c>
      <c r="I1210" s="24">
        <f t="shared" si="55"/>
        <v>3.4152499999999999</v>
      </c>
      <c r="J1210" s="25">
        <f>ROUND((H1210*'2-Calculator'!$D$26),2)</f>
        <v>23360.29</v>
      </c>
      <c r="K1210" s="25">
        <f>ROUND((I1210*'2-Calculator'!$D$26),2)</f>
        <v>18442.349999999999</v>
      </c>
      <c r="L1210" s="23">
        <v>16.559999999999999</v>
      </c>
      <c r="M1210" s="20" t="s">
        <v>1625</v>
      </c>
      <c r="N1210" s="20" t="s">
        <v>1626</v>
      </c>
      <c r="O1210" s="20"/>
      <c r="P1210" s="20" t="s">
        <v>14</v>
      </c>
    </row>
    <row r="1211" spans="1:16" s="26" customFormat="1" ht="12.5">
      <c r="A1211" s="20"/>
      <c r="B1211" s="20" t="s">
        <v>1695</v>
      </c>
      <c r="C1211" s="72" t="str">
        <f t="shared" si="56"/>
        <v>773</v>
      </c>
      <c r="D1211" s="171" t="s">
        <v>1696</v>
      </c>
      <c r="E1211" s="182">
        <v>0.35646</v>
      </c>
      <c r="F1211" s="23">
        <v>1.9</v>
      </c>
      <c r="G1211" s="23">
        <v>1.5</v>
      </c>
      <c r="H1211" s="22">
        <f t="shared" si="54"/>
        <v>0.67727000000000004</v>
      </c>
      <c r="I1211" s="24">
        <f t="shared" si="55"/>
        <v>0.53469</v>
      </c>
      <c r="J1211" s="25">
        <f>ROUND((H1211*'2-Calculator'!$D$26),2)</f>
        <v>3657.26</v>
      </c>
      <c r="K1211" s="25">
        <f>ROUND((I1211*'2-Calculator'!$D$26),2)</f>
        <v>2887.33</v>
      </c>
      <c r="L1211" s="23">
        <v>3.728683537606913</v>
      </c>
      <c r="M1211" s="20" t="s">
        <v>1625</v>
      </c>
      <c r="N1211" s="20" t="s">
        <v>1626</v>
      </c>
      <c r="O1211" s="20"/>
      <c r="P1211" s="20" t="s">
        <v>14</v>
      </c>
    </row>
    <row r="1212" spans="1:16" s="26" customFormat="1" ht="12.5">
      <c r="A1212" s="20"/>
      <c r="B1212" s="20" t="s">
        <v>1697</v>
      </c>
      <c r="C1212" s="72" t="str">
        <f t="shared" si="56"/>
        <v>773</v>
      </c>
      <c r="D1212" s="171" t="s">
        <v>1696</v>
      </c>
      <c r="E1212" s="182">
        <v>0.50895999999999997</v>
      </c>
      <c r="F1212" s="23">
        <v>1.9</v>
      </c>
      <c r="G1212" s="23">
        <v>1.5</v>
      </c>
      <c r="H1212" s="22">
        <f t="shared" si="54"/>
        <v>0.96701999999999999</v>
      </c>
      <c r="I1212" s="24">
        <f t="shared" si="55"/>
        <v>0.76344000000000001</v>
      </c>
      <c r="J1212" s="25">
        <f>ROUND((H1212*'2-Calculator'!$D$26),2)</f>
        <v>5221.91</v>
      </c>
      <c r="K1212" s="25">
        <f>ROUND((I1212*'2-Calculator'!$D$26),2)</f>
        <v>4122.58</v>
      </c>
      <c r="L1212" s="23">
        <v>4.4910589874593594</v>
      </c>
      <c r="M1212" s="20" t="s">
        <v>1625</v>
      </c>
      <c r="N1212" s="20" t="s">
        <v>1626</v>
      </c>
      <c r="O1212" s="20"/>
      <c r="P1212" s="20" t="s">
        <v>14</v>
      </c>
    </row>
    <row r="1213" spans="1:16" s="26" customFormat="1" ht="12.5">
      <c r="A1213" s="20"/>
      <c r="B1213" s="20" t="s">
        <v>1698</v>
      </c>
      <c r="C1213" s="72" t="str">
        <f t="shared" si="56"/>
        <v>773</v>
      </c>
      <c r="D1213" s="171" t="s">
        <v>1696</v>
      </c>
      <c r="E1213" s="182">
        <v>0.94445000000000001</v>
      </c>
      <c r="F1213" s="23">
        <v>1.9</v>
      </c>
      <c r="G1213" s="23">
        <v>1.5</v>
      </c>
      <c r="H1213" s="22">
        <f t="shared" si="54"/>
        <v>1.7944599999999999</v>
      </c>
      <c r="I1213" s="24">
        <f t="shared" si="55"/>
        <v>1.4166799999999999</v>
      </c>
      <c r="J1213" s="25">
        <f>ROUND((H1213*'2-Calculator'!$D$26),2)</f>
        <v>9690.08</v>
      </c>
      <c r="K1213" s="25">
        <f>ROUND((I1213*'2-Calculator'!$D$26),2)</f>
        <v>7650.07</v>
      </c>
      <c r="L1213" s="23">
        <v>5.2580521472392636</v>
      </c>
      <c r="M1213" s="20" t="s">
        <v>1625</v>
      </c>
      <c r="N1213" s="20" t="s">
        <v>1626</v>
      </c>
      <c r="O1213" s="20"/>
      <c r="P1213" s="20" t="s">
        <v>14</v>
      </c>
    </row>
    <row r="1214" spans="1:16" s="26" customFormat="1" ht="12.5">
      <c r="A1214" s="20"/>
      <c r="B1214" s="20" t="s">
        <v>1699</v>
      </c>
      <c r="C1214" s="72" t="str">
        <f t="shared" si="56"/>
        <v>773</v>
      </c>
      <c r="D1214" s="171" t="s">
        <v>1696</v>
      </c>
      <c r="E1214" s="182">
        <v>2.0860300000000001</v>
      </c>
      <c r="F1214" s="23">
        <v>1.9</v>
      </c>
      <c r="G1214" s="23">
        <v>1.5</v>
      </c>
      <c r="H1214" s="22">
        <f t="shared" si="54"/>
        <v>3.96346</v>
      </c>
      <c r="I1214" s="24">
        <f t="shared" si="55"/>
        <v>3.1290499999999999</v>
      </c>
      <c r="J1214" s="25">
        <f>ROUND((H1214*'2-Calculator'!$D$26),2)</f>
        <v>21402.68</v>
      </c>
      <c r="K1214" s="25">
        <f>ROUND((I1214*'2-Calculator'!$D$26),2)</f>
        <v>16896.87</v>
      </c>
      <c r="L1214" s="23">
        <v>8.955399061032864</v>
      </c>
      <c r="M1214" s="20" t="s">
        <v>1625</v>
      </c>
      <c r="N1214" s="20" t="s">
        <v>1626</v>
      </c>
      <c r="O1214" s="20"/>
      <c r="P1214" s="20" t="s">
        <v>14</v>
      </c>
    </row>
    <row r="1215" spans="1:16" s="26" customFormat="1" ht="12.5">
      <c r="A1215" s="20"/>
      <c r="B1215" s="20" t="s">
        <v>1700</v>
      </c>
      <c r="C1215" s="72" t="str">
        <f t="shared" si="56"/>
        <v>774</v>
      </c>
      <c r="D1215" s="171" t="s">
        <v>1701</v>
      </c>
      <c r="E1215" s="182">
        <v>0.40221000000000001</v>
      </c>
      <c r="F1215" s="23">
        <v>1.9</v>
      </c>
      <c r="G1215" s="23">
        <v>1.5</v>
      </c>
      <c r="H1215" s="22">
        <f t="shared" si="54"/>
        <v>0.76419999999999999</v>
      </c>
      <c r="I1215" s="24">
        <f t="shared" si="55"/>
        <v>0.60331999999999997</v>
      </c>
      <c r="J1215" s="25">
        <f>ROUND((H1215*'2-Calculator'!$D$26),2)</f>
        <v>4126.68</v>
      </c>
      <c r="K1215" s="25">
        <f>ROUND((I1215*'2-Calculator'!$D$26),2)</f>
        <v>3257.93</v>
      </c>
      <c r="L1215" s="23">
        <v>3.8500797448165871</v>
      </c>
      <c r="M1215" s="20" t="s">
        <v>1625</v>
      </c>
      <c r="N1215" s="20" t="s">
        <v>1626</v>
      </c>
      <c r="O1215" s="20"/>
      <c r="P1215" s="20" t="s">
        <v>14</v>
      </c>
    </row>
    <row r="1216" spans="1:16" s="26" customFormat="1" ht="12.5">
      <c r="A1216" s="20"/>
      <c r="B1216" s="20" t="s">
        <v>1702</v>
      </c>
      <c r="C1216" s="72" t="str">
        <f t="shared" si="56"/>
        <v>774</v>
      </c>
      <c r="D1216" s="171" t="s">
        <v>1701</v>
      </c>
      <c r="E1216" s="182">
        <v>0.48753000000000002</v>
      </c>
      <c r="F1216" s="23">
        <v>1.9</v>
      </c>
      <c r="G1216" s="23">
        <v>1.5</v>
      </c>
      <c r="H1216" s="22">
        <f t="shared" si="54"/>
        <v>0.92630999999999997</v>
      </c>
      <c r="I1216" s="24">
        <f t="shared" si="55"/>
        <v>0.73129999999999995</v>
      </c>
      <c r="J1216" s="25">
        <f>ROUND((H1216*'2-Calculator'!$D$26),2)</f>
        <v>5002.07</v>
      </c>
      <c r="K1216" s="25">
        <f>ROUND((I1216*'2-Calculator'!$D$26),2)</f>
        <v>3949.02</v>
      </c>
      <c r="L1216" s="23">
        <v>4.1727969948348722</v>
      </c>
      <c r="M1216" s="20" t="s">
        <v>1625</v>
      </c>
      <c r="N1216" s="20" t="s">
        <v>1626</v>
      </c>
      <c r="O1216" s="20"/>
      <c r="P1216" s="20" t="s">
        <v>14</v>
      </c>
    </row>
    <row r="1217" spans="1:16" s="26" customFormat="1" ht="12.5">
      <c r="A1217" s="20"/>
      <c r="B1217" s="20" t="s">
        <v>1703</v>
      </c>
      <c r="C1217" s="72" t="str">
        <f t="shared" si="56"/>
        <v>774</v>
      </c>
      <c r="D1217" s="171" t="s">
        <v>1701</v>
      </c>
      <c r="E1217" s="182">
        <v>0.88705999999999996</v>
      </c>
      <c r="F1217" s="23">
        <v>1.9</v>
      </c>
      <c r="G1217" s="23">
        <v>1.5</v>
      </c>
      <c r="H1217" s="22">
        <f t="shared" si="54"/>
        <v>1.6854100000000001</v>
      </c>
      <c r="I1217" s="24">
        <f t="shared" si="55"/>
        <v>1.3305899999999999</v>
      </c>
      <c r="J1217" s="25">
        <f>ROUND((H1217*'2-Calculator'!$D$26),2)</f>
        <v>9101.2099999999991</v>
      </c>
      <c r="K1217" s="25">
        <f>ROUND((I1217*'2-Calculator'!$D$26),2)</f>
        <v>7185.19</v>
      </c>
      <c r="L1217" s="23">
        <v>4.7014260249554365</v>
      </c>
      <c r="M1217" s="20" t="s">
        <v>1625</v>
      </c>
      <c r="N1217" s="20" t="s">
        <v>1626</v>
      </c>
      <c r="O1217" s="20"/>
      <c r="P1217" s="20" t="s">
        <v>14</v>
      </c>
    </row>
    <row r="1218" spans="1:16" s="26" customFormat="1" ht="12.5">
      <c r="A1218" s="20"/>
      <c r="B1218" s="20" t="s">
        <v>1704</v>
      </c>
      <c r="C1218" s="72" t="str">
        <f t="shared" si="56"/>
        <v>774</v>
      </c>
      <c r="D1218" s="171" t="s">
        <v>1701</v>
      </c>
      <c r="E1218" s="182">
        <v>2.0777399999999999</v>
      </c>
      <c r="F1218" s="23">
        <v>1.9</v>
      </c>
      <c r="G1218" s="23">
        <v>1.5</v>
      </c>
      <c r="H1218" s="22">
        <f t="shared" si="54"/>
        <v>3.9477099999999998</v>
      </c>
      <c r="I1218" s="24">
        <f t="shared" si="55"/>
        <v>3.1166100000000001</v>
      </c>
      <c r="J1218" s="25">
        <f>ROUND((H1218*'2-Calculator'!$D$26),2)</f>
        <v>21317.63</v>
      </c>
      <c r="K1218" s="25">
        <f>ROUND((I1218*'2-Calculator'!$D$26),2)</f>
        <v>16829.689999999999</v>
      </c>
      <c r="L1218" s="23">
        <v>9.4850299401197606</v>
      </c>
      <c r="M1218" s="20" t="s">
        <v>1625</v>
      </c>
      <c r="N1218" s="20" t="s">
        <v>1626</v>
      </c>
      <c r="O1218" s="20"/>
      <c r="P1218" s="20" t="s">
        <v>14</v>
      </c>
    </row>
    <row r="1219" spans="1:16" s="26" customFormat="1" ht="12.5">
      <c r="A1219" s="20"/>
      <c r="B1219" s="20" t="s">
        <v>1705</v>
      </c>
      <c r="C1219" s="72" t="str">
        <f t="shared" si="56"/>
        <v>775</v>
      </c>
      <c r="D1219" s="171" t="s">
        <v>1706</v>
      </c>
      <c r="E1219" s="182">
        <v>0.47033999999999998</v>
      </c>
      <c r="F1219" s="23">
        <v>1.9</v>
      </c>
      <c r="G1219" s="23">
        <v>1.5</v>
      </c>
      <c r="H1219" s="22">
        <f t="shared" si="54"/>
        <v>0.89365000000000006</v>
      </c>
      <c r="I1219" s="24">
        <f t="shared" si="55"/>
        <v>0.70550999999999997</v>
      </c>
      <c r="J1219" s="25">
        <f>ROUND((H1219*'2-Calculator'!$D$26),2)</f>
        <v>4825.71</v>
      </c>
      <c r="K1219" s="25">
        <f>ROUND((I1219*'2-Calculator'!$D$26),2)</f>
        <v>3809.75</v>
      </c>
      <c r="L1219" s="23">
        <v>3.376698630839444</v>
      </c>
      <c r="M1219" s="20" t="s">
        <v>1625</v>
      </c>
      <c r="N1219" s="20" t="s">
        <v>1626</v>
      </c>
      <c r="O1219" s="20"/>
      <c r="P1219" s="20" t="s">
        <v>14</v>
      </c>
    </row>
    <row r="1220" spans="1:16" s="26" customFormat="1" ht="12.5">
      <c r="A1220" s="20"/>
      <c r="B1220" s="20" t="s">
        <v>1707</v>
      </c>
      <c r="C1220" s="72" t="str">
        <f t="shared" si="56"/>
        <v>775</v>
      </c>
      <c r="D1220" s="171" t="s">
        <v>1706</v>
      </c>
      <c r="E1220" s="182">
        <v>0.64427000000000001</v>
      </c>
      <c r="F1220" s="23">
        <v>1.9</v>
      </c>
      <c r="G1220" s="23">
        <v>1.5</v>
      </c>
      <c r="H1220" s="22">
        <f t="shared" si="54"/>
        <v>1.22411</v>
      </c>
      <c r="I1220" s="24">
        <f t="shared" si="55"/>
        <v>0.96640999999999999</v>
      </c>
      <c r="J1220" s="25">
        <f>ROUND((H1220*'2-Calculator'!$D$26),2)</f>
        <v>6610.19</v>
      </c>
      <c r="K1220" s="25">
        <f>ROUND((I1220*'2-Calculator'!$D$26),2)</f>
        <v>5218.6099999999997</v>
      </c>
      <c r="L1220" s="23">
        <v>3.9864491322872286</v>
      </c>
      <c r="M1220" s="20" t="s">
        <v>1625</v>
      </c>
      <c r="N1220" s="20" t="s">
        <v>1626</v>
      </c>
      <c r="O1220" s="20"/>
      <c r="P1220" s="20" t="s">
        <v>14</v>
      </c>
    </row>
    <row r="1221" spans="1:16" s="26" customFormat="1" ht="12.5">
      <c r="A1221" s="20"/>
      <c r="B1221" s="20" t="s">
        <v>1708</v>
      </c>
      <c r="C1221" s="72" t="str">
        <f t="shared" si="56"/>
        <v>775</v>
      </c>
      <c r="D1221" s="171" t="s">
        <v>1706</v>
      </c>
      <c r="E1221" s="182">
        <v>1.0964400000000001</v>
      </c>
      <c r="F1221" s="23">
        <v>1.9</v>
      </c>
      <c r="G1221" s="23">
        <v>1.5</v>
      </c>
      <c r="H1221" s="22">
        <f t="shared" si="54"/>
        <v>2.08324</v>
      </c>
      <c r="I1221" s="24">
        <f t="shared" si="55"/>
        <v>1.64466</v>
      </c>
      <c r="J1221" s="25">
        <f>ROUND((H1221*'2-Calculator'!$D$26),2)</f>
        <v>11249.5</v>
      </c>
      <c r="K1221" s="25">
        <f>ROUND((I1221*'2-Calculator'!$D$26),2)</f>
        <v>8881.16</v>
      </c>
      <c r="L1221" s="23">
        <v>5.8101730048632705</v>
      </c>
      <c r="M1221" s="20" t="s">
        <v>1625</v>
      </c>
      <c r="N1221" s="20" t="s">
        <v>1626</v>
      </c>
      <c r="O1221" s="20"/>
      <c r="P1221" s="20" t="s">
        <v>14</v>
      </c>
    </row>
    <row r="1222" spans="1:16" s="26" customFormat="1" ht="12.5">
      <c r="A1222" s="20"/>
      <c r="B1222" s="20" t="s">
        <v>1709</v>
      </c>
      <c r="C1222" s="72" t="str">
        <f t="shared" si="56"/>
        <v>775</v>
      </c>
      <c r="D1222" s="171" t="s">
        <v>1706</v>
      </c>
      <c r="E1222" s="182">
        <v>2.4287899999999998</v>
      </c>
      <c r="F1222" s="23">
        <v>1.9</v>
      </c>
      <c r="G1222" s="23">
        <v>1.5</v>
      </c>
      <c r="H1222" s="22">
        <f t="shared" si="54"/>
        <v>4.6147</v>
      </c>
      <c r="I1222" s="24">
        <f t="shared" si="55"/>
        <v>3.6431900000000002</v>
      </c>
      <c r="J1222" s="25">
        <f>ROUND((H1222*'2-Calculator'!$D$26),2)</f>
        <v>24919.38</v>
      </c>
      <c r="K1222" s="25">
        <f>ROUND((I1222*'2-Calculator'!$D$26),2)</f>
        <v>19673.23</v>
      </c>
      <c r="L1222" s="23">
        <v>11.008645533141211</v>
      </c>
      <c r="M1222" s="20" t="s">
        <v>1625</v>
      </c>
      <c r="N1222" s="20" t="s">
        <v>1626</v>
      </c>
      <c r="O1222" s="20"/>
      <c r="P1222" s="20" t="s">
        <v>14</v>
      </c>
    </row>
    <row r="1223" spans="1:16" s="26" customFormat="1" ht="12.5">
      <c r="A1223" s="20"/>
      <c r="B1223" s="20" t="s">
        <v>1710</v>
      </c>
      <c r="C1223" s="72" t="str">
        <f t="shared" si="56"/>
        <v>776</v>
      </c>
      <c r="D1223" s="171" t="s">
        <v>1711</v>
      </c>
      <c r="E1223" s="182">
        <v>0.49306</v>
      </c>
      <c r="F1223" s="23">
        <v>1.9</v>
      </c>
      <c r="G1223" s="23">
        <v>1.5</v>
      </c>
      <c r="H1223" s="22">
        <f t="shared" si="54"/>
        <v>0.93681000000000003</v>
      </c>
      <c r="I1223" s="24">
        <f t="shared" si="55"/>
        <v>0.73958999999999997</v>
      </c>
      <c r="J1223" s="25">
        <f>ROUND((H1223*'2-Calculator'!$D$26),2)</f>
        <v>5058.7700000000004</v>
      </c>
      <c r="K1223" s="25">
        <f>ROUND((I1223*'2-Calculator'!$D$26),2)</f>
        <v>3993.79</v>
      </c>
      <c r="L1223" s="23">
        <v>4.293236395681868</v>
      </c>
      <c r="M1223" s="20" t="s">
        <v>1625</v>
      </c>
      <c r="N1223" s="20" t="s">
        <v>1626</v>
      </c>
      <c r="O1223" s="20"/>
      <c r="P1223" s="20" t="s">
        <v>14</v>
      </c>
    </row>
    <row r="1224" spans="1:16" s="26" customFormat="1" ht="12.5">
      <c r="A1224" s="20"/>
      <c r="B1224" s="20" t="s">
        <v>1712</v>
      </c>
      <c r="C1224" s="72" t="str">
        <f t="shared" si="56"/>
        <v>776</v>
      </c>
      <c r="D1224" s="171" t="s">
        <v>1711</v>
      </c>
      <c r="E1224" s="182">
        <v>0.54037999999999997</v>
      </c>
      <c r="F1224" s="23">
        <v>1.9</v>
      </c>
      <c r="G1224" s="23">
        <v>1.5</v>
      </c>
      <c r="H1224" s="22">
        <f t="shared" si="54"/>
        <v>1.0267200000000001</v>
      </c>
      <c r="I1224" s="24">
        <f t="shared" si="55"/>
        <v>0.81057000000000001</v>
      </c>
      <c r="J1224" s="25">
        <f>ROUND((H1224*'2-Calculator'!$D$26),2)</f>
        <v>5544.29</v>
      </c>
      <c r="K1224" s="25">
        <f>ROUND((I1224*'2-Calculator'!$D$26),2)</f>
        <v>4377.08</v>
      </c>
      <c r="L1224" s="23">
        <v>4.3912728589534673</v>
      </c>
      <c r="M1224" s="20" t="s">
        <v>1625</v>
      </c>
      <c r="N1224" s="20" t="s">
        <v>1626</v>
      </c>
      <c r="O1224" s="20"/>
      <c r="P1224" s="20" t="s">
        <v>14</v>
      </c>
    </row>
    <row r="1225" spans="1:16" s="26" customFormat="1" ht="12.5">
      <c r="A1225" s="20"/>
      <c r="B1225" s="20" t="s">
        <v>1713</v>
      </c>
      <c r="C1225" s="72" t="str">
        <f t="shared" si="56"/>
        <v>776</v>
      </c>
      <c r="D1225" s="171" t="s">
        <v>1711</v>
      </c>
      <c r="E1225" s="182">
        <v>0.94489999999999996</v>
      </c>
      <c r="F1225" s="23">
        <v>1.9</v>
      </c>
      <c r="G1225" s="23">
        <v>1.5</v>
      </c>
      <c r="H1225" s="22">
        <f t="shared" si="54"/>
        <v>1.79531</v>
      </c>
      <c r="I1225" s="24">
        <f t="shared" si="55"/>
        <v>1.4173500000000001</v>
      </c>
      <c r="J1225" s="25">
        <f>ROUND((H1225*'2-Calculator'!$D$26),2)</f>
        <v>9694.67</v>
      </c>
      <c r="K1225" s="25">
        <f>ROUND((I1225*'2-Calculator'!$D$26),2)</f>
        <v>7653.69</v>
      </c>
      <c r="L1225" s="23">
        <v>4.6408706166868194</v>
      </c>
      <c r="M1225" s="20" t="s">
        <v>1625</v>
      </c>
      <c r="N1225" s="20" t="s">
        <v>1626</v>
      </c>
      <c r="O1225" s="20"/>
      <c r="P1225" s="20" t="s">
        <v>14</v>
      </c>
    </row>
    <row r="1226" spans="1:16" s="26" customFormat="1" ht="12.5">
      <c r="A1226" s="20"/>
      <c r="B1226" s="20" t="s">
        <v>1714</v>
      </c>
      <c r="C1226" s="72" t="str">
        <f t="shared" si="56"/>
        <v>776</v>
      </c>
      <c r="D1226" s="171" t="s">
        <v>1711</v>
      </c>
      <c r="E1226" s="182">
        <v>1.6339300000000001</v>
      </c>
      <c r="F1226" s="23">
        <v>1.9</v>
      </c>
      <c r="G1226" s="23">
        <v>1.5</v>
      </c>
      <c r="H1226" s="22">
        <f t="shared" si="54"/>
        <v>3.1044700000000001</v>
      </c>
      <c r="I1226" s="24">
        <f t="shared" si="55"/>
        <v>2.4508999999999999</v>
      </c>
      <c r="J1226" s="25">
        <f>ROUND((H1226*'2-Calculator'!$D$26),2)</f>
        <v>16764.14</v>
      </c>
      <c r="K1226" s="25">
        <f>ROUND((I1226*'2-Calculator'!$D$26),2)</f>
        <v>13234.86</v>
      </c>
      <c r="L1226" s="23">
        <v>6.6369426751592355</v>
      </c>
      <c r="M1226" s="20" t="s">
        <v>1625</v>
      </c>
      <c r="N1226" s="20" t="s">
        <v>1626</v>
      </c>
      <c r="O1226" s="20"/>
      <c r="P1226" s="20" t="s">
        <v>14</v>
      </c>
    </row>
    <row r="1227" spans="1:16" s="26" customFormat="1" ht="12.5">
      <c r="A1227" s="20"/>
      <c r="B1227" s="20" t="s">
        <v>1715</v>
      </c>
      <c r="C1227" s="72" t="str">
        <f t="shared" si="56"/>
        <v>792</v>
      </c>
      <c r="D1227" s="171" t="s">
        <v>1716</v>
      </c>
      <c r="E1227" s="182">
        <v>1.7113</v>
      </c>
      <c r="F1227" s="23">
        <v>1</v>
      </c>
      <c r="G1227" s="23">
        <v>1</v>
      </c>
      <c r="H1227" s="22">
        <f t="shared" si="54"/>
        <v>1.7113</v>
      </c>
      <c r="I1227" s="24">
        <f t="shared" si="55"/>
        <v>1.7113</v>
      </c>
      <c r="J1227" s="25">
        <f>ROUND((H1227*'2-Calculator'!$D$26),2)</f>
        <v>9241.02</v>
      </c>
      <c r="K1227" s="25">
        <f>ROUND((I1227*'2-Calculator'!$D$26),2)</f>
        <v>9241.02</v>
      </c>
      <c r="L1227" s="23">
        <v>3.6609564596716631</v>
      </c>
      <c r="M1227" s="20" t="s">
        <v>199</v>
      </c>
      <c r="N1227" s="20" t="s">
        <v>200</v>
      </c>
      <c r="O1227" s="20"/>
      <c r="P1227" s="20" t="s">
        <v>13</v>
      </c>
    </row>
    <row r="1228" spans="1:16" s="26" customFormat="1" ht="12.5">
      <c r="A1228" s="20"/>
      <c r="B1228" s="20" t="s">
        <v>1717</v>
      </c>
      <c r="C1228" s="72" t="str">
        <f t="shared" si="56"/>
        <v>792</v>
      </c>
      <c r="D1228" s="171" t="s">
        <v>1716</v>
      </c>
      <c r="E1228" s="182">
        <v>2.16459</v>
      </c>
      <c r="F1228" s="23">
        <v>1</v>
      </c>
      <c r="G1228" s="23">
        <v>1</v>
      </c>
      <c r="H1228" s="22">
        <f t="shared" si="54"/>
        <v>2.16459</v>
      </c>
      <c r="I1228" s="24">
        <f t="shared" si="55"/>
        <v>2.16459</v>
      </c>
      <c r="J1228" s="25">
        <f>ROUND((H1228*'2-Calculator'!$D$26),2)</f>
        <v>11688.79</v>
      </c>
      <c r="K1228" s="25">
        <f>ROUND((I1228*'2-Calculator'!$D$26),2)</f>
        <v>11688.79</v>
      </c>
      <c r="L1228" s="23">
        <v>5.6044135676338369</v>
      </c>
      <c r="M1228" s="20" t="s">
        <v>199</v>
      </c>
      <c r="N1228" s="20" t="s">
        <v>200</v>
      </c>
      <c r="O1228" s="20"/>
      <c r="P1228" s="20" t="s">
        <v>13</v>
      </c>
    </row>
    <row r="1229" spans="1:16" s="26" customFormat="1" ht="12.5">
      <c r="A1229" s="20"/>
      <c r="B1229" s="20" t="s">
        <v>1718</v>
      </c>
      <c r="C1229" s="72" t="str">
        <f t="shared" si="56"/>
        <v>792</v>
      </c>
      <c r="D1229" s="171" t="s">
        <v>1716</v>
      </c>
      <c r="E1229" s="182">
        <v>3.2251400000000001</v>
      </c>
      <c r="F1229" s="23">
        <v>1</v>
      </c>
      <c r="G1229" s="23">
        <v>1</v>
      </c>
      <c r="H1229" s="22">
        <f t="shared" si="54"/>
        <v>3.2251400000000001</v>
      </c>
      <c r="I1229" s="24">
        <f t="shared" si="55"/>
        <v>3.2251400000000001</v>
      </c>
      <c r="J1229" s="25">
        <f>ROUND((H1229*'2-Calculator'!$D$26),2)</f>
        <v>17415.759999999998</v>
      </c>
      <c r="K1229" s="25">
        <f>ROUND((I1229*'2-Calculator'!$D$26),2)</f>
        <v>17415.759999999998</v>
      </c>
      <c r="L1229" s="23">
        <v>9.048970506399554</v>
      </c>
      <c r="M1229" s="20" t="s">
        <v>199</v>
      </c>
      <c r="N1229" s="20" t="s">
        <v>200</v>
      </c>
      <c r="O1229" s="20"/>
      <c r="P1229" s="20" t="s">
        <v>13</v>
      </c>
    </row>
    <row r="1230" spans="1:16" s="26" customFormat="1" ht="12.5">
      <c r="A1230" s="20"/>
      <c r="B1230" s="20" t="s">
        <v>1719</v>
      </c>
      <c r="C1230" s="72" t="str">
        <f t="shared" si="56"/>
        <v>792</v>
      </c>
      <c r="D1230" s="171" t="s">
        <v>1716</v>
      </c>
      <c r="E1230" s="182">
        <v>6.0541600000000004</v>
      </c>
      <c r="F1230" s="23">
        <v>1</v>
      </c>
      <c r="G1230" s="23">
        <v>1</v>
      </c>
      <c r="H1230" s="22">
        <f t="shared" si="54"/>
        <v>6.0541600000000004</v>
      </c>
      <c r="I1230" s="24">
        <f t="shared" si="55"/>
        <v>6.0541600000000004</v>
      </c>
      <c r="J1230" s="25">
        <f>ROUND((H1230*'2-Calculator'!$D$26),2)</f>
        <v>32692.46</v>
      </c>
      <c r="K1230" s="25">
        <f>ROUND((I1230*'2-Calculator'!$D$26),2)</f>
        <v>32692.46</v>
      </c>
      <c r="L1230" s="23">
        <v>16.557838660578387</v>
      </c>
      <c r="M1230" s="20" t="s">
        <v>199</v>
      </c>
      <c r="N1230" s="20" t="s">
        <v>200</v>
      </c>
      <c r="O1230" s="20"/>
      <c r="P1230" s="20" t="s">
        <v>13</v>
      </c>
    </row>
    <row r="1231" spans="1:16" s="26" customFormat="1" ht="12.5">
      <c r="A1231" s="20"/>
      <c r="B1231" s="20" t="s">
        <v>1720</v>
      </c>
      <c r="C1231" s="72" t="str">
        <f t="shared" si="56"/>
        <v>793</v>
      </c>
      <c r="D1231" s="171" t="s">
        <v>1721</v>
      </c>
      <c r="E1231" s="182">
        <v>1.24305</v>
      </c>
      <c r="F1231" s="23">
        <v>1</v>
      </c>
      <c r="G1231" s="23">
        <v>1</v>
      </c>
      <c r="H1231" s="22">
        <f t="shared" ref="H1231:H1294" si="57">ROUND(E1231*F1231,5)</f>
        <v>1.24305</v>
      </c>
      <c r="I1231" s="24">
        <f t="shared" ref="I1231:I1294" si="58">ROUND(E1231*G1231,5)</f>
        <v>1.24305</v>
      </c>
      <c r="J1231" s="25">
        <f>ROUND((H1231*'2-Calculator'!$D$26),2)</f>
        <v>6712.47</v>
      </c>
      <c r="K1231" s="25">
        <f>ROUND((I1231*'2-Calculator'!$D$26),2)</f>
        <v>6712.47</v>
      </c>
      <c r="L1231" s="23">
        <v>3.1337831549557933</v>
      </c>
      <c r="M1231" s="20" t="s">
        <v>199</v>
      </c>
      <c r="N1231" s="20" t="s">
        <v>200</v>
      </c>
      <c r="O1231" s="20"/>
      <c r="P1231" s="20" t="s">
        <v>13</v>
      </c>
    </row>
    <row r="1232" spans="1:16" s="26" customFormat="1" ht="12.5">
      <c r="A1232" s="20"/>
      <c r="B1232" s="20" t="s">
        <v>1722</v>
      </c>
      <c r="C1232" s="72" t="str">
        <f t="shared" ref="C1232:C1295" si="59">LEFT(B1232,3)</f>
        <v>793</v>
      </c>
      <c r="D1232" s="171" t="s">
        <v>1721</v>
      </c>
      <c r="E1232" s="182">
        <v>1.6486799999999999</v>
      </c>
      <c r="F1232" s="23">
        <v>1</v>
      </c>
      <c r="G1232" s="23">
        <v>1</v>
      </c>
      <c r="H1232" s="22">
        <f t="shared" si="57"/>
        <v>1.6486799999999999</v>
      </c>
      <c r="I1232" s="24">
        <f t="shared" si="58"/>
        <v>1.6486799999999999</v>
      </c>
      <c r="J1232" s="25">
        <f>ROUND((H1232*'2-Calculator'!$D$26),2)</f>
        <v>8902.8700000000008</v>
      </c>
      <c r="K1232" s="25">
        <f>ROUND((I1232*'2-Calculator'!$D$26),2)</f>
        <v>8902.8700000000008</v>
      </c>
      <c r="L1232" s="23">
        <v>5.0762882447665056</v>
      </c>
      <c r="M1232" s="20" t="s">
        <v>199</v>
      </c>
      <c r="N1232" s="20" t="s">
        <v>200</v>
      </c>
      <c r="O1232" s="20"/>
      <c r="P1232" s="20" t="s">
        <v>13</v>
      </c>
    </row>
    <row r="1233" spans="1:16" s="26" customFormat="1" ht="12.5">
      <c r="A1233" s="20"/>
      <c r="B1233" s="20" t="s">
        <v>1723</v>
      </c>
      <c r="C1233" s="72" t="str">
        <f t="shared" si="59"/>
        <v>793</v>
      </c>
      <c r="D1233" s="171" t="s">
        <v>1721</v>
      </c>
      <c r="E1233" s="182">
        <v>2.4430999999999998</v>
      </c>
      <c r="F1233" s="23">
        <v>1</v>
      </c>
      <c r="G1233" s="23">
        <v>1</v>
      </c>
      <c r="H1233" s="22">
        <f t="shared" si="57"/>
        <v>2.4430999999999998</v>
      </c>
      <c r="I1233" s="24">
        <f t="shared" si="58"/>
        <v>2.4430999999999998</v>
      </c>
      <c r="J1233" s="25">
        <f>ROUND((H1233*'2-Calculator'!$D$26),2)</f>
        <v>13192.74</v>
      </c>
      <c r="K1233" s="25">
        <f>ROUND((I1233*'2-Calculator'!$D$26),2)</f>
        <v>13192.74</v>
      </c>
      <c r="L1233" s="23">
        <v>8.2795946568401657</v>
      </c>
      <c r="M1233" s="20" t="s">
        <v>199</v>
      </c>
      <c r="N1233" s="20" t="s">
        <v>200</v>
      </c>
      <c r="O1233" s="20"/>
      <c r="P1233" s="20" t="s">
        <v>13</v>
      </c>
    </row>
    <row r="1234" spans="1:16" s="26" customFormat="1" ht="12.5">
      <c r="A1234" s="20"/>
      <c r="B1234" s="20" t="s">
        <v>1724</v>
      </c>
      <c r="C1234" s="72" t="str">
        <f t="shared" si="59"/>
        <v>793</v>
      </c>
      <c r="D1234" s="171" t="s">
        <v>1721</v>
      </c>
      <c r="E1234" s="182">
        <v>4.7670899999999996</v>
      </c>
      <c r="F1234" s="23">
        <v>1</v>
      </c>
      <c r="G1234" s="23">
        <v>1</v>
      </c>
      <c r="H1234" s="22">
        <f t="shared" si="57"/>
        <v>4.7670899999999996</v>
      </c>
      <c r="I1234" s="24">
        <f t="shared" si="58"/>
        <v>4.7670899999999996</v>
      </c>
      <c r="J1234" s="25">
        <f>ROUND((H1234*'2-Calculator'!$D$26),2)</f>
        <v>25742.29</v>
      </c>
      <c r="K1234" s="25">
        <f>ROUND((I1234*'2-Calculator'!$D$26),2)</f>
        <v>25742.29</v>
      </c>
      <c r="L1234" s="23">
        <v>14.745980707395498</v>
      </c>
      <c r="M1234" s="20" t="s">
        <v>199</v>
      </c>
      <c r="N1234" s="20" t="s">
        <v>200</v>
      </c>
      <c r="O1234" s="20"/>
      <c r="P1234" s="20" t="s">
        <v>13</v>
      </c>
    </row>
    <row r="1235" spans="1:16" s="26" customFormat="1" ht="12.5">
      <c r="A1235" s="20"/>
      <c r="B1235" s="20" t="s">
        <v>1725</v>
      </c>
      <c r="C1235" s="72" t="str">
        <f t="shared" si="59"/>
        <v>794</v>
      </c>
      <c r="D1235" s="171" t="s">
        <v>1726</v>
      </c>
      <c r="E1235" s="182">
        <v>1.0620400000000001</v>
      </c>
      <c r="F1235" s="23">
        <v>1</v>
      </c>
      <c r="G1235" s="23">
        <v>1</v>
      </c>
      <c r="H1235" s="22">
        <f t="shared" si="57"/>
        <v>1.0620400000000001</v>
      </c>
      <c r="I1235" s="24">
        <f t="shared" si="58"/>
        <v>1.0620400000000001</v>
      </c>
      <c r="J1235" s="25">
        <f>ROUND((H1235*'2-Calculator'!$D$26),2)</f>
        <v>5735.02</v>
      </c>
      <c r="K1235" s="25">
        <f>ROUND((I1235*'2-Calculator'!$D$26),2)</f>
        <v>5735.02</v>
      </c>
      <c r="L1235" s="23">
        <v>2.9693181818181817</v>
      </c>
      <c r="M1235" s="20" t="s">
        <v>199</v>
      </c>
      <c r="N1235" s="20" t="s">
        <v>200</v>
      </c>
      <c r="O1235" s="20"/>
      <c r="P1235" s="20" t="s">
        <v>13</v>
      </c>
    </row>
    <row r="1236" spans="1:16" s="26" customFormat="1" ht="12.5">
      <c r="A1236" s="20"/>
      <c r="B1236" s="20" t="s">
        <v>1727</v>
      </c>
      <c r="C1236" s="72" t="str">
        <f t="shared" si="59"/>
        <v>794</v>
      </c>
      <c r="D1236" s="171" t="s">
        <v>1726</v>
      </c>
      <c r="E1236" s="182">
        <v>1.3650199999999999</v>
      </c>
      <c r="F1236" s="23">
        <v>1</v>
      </c>
      <c r="G1236" s="23">
        <v>1</v>
      </c>
      <c r="H1236" s="22">
        <f t="shared" si="57"/>
        <v>1.3650199999999999</v>
      </c>
      <c r="I1236" s="24">
        <f t="shared" si="58"/>
        <v>1.3650199999999999</v>
      </c>
      <c r="J1236" s="25">
        <f>ROUND((H1236*'2-Calculator'!$D$26),2)</f>
        <v>7371.11</v>
      </c>
      <c r="K1236" s="25">
        <f>ROUND((I1236*'2-Calculator'!$D$26),2)</f>
        <v>7371.11</v>
      </c>
      <c r="L1236" s="23">
        <v>4.1202928870292883</v>
      </c>
      <c r="M1236" s="20" t="s">
        <v>199</v>
      </c>
      <c r="N1236" s="20" t="s">
        <v>200</v>
      </c>
      <c r="O1236" s="20"/>
      <c r="P1236" s="20" t="s">
        <v>13</v>
      </c>
    </row>
    <row r="1237" spans="1:16" s="26" customFormat="1" ht="12.5">
      <c r="A1237" s="20"/>
      <c r="B1237" s="20" t="s">
        <v>1728</v>
      </c>
      <c r="C1237" s="72" t="str">
        <f t="shared" si="59"/>
        <v>794</v>
      </c>
      <c r="D1237" s="171" t="s">
        <v>1726</v>
      </c>
      <c r="E1237" s="182">
        <v>1.9860599999999999</v>
      </c>
      <c r="F1237" s="23">
        <v>1</v>
      </c>
      <c r="G1237" s="23">
        <v>1</v>
      </c>
      <c r="H1237" s="22">
        <f t="shared" si="57"/>
        <v>1.9860599999999999</v>
      </c>
      <c r="I1237" s="24">
        <f t="shared" si="58"/>
        <v>1.9860599999999999</v>
      </c>
      <c r="J1237" s="25">
        <f>ROUND((H1237*'2-Calculator'!$D$26),2)</f>
        <v>10724.72</v>
      </c>
      <c r="K1237" s="25">
        <f>ROUND((I1237*'2-Calculator'!$D$26),2)</f>
        <v>10724.72</v>
      </c>
      <c r="L1237" s="23">
        <v>7.2564766839378239</v>
      </c>
      <c r="M1237" s="20" t="s">
        <v>199</v>
      </c>
      <c r="N1237" s="20" t="s">
        <v>200</v>
      </c>
      <c r="O1237" s="20"/>
      <c r="P1237" s="20" t="s">
        <v>13</v>
      </c>
    </row>
    <row r="1238" spans="1:16" s="26" customFormat="1" ht="12.5">
      <c r="A1238" s="20"/>
      <c r="B1238" s="20" t="s">
        <v>1729</v>
      </c>
      <c r="C1238" s="72" t="str">
        <f t="shared" si="59"/>
        <v>794</v>
      </c>
      <c r="D1238" s="171" t="s">
        <v>1726</v>
      </c>
      <c r="E1238" s="182">
        <v>3.5545900000000001</v>
      </c>
      <c r="F1238" s="23">
        <v>1</v>
      </c>
      <c r="G1238" s="23">
        <v>1</v>
      </c>
      <c r="H1238" s="22">
        <f t="shared" si="57"/>
        <v>3.5545900000000001</v>
      </c>
      <c r="I1238" s="24">
        <f t="shared" si="58"/>
        <v>3.5545900000000001</v>
      </c>
      <c r="J1238" s="25">
        <f>ROUND((H1238*'2-Calculator'!$D$26),2)</f>
        <v>19194.79</v>
      </c>
      <c r="K1238" s="25">
        <f>ROUND((I1238*'2-Calculator'!$D$26),2)</f>
        <v>19194.79</v>
      </c>
      <c r="L1238" s="23">
        <v>11.356249999999999</v>
      </c>
      <c r="M1238" s="20" t="s">
        <v>199</v>
      </c>
      <c r="N1238" s="20" t="s">
        <v>200</v>
      </c>
      <c r="O1238" s="20"/>
      <c r="P1238" s="20" t="s">
        <v>13</v>
      </c>
    </row>
    <row r="1239" spans="1:16" s="26" customFormat="1" ht="12.5">
      <c r="A1239" s="20"/>
      <c r="B1239" s="20" t="s">
        <v>1730</v>
      </c>
      <c r="C1239" s="72" t="str">
        <f t="shared" si="59"/>
        <v>810</v>
      </c>
      <c r="D1239" s="171" t="s">
        <v>1731</v>
      </c>
      <c r="E1239" s="182">
        <v>0.56508000000000003</v>
      </c>
      <c r="F1239" s="23">
        <v>1</v>
      </c>
      <c r="G1239" s="23">
        <v>1</v>
      </c>
      <c r="H1239" s="22">
        <f t="shared" si="57"/>
        <v>0.56508000000000003</v>
      </c>
      <c r="I1239" s="24">
        <f t="shared" si="58"/>
        <v>0.56508000000000003</v>
      </c>
      <c r="J1239" s="25">
        <f>ROUND((H1239*'2-Calculator'!$D$26),2)</f>
        <v>3051.43</v>
      </c>
      <c r="K1239" s="25">
        <f>ROUND((I1239*'2-Calculator'!$D$26),2)</f>
        <v>3051.43</v>
      </c>
      <c r="L1239" s="23">
        <v>2.3288512130955863</v>
      </c>
      <c r="M1239" s="20" t="s">
        <v>199</v>
      </c>
      <c r="N1239" s="20" t="s">
        <v>200</v>
      </c>
      <c r="O1239" s="20"/>
      <c r="P1239" s="20" t="s">
        <v>13</v>
      </c>
    </row>
    <row r="1240" spans="1:16" s="26" customFormat="1" ht="12.5">
      <c r="A1240" s="20"/>
      <c r="B1240" s="20" t="s">
        <v>1732</v>
      </c>
      <c r="C1240" s="72" t="str">
        <f t="shared" si="59"/>
        <v>810</v>
      </c>
      <c r="D1240" s="171" t="s">
        <v>1731</v>
      </c>
      <c r="E1240" s="182">
        <v>0.78844000000000003</v>
      </c>
      <c r="F1240" s="23">
        <v>1</v>
      </c>
      <c r="G1240" s="23">
        <v>1</v>
      </c>
      <c r="H1240" s="22">
        <f t="shared" si="57"/>
        <v>0.78844000000000003</v>
      </c>
      <c r="I1240" s="24">
        <f t="shared" si="58"/>
        <v>0.78844000000000003</v>
      </c>
      <c r="J1240" s="25">
        <f>ROUND((H1240*'2-Calculator'!$D$26),2)</f>
        <v>4257.58</v>
      </c>
      <c r="K1240" s="25">
        <f>ROUND((I1240*'2-Calculator'!$D$26),2)</f>
        <v>4257.58</v>
      </c>
      <c r="L1240" s="23">
        <v>3.1973345803133038</v>
      </c>
      <c r="M1240" s="20" t="s">
        <v>199</v>
      </c>
      <c r="N1240" s="20" t="s">
        <v>200</v>
      </c>
      <c r="O1240" s="20"/>
      <c r="P1240" s="20" t="s">
        <v>13</v>
      </c>
    </row>
    <row r="1241" spans="1:16" s="26" customFormat="1" ht="12.5">
      <c r="A1241" s="20"/>
      <c r="B1241" s="20" t="s">
        <v>1733</v>
      </c>
      <c r="C1241" s="72" t="str">
        <f t="shared" si="59"/>
        <v>810</v>
      </c>
      <c r="D1241" s="171" t="s">
        <v>1731</v>
      </c>
      <c r="E1241" s="182">
        <v>1.2391700000000001</v>
      </c>
      <c r="F1241" s="23">
        <v>1</v>
      </c>
      <c r="G1241" s="23">
        <v>1</v>
      </c>
      <c r="H1241" s="22">
        <f t="shared" si="57"/>
        <v>1.2391700000000001</v>
      </c>
      <c r="I1241" s="24">
        <f t="shared" si="58"/>
        <v>1.2391700000000001</v>
      </c>
      <c r="J1241" s="25">
        <f>ROUND((H1241*'2-Calculator'!$D$26),2)</f>
        <v>6691.52</v>
      </c>
      <c r="K1241" s="25">
        <f>ROUND((I1241*'2-Calculator'!$D$26),2)</f>
        <v>6691.52</v>
      </c>
      <c r="L1241" s="23">
        <v>4.7788220551378444</v>
      </c>
      <c r="M1241" s="20" t="s">
        <v>199</v>
      </c>
      <c r="N1241" s="20" t="s">
        <v>200</v>
      </c>
      <c r="O1241" s="20"/>
      <c r="P1241" s="20" t="s">
        <v>13</v>
      </c>
    </row>
    <row r="1242" spans="1:16" s="26" customFormat="1" ht="12.5">
      <c r="A1242" s="20"/>
      <c r="B1242" s="20" t="s">
        <v>1734</v>
      </c>
      <c r="C1242" s="72" t="str">
        <f t="shared" si="59"/>
        <v>810</v>
      </c>
      <c r="D1242" s="171" t="s">
        <v>1731</v>
      </c>
      <c r="E1242" s="182">
        <v>2.54976</v>
      </c>
      <c r="F1242" s="23">
        <v>1</v>
      </c>
      <c r="G1242" s="23">
        <v>1</v>
      </c>
      <c r="H1242" s="22">
        <f t="shared" si="57"/>
        <v>2.54976</v>
      </c>
      <c r="I1242" s="24">
        <f t="shared" si="58"/>
        <v>2.54976</v>
      </c>
      <c r="J1242" s="25">
        <f>ROUND((H1242*'2-Calculator'!$D$26),2)</f>
        <v>13768.7</v>
      </c>
      <c r="K1242" s="25">
        <f>ROUND((I1242*'2-Calculator'!$D$26),2)</f>
        <v>13768.7</v>
      </c>
      <c r="L1242" s="23">
        <v>8.4836065573770494</v>
      </c>
      <c r="M1242" s="20" t="s">
        <v>199</v>
      </c>
      <c r="N1242" s="20" t="s">
        <v>200</v>
      </c>
      <c r="O1242" s="20"/>
      <c r="P1242" s="20" t="s">
        <v>13</v>
      </c>
    </row>
    <row r="1243" spans="1:16" s="26" customFormat="1" ht="12.5">
      <c r="A1243" s="20"/>
      <c r="B1243" s="20" t="s">
        <v>1735</v>
      </c>
      <c r="C1243" s="72" t="str">
        <f t="shared" si="59"/>
        <v>811</v>
      </c>
      <c r="D1243" s="171" t="s">
        <v>1736</v>
      </c>
      <c r="E1243" s="182">
        <v>0.39960000000000001</v>
      </c>
      <c r="F1243" s="23">
        <v>1</v>
      </c>
      <c r="G1243" s="23">
        <v>1</v>
      </c>
      <c r="H1243" s="22">
        <f t="shared" si="57"/>
        <v>0.39960000000000001</v>
      </c>
      <c r="I1243" s="24">
        <f t="shared" si="58"/>
        <v>0.39960000000000001</v>
      </c>
      <c r="J1243" s="25">
        <f>ROUND((H1243*'2-Calculator'!$D$26),2)</f>
        <v>2157.84</v>
      </c>
      <c r="K1243" s="25">
        <f>ROUND((I1243*'2-Calculator'!$D$26),2)</f>
        <v>2157.84</v>
      </c>
      <c r="L1243" s="23">
        <v>1.5902414737366193</v>
      </c>
      <c r="M1243" s="20" t="s">
        <v>199</v>
      </c>
      <c r="N1243" s="20" t="s">
        <v>200</v>
      </c>
      <c r="O1243" s="20"/>
      <c r="P1243" s="20" t="s">
        <v>13</v>
      </c>
    </row>
    <row r="1244" spans="1:16" s="26" customFormat="1" ht="12.5">
      <c r="A1244" s="20"/>
      <c r="B1244" s="20" t="s">
        <v>1737</v>
      </c>
      <c r="C1244" s="72" t="str">
        <f t="shared" si="59"/>
        <v>811</v>
      </c>
      <c r="D1244" s="171" t="s">
        <v>1736</v>
      </c>
      <c r="E1244" s="182">
        <v>0.59438000000000002</v>
      </c>
      <c r="F1244" s="23">
        <v>1</v>
      </c>
      <c r="G1244" s="23">
        <v>1</v>
      </c>
      <c r="H1244" s="22">
        <f t="shared" si="57"/>
        <v>0.59438000000000002</v>
      </c>
      <c r="I1244" s="24">
        <f t="shared" si="58"/>
        <v>0.59438000000000002</v>
      </c>
      <c r="J1244" s="25">
        <f>ROUND((H1244*'2-Calculator'!$D$26),2)</f>
        <v>3209.65</v>
      </c>
      <c r="K1244" s="25">
        <f>ROUND((I1244*'2-Calculator'!$D$26),2)</f>
        <v>3209.65</v>
      </c>
      <c r="L1244" s="23">
        <v>2.3225293930727675</v>
      </c>
      <c r="M1244" s="20" t="s">
        <v>199</v>
      </c>
      <c r="N1244" s="20" t="s">
        <v>200</v>
      </c>
      <c r="O1244" s="20"/>
      <c r="P1244" s="20" t="s">
        <v>13</v>
      </c>
    </row>
    <row r="1245" spans="1:16" s="26" customFormat="1" ht="12.5">
      <c r="A1245" s="20"/>
      <c r="B1245" s="20" t="s">
        <v>1738</v>
      </c>
      <c r="C1245" s="72" t="str">
        <f t="shared" si="59"/>
        <v>811</v>
      </c>
      <c r="D1245" s="171" t="s">
        <v>1736</v>
      </c>
      <c r="E1245" s="182">
        <v>1.1429100000000001</v>
      </c>
      <c r="F1245" s="23">
        <v>1</v>
      </c>
      <c r="G1245" s="23">
        <v>1</v>
      </c>
      <c r="H1245" s="22">
        <f t="shared" si="57"/>
        <v>1.1429100000000001</v>
      </c>
      <c r="I1245" s="24">
        <f t="shared" si="58"/>
        <v>1.1429100000000001</v>
      </c>
      <c r="J1245" s="25">
        <f>ROUND((H1245*'2-Calculator'!$D$26),2)</f>
        <v>6171.71</v>
      </c>
      <c r="K1245" s="25">
        <f>ROUND((I1245*'2-Calculator'!$D$26),2)</f>
        <v>6171.71</v>
      </c>
      <c r="L1245" s="23">
        <v>4.0506257110352673</v>
      </c>
      <c r="M1245" s="20" t="s">
        <v>199</v>
      </c>
      <c r="N1245" s="20" t="s">
        <v>200</v>
      </c>
      <c r="O1245" s="20"/>
      <c r="P1245" s="20" t="s">
        <v>13</v>
      </c>
    </row>
    <row r="1246" spans="1:16" s="26" customFormat="1" ht="12.5">
      <c r="A1246" s="20"/>
      <c r="B1246" s="20" t="s">
        <v>1739</v>
      </c>
      <c r="C1246" s="72" t="str">
        <f t="shared" si="59"/>
        <v>811</v>
      </c>
      <c r="D1246" s="171" t="s">
        <v>1736</v>
      </c>
      <c r="E1246" s="182">
        <v>2.23325</v>
      </c>
      <c r="F1246" s="23">
        <v>1</v>
      </c>
      <c r="G1246" s="23">
        <v>1</v>
      </c>
      <c r="H1246" s="22">
        <f t="shared" si="57"/>
        <v>2.23325</v>
      </c>
      <c r="I1246" s="24">
        <f t="shared" si="58"/>
        <v>2.23325</v>
      </c>
      <c r="J1246" s="25">
        <f>ROUND((H1246*'2-Calculator'!$D$26),2)</f>
        <v>12059.55</v>
      </c>
      <c r="K1246" s="25">
        <f>ROUND((I1246*'2-Calculator'!$D$26),2)</f>
        <v>12059.55</v>
      </c>
      <c r="L1246" s="23">
        <v>7.7747489239598275</v>
      </c>
      <c r="M1246" s="20" t="s">
        <v>199</v>
      </c>
      <c r="N1246" s="20" t="s">
        <v>200</v>
      </c>
      <c r="O1246" s="20"/>
      <c r="P1246" s="20" t="s">
        <v>13</v>
      </c>
    </row>
    <row r="1247" spans="1:16" s="26" customFormat="1" ht="12.5">
      <c r="A1247" s="20"/>
      <c r="B1247" s="20" t="s">
        <v>1740</v>
      </c>
      <c r="C1247" s="72" t="str">
        <f t="shared" si="59"/>
        <v>812</v>
      </c>
      <c r="D1247" s="171" t="s">
        <v>1741</v>
      </c>
      <c r="E1247" s="182">
        <v>0.44108000000000003</v>
      </c>
      <c r="F1247" s="23">
        <v>1</v>
      </c>
      <c r="G1247" s="23">
        <v>1</v>
      </c>
      <c r="H1247" s="22">
        <f t="shared" si="57"/>
        <v>0.44108000000000003</v>
      </c>
      <c r="I1247" s="24">
        <f t="shared" si="58"/>
        <v>0.44108000000000003</v>
      </c>
      <c r="J1247" s="25">
        <f>ROUND((H1247*'2-Calculator'!$D$26),2)</f>
        <v>2381.83</v>
      </c>
      <c r="K1247" s="25">
        <f>ROUND((I1247*'2-Calculator'!$D$26),2)</f>
        <v>2381.83</v>
      </c>
      <c r="L1247" s="23">
        <v>1.8299534574468086</v>
      </c>
      <c r="M1247" s="20" t="s">
        <v>199</v>
      </c>
      <c r="N1247" s="20" t="s">
        <v>200</v>
      </c>
      <c r="O1247" s="20"/>
      <c r="P1247" s="20" t="s">
        <v>13</v>
      </c>
    </row>
    <row r="1248" spans="1:16" s="26" customFormat="1" ht="12.5">
      <c r="A1248" s="20"/>
      <c r="B1248" s="20" t="s">
        <v>1742</v>
      </c>
      <c r="C1248" s="72" t="str">
        <f t="shared" si="59"/>
        <v>812</v>
      </c>
      <c r="D1248" s="171" t="s">
        <v>1741</v>
      </c>
      <c r="E1248" s="182">
        <v>0.62939999999999996</v>
      </c>
      <c r="F1248" s="23">
        <v>1</v>
      </c>
      <c r="G1248" s="23">
        <v>1</v>
      </c>
      <c r="H1248" s="22">
        <f t="shared" si="57"/>
        <v>0.62939999999999996</v>
      </c>
      <c r="I1248" s="24">
        <f t="shared" si="58"/>
        <v>0.62939999999999996</v>
      </c>
      <c r="J1248" s="25">
        <f>ROUND((H1248*'2-Calculator'!$D$26),2)</f>
        <v>3398.76</v>
      </c>
      <c r="K1248" s="25">
        <f>ROUND((I1248*'2-Calculator'!$D$26),2)</f>
        <v>3398.76</v>
      </c>
      <c r="L1248" s="23">
        <v>2.6494286551421036</v>
      </c>
      <c r="M1248" s="20" t="s">
        <v>199</v>
      </c>
      <c r="N1248" s="20" t="s">
        <v>200</v>
      </c>
      <c r="O1248" s="20"/>
      <c r="P1248" s="20" t="s">
        <v>13</v>
      </c>
    </row>
    <row r="1249" spans="1:16" s="26" customFormat="1" ht="12.5">
      <c r="A1249" s="20"/>
      <c r="B1249" s="20" t="s">
        <v>1743</v>
      </c>
      <c r="C1249" s="72" t="str">
        <f t="shared" si="59"/>
        <v>812</v>
      </c>
      <c r="D1249" s="171" t="s">
        <v>1741</v>
      </c>
      <c r="E1249" s="182">
        <v>0.92201</v>
      </c>
      <c r="F1249" s="23">
        <v>1</v>
      </c>
      <c r="G1249" s="23">
        <v>1</v>
      </c>
      <c r="H1249" s="22">
        <f t="shared" si="57"/>
        <v>0.92201</v>
      </c>
      <c r="I1249" s="24">
        <f t="shared" si="58"/>
        <v>0.92201</v>
      </c>
      <c r="J1249" s="25">
        <f>ROUND((H1249*'2-Calculator'!$D$26),2)</f>
        <v>4978.8500000000004</v>
      </c>
      <c r="K1249" s="25">
        <f>ROUND((I1249*'2-Calculator'!$D$26),2)</f>
        <v>4978.8500000000004</v>
      </c>
      <c r="L1249" s="23">
        <v>3.8005462517070367</v>
      </c>
      <c r="M1249" s="20" t="s">
        <v>199</v>
      </c>
      <c r="N1249" s="20" t="s">
        <v>200</v>
      </c>
      <c r="O1249" s="20"/>
      <c r="P1249" s="20" t="s">
        <v>13</v>
      </c>
    </row>
    <row r="1250" spans="1:16" s="26" customFormat="1" ht="12.5">
      <c r="A1250" s="20"/>
      <c r="B1250" s="20" t="s">
        <v>1744</v>
      </c>
      <c r="C1250" s="72" t="str">
        <f t="shared" si="59"/>
        <v>812</v>
      </c>
      <c r="D1250" s="171" t="s">
        <v>1741</v>
      </c>
      <c r="E1250" s="182">
        <v>1.6402699999999999</v>
      </c>
      <c r="F1250" s="23">
        <v>1</v>
      </c>
      <c r="G1250" s="23">
        <v>1</v>
      </c>
      <c r="H1250" s="22">
        <f t="shared" si="57"/>
        <v>1.6402699999999999</v>
      </c>
      <c r="I1250" s="24">
        <f t="shared" si="58"/>
        <v>1.6402699999999999</v>
      </c>
      <c r="J1250" s="25">
        <f>ROUND((H1250*'2-Calculator'!$D$26),2)</f>
        <v>8857.4599999999991</v>
      </c>
      <c r="K1250" s="25">
        <f>ROUND((I1250*'2-Calculator'!$D$26),2)</f>
        <v>8857.4599999999991</v>
      </c>
      <c r="L1250" s="23">
        <v>5.7024006622516552</v>
      </c>
      <c r="M1250" s="20" t="s">
        <v>199</v>
      </c>
      <c r="N1250" s="20" t="s">
        <v>200</v>
      </c>
      <c r="O1250" s="20"/>
      <c r="P1250" s="20" t="s">
        <v>13</v>
      </c>
    </row>
    <row r="1251" spans="1:16" s="26" customFormat="1" ht="12.5">
      <c r="A1251" s="20"/>
      <c r="B1251" s="20" t="s">
        <v>1745</v>
      </c>
      <c r="C1251" s="72" t="str">
        <f t="shared" si="59"/>
        <v>813</v>
      </c>
      <c r="D1251" s="171" t="s">
        <v>1746</v>
      </c>
      <c r="E1251" s="182">
        <v>0.68584999999999996</v>
      </c>
      <c r="F1251" s="23">
        <v>1</v>
      </c>
      <c r="G1251" s="23">
        <v>1</v>
      </c>
      <c r="H1251" s="22">
        <f t="shared" si="57"/>
        <v>0.68584999999999996</v>
      </c>
      <c r="I1251" s="24">
        <f t="shared" si="58"/>
        <v>0.68584999999999996</v>
      </c>
      <c r="J1251" s="25">
        <f>ROUND((H1251*'2-Calculator'!$D$26),2)</f>
        <v>3703.59</v>
      </c>
      <c r="K1251" s="25">
        <f>ROUND((I1251*'2-Calculator'!$D$26),2)</f>
        <v>3703.59</v>
      </c>
      <c r="L1251" s="23">
        <v>3.0341441642490516</v>
      </c>
      <c r="M1251" s="20" t="s">
        <v>199</v>
      </c>
      <c r="N1251" s="20" t="s">
        <v>200</v>
      </c>
      <c r="O1251" s="20"/>
      <c r="P1251" s="20" t="s">
        <v>13</v>
      </c>
    </row>
    <row r="1252" spans="1:16" s="26" customFormat="1" ht="12.5">
      <c r="A1252" s="20"/>
      <c r="B1252" s="20" t="s">
        <v>1747</v>
      </c>
      <c r="C1252" s="72" t="str">
        <f t="shared" si="59"/>
        <v>813</v>
      </c>
      <c r="D1252" s="171" t="s">
        <v>1746</v>
      </c>
      <c r="E1252" s="182">
        <v>0.84482000000000002</v>
      </c>
      <c r="F1252" s="23">
        <v>1</v>
      </c>
      <c r="G1252" s="23">
        <v>1</v>
      </c>
      <c r="H1252" s="22">
        <f t="shared" si="57"/>
        <v>0.84482000000000002</v>
      </c>
      <c r="I1252" s="24">
        <f t="shared" si="58"/>
        <v>0.84482000000000002</v>
      </c>
      <c r="J1252" s="25">
        <f>ROUND((H1252*'2-Calculator'!$D$26),2)</f>
        <v>4562.03</v>
      </c>
      <c r="K1252" s="25">
        <f>ROUND((I1252*'2-Calculator'!$D$26),2)</f>
        <v>4562.03</v>
      </c>
      <c r="L1252" s="23">
        <v>3.7728594915897307</v>
      </c>
      <c r="M1252" s="20" t="s">
        <v>199</v>
      </c>
      <c r="N1252" s="20" t="s">
        <v>200</v>
      </c>
      <c r="O1252" s="20"/>
      <c r="P1252" s="20" t="s">
        <v>13</v>
      </c>
    </row>
    <row r="1253" spans="1:16" s="26" customFormat="1" ht="12.5">
      <c r="A1253" s="20"/>
      <c r="B1253" s="20" t="s">
        <v>1748</v>
      </c>
      <c r="C1253" s="72" t="str">
        <f t="shared" si="59"/>
        <v>813</v>
      </c>
      <c r="D1253" s="171" t="s">
        <v>1746</v>
      </c>
      <c r="E1253" s="182">
        <v>1.2252400000000001</v>
      </c>
      <c r="F1253" s="23">
        <v>1</v>
      </c>
      <c r="G1253" s="23">
        <v>1</v>
      </c>
      <c r="H1253" s="22">
        <f t="shared" si="57"/>
        <v>1.2252400000000001</v>
      </c>
      <c r="I1253" s="24">
        <f t="shared" si="58"/>
        <v>1.2252400000000001</v>
      </c>
      <c r="J1253" s="25">
        <f>ROUND((H1253*'2-Calculator'!$D$26),2)</f>
        <v>6616.3</v>
      </c>
      <c r="K1253" s="25">
        <f>ROUND((I1253*'2-Calculator'!$D$26),2)</f>
        <v>6616.3</v>
      </c>
      <c r="L1253" s="23">
        <v>5.5126655821519872</v>
      </c>
      <c r="M1253" s="20" t="s">
        <v>199</v>
      </c>
      <c r="N1253" s="20" t="s">
        <v>200</v>
      </c>
      <c r="O1253" s="20"/>
      <c r="P1253" s="20" t="s">
        <v>13</v>
      </c>
    </row>
    <row r="1254" spans="1:16" s="26" customFormat="1" ht="12.5">
      <c r="A1254" s="20"/>
      <c r="B1254" s="20" t="s">
        <v>1749</v>
      </c>
      <c r="C1254" s="72" t="str">
        <f t="shared" si="59"/>
        <v>813</v>
      </c>
      <c r="D1254" s="171" t="s">
        <v>1746</v>
      </c>
      <c r="E1254" s="182">
        <v>2.1961300000000001</v>
      </c>
      <c r="F1254" s="23">
        <v>1</v>
      </c>
      <c r="G1254" s="23">
        <v>1</v>
      </c>
      <c r="H1254" s="22">
        <f t="shared" si="57"/>
        <v>2.1961300000000001</v>
      </c>
      <c r="I1254" s="24">
        <f t="shared" si="58"/>
        <v>2.1961300000000001</v>
      </c>
      <c r="J1254" s="25">
        <f>ROUND((H1254*'2-Calculator'!$D$26),2)</f>
        <v>11859.1</v>
      </c>
      <c r="K1254" s="25">
        <f>ROUND((I1254*'2-Calculator'!$D$26),2)</f>
        <v>11859.1</v>
      </c>
      <c r="L1254" s="23">
        <v>9.1644628099173548</v>
      </c>
      <c r="M1254" s="20" t="s">
        <v>199</v>
      </c>
      <c r="N1254" s="20" t="s">
        <v>200</v>
      </c>
      <c r="O1254" s="20"/>
      <c r="P1254" s="20" t="s">
        <v>13</v>
      </c>
    </row>
    <row r="1255" spans="1:16" s="26" customFormat="1" ht="12.5">
      <c r="A1255" s="20"/>
      <c r="B1255" s="20" t="s">
        <v>1750</v>
      </c>
      <c r="C1255" s="72" t="str">
        <f t="shared" si="59"/>
        <v>815</v>
      </c>
      <c r="D1255" s="171" t="s">
        <v>1751</v>
      </c>
      <c r="E1255" s="182">
        <v>0.47958000000000001</v>
      </c>
      <c r="F1255" s="23">
        <v>1</v>
      </c>
      <c r="G1255" s="23">
        <v>1</v>
      </c>
      <c r="H1255" s="22">
        <f t="shared" si="57"/>
        <v>0.47958000000000001</v>
      </c>
      <c r="I1255" s="24">
        <f t="shared" si="58"/>
        <v>0.47958000000000001</v>
      </c>
      <c r="J1255" s="25">
        <f>ROUND((H1255*'2-Calculator'!$D$26),2)</f>
        <v>2589.73</v>
      </c>
      <c r="K1255" s="25">
        <f>ROUND((I1255*'2-Calculator'!$D$26),2)</f>
        <v>2589.73</v>
      </c>
      <c r="L1255" s="23">
        <v>2.1882911392405062</v>
      </c>
      <c r="M1255" s="20" t="s">
        <v>199</v>
      </c>
      <c r="N1255" s="20" t="s">
        <v>200</v>
      </c>
      <c r="O1255" s="20"/>
      <c r="P1255" s="20" t="s">
        <v>13</v>
      </c>
    </row>
    <row r="1256" spans="1:16" s="26" customFormat="1" ht="12.5">
      <c r="A1256" s="20"/>
      <c r="B1256" s="20" t="s">
        <v>1752</v>
      </c>
      <c r="C1256" s="72" t="str">
        <f t="shared" si="59"/>
        <v>815</v>
      </c>
      <c r="D1256" s="171" t="s">
        <v>1751</v>
      </c>
      <c r="E1256" s="182">
        <v>0.68276000000000003</v>
      </c>
      <c r="F1256" s="23">
        <v>1</v>
      </c>
      <c r="G1256" s="23">
        <v>1</v>
      </c>
      <c r="H1256" s="22">
        <f t="shared" si="57"/>
        <v>0.68276000000000003</v>
      </c>
      <c r="I1256" s="24">
        <f t="shared" si="58"/>
        <v>0.68276000000000003</v>
      </c>
      <c r="J1256" s="25">
        <f>ROUND((H1256*'2-Calculator'!$D$26),2)</f>
        <v>3686.9</v>
      </c>
      <c r="K1256" s="25">
        <f>ROUND((I1256*'2-Calculator'!$D$26),2)</f>
        <v>3686.9</v>
      </c>
      <c r="L1256" s="23">
        <v>3.3531182795698924</v>
      </c>
      <c r="M1256" s="20" t="s">
        <v>199</v>
      </c>
      <c r="N1256" s="20" t="s">
        <v>200</v>
      </c>
      <c r="O1256" s="20"/>
      <c r="P1256" s="20" t="s">
        <v>13</v>
      </c>
    </row>
    <row r="1257" spans="1:16" s="26" customFormat="1" ht="12.5">
      <c r="A1257" s="20"/>
      <c r="B1257" s="20" t="s">
        <v>1753</v>
      </c>
      <c r="C1257" s="72" t="str">
        <f t="shared" si="59"/>
        <v>815</v>
      </c>
      <c r="D1257" s="171" t="s">
        <v>1751</v>
      </c>
      <c r="E1257" s="182">
        <v>1.1187499999999999</v>
      </c>
      <c r="F1257" s="23">
        <v>1</v>
      </c>
      <c r="G1257" s="23">
        <v>1</v>
      </c>
      <c r="H1257" s="22">
        <f t="shared" si="57"/>
        <v>1.1187499999999999</v>
      </c>
      <c r="I1257" s="24">
        <f t="shared" si="58"/>
        <v>1.1187499999999999</v>
      </c>
      <c r="J1257" s="25">
        <f>ROUND((H1257*'2-Calculator'!$D$26),2)</f>
        <v>6041.25</v>
      </c>
      <c r="K1257" s="25">
        <f>ROUND((I1257*'2-Calculator'!$D$26),2)</f>
        <v>6041.25</v>
      </c>
      <c r="L1257" s="23">
        <v>5.5143084260731321</v>
      </c>
      <c r="M1257" s="20" t="s">
        <v>199</v>
      </c>
      <c r="N1257" s="20" t="s">
        <v>200</v>
      </c>
      <c r="O1257" s="20"/>
      <c r="P1257" s="20" t="s">
        <v>13</v>
      </c>
    </row>
    <row r="1258" spans="1:16" s="26" customFormat="1" ht="12.5">
      <c r="A1258" s="20"/>
      <c r="B1258" s="20" t="s">
        <v>1754</v>
      </c>
      <c r="C1258" s="72" t="str">
        <f t="shared" si="59"/>
        <v>815</v>
      </c>
      <c r="D1258" s="171" t="s">
        <v>1751</v>
      </c>
      <c r="E1258" s="182">
        <v>2.3494999999999999</v>
      </c>
      <c r="F1258" s="23">
        <v>1</v>
      </c>
      <c r="G1258" s="23">
        <v>1</v>
      </c>
      <c r="H1258" s="22">
        <f t="shared" si="57"/>
        <v>2.3494999999999999</v>
      </c>
      <c r="I1258" s="24">
        <f t="shared" si="58"/>
        <v>2.3494999999999999</v>
      </c>
      <c r="J1258" s="25">
        <f>ROUND((H1258*'2-Calculator'!$D$26),2)</f>
        <v>12687.3</v>
      </c>
      <c r="K1258" s="25">
        <f>ROUND((I1258*'2-Calculator'!$D$26),2)</f>
        <v>12687.3</v>
      </c>
      <c r="L1258" s="23">
        <v>9.3598673300165842</v>
      </c>
      <c r="M1258" s="20" t="s">
        <v>199</v>
      </c>
      <c r="N1258" s="20" t="s">
        <v>200</v>
      </c>
      <c r="O1258" s="20"/>
      <c r="P1258" s="20" t="s">
        <v>13</v>
      </c>
    </row>
    <row r="1259" spans="1:16" s="26" customFormat="1" ht="12.5">
      <c r="A1259" s="20"/>
      <c r="B1259" s="20" t="s">
        <v>1755</v>
      </c>
      <c r="C1259" s="72" t="str">
        <f t="shared" si="59"/>
        <v>816</v>
      </c>
      <c r="D1259" s="171" t="s">
        <v>1756</v>
      </c>
      <c r="E1259" s="182">
        <v>0.64868999999999999</v>
      </c>
      <c r="F1259" s="23">
        <v>1</v>
      </c>
      <c r="G1259" s="23">
        <v>1</v>
      </c>
      <c r="H1259" s="22">
        <f t="shared" si="57"/>
        <v>0.64868999999999999</v>
      </c>
      <c r="I1259" s="24">
        <f t="shared" si="58"/>
        <v>0.64868999999999999</v>
      </c>
      <c r="J1259" s="25">
        <f>ROUND((H1259*'2-Calculator'!$D$26),2)</f>
        <v>3502.93</v>
      </c>
      <c r="K1259" s="25">
        <f>ROUND((I1259*'2-Calculator'!$D$26),2)</f>
        <v>3502.93</v>
      </c>
      <c r="L1259" s="23">
        <v>1.7955239064089521</v>
      </c>
      <c r="M1259" s="20" t="s">
        <v>199</v>
      </c>
      <c r="N1259" s="20" t="s">
        <v>200</v>
      </c>
      <c r="O1259" s="20"/>
      <c r="P1259" s="20" t="s">
        <v>13</v>
      </c>
    </row>
    <row r="1260" spans="1:16" s="26" customFormat="1" ht="12.5">
      <c r="A1260" s="20"/>
      <c r="B1260" s="20" t="s">
        <v>1757</v>
      </c>
      <c r="C1260" s="72" t="str">
        <f t="shared" si="59"/>
        <v>816</v>
      </c>
      <c r="D1260" s="171" t="s">
        <v>1756</v>
      </c>
      <c r="E1260" s="182">
        <v>0.68679999999999997</v>
      </c>
      <c r="F1260" s="23">
        <v>1</v>
      </c>
      <c r="G1260" s="23">
        <v>1</v>
      </c>
      <c r="H1260" s="22">
        <f t="shared" si="57"/>
        <v>0.68679999999999997</v>
      </c>
      <c r="I1260" s="24">
        <f t="shared" si="58"/>
        <v>0.68679999999999997</v>
      </c>
      <c r="J1260" s="25">
        <f>ROUND((H1260*'2-Calculator'!$D$26),2)</f>
        <v>3708.72</v>
      </c>
      <c r="K1260" s="25">
        <f>ROUND((I1260*'2-Calculator'!$D$26),2)</f>
        <v>3708.72</v>
      </c>
      <c r="L1260" s="23">
        <v>2.4988610478359909</v>
      </c>
      <c r="M1260" s="20" t="s">
        <v>199</v>
      </c>
      <c r="N1260" s="20" t="s">
        <v>200</v>
      </c>
      <c r="O1260" s="20"/>
      <c r="P1260" s="20" t="s">
        <v>13</v>
      </c>
    </row>
    <row r="1261" spans="1:16" s="26" customFormat="1" ht="12.5">
      <c r="A1261" s="20"/>
      <c r="B1261" s="20" t="s">
        <v>1758</v>
      </c>
      <c r="C1261" s="72" t="str">
        <f t="shared" si="59"/>
        <v>816</v>
      </c>
      <c r="D1261" s="171" t="s">
        <v>1756</v>
      </c>
      <c r="E1261" s="182">
        <v>0.90759999999999996</v>
      </c>
      <c r="F1261" s="23">
        <v>1</v>
      </c>
      <c r="G1261" s="23">
        <v>1</v>
      </c>
      <c r="H1261" s="22">
        <f t="shared" si="57"/>
        <v>0.90759999999999996</v>
      </c>
      <c r="I1261" s="24">
        <f t="shared" si="58"/>
        <v>0.90759999999999996</v>
      </c>
      <c r="J1261" s="25">
        <f>ROUND((H1261*'2-Calculator'!$D$26),2)</f>
        <v>4901.04</v>
      </c>
      <c r="K1261" s="25">
        <f>ROUND((I1261*'2-Calculator'!$D$26),2)</f>
        <v>4901.04</v>
      </c>
      <c r="L1261" s="23">
        <v>3.400461893764434</v>
      </c>
      <c r="M1261" s="20" t="s">
        <v>199</v>
      </c>
      <c r="N1261" s="20" t="s">
        <v>200</v>
      </c>
      <c r="O1261" s="20"/>
      <c r="P1261" s="20" t="s">
        <v>13</v>
      </c>
    </row>
    <row r="1262" spans="1:16" s="26" customFormat="1" ht="12.5">
      <c r="A1262" s="20"/>
      <c r="B1262" s="20" t="s">
        <v>1759</v>
      </c>
      <c r="C1262" s="72" t="str">
        <f t="shared" si="59"/>
        <v>816</v>
      </c>
      <c r="D1262" s="171" t="s">
        <v>1756</v>
      </c>
      <c r="E1262" s="182">
        <v>1.63805</v>
      </c>
      <c r="F1262" s="23">
        <v>1</v>
      </c>
      <c r="G1262" s="23">
        <v>1</v>
      </c>
      <c r="H1262" s="22">
        <f t="shared" si="57"/>
        <v>1.63805</v>
      </c>
      <c r="I1262" s="24">
        <f t="shared" si="58"/>
        <v>1.63805</v>
      </c>
      <c r="J1262" s="25">
        <f>ROUND((H1262*'2-Calculator'!$D$26),2)</f>
        <v>8845.4699999999993</v>
      </c>
      <c r="K1262" s="25">
        <f>ROUND((I1262*'2-Calculator'!$D$26),2)</f>
        <v>8845.4699999999993</v>
      </c>
      <c r="L1262" s="23">
        <v>5.4789957742977879</v>
      </c>
      <c r="M1262" s="20" t="s">
        <v>199</v>
      </c>
      <c r="N1262" s="20" t="s">
        <v>200</v>
      </c>
      <c r="O1262" s="20"/>
      <c r="P1262" s="20" t="s">
        <v>13</v>
      </c>
    </row>
    <row r="1263" spans="1:16" s="26" customFormat="1" ht="12.5">
      <c r="A1263" s="20"/>
      <c r="B1263" s="20" t="s">
        <v>1760</v>
      </c>
      <c r="C1263" s="72" t="str">
        <f t="shared" si="59"/>
        <v>817</v>
      </c>
      <c r="D1263" s="171" t="s">
        <v>1761</v>
      </c>
      <c r="E1263" s="182">
        <v>0.47999000000000003</v>
      </c>
      <c r="F1263" s="23">
        <v>1</v>
      </c>
      <c r="G1263" s="23">
        <v>1</v>
      </c>
      <c r="H1263" s="22">
        <f t="shared" si="57"/>
        <v>0.47999000000000003</v>
      </c>
      <c r="I1263" s="24">
        <f t="shared" si="58"/>
        <v>0.47999000000000003</v>
      </c>
      <c r="J1263" s="25">
        <f>ROUND((H1263*'2-Calculator'!$D$26),2)</f>
        <v>2591.9499999999998</v>
      </c>
      <c r="K1263" s="25">
        <f>ROUND((I1263*'2-Calculator'!$D$26),2)</f>
        <v>2591.9499999999998</v>
      </c>
      <c r="L1263" s="23">
        <v>2.2658030135979419</v>
      </c>
      <c r="M1263" s="20" t="s">
        <v>199</v>
      </c>
      <c r="N1263" s="20" t="s">
        <v>200</v>
      </c>
      <c r="O1263" s="20"/>
      <c r="P1263" s="20" t="s">
        <v>13</v>
      </c>
    </row>
    <row r="1264" spans="1:16" s="26" customFormat="1" ht="12.5">
      <c r="A1264" s="20"/>
      <c r="B1264" s="20" t="s">
        <v>1762</v>
      </c>
      <c r="C1264" s="72" t="str">
        <f t="shared" si="59"/>
        <v>817</v>
      </c>
      <c r="D1264" s="171" t="s">
        <v>1761</v>
      </c>
      <c r="E1264" s="182">
        <v>0.60504999999999998</v>
      </c>
      <c r="F1264" s="23">
        <v>1</v>
      </c>
      <c r="G1264" s="23">
        <v>1</v>
      </c>
      <c r="H1264" s="22">
        <f t="shared" si="57"/>
        <v>0.60504999999999998</v>
      </c>
      <c r="I1264" s="24">
        <f t="shared" si="58"/>
        <v>0.60504999999999998</v>
      </c>
      <c r="J1264" s="25">
        <f>ROUND((H1264*'2-Calculator'!$D$26),2)</f>
        <v>3267.27</v>
      </c>
      <c r="K1264" s="25">
        <f>ROUND((I1264*'2-Calculator'!$D$26),2)</f>
        <v>3267.27</v>
      </c>
      <c r="L1264" s="23">
        <v>3.0328087976183244</v>
      </c>
      <c r="M1264" s="20" t="s">
        <v>199</v>
      </c>
      <c r="N1264" s="20" t="s">
        <v>200</v>
      </c>
      <c r="O1264" s="20"/>
      <c r="P1264" s="20" t="s">
        <v>13</v>
      </c>
    </row>
    <row r="1265" spans="1:16" s="26" customFormat="1" ht="12.5">
      <c r="A1265" s="20"/>
      <c r="B1265" s="20" t="s">
        <v>1763</v>
      </c>
      <c r="C1265" s="72" t="str">
        <f t="shared" si="59"/>
        <v>817</v>
      </c>
      <c r="D1265" s="171" t="s">
        <v>1761</v>
      </c>
      <c r="E1265" s="182">
        <v>0.98314999999999997</v>
      </c>
      <c r="F1265" s="23">
        <v>1</v>
      </c>
      <c r="G1265" s="23">
        <v>1</v>
      </c>
      <c r="H1265" s="22">
        <f t="shared" si="57"/>
        <v>0.98314999999999997</v>
      </c>
      <c r="I1265" s="24">
        <f t="shared" si="58"/>
        <v>0.98314999999999997</v>
      </c>
      <c r="J1265" s="25">
        <f>ROUND((H1265*'2-Calculator'!$D$26),2)</f>
        <v>5309.01</v>
      </c>
      <c r="K1265" s="25">
        <f>ROUND((I1265*'2-Calculator'!$D$26),2)</f>
        <v>5309.01</v>
      </c>
      <c r="L1265" s="23">
        <v>4.1222086885911491</v>
      </c>
      <c r="M1265" s="20" t="s">
        <v>199</v>
      </c>
      <c r="N1265" s="20" t="s">
        <v>200</v>
      </c>
      <c r="O1265" s="20"/>
      <c r="P1265" s="20" t="s">
        <v>13</v>
      </c>
    </row>
    <row r="1266" spans="1:16" s="26" customFormat="1" ht="12.5">
      <c r="A1266" s="20"/>
      <c r="B1266" s="20" t="s">
        <v>1764</v>
      </c>
      <c r="C1266" s="72" t="str">
        <f t="shared" si="59"/>
        <v>817</v>
      </c>
      <c r="D1266" s="171" t="s">
        <v>1761</v>
      </c>
      <c r="E1266" s="182">
        <v>1.78484</v>
      </c>
      <c r="F1266" s="23">
        <v>1</v>
      </c>
      <c r="G1266" s="23">
        <v>1</v>
      </c>
      <c r="H1266" s="22">
        <f t="shared" si="57"/>
        <v>1.78484</v>
      </c>
      <c r="I1266" s="24">
        <f t="shared" si="58"/>
        <v>1.78484</v>
      </c>
      <c r="J1266" s="25">
        <f>ROUND((H1266*'2-Calculator'!$D$26),2)</f>
        <v>9638.14</v>
      </c>
      <c r="K1266" s="25">
        <f>ROUND((I1266*'2-Calculator'!$D$26),2)</f>
        <v>9638.14</v>
      </c>
      <c r="L1266" s="23">
        <v>6.2068702290076336</v>
      </c>
      <c r="M1266" s="20" t="s">
        <v>199</v>
      </c>
      <c r="N1266" s="20" t="s">
        <v>200</v>
      </c>
      <c r="O1266" s="20"/>
      <c r="P1266" s="20" t="s">
        <v>13</v>
      </c>
    </row>
    <row r="1267" spans="1:16" s="26" customFormat="1" ht="12.5">
      <c r="A1267" s="20"/>
      <c r="B1267" s="20" t="s">
        <v>1765</v>
      </c>
      <c r="C1267" s="72" t="str">
        <f t="shared" si="59"/>
        <v>841</v>
      </c>
      <c r="D1267" s="171" t="s">
        <v>1766</v>
      </c>
      <c r="E1267" s="182">
        <v>1.97949</v>
      </c>
      <c r="F1267" s="23">
        <v>1</v>
      </c>
      <c r="G1267" s="23">
        <v>1</v>
      </c>
      <c r="H1267" s="22">
        <f t="shared" si="57"/>
        <v>1.97949</v>
      </c>
      <c r="I1267" s="24">
        <f t="shared" si="58"/>
        <v>1.97949</v>
      </c>
      <c r="J1267" s="25">
        <f>ROUND((H1267*'2-Calculator'!$D$26),2)</f>
        <v>10689.25</v>
      </c>
      <c r="K1267" s="25">
        <f>ROUND((I1267*'2-Calculator'!$D$26),2)</f>
        <v>10689.25</v>
      </c>
      <c r="L1267" s="23">
        <v>7.5</v>
      </c>
      <c r="M1267" s="20" t="s">
        <v>199</v>
      </c>
      <c r="N1267" s="20" t="s">
        <v>200</v>
      </c>
      <c r="O1267" s="20"/>
      <c r="P1267" s="20" t="s">
        <v>13</v>
      </c>
    </row>
    <row r="1268" spans="1:16" s="26" customFormat="1" ht="12.5">
      <c r="A1268" s="20"/>
      <c r="B1268" s="20" t="s">
        <v>1767</v>
      </c>
      <c r="C1268" s="72" t="str">
        <f t="shared" si="59"/>
        <v>841</v>
      </c>
      <c r="D1268" s="171" t="s">
        <v>1766</v>
      </c>
      <c r="E1268" s="182">
        <v>2.2532199999999998</v>
      </c>
      <c r="F1268" s="23">
        <v>1</v>
      </c>
      <c r="G1268" s="23">
        <v>1</v>
      </c>
      <c r="H1268" s="22">
        <f t="shared" si="57"/>
        <v>2.2532199999999998</v>
      </c>
      <c r="I1268" s="24">
        <f t="shared" si="58"/>
        <v>2.2532199999999998</v>
      </c>
      <c r="J1268" s="25">
        <f>ROUND((H1268*'2-Calculator'!$D$26),2)</f>
        <v>12167.39</v>
      </c>
      <c r="K1268" s="25">
        <f>ROUND((I1268*'2-Calculator'!$D$26),2)</f>
        <v>12167.39</v>
      </c>
      <c r="L1268" s="23">
        <v>7.5</v>
      </c>
      <c r="M1268" s="20" t="s">
        <v>199</v>
      </c>
      <c r="N1268" s="20" t="s">
        <v>200</v>
      </c>
      <c r="O1268" s="20"/>
      <c r="P1268" s="20" t="s">
        <v>13</v>
      </c>
    </row>
    <row r="1269" spans="1:16" s="26" customFormat="1" ht="12.5">
      <c r="A1269" s="20"/>
      <c r="B1269" s="20" t="s">
        <v>1768</v>
      </c>
      <c r="C1269" s="72" t="str">
        <f t="shared" si="59"/>
        <v>841</v>
      </c>
      <c r="D1269" s="171" t="s">
        <v>1766</v>
      </c>
      <c r="E1269" s="182">
        <v>7.6966599999999996</v>
      </c>
      <c r="F1269" s="23">
        <v>1</v>
      </c>
      <c r="G1269" s="23">
        <v>1</v>
      </c>
      <c r="H1269" s="22">
        <f t="shared" si="57"/>
        <v>7.6966599999999996</v>
      </c>
      <c r="I1269" s="24">
        <f t="shared" si="58"/>
        <v>7.6966599999999996</v>
      </c>
      <c r="J1269" s="25">
        <f>ROUND((H1269*'2-Calculator'!$D$26),2)</f>
        <v>41561.96</v>
      </c>
      <c r="K1269" s="25">
        <f>ROUND((I1269*'2-Calculator'!$D$26),2)</f>
        <v>41561.96</v>
      </c>
      <c r="L1269" s="23">
        <v>22.694267515923567</v>
      </c>
      <c r="M1269" s="20" t="s">
        <v>199</v>
      </c>
      <c r="N1269" s="20" t="s">
        <v>200</v>
      </c>
      <c r="O1269" s="20"/>
      <c r="P1269" s="20" t="s">
        <v>13</v>
      </c>
    </row>
    <row r="1270" spans="1:16" s="26" customFormat="1" ht="12.5">
      <c r="A1270" s="20"/>
      <c r="B1270" s="20" t="s">
        <v>1769</v>
      </c>
      <c r="C1270" s="72" t="str">
        <f t="shared" si="59"/>
        <v>841</v>
      </c>
      <c r="D1270" s="171" t="s">
        <v>1766</v>
      </c>
      <c r="E1270" s="182">
        <v>20.972480000000001</v>
      </c>
      <c r="F1270" s="23">
        <v>1</v>
      </c>
      <c r="G1270" s="23">
        <v>1</v>
      </c>
      <c r="H1270" s="22">
        <f t="shared" si="57"/>
        <v>20.972480000000001</v>
      </c>
      <c r="I1270" s="24">
        <f t="shared" si="58"/>
        <v>20.972480000000001</v>
      </c>
      <c r="J1270" s="25">
        <f>ROUND((H1270*'2-Calculator'!$D$26),2)</f>
        <v>113251.39</v>
      </c>
      <c r="K1270" s="25">
        <f>ROUND((I1270*'2-Calculator'!$D$26),2)</f>
        <v>113251.39</v>
      </c>
      <c r="L1270" s="23">
        <v>40.488038277511961</v>
      </c>
      <c r="M1270" s="20" t="s">
        <v>199</v>
      </c>
      <c r="N1270" s="20" t="s">
        <v>200</v>
      </c>
      <c r="O1270" s="20"/>
      <c r="P1270" s="20" t="s">
        <v>13</v>
      </c>
    </row>
    <row r="1271" spans="1:16" s="26" customFormat="1" ht="12.5">
      <c r="A1271" s="20"/>
      <c r="B1271" s="20" t="s">
        <v>1770</v>
      </c>
      <c r="C1271" s="72" t="str">
        <f t="shared" si="59"/>
        <v>842</v>
      </c>
      <c r="D1271" s="171" t="s">
        <v>1771</v>
      </c>
      <c r="E1271" s="182">
        <v>1.4938499999999999</v>
      </c>
      <c r="F1271" s="23">
        <v>1</v>
      </c>
      <c r="G1271" s="23">
        <v>1</v>
      </c>
      <c r="H1271" s="22">
        <f t="shared" si="57"/>
        <v>1.4938499999999999</v>
      </c>
      <c r="I1271" s="24">
        <f t="shared" si="58"/>
        <v>1.4938499999999999</v>
      </c>
      <c r="J1271" s="25">
        <f>ROUND((H1271*'2-Calculator'!$D$26),2)</f>
        <v>8066.79</v>
      </c>
      <c r="K1271" s="25">
        <f>ROUND((I1271*'2-Calculator'!$D$26),2)</f>
        <v>8066.79</v>
      </c>
      <c r="L1271" s="23">
        <v>4.3960255500354863</v>
      </c>
      <c r="M1271" s="20" t="s">
        <v>199</v>
      </c>
      <c r="N1271" s="20" t="s">
        <v>200</v>
      </c>
      <c r="O1271" s="20"/>
      <c r="P1271" s="20" t="s">
        <v>13</v>
      </c>
    </row>
    <row r="1272" spans="1:16" s="26" customFormat="1" ht="12.5">
      <c r="A1272" s="20"/>
      <c r="B1272" s="20" t="s">
        <v>1772</v>
      </c>
      <c r="C1272" s="72" t="str">
        <f t="shared" si="59"/>
        <v>842</v>
      </c>
      <c r="D1272" s="171" t="s">
        <v>1771</v>
      </c>
      <c r="E1272" s="182">
        <v>2.3170799999999998</v>
      </c>
      <c r="F1272" s="23">
        <v>1</v>
      </c>
      <c r="G1272" s="23">
        <v>1</v>
      </c>
      <c r="H1272" s="22">
        <f t="shared" si="57"/>
        <v>2.3170799999999998</v>
      </c>
      <c r="I1272" s="24">
        <f t="shared" si="58"/>
        <v>2.3170799999999998</v>
      </c>
      <c r="J1272" s="25">
        <f>ROUND((H1272*'2-Calculator'!$D$26),2)</f>
        <v>12512.23</v>
      </c>
      <c r="K1272" s="25">
        <f>ROUND((I1272*'2-Calculator'!$D$26),2)</f>
        <v>12512.23</v>
      </c>
      <c r="L1272" s="23">
        <v>7.9191971178589808</v>
      </c>
      <c r="M1272" s="20" t="s">
        <v>199</v>
      </c>
      <c r="N1272" s="20" t="s">
        <v>200</v>
      </c>
      <c r="O1272" s="20"/>
      <c r="P1272" s="20" t="s">
        <v>13</v>
      </c>
    </row>
    <row r="1273" spans="1:16" s="26" customFormat="1" ht="12.5">
      <c r="A1273" s="20"/>
      <c r="B1273" s="20" t="s">
        <v>1773</v>
      </c>
      <c r="C1273" s="72" t="str">
        <f t="shared" si="59"/>
        <v>842</v>
      </c>
      <c r="D1273" s="171" t="s">
        <v>1771</v>
      </c>
      <c r="E1273" s="182">
        <v>4.37094</v>
      </c>
      <c r="F1273" s="23">
        <v>1</v>
      </c>
      <c r="G1273" s="23">
        <v>1</v>
      </c>
      <c r="H1273" s="22">
        <f t="shared" si="57"/>
        <v>4.37094</v>
      </c>
      <c r="I1273" s="24">
        <f t="shared" si="58"/>
        <v>4.37094</v>
      </c>
      <c r="J1273" s="25">
        <f>ROUND((H1273*'2-Calculator'!$D$26),2)</f>
        <v>23603.08</v>
      </c>
      <c r="K1273" s="25">
        <f>ROUND((I1273*'2-Calculator'!$D$26),2)</f>
        <v>23603.08</v>
      </c>
      <c r="L1273" s="23">
        <v>13.889388489208633</v>
      </c>
      <c r="M1273" s="20" t="s">
        <v>199</v>
      </c>
      <c r="N1273" s="20" t="s">
        <v>200</v>
      </c>
      <c r="O1273" s="20"/>
      <c r="P1273" s="20" t="s">
        <v>13</v>
      </c>
    </row>
    <row r="1274" spans="1:16" s="26" customFormat="1" ht="12.5">
      <c r="A1274" s="20"/>
      <c r="B1274" s="20" t="s">
        <v>1774</v>
      </c>
      <c r="C1274" s="72" t="str">
        <f t="shared" si="59"/>
        <v>842</v>
      </c>
      <c r="D1274" s="171" t="s">
        <v>1771</v>
      </c>
      <c r="E1274" s="182">
        <v>10.59887</v>
      </c>
      <c r="F1274" s="23">
        <v>1</v>
      </c>
      <c r="G1274" s="23">
        <v>1</v>
      </c>
      <c r="H1274" s="22">
        <f t="shared" si="57"/>
        <v>10.59887</v>
      </c>
      <c r="I1274" s="24">
        <f t="shared" si="58"/>
        <v>10.59887</v>
      </c>
      <c r="J1274" s="25">
        <f>ROUND((H1274*'2-Calculator'!$D$26),2)</f>
        <v>57233.9</v>
      </c>
      <c r="K1274" s="25">
        <f>ROUND((I1274*'2-Calculator'!$D$26),2)</f>
        <v>57233.9</v>
      </c>
      <c r="L1274" s="23">
        <v>27.170731707317074</v>
      </c>
      <c r="M1274" s="20" t="s">
        <v>199</v>
      </c>
      <c r="N1274" s="20" t="s">
        <v>200</v>
      </c>
      <c r="O1274" s="20"/>
      <c r="P1274" s="20" t="s">
        <v>13</v>
      </c>
    </row>
    <row r="1275" spans="1:16" s="26" customFormat="1" ht="12.5">
      <c r="A1275" s="20"/>
      <c r="B1275" s="20" t="s">
        <v>1775</v>
      </c>
      <c r="C1275" s="72" t="str">
        <f t="shared" si="59"/>
        <v>843</v>
      </c>
      <c r="D1275" s="171" t="s">
        <v>1776</v>
      </c>
      <c r="E1275" s="182">
        <v>0.57538</v>
      </c>
      <c r="F1275" s="23">
        <v>1</v>
      </c>
      <c r="G1275" s="23">
        <v>1</v>
      </c>
      <c r="H1275" s="22">
        <f t="shared" si="57"/>
        <v>0.57538</v>
      </c>
      <c r="I1275" s="24">
        <f t="shared" si="58"/>
        <v>0.57538</v>
      </c>
      <c r="J1275" s="25">
        <f>ROUND((H1275*'2-Calculator'!$D$26),2)</f>
        <v>3107.05</v>
      </c>
      <c r="K1275" s="25">
        <f>ROUND((I1275*'2-Calculator'!$D$26),2)</f>
        <v>3107.05</v>
      </c>
      <c r="L1275" s="23">
        <v>3.2488479262672811</v>
      </c>
      <c r="M1275" s="20" t="s">
        <v>199</v>
      </c>
      <c r="N1275" s="20" t="s">
        <v>200</v>
      </c>
      <c r="O1275" s="20"/>
      <c r="P1275" s="20" t="s">
        <v>13</v>
      </c>
    </row>
    <row r="1276" spans="1:16" s="26" customFormat="1" ht="12.5">
      <c r="A1276" s="20"/>
      <c r="B1276" s="20" t="s">
        <v>1777</v>
      </c>
      <c r="C1276" s="72" t="str">
        <f t="shared" si="59"/>
        <v>843</v>
      </c>
      <c r="D1276" s="171" t="s">
        <v>1776</v>
      </c>
      <c r="E1276" s="182">
        <v>0.8831</v>
      </c>
      <c r="F1276" s="23">
        <v>1</v>
      </c>
      <c r="G1276" s="23">
        <v>1</v>
      </c>
      <c r="H1276" s="22">
        <f t="shared" si="57"/>
        <v>0.8831</v>
      </c>
      <c r="I1276" s="24">
        <f t="shared" si="58"/>
        <v>0.8831</v>
      </c>
      <c r="J1276" s="25">
        <f>ROUND((H1276*'2-Calculator'!$D$26),2)</f>
        <v>4768.74</v>
      </c>
      <c r="K1276" s="25">
        <f>ROUND((I1276*'2-Calculator'!$D$26),2)</f>
        <v>4768.74</v>
      </c>
      <c r="L1276" s="23">
        <v>4.8225108225108224</v>
      </c>
      <c r="M1276" s="20" t="s">
        <v>199</v>
      </c>
      <c r="N1276" s="20" t="s">
        <v>200</v>
      </c>
      <c r="O1276" s="20"/>
      <c r="P1276" s="20" t="s">
        <v>13</v>
      </c>
    </row>
    <row r="1277" spans="1:16" s="26" customFormat="1" ht="12.5">
      <c r="A1277" s="20"/>
      <c r="B1277" s="20" t="s">
        <v>1778</v>
      </c>
      <c r="C1277" s="72" t="str">
        <f t="shared" si="59"/>
        <v>843</v>
      </c>
      <c r="D1277" s="171" t="s">
        <v>1776</v>
      </c>
      <c r="E1277" s="182">
        <v>1.19661</v>
      </c>
      <c r="F1277" s="23">
        <v>1</v>
      </c>
      <c r="G1277" s="23">
        <v>1</v>
      </c>
      <c r="H1277" s="22">
        <f t="shared" si="57"/>
        <v>1.19661</v>
      </c>
      <c r="I1277" s="24">
        <f t="shared" si="58"/>
        <v>1.19661</v>
      </c>
      <c r="J1277" s="25">
        <f>ROUND((H1277*'2-Calculator'!$D$26),2)</f>
        <v>6461.69</v>
      </c>
      <c r="K1277" s="25">
        <f>ROUND((I1277*'2-Calculator'!$D$26),2)</f>
        <v>6461.69</v>
      </c>
      <c r="L1277" s="23">
        <v>7.171875</v>
      </c>
      <c r="M1277" s="20" t="s">
        <v>199</v>
      </c>
      <c r="N1277" s="20" t="s">
        <v>200</v>
      </c>
      <c r="O1277" s="20"/>
      <c r="P1277" s="20" t="s">
        <v>13</v>
      </c>
    </row>
    <row r="1278" spans="1:16" s="26" customFormat="1" ht="12.5">
      <c r="A1278" s="20"/>
      <c r="B1278" s="20" t="s">
        <v>1779</v>
      </c>
      <c r="C1278" s="72" t="str">
        <f t="shared" si="59"/>
        <v>843</v>
      </c>
      <c r="D1278" s="171" t="s">
        <v>1776</v>
      </c>
      <c r="E1278" s="182">
        <v>2.4641500000000001</v>
      </c>
      <c r="F1278" s="23">
        <v>1</v>
      </c>
      <c r="G1278" s="23">
        <v>1</v>
      </c>
      <c r="H1278" s="22">
        <f t="shared" si="57"/>
        <v>2.4641500000000001</v>
      </c>
      <c r="I1278" s="24">
        <f t="shared" si="58"/>
        <v>2.4641500000000001</v>
      </c>
      <c r="J1278" s="25">
        <f>ROUND((H1278*'2-Calculator'!$D$26),2)</f>
        <v>13306.41</v>
      </c>
      <c r="K1278" s="25">
        <f>ROUND((I1278*'2-Calculator'!$D$26),2)</f>
        <v>13306.41</v>
      </c>
      <c r="L1278" s="23">
        <v>13.051428571428572</v>
      </c>
      <c r="M1278" s="20" t="s">
        <v>199</v>
      </c>
      <c r="N1278" s="20" t="s">
        <v>200</v>
      </c>
      <c r="O1278" s="20"/>
      <c r="P1278" s="20" t="s">
        <v>13</v>
      </c>
    </row>
    <row r="1279" spans="1:16" s="26" customFormat="1" ht="12.5">
      <c r="A1279" s="20"/>
      <c r="B1279" s="20" t="s">
        <v>1780</v>
      </c>
      <c r="C1279" s="72" t="str">
        <f t="shared" si="59"/>
        <v>844</v>
      </c>
      <c r="D1279" s="171" t="s">
        <v>1781</v>
      </c>
      <c r="E1279" s="182">
        <v>0.45263999999999999</v>
      </c>
      <c r="F1279" s="23">
        <v>1</v>
      </c>
      <c r="G1279" s="23">
        <v>1</v>
      </c>
      <c r="H1279" s="22">
        <f t="shared" si="57"/>
        <v>0.45263999999999999</v>
      </c>
      <c r="I1279" s="24">
        <f t="shared" si="58"/>
        <v>0.45263999999999999</v>
      </c>
      <c r="J1279" s="25">
        <f>ROUND((H1279*'2-Calculator'!$D$26),2)</f>
        <v>2444.2600000000002</v>
      </c>
      <c r="K1279" s="25">
        <f>ROUND((I1279*'2-Calculator'!$D$26),2)</f>
        <v>2444.2600000000002</v>
      </c>
      <c r="L1279" s="23">
        <v>2.3836951705804164</v>
      </c>
      <c r="M1279" s="20" t="s">
        <v>199</v>
      </c>
      <c r="N1279" s="20" t="s">
        <v>200</v>
      </c>
      <c r="O1279" s="20"/>
      <c r="P1279" s="20" t="s">
        <v>13</v>
      </c>
    </row>
    <row r="1280" spans="1:16" s="26" customFormat="1" ht="12.5">
      <c r="A1280" s="20"/>
      <c r="B1280" s="20" t="s">
        <v>1782</v>
      </c>
      <c r="C1280" s="72" t="str">
        <f t="shared" si="59"/>
        <v>844</v>
      </c>
      <c r="D1280" s="171" t="s">
        <v>1781</v>
      </c>
      <c r="E1280" s="182">
        <v>0.73338999999999999</v>
      </c>
      <c r="F1280" s="23">
        <v>1</v>
      </c>
      <c r="G1280" s="23">
        <v>1</v>
      </c>
      <c r="H1280" s="22">
        <f t="shared" si="57"/>
        <v>0.73338999999999999</v>
      </c>
      <c r="I1280" s="24">
        <f t="shared" si="58"/>
        <v>0.73338999999999999</v>
      </c>
      <c r="J1280" s="25">
        <f>ROUND((H1280*'2-Calculator'!$D$26),2)</f>
        <v>3960.31</v>
      </c>
      <c r="K1280" s="25">
        <f>ROUND((I1280*'2-Calculator'!$D$26),2)</f>
        <v>3960.31</v>
      </c>
      <c r="L1280" s="23">
        <v>3.9788519637462234</v>
      </c>
      <c r="M1280" s="20" t="s">
        <v>199</v>
      </c>
      <c r="N1280" s="20" t="s">
        <v>200</v>
      </c>
      <c r="O1280" s="20"/>
      <c r="P1280" s="20" t="s">
        <v>13</v>
      </c>
    </row>
    <row r="1281" spans="1:16" s="26" customFormat="1" ht="12.5">
      <c r="A1281" s="20"/>
      <c r="B1281" s="20" t="s">
        <v>1783</v>
      </c>
      <c r="C1281" s="72" t="str">
        <f t="shared" si="59"/>
        <v>844</v>
      </c>
      <c r="D1281" s="171" t="s">
        <v>1781</v>
      </c>
      <c r="E1281" s="182">
        <v>1.26047</v>
      </c>
      <c r="F1281" s="23">
        <v>1</v>
      </c>
      <c r="G1281" s="23">
        <v>1</v>
      </c>
      <c r="H1281" s="22">
        <f t="shared" si="57"/>
        <v>1.26047</v>
      </c>
      <c r="I1281" s="24">
        <f t="shared" si="58"/>
        <v>1.26047</v>
      </c>
      <c r="J1281" s="25">
        <f>ROUND((H1281*'2-Calculator'!$D$26),2)</f>
        <v>6806.54</v>
      </c>
      <c r="K1281" s="25">
        <f>ROUND((I1281*'2-Calculator'!$D$26),2)</f>
        <v>6806.54</v>
      </c>
      <c r="L1281" s="23">
        <v>5.891540130151844</v>
      </c>
      <c r="M1281" s="20" t="s">
        <v>199</v>
      </c>
      <c r="N1281" s="20" t="s">
        <v>200</v>
      </c>
      <c r="O1281" s="20"/>
      <c r="P1281" s="20" t="s">
        <v>13</v>
      </c>
    </row>
    <row r="1282" spans="1:16" s="26" customFormat="1" ht="12.5">
      <c r="A1282" s="20"/>
      <c r="B1282" s="20" t="s">
        <v>1784</v>
      </c>
      <c r="C1282" s="72" t="str">
        <f t="shared" si="59"/>
        <v>844</v>
      </c>
      <c r="D1282" s="171" t="s">
        <v>1781</v>
      </c>
      <c r="E1282" s="182">
        <v>2.91086</v>
      </c>
      <c r="F1282" s="23">
        <v>1</v>
      </c>
      <c r="G1282" s="23">
        <v>1</v>
      </c>
      <c r="H1282" s="22">
        <f t="shared" si="57"/>
        <v>2.91086</v>
      </c>
      <c r="I1282" s="24">
        <f t="shared" si="58"/>
        <v>2.91086</v>
      </c>
      <c r="J1282" s="25">
        <f>ROUND((H1282*'2-Calculator'!$D$26),2)</f>
        <v>15718.64</v>
      </c>
      <c r="K1282" s="25">
        <f>ROUND((I1282*'2-Calculator'!$D$26),2)</f>
        <v>15718.64</v>
      </c>
      <c r="L1282" s="23">
        <v>11.157894736842104</v>
      </c>
      <c r="M1282" s="20" t="s">
        <v>199</v>
      </c>
      <c r="N1282" s="20" t="s">
        <v>200</v>
      </c>
      <c r="O1282" s="20"/>
      <c r="P1282" s="20" t="s">
        <v>13</v>
      </c>
    </row>
    <row r="1283" spans="1:16" s="26" customFormat="1" ht="12.5">
      <c r="A1283" s="20"/>
      <c r="B1283" s="20" t="s">
        <v>1785</v>
      </c>
      <c r="C1283" s="72" t="str">
        <f t="shared" si="59"/>
        <v>850</v>
      </c>
      <c r="D1283" s="171" t="s">
        <v>1786</v>
      </c>
      <c r="E1283" s="182">
        <v>2.0910799999999998</v>
      </c>
      <c r="F1283" s="23">
        <v>1</v>
      </c>
      <c r="G1283" s="23">
        <v>1</v>
      </c>
      <c r="H1283" s="22">
        <f t="shared" si="57"/>
        <v>2.0910799999999998</v>
      </c>
      <c r="I1283" s="24">
        <f t="shared" si="58"/>
        <v>2.0910799999999998</v>
      </c>
      <c r="J1283" s="25">
        <f>ROUND((H1283*'2-Calculator'!$D$26),2)</f>
        <v>11291.83</v>
      </c>
      <c r="K1283" s="25">
        <f>ROUND((I1283*'2-Calculator'!$D$26),2)</f>
        <v>11291.83</v>
      </c>
      <c r="L1283" s="23">
        <v>2.9349427168576105</v>
      </c>
      <c r="M1283" s="20" t="s">
        <v>199</v>
      </c>
      <c r="N1283" s="20" t="s">
        <v>200</v>
      </c>
      <c r="O1283" s="20"/>
      <c r="P1283" s="20" t="s">
        <v>13</v>
      </c>
    </row>
    <row r="1284" spans="1:16" s="26" customFormat="1" ht="12.5">
      <c r="A1284" s="20"/>
      <c r="B1284" s="20" t="s">
        <v>1787</v>
      </c>
      <c r="C1284" s="72" t="str">
        <f t="shared" si="59"/>
        <v>850</v>
      </c>
      <c r="D1284" s="171" t="s">
        <v>1786</v>
      </c>
      <c r="E1284" s="182">
        <v>2.8359899999999998</v>
      </c>
      <c r="F1284" s="23">
        <v>1</v>
      </c>
      <c r="G1284" s="23">
        <v>1</v>
      </c>
      <c r="H1284" s="22">
        <f t="shared" si="57"/>
        <v>2.8359899999999998</v>
      </c>
      <c r="I1284" s="24">
        <f t="shared" si="58"/>
        <v>2.8359899999999998</v>
      </c>
      <c r="J1284" s="25">
        <f>ROUND((H1284*'2-Calculator'!$D$26),2)</f>
        <v>15314.35</v>
      </c>
      <c r="K1284" s="25">
        <f>ROUND((I1284*'2-Calculator'!$D$26),2)</f>
        <v>15314.35</v>
      </c>
      <c r="L1284" s="23">
        <v>4.8123205429391804</v>
      </c>
      <c r="M1284" s="20" t="s">
        <v>199</v>
      </c>
      <c r="N1284" s="20" t="s">
        <v>200</v>
      </c>
      <c r="O1284" s="20"/>
      <c r="P1284" s="20" t="s">
        <v>13</v>
      </c>
    </row>
    <row r="1285" spans="1:16" s="26" customFormat="1" ht="12.5">
      <c r="A1285" s="20"/>
      <c r="B1285" s="20" t="s">
        <v>1788</v>
      </c>
      <c r="C1285" s="72" t="str">
        <f t="shared" si="59"/>
        <v>850</v>
      </c>
      <c r="D1285" s="171" t="s">
        <v>1786</v>
      </c>
      <c r="E1285" s="182">
        <v>3.4766599999999999</v>
      </c>
      <c r="F1285" s="23">
        <v>1</v>
      </c>
      <c r="G1285" s="23">
        <v>1</v>
      </c>
      <c r="H1285" s="22">
        <f t="shared" si="57"/>
        <v>3.4766599999999999</v>
      </c>
      <c r="I1285" s="24">
        <f t="shared" si="58"/>
        <v>3.4766599999999999</v>
      </c>
      <c r="J1285" s="25">
        <f>ROUND((H1285*'2-Calculator'!$D$26),2)</f>
        <v>18773.96</v>
      </c>
      <c r="K1285" s="25">
        <f>ROUND((I1285*'2-Calculator'!$D$26),2)</f>
        <v>18773.96</v>
      </c>
      <c r="L1285" s="23">
        <v>10.18467741935484</v>
      </c>
      <c r="M1285" s="20" t="s">
        <v>199</v>
      </c>
      <c r="N1285" s="20" t="s">
        <v>200</v>
      </c>
      <c r="O1285" s="20"/>
      <c r="P1285" s="20" t="s">
        <v>13</v>
      </c>
    </row>
    <row r="1286" spans="1:16" s="26" customFormat="1" ht="12.5">
      <c r="A1286" s="20"/>
      <c r="B1286" s="20" t="s">
        <v>1789</v>
      </c>
      <c r="C1286" s="72" t="str">
        <f t="shared" si="59"/>
        <v>850</v>
      </c>
      <c r="D1286" s="171" t="s">
        <v>1786</v>
      </c>
      <c r="E1286" s="182">
        <v>7.3862800000000002</v>
      </c>
      <c r="F1286" s="23">
        <v>1</v>
      </c>
      <c r="G1286" s="23">
        <v>1</v>
      </c>
      <c r="H1286" s="22">
        <f t="shared" si="57"/>
        <v>7.3862800000000002</v>
      </c>
      <c r="I1286" s="24">
        <f t="shared" si="58"/>
        <v>7.3862800000000002</v>
      </c>
      <c r="J1286" s="25">
        <f>ROUND((H1286*'2-Calculator'!$D$26),2)</f>
        <v>39885.910000000003</v>
      </c>
      <c r="K1286" s="25">
        <f>ROUND((I1286*'2-Calculator'!$D$26),2)</f>
        <v>39885.910000000003</v>
      </c>
      <c r="L1286" s="23">
        <v>27.003125000000001</v>
      </c>
      <c r="M1286" s="20" t="s">
        <v>199</v>
      </c>
      <c r="N1286" s="20" t="s">
        <v>200</v>
      </c>
      <c r="O1286" s="20"/>
      <c r="P1286" s="20" t="s">
        <v>13</v>
      </c>
    </row>
    <row r="1287" spans="1:16" s="26" customFormat="1" ht="12.5">
      <c r="A1287" s="20"/>
      <c r="B1287" s="20" t="s">
        <v>1790</v>
      </c>
      <c r="C1287" s="72" t="str">
        <f t="shared" si="59"/>
        <v>860</v>
      </c>
      <c r="D1287" s="171" t="s">
        <v>1791</v>
      </c>
      <c r="E1287" s="182">
        <v>1.21743</v>
      </c>
      <c r="F1287" s="23">
        <v>2.1</v>
      </c>
      <c r="G1287" s="23">
        <v>2.1</v>
      </c>
      <c r="H1287" s="22">
        <f t="shared" si="57"/>
        <v>2.5566</v>
      </c>
      <c r="I1287" s="24">
        <f t="shared" si="58"/>
        <v>2.5566</v>
      </c>
      <c r="J1287" s="25">
        <f>ROUND((H1287*'2-Calculator'!$D$26),2)</f>
        <v>13805.64</v>
      </c>
      <c r="K1287" s="25">
        <f>ROUND((I1287*'2-Calculator'!$D$26),2)</f>
        <v>13805.64</v>
      </c>
      <c r="L1287" s="23">
        <v>11.371082433500131</v>
      </c>
      <c r="M1287" s="20" t="s">
        <v>1792</v>
      </c>
      <c r="N1287" s="20" t="s">
        <v>1792</v>
      </c>
      <c r="O1287" s="20"/>
      <c r="P1287" s="20" t="s">
        <v>13</v>
      </c>
    </row>
    <row r="1288" spans="1:16" s="26" customFormat="1" ht="12.5">
      <c r="A1288" s="20"/>
      <c r="B1288" s="20" t="s">
        <v>1793</v>
      </c>
      <c r="C1288" s="72" t="str">
        <f t="shared" si="59"/>
        <v>860</v>
      </c>
      <c r="D1288" s="171" t="s">
        <v>1791</v>
      </c>
      <c r="E1288" s="182">
        <v>1.4923200000000001</v>
      </c>
      <c r="F1288" s="23">
        <v>2.1</v>
      </c>
      <c r="G1288" s="23">
        <v>2.1</v>
      </c>
      <c r="H1288" s="22">
        <f t="shared" si="57"/>
        <v>3.1338699999999999</v>
      </c>
      <c r="I1288" s="24">
        <f t="shared" si="58"/>
        <v>3.1338699999999999</v>
      </c>
      <c r="J1288" s="25">
        <f>ROUND((H1288*'2-Calculator'!$D$26),2)</f>
        <v>16922.900000000001</v>
      </c>
      <c r="K1288" s="25">
        <f>ROUND((I1288*'2-Calculator'!$D$26),2)</f>
        <v>16922.900000000001</v>
      </c>
      <c r="L1288" s="23">
        <v>13.287613122171946</v>
      </c>
      <c r="M1288" s="20" t="s">
        <v>1792</v>
      </c>
      <c r="N1288" s="20" t="s">
        <v>1792</v>
      </c>
      <c r="O1288" s="20"/>
      <c r="P1288" s="20" t="s">
        <v>13</v>
      </c>
    </row>
    <row r="1289" spans="1:16" s="26" customFormat="1" ht="12.5">
      <c r="A1289" s="20"/>
      <c r="B1289" s="20" t="s">
        <v>1794</v>
      </c>
      <c r="C1289" s="72" t="str">
        <f t="shared" si="59"/>
        <v>860</v>
      </c>
      <c r="D1289" s="171" t="s">
        <v>1791</v>
      </c>
      <c r="E1289" s="182">
        <v>1.90076</v>
      </c>
      <c r="F1289" s="23">
        <v>2.1</v>
      </c>
      <c r="G1289" s="23">
        <v>2.1</v>
      </c>
      <c r="H1289" s="22">
        <f t="shared" si="57"/>
        <v>3.9916</v>
      </c>
      <c r="I1289" s="24">
        <f t="shared" si="58"/>
        <v>3.9916</v>
      </c>
      <c r="J1289" s="25">
        <f>ROUND((H1289*'2-Calculator'!$D$26),2)</f>
        <v>21554.639999999999</v>
      </c>
      <c r="K1289" s="25">
        <f>ROUND((I1289*'2-Calculator'!$D$26),2)</f>
        <v>21554.639999999999</v>
      </c>
      <c r="L1289" s="23">
        <v>15.343421865348981</v>
      </c>
      <c r="M1289" s="20" t="s">
        <v>1792</v>
      </c>
      <c r="N1289" s="20" t="s">
        <v>1792</v>
      </c>
      <c r="O1289" s="20"/>
      <c r="P1289" s="20" t="s">
        <v>13</v>
      </c>
    </row>
    <row r="1290" spans="1:16" s="26" customFormat="1" ht="12.5">
      <c r="A1290" s="20"/>
      <c r="B1290" s="20" t="s">
        <v>1795</v>
      </c>
      <c r="C1290" s="72" t="str">
        <f t="shared" si="59"/>
        <v>860</v>
      </c>
      <c r="D1290" s="171" t="s">
        <v>1791</v>
      </c>
      <c r="E1290" s="182">
        <v>2.32843</v>
      </c>
      <c r="F1290" s="23">
        <v>2.1</v>
      </c>
      <c r="G1290" s="23">
        <v>2.1</v>
      </c>
      <c r="H1290" s="22">
        <f t="shared" si="57"/>
        <v>4.8897000000000004</v>
      </c>
      <c r="I1290" s="24">
        <f t="shared" si="58"/>
        <v>4.8897000000000004</v>
      </c>
      <c r="J1290" s="25">
        <f>ROUND((H1290*'2-Calculator'!$D$26),2)</f>
        <v>26404.38</v>
      </c>
      <c r="K1290" s="25">
        <f>ROUND((I1290*'2-Calculator'!$D$26),2)</f>
        <v>26404.38</v>
      </c>
      <c r="L1290" s="23">
        <v>17.773666092943202</v>
      </c>
      <c r="M1290" s="20" t="s">
        <v>1792</v>
      </c>
      <c r="N1290" s="20" t="s">
        <v>1792</v>
      </c>
      <c r="O1290" s="20"/>
      <c r="P1290" s="20" t="s">
        <v>13</v>
      </c>
    </row>
    <row r="1291" spans="1:16" s="26" customFormat="1" ht="12.5">
      <c r="A1291" s="20"/>
      <c r="B1291" s="20" t="s">
        <v>1796</v>
      </c>
      <c r="C1291" s="72" t="str">
        <f t="shared" si="59"/>
        <v>861</v>
      </c>
      <c r="D1291" s="171" t="s">
        <v>1797</v>
      </c>
      <c r="E1291" s="182">
        <v>0.43303000000000003</v>
      </c>
      <c r="F1291" s="23">
        <v>1</v>
      </c>
      <c r="G1291" s="23">
        <v>1</v>
      </c>
      <c r="H1291" s="22">
        <f t="shared" si="57"/>
        <v>0.43303000000000003</v>
      </c>
      <c r="I1291" s="24">
        <f t="shared" si="58"/>
        <v>0.43303000000000003</v>
      </c>
      <c r="J1291" s="25">
        <f>ROUND((H1291*'2-Calculator'!$D$26),2)</f>
        <v>2338.36</v>
      </c>
      <c r="K1291" s="25">
        <f>ROUND((I1291*'2-Calculator'!$D$26),2)</f>
        <v>2338.36</v>
      </c>
      <c r="L1291" s="23">
        <v>2.8696606013679182</v>
      </c>
      <c r="M1291" s="20" t="s">
        <v>199</v>
      </c>
      <c r="N1291" s="20" t="s">
        <v>200</v>
      </c>
      <c r="O1291" s="20"/>
      <c r="P1291" s="20" t="s">
        <v>13</v>
      </c>
    </row>
    <row r="1292" spans="1:16" s="26" customFormat="1" ht="12.5">
      <c r="A1292" s="20"/>
      <c r="B1292" s="20" t="s">
        <v>1798</v>
      </c>
      <c r="C1292" s="72" t="str">
        <f t="shared" si="59"/>
        <v>861</v>
      </c>
      <c r="D1292" s="171" t="s">
        <v>1797</v>
      </c>
      <c r="E1292" s="182">
        <v>0.75056</v>
      </c>
      <c r="F1292" s="23">
        <v>1</v>
      </c>
      <c r="G1292" s="23">
        <v>1</v>
      </c>
      <c r="H1292" s="22">
        <f t="shared" si="57"/>
        <v>0.75056</v>
      </c>
      <c r="I1292" s="24">
        <f t="shared" si="58"/>
        <v>0.75056</v>
      </c>
      <c r="J1292" s="25">
        <f>ROUND((H1292*'2-Calculator'!$D$26),2)</f>
        <v>4053.02</v>
      </c>
      <c r="K1292" s="25">
        <f>ROUND((I1292*'2-Calculator'!$D$26),2)</f>
        <v>4053.02</v>
      </c>
      <c r="L1292" s="23">
        <v>4.3344175044352458</v>
      </c>
      <c r="M1292" s="20" t="s">
        <v>199</v>
      </c>
      <c r="N1292" s="20" t="s">
        <v>200</v>
      </c>
      <c r="O1292" s="20"/>
      <c r="P1292" s="20" t="s">
        <v>13</v>
      </c>
    </row>
    <row r="1293" spans="1:16" s="26" customFormat="1" ht="12.5">
      <c r="A1293" s="20"/>
      <c r="B1293" s="20" t="s">
        <v>1799</v>
      </c>
      <c r="C1293" s="72" t="str">
        <f t="shared" si="59"/>
        <v>861</v>
      </c>
      <c r="D1293" s="171" t="s">
        <v>1797</v>
      </c>
      <c r="E1293" s="182">
        <v>1.04993</v>
      </c>
      <c r="F1293" s="23">
        <v>1</v>
      </c>
      <c r="G1293" s="23">
        <v>1</v>
      </c>
      <c r="H1293" s="22">
        <f t="shared" si="57"/>
        <v>1.04993</v>
      </c>
      <c r="I1293" s="24">
        <f t="shared" si="58"/>
        <v>1.04993</v>
      </c>
      <c r="J1293" s="25">
        <f>ROUND((H1293*'2-Calculator'!$D$26),2)</f>
        <v>5669.62</v>
      </c>
      <c r="K1293" s="25">
        <f>ROUND((I1293*'2-Calculator'!$D$26),2)</f>
        <v>5669.62</v>
      </c>
      <c r="L1293" s="23">
        <v>6.5485890652557321</v>
      </c>
      <c r="M1293" s="20" t="s">
        <v>199</v>
      </c>
      <c r="N1293" s="20" t="s">
        <v>200</v>
      </c>
      <c r="O1293" s="20"/>
      <c r="P1293" s="20" t="s">
        <v>13</v>
      </c>
    </row>
    <row r="1294" spans="1:16" s="26" customFormat="1" ht="12.5">
      <c r="A1294" s="20"/>
      <c r="B1294" s="20" t="s">
        <v>1800</v>
      </c>
      <c r="C1294" s="72" t="str">
        <f t="shared" si="59"/>
        <v>861</v>
      </c>
      <c r="D1294" s="171" t="s">
        <v>1797</v>
      </c>
      <c r="E1294" s="182">
        <v>1.1340300000000001</v>
      </c>
      <c r="F1294" s="23">
        <v>1</v>
      </c>
      <c r="G1294" s="23">
        <v>1</v>
      </c>
      <c r="H1294" s="22">
        <f t="shared" si="57"/>
        <v>1.1340300000000001</v>
      </c>
      <c r="I1294" s="24">
        <f t="shared" si="58"/>
        <v>1.1340300000000001</v>
      </c>
      <c r="J1294" s="25">
        <f>ROUND((H1294*'2-Calculator'!$D$26),2)</f>
        <v>6123.76</v>
      </c>
      <c r="K1294" s="25">
        <f>ROUND((I1294*'2-Calculator'!$D$26),2)</f>
        <v>6123.76</v>
      </c>
      <c r="L1294" s="23">
        <v>9.9338387319090291</v>
      </c>
      <c r="M1294" s="20" t="s">
        <v>199</v>
      </c>
      <c r="N1294" s="20" t="s">
        <v>200</v>
      </c>
      <c r="O1294" s="20"/>
      <c r="P1294" s="20" t="s">
        <v>13</v>
      </c>
    </row>
    <row r="1295" spans="1:16" s="26" customFormat="1" ht="12.5">
      <c r="A1295" s="20"/>
      <c r="B1295" s="20" t="s">
        <v>1801</v>
      </c>
      <c r="C1295" s="72" t="str">
        <f t="shared" si="59"/>
        <v>862</v>
      </c>
      <c r="D1295" s="171" t="s">
        <v>1802</v>
      </c>
      <c r="E1295" s="182">
        <v>0.58674000000000004</v>
      </c>
      <c r="F1295" s="23">
        <v>1</v>
      </c>
      <c r="G1295" s="23">
        <v>1</v>
      </c>
      <c r="H1295" s="22">
        <f t="shared" ref="H1295:H1346" si="60">ROUND(E1295*F1295,5)</f>
        <v>0.58674000000000004</v>
      </c>
      <c r="I1295" s="24">
        <f t="shared" ref="I1295:I1346" si="61">ROUND(E1295*G1295,5)</f>
        <v>0.58674000000000004</v>
      </c>
      <c r="J1295" s="25">
        <f>ROUND((H1295*'2-Calculator'!$D$26),2)</f>
        <v>3168.4</v>
      </c>
      <c r="K1295" s="25">
        <f>ROUND((I1295*'2-Calculator'!$D$26),2)</f>
        <v>3168.4</v>
      </c>
      <c r="L1295" s="23">
        <v>8.7768852034205747</v>
      </c>
      <c r="M1295" s="20" t="s">
        <v>199</v>
      </c>
      <c r="N1295" s="20" t="s">
        <v>200</v>
      </c>
      <c r="O1295" s="20"/>
      <c r="P1295" s="20" t="s">
        <v>13</v>
      </c>
    </row>
    <row r="1296" spans="1:16" s="26" customFormat="1" ht="12.5">
      <c r="A1296" s="20"/>
      <c r="B1296" s="20" t="s">
        <v>1803</v>
      </c>
      <c r="C1296" s="72" t="str">
        <f t="shared" ref="C1296:C1348" si="62">LEFT(B1296,3)</f>
        <v>862</v>
      </c>
      <c r="D1296" s="171" t="s">
        <v>1802</v>
      </c>
      <c r="E1296" s="182">
        <v>0.85506000000000004</v>
      </c>
      <c r="F1296" s="23">
        <v>1</v>
      </c>
      <c r="G1296" s="23">
        <v>1</v>
      </c>
      <c r="H1296" s="22">
        <f t="shared" si="60"/>
        <v>0.85506000000000004</v>
      </c>
      <c r="I1296" s="24">
        <f t="shared" si="61"/>
        <v>0.85506000000000004</v>
      </c>
      <c r="J1296" s="25">
        <f>ROUND((H1296*'2-Calculator'!$D$26),2)</f>
        <v>4617.32</v>
      </c>
      <c r="K1296" s="25">
        <f>ROUND((I1296*'2-Calculator'!$D$26),2)</f>
        <v>4617.32</v>
      </c>
      <c r="L1296" s="23">
        <v>11.432061841439285</v>
      </c>
      <c r="M1296" s="20" t="s">
        <v>199</v>
      </c>
      <c r="N1296" s="20" t="s">
        <v>200</v>
      </c>
      <c r="O1296" s="20"/>
      <c r="P1296" s="20" t="s">
        <v>13</v>
      </c>
    </row>
    <row r="1297" spans="1:16" s="26" customFormat="1" ht="12.5">
      <c r="A1297" s="20"/>
      <c r="B1297" s="20" t="s">
        <v>1804</v>
      </c>
      <c r="C1297" s="72" t="str">
        <f t="shared" si="62"/>
        <v>862</v>
      </c>
      <c r="D1297" s="171" t="s">
        <v>1802</v>
      </c>
      <c r="E1297" s="182">
        <v>0.95538000000000001</v>
      </c>
      <c r="F1297" s="23">
        <v>1</v>
      </c>
      <c r="G1297" s="23">
        <v>1</v>
      </c>
      <c r="H1297" s="22">
        <f t="shared" si="60"/>
        <v>0.95538000000000001</v>
      </c>
      <c r="I1297" s="24">
        <f t="shared" si="61"/>
        <v>0.95538000000000001</v>
      </c>
      <c r="J1297" s="25">
        <f>ROUND((H1297*'2-Calculator'!$D$26),2)</f>
        <v>5159.05</v>
      </c>
      <c r="K1297" s="25">
        <f>ROUND((I1297*'2-Calculator'!$D$26),2)</f>
        <v>5159.05</v>
      </c>
      <c r="L1297" s="23">
        <v>13.330581039755351</v>
      </c>
      <c r="M1297" s="20" t="s">
        <v>199</v>
      </c>
      <c r="N1297" s="20" t="s">
        <v>200</v>
      </c>
      <c r="O1297" s="20"/>
      <c r="P1297" s="20" t="s">
        <v>13</v>
      </c>
    </row>
    <row r="1298" spans="1:16" s="26" customFormat="1" ht="12.5">
      <c r="A1298" s="20"/>
      <c r="B1298" s="20" t="s">
        <v>1805</v>
      </c>
      <c r="C1298" s="72" t="str">
        <f t="shared" si="62"/>
        <v>862</v>
      </c>
      <c r="D1298" s="171" t="s">
        <v>1802</v>
      </c>
      <c r="E1298" s="182">
        <v>1.00315</v>
      </c>
      <c r="F1298" s="23">
        <v>1</v>
      </c>
      <c r="G1298" s="23">
        <v>1</v>
      </c>
      <c r="H1298" s="22">
        <f t="shared" si="60"/>
        <v>1.00315</v>
      </c>
      <c r="I1298" s="24">
        <f t="shared" si="61"/>
        <v>1.00315</v>
      </c>
      <c r="J1298" s="25">
        <f>ROUND((H1298*'2-Calculator'!$D$26),2)</f>
        <v>5417.01</v>
      </c>
      <c r="K1298" s="25">
        <f>ROUND((I1298*'2-Calculator'!$D$26),2)</f>
        <v>5417.01</v>
      </c>
      <c r="L1298" s="23">
        <v>13.330581039755351</v>
      </c>
      <c r="M1298" s="20" t="s">
        <v>199</v>
      </c>
      <c r="N1298" s="20" t="s">
        <v>200</v>
      </c>
      <c r="O1298" s="20"/>
      <c r="P1298" s="20" t="s">
        <v>13</v>
      </c>
    </row>
    <row r="1299" spans="1:16" s="26" customFormat="1" ht="12.5">
      <c r="A1299" s="20"/>
      <c r="B1299" s="20" t="s">
        <v>1806</v>
      </c>
      <c r="C1299" s="72" t="str">
        <f t="shared" si="62"/>
        <v>863</v>
      </c>
      <c r="D1299" s="171" t="s">
        <v>1807</v>
      </c>
      <c r="E1299" s="182">
        <v>1.07683</v>
      </c>
      <c r="F1299" s="23">
        <v>1.6</v>
      </c>
      <c r="G1299" s="23">
        <v>1</v>
      </c>
      <c r="H1299" s="22">
        <f t="shared" si="60"/>
        <v>1.7229300000000001</v>
      </c>
      <c r="I1299" s="24">
        <f t="shared" si="61"/>
        <v>1.07683</v>
      </c>
      <c r="J1299" s="25">
        <f>ROUND((H1299*'2-Calculator'!$D$26),2)</f>
        <v>9303.82</v>
      </c>
      <c r="K1299" s="25">
        <f>ROUND((I1299*'2-Calculator'!$D$26),2)</f>
        <v>5814.88</v>
      </c>
      <c r="L1299" s="23">
        <v>8.2628205128205128</v>
      </c>
      <c r="M1299" s="20" t="s">
        <v>1378</v>
      </c>
      <c r="N1299" s="20" t="s">
        <v>1378</v>
      </c>
      <c r="O1299" s="20"/>
      <c r="P1299" s="20" t="s">
        <v>13</v>
      </c>
    </row>
    <row r="1300" spans="1:16" s="26" customFormat="1" ht="12.5">
      <c r="A1300" s="20"/>
      <c r="B1300" s="20" t="s">
        <v>1808</v>
      </c>
      <c r="C1300" s="72" t="str">
        <f t="shared" si="62"/>
        <v>863</v>
      </c>
      <c r="D1300" s="171" t="s">
        <v>1807</v>
      </c>
      <c r="E1300" s="182">
        <v>2.7393200000000002</v>
      </c>
      <c r="F1300" s="23">
        <v>1.6</v>
      </c>
      <c r="G1300" s="23">
        <v>1</v>
      </c>
      <c r="H1300" s="22">
        <f t="shared" si="60"/>
        <v>4.3829099999999999</v>
      </c>
      <c r="I1300" s="24">
        <f t="shared" si="61"/>
        <v>2.7393200000000002</v>
      </c>
      <c r="J1300" s="25">
        <f>ROUND((H1300*'2-Calculator'!$D$26),2)</f>
        <v>23667.71</v>
      </c>
      <c r="K1300" s="25">
        <f>ROUND((I1300*'2-Calculator'!$D$26),2)</f>
        <v>14792.33</v>
      </c>
      <c r="L1300" s="23">
        <v>17.344827586206897</v>
      </c>
      <c r="M1300" s="20" t="s">
        <v>1378</v>
      </c>
      <c r="N1300" s="20" t="s">
        <v>1378</v>
      </c>
      <c r="O1300" s="20"/>
      <c r="P1300" s="20" t="s">
        <v>13</v>
      </c>
    </row>
    <row r="1301" spans="1:16" s="26" customFormat="1" ht="12.5">
      <c r="A1301" s="20"/>
      <c r="B1301" s="20" t="s">
        <v>1809</v>
      </c>
      <c r="C1301" s="72" t="str">
        <f t="shared" si="62"/>
        <v>863</v>
      </c>
      <c r="D1301" s="171" t="s">
        <v>1807</v>
      </c>
      <c r="E1301" s="182">
        <v>5.3388600000000004</v>
      </c>
      <c r="F1301" s="23">
        <v>1.6</v>
      </c>
      <c r="G1301" s="23">
        <v>1</v>
      </c>
      <c r="H1301" s="22">
        <f t="shared" si="60"/>
        <v>8.5421800000000001</v>
      </c>
      <c r="I1301" s="24">
        <f t="shared" si="61"/>
        <v>5.3388600000000004</v>
      </c>
      <c r="J1301" s="25">
        <f>ROUND((H1301*'2-Calculator'!$D$26),2)</f>
        <v>46127.77</v>
      </c>
      <c r="K1301" s="25">
        <f>ROUND((I1301*'2-Calculator'!$D$26),2)</f>
        <v>28829.84</v>
      </c>
      <c r="L1301" s="23">
        <v>31.708333333333332</v>
      </c>
      <c r="M1301" s="20" t="s">
        <v>1378</v>
      </c>
      <c r="N1301" s="20" t="s">
        <v>1378</v>
      </c>
      <c r="O1301" s="20"/>
      <c r="P1301" s="20" t="s">
        <v>13</v>
      </c>
    </row>
    <row r="1302" spans="1:16" s="26" customFormat="1" ht="12.5">
      <c r="A1302" s="20"/>
      <c r="B1302" s="20" t="s">
        <v>1810</v>
      </c>
      <c r="C1302" s="72" t="str">
        <f t="shared" si="62"/>
        <v>863</v>
      </c>
      <c r="D1302" s="171" t="s">
        <v>1807</v>
      </c>
      <c r="E1302" s="182">
        <v>8.3208199999999994</v>
      </c>
      <c r="F1302" s="23">
        <v>1.6</v>
      </c>
      <c r="G1302" s="23">
        <v>1</v>
      </c>
      <c r="H1302" s="22">
        <f t="shared" si="60"/>
        <v>13.31331</v>
      </c>
      <c r="I1302" s="24">
        <f t="shared" si="61"/>
        <v>8.3208199999999994</v>
      </c>
      <c r="J1302" s="25">
        <f>ROUND((H1302*'2-Calculator'!$D$26),2)</f>
        <v>71891.87</v>
      </c>
      <c r="K1302" s="25">
        <f>ROUND((I1302*'2-Calculator'!$D$26),2)</f>
        <v>44932.43</v>
      </c>
      <c r="L1302" s="23">
        <v>61.883116883116884</v>
      </c>
      <c r="M1302" s="20" t="s">
        <v>1378</v>
      </c>
      <c r="N1302" s="20" t="s">
        <v>1378</v>
      </c>
      <c r="O1302" s="20"/>
      <c r="P1302" s="20" t="s">
        <v>13</v>
      </c>
    </row>
    <row r="1303" spans="1:16" s="26" customFormat="1" ht="12.5">
      <c r="A1303" s="20"/>
      <c r="B1303" s="20" t="s">
        <v>1811</v>
      </c>
      <c r="C1303" s="72" t="str">
        <f t="shared" si="62"/>
        <v>890</v>
      </c>
      <c r="D1303" s="171" t="s">
        <v>1812</v>
      </c>
      <c r="E1303" s="182">
        <v>1.0223500000000001</v>
      </c>
      <c r="F1303" s="23">
        <v>1</v>
      </c>
      <c r="G1303" s="23">
        <v>1</v>
      </c>
      <c r="H1303" s="22">
        <f t="shared" si="60"/>
        <v>1.0223500000000001</v>
      </c>
      <c r="I1303" s="24">
        <f t="shared" si="61"/>
        <v>1.0223500000000001</v>
      </c>
      <c r="J1303" s="25">
        <f>ROUND((H1303*'2-Calculator'!$D$26),2)</f>
        <v>5520.69</v>
      </c>
      <c r="K1303" s="25">
        <f>ROUND((I1303*'2-Calculator'!$D$26),2)</f>
        <v>5520.69</v>
      </c>
      <c r="L1303" s="23">
        <v>5.3087071240105539</v>
      </c>
      <c r="M1303" s="20" t="s">
        <v>199</v>
      </c>
      <c r="N1303" s="20" t="s">
        <v>200</v>
      </c>
      <c r="O1303" s="20"/>
      <c r="P1303" s="20" t="s">
        <v>13</v>
      </c>
    </row>
    <row r="1304" spans="1:16" s="26" customFormat="1" ht="12.5">
      <c r="A1304" s="20"/>
      <c r="B1304" s="20" t="s">
        <v>1813</v>
      </c>
      <c r="C1304" s="72" t="str">
        <f t="shared" si="62"/>
        <v>890</v>
      </c>
      <c r="D1304" s="171" t="s">
        <v>1812</v>
      </c>
      <c r="E1304" s="182">
        <v>1.07616</v>
      </c>
      <c r="F1304" s="23">
        <v>1</v>
      </c>
      <c r="G1304" s="23">
        <v>1</v>
      </c>
      <c r="H1304" s="22">
        <f t="shared" si="60"/>
        <v>1.07616</v>
      </c>
      <c r="I1304" s="24">
        <f t="shared" si="61"/>
        <v>1.07616</v>
      </c>
      <c r="J1304" s="25">
        <f>ROUND((H1304*'2-Calculator'!$D$26),2)</f>
        <v>5811.26</v>
      </c>
      <c r="K1304" s="25">
        <f>ROUND((I1304*'2-Calculator'!$D$26),2)</f>
        <v>5811.26</v>
      </c>
      <c r="L1304" s="23">
        <v>5.3087071240105539</v>
      </c>
      <c r="M1304" s="20" t="s">
        <v>199</v>
      </c>
      <c r="N1304" s="20" t="s">
        <v>200</v>
      </c>
      <c r="O1304" s="20"/>
      <c r="P1304" s="20" t="s">
        <v>13</v>
      </c>
    </row>
    <row r="1305" spans="1:16" s="26" customFormat="1" ht="12.5">
      <c r="A1305" s="20"/>
      <c r="B1305" s="20" t="s">
        <v>1814</v>
      </c>
      <c r="C1305" s="72" t="str">
        <f t="shared" si="62"/>
        <v>890</v>
      </c>
      <c r="D1305" s="171" t="s">
        <v>1812</v>
      </c>
      <c r="E1305" s="182">
        <v>1.60551</v>
      </c>
      <c r="F1305" s="23">
        <v>1</v>
      </c>
      <c r="G1305" s="23">
        <v>1</v>
      </c>
      <c r="H1305" s="22">
        <f t="shared" si="60"/>
        <v>1.60551</v>
      </c>
      <c r="I1305" s="24">
        <f t="shared" si="61"/>
        <v>1.60551</v>
      </c>
      <c r="J1305" s="25">
        <f>ROUND((H1305*'2-Calculator'!$D$26),2)</f>
        <v>8669.75</v>
      </c>
      <c r="K1305" s="25">
        <f>ROUND((I1305*'2-Calculator'!$D$26),2)</f>
        <v>8669.75</v>
      </c>
      <c r="L1305" s="23">
        <v>8.5393957345971572</v>
      </c>
      <c r="M1305" s="20" t="s">
        <v>199</v>
      </c>
      <c r="N1305" s="20" t="s">
        <v>200</v>
      </c>
      <c r="O1305" s="20"/>
      <c r="P1305" s="20" t="s">
        <v>13</v>
      </c>
    </row>
    <row r="1306" spans="1:16" s="26" customFormat="1" ht="12.5">
      <c r="A1306" s="20"/>
      <c r="B1306" s="20" t="s">
        <v>1815</v>
      </c>
      <c r="C1306" s="72" t="str">
        <f t="shared" si="62"/>
        <v>890</v>
      </c>
      <c r="D1306" s="171" t="s">
        <v>1812</v>
      </c>
      <c r="E1306" s="182">
        <v>3.0678200000000002</v>
      </c>
      <c r="F1306" s="23">
        <v>1</v>
      </c>
      <c r="G1306" s="23">
        <v>1</v>
      </c>
      <c r="H1306" s="22">
        <f t="shared" si="60"/>
        <v>3.0678200000000002</v>
      </c>
      <c r="I1306" s="24">
        <f t="shared" si="61"/>
        <v>3.0678200000000002</v>
      </c>
      <c r="J1306" s="25">
        <f>ROUND((H1306*'2-Calculator'!$D$26),2)</f>
        <v>16566.23</v>
      </c>
      <c r="K1306" s="25">
        <f>ROUND((I1306*'2-Calculator'!$D$26),2)</f>
        <v>16566.23</v>
      </c>
      <c r="L1306" s="23">
        <v>13.497264021887824</v>
      </c>
      <c r="M1306" s="20" t="s">
        <v>199</v>
      </c>
      <c r="N1306" s="20" t="s">
        <v>200</v>
      </c>
      <c r="O1306" s="20"/>
      <c r="P1306" s="20" t="s">
        <v>13</v>
      </c>
    </row>
    <row r="1307" spans="1:16" s="26" customFormat="1" ht="12.5">
      <c r="A1307" s="20"/>
      <c r="B1307" s="20" t="s">
        <v>1816</v>
      </c>
      <c r="C1307" s="72" t="str">
        <f t="shared" si="62"/>
        <v>892</v>
      </c>
      <c r="D1307" s="171" t="s">
        <v>1817</v>
      </c>
      <c r="E1307" s="182">
        <v>0.85746999999999995</v>
      </c>
      <c r="F1307" s="23">
        <v>1</v>
      </c>
      <c r="G1307" s="23">
        <v>1</v>
      </c>
      <c r="H1307" s="22">
        <f t="shared" si="60"/>
        <v>0.85746999999999995</v>
      </c>
      <c r="I1307" s="24">
        <f t="shared" si="61"/>
        <v>0.85746999999999995</v>
      </c>
      <c r="J1307" s="25">
        <f>ROUND((H1307*'2-Calculator'!$D$26),2)</f>
        <v>4630.34</v>
      </c>
      <c r="K1307" s="25">
        <f>ROUND((I1307*'2-Calculator'!$D$26),2)</f>
        <v>4630.34</v>
      </c>
      <c r="L1307" s="23">
        <v>3.3333333333333335</v>
      </c>
      <c r="M1307" s="20" t="s">
        <v>199</v>
      </c>
      <c r="N1307" s="20" t="s">
        <v>200</v>
      </c>
      <c r="O1307" s="20"/>
      <c r="P1307" s="20" t="s">
        <v>13</v>
      </c>
    </row>
    <row r="1308" spans="1:16" s="26" customFormat="1" ht="12.5">
      <c r="A1308" s="20"/>
      <c r="B1308" s="20" t="s">
        <v>1818</v>
      </c>
      <c r="C1308" s="72" t="str">
        <f t="shared" si="62"/>
        <v>892</v>
      </c>
      <c r="D1308" s="171" t="s">
        <v>1817</v>
      </c>
      <c r="E1308" s="182">
        <v>0.91091999999999995</v>
      </c>
      <c r="F1308" s="23">
        <v>1</v>
      </c>
      <c r="G1308" s="23">
        <v>1</v>
      </c>
      <c r="H1308" s="22">
        <f t="shared" si="60"/>
        <v>0.91091999999999995</v>
      </c>
      <c r="I1308" s="24">
        <f t="shared" si="61"/>
        <v>0.91091999999999995</v>
      </c>
      <c r="J1308" s="25">
        <f>ROUND((H1308*'2-Calculator'!$D$26),2)</f>
        <v>4918.97</v>
      </c>
      <c r="K1308" s="25">
        <f>ROUND((I1308*'2-Calculator'!$D$26),2)</f>
        <v>4918.97</v>
      </c>
      <c r="L1308" s="23">
        <v>4.3427686864219375</v>
      </c>
      <c r="M1308" s="20" t="s">
        <v>199</v>
      </c>
      <c r="N1308" s="20" t="s">
        <v>200</v>
      </c>
      <c r="O1308" s="20"/>
      <c r="P1308" s="20" t="s">
        <v>13</v>
      </c>
    </row>
    <row r="1309" spans="1:16" s="26" customFormat="1" ht="12.5">
      <c r="A1309" s="20"/>
      <c r="B1309" s="20" t="s">
        <v>1819</v>
      </c>
      <c r="C1309" s="72" t="str">
        <f t="shared" si="62"/>
        <v>892</v>
      </c>
      <c r="D1309" s="171" t="s">
        <v>1817</v>
      </c>
      <c r="E1309" s="182">
        <v>1.2619800000000001</v>
      </c>
      <c r="F1309" s="23">
        <v>1</v>
      </c>
      <c r="G1309" s="23">
        <v>1</v>
      </c>
      <c r="H1309" s="22">
        <f t="shared" si="60"/>
        <v>1.2619800000000001</v>
      </c>
      <c r="I1309" s="24">
        <f t="shared" si="61"/>
        <v>1.2619800000000001</v>
      </c>
      <c r="J1309" s="25">
        <f>ROUND((H1309*'2-Calculator'!$D$26),2)</f>
        <v>6814.69</v>
      </c>
      <c r="K1309" s="25">
        <f>ROUND((I1309*'2-Calculator'!$D$26),2)</f>
        <v>6814.69</v>
      </c>
      <c r="L1309" s="23">
        <v>6.4372982369009186</v>
      </c>
      <c r="M1309" s="20" t="s">
        <v>199</v>
      </c>
      <c r="N1309" s="20" t="s">
        <v>200</v>
      </c>
      <c r="O1309" s="20"/>
      <c r="P1309" s="20" t="s">
        <v>13</v>
      </c>
    </row>
    <row r="1310" spans="1:16" s="26" customFormat="1" ht="12.5">
      <c r="A1310" s="20"/>
      <c r="B1310" s="20" t="s">
        <v>1820</v>
      </c>
      <c r="C1310" s="72" t="str">
        <f t="shared" si="62"/>
        <v>892</v>
      </c>
      <c r="D1310" s="171" t="s">
        <v>1817</v>
      </c>
      <c r="E1310" s="182">
        <v>1.9629099999999999</v>
      </c>
      <c r="F1310" s="23">
        <v>1</v>
      </c>
      <c r="G1310" s="23">
        <v>1</v>
      </c>
      <c r="H1310" s="22">
        <f t="shared" si="60"/>
        <v>1.9629099999999999</v>
      </c>
      <c r="I1310" s="24">
        <f t="shared" si="61"/>
        <v>1.9629099999999999</v>
      </c>
      <c r="J1310" s="25">
        <f>ROUND((H1310*'2-Calculator'!$D$26),2)</f>
        <v>10599.71</v>
      </c>
      <c r="K1310" s="25">
        <f>ROUND((I1310*'2-Calculator'!$D$26),2)</f>
        <v>10599.71</v>
      </c>
      <c r="L1310" s="23">
        <v>10.051522248243559</v>
      </c>
      <c r="M1310" s="20" t="s">
        <v>199</v>
      </c>
      <c r="N1310" s="20" t="s">
        <v>200</v>
      </c>
      <c r="O1310" s="20"/>
      <c r="P1310" s="20" t="s">
        <v>13</v>
      </c>
    </row>
    <row r="1311" spans="1:16" s="26" customFormat="1" ht="12.5">
      <c r="A1311" s="20"/>
      <c r="B1311" s="20" t="s">
        <v>1821</v>
      </c>
      <c r="C1311" s="72" t="str">
        <f t="shared" si="62"/>
        <v>893</v>
      </c>
      <c r="D1311" s="171" t="s">
        <v>1822</v>
      </c>
      <c r="E1311" s="182">
        <v>0.94449000000000005</v>
      </c>
      <c r="F1311" s="23">
        <v>1</v>
      </c>
      <c r="G1311" s="23">
        <v>1</v>
      </c>
      <c r="H1311" s="22">
        <f t="shared" si="60"/>
        <v>0.94449000000000005</v>
      </c>
      <c r="I1311" s="24">
        <f t="shared" si="61"/>
        <v>0.94449000000000005</v>
      </c>
      <c r="J1311" s="25">
        <f>ROUND((H1311*'2-Calculator'!$D$26),2)</f>
        <v>5100.25</v>
      </c>
      <c r="K1311" s="25">
        <f>ROUND((I1311*'2-Calculator'!$D$26),2)</f>
        <v>5100.25</v>
      </c>
      <c r="L1311" s="23">
        <v>3.5172413793103448</v>
      </c>
      <c r="M1311" s="20" t="s">
        <v>199</v>
      </c>
      <c r="N1311" s="20" t="s">
        <v>200</v>
      </c>
      <c r="O1311" s="20"/>
      <c r="P1311" s="20" t="s">
        <v>13</v>
      </c>
    </row>
    <row r="1312" spans="1:16" s="26" customFormat="1" ht="12.5">
      <c r="A1312" s="20"/>
      <c r="B1312" s="20" t="s">
        <v>1823</v>
      </c>
      <c r="C1312" s="72" t="str">
        <f t="shared" si="62"/>
        <v>893</v>
      </c>
      <c r="D1312" s="171" t="s">
        <v>1822</v>
      </c>
      <c r="E1312" s="182">
        <v>1.0230999999999999</v>
      </c>
      <c r="F1312" s="23">
        <v>1</v>
      </c>
      <c r="G1312" s="23">
        <v>1</v>
      </c>
      <c r="H1312" s="22">
        <f t="shared" si="60"/>
        <v>1.0230999999999999</v>
      </c>
      <c r="I1312" s="24">
        <f t="shared" si="61"/>
        <v>1.0230999999999999</v>
      </c>
      <c r="J1312" s="25">
        <f>ROUND((H1312*'2-Calculator'!$D$26),2)</f>
        <v>5524.74</v>
      </c>
      <c r="K1312" s="25">
        <f>ROUND((I1312*'2-Calculator'!$D$26),2)</f>
        <v>5524.74</v>
      </c>
      <c r="L1312" s="23">
        <v>4.873170731707317</v>
      </c>
      <c r="M1312" s="20" t="s">
        <v>199</v>
      </c>
      <c r="N1312" s="20" t="s">
        <v>200</v>
      </c>
      <c r="O1312" s="20"/>
      <c r="P1312" s="20" t="s">
        <v>13</v>
      </c>
    </row>
    <row r="1313" spans="1:16" s="26" customFormat="1" ht="12.5">
      <c r="A1313" s="20"/>
      <c r="B1313" s="20" t="s">
        <v>1824</v>
      </c>
      <c r="C1313" s="72" t="str">
        <f t="shared" si="62"/>
        <v>893</v>
      </c>
      <c r="D1313" s="171" t="s">
        <v>1822</v>
      </c>
      <c r="E1313" s="182">
        <v>1.42805</v>
      </c>
      <c r="F1313" s="23">
        <v>1</v>
      </c>
      <c r="G1313" s="23">
        <v>1</v>
      </c>
      <c r="H1313" s="22">
        <f t="shared" si="60"/>
        <v>1.42805</v>
      </c>
      <c r="I1313" s="24">
        <f t="shared" si="61"/>
        <v>1.42805</v>
      </c>
      <c r="J1313" s="25">
        <f>ROUND((H1313*'2-Calculator'!$D$26),2)</f>
        <v>7711.47</v>
      </c>
      <c r="K1313" s="25">
        <f>ROUND((I1313*'2-Calculator'!$D$26),2)</f>
        <v>7711.47</v>
      </c>
      <c r="L1313" s="23">
        <v>7.2272727272727275</v>
      </c>
      <c r="M1313" s="20" t="s">
        <v>199</v>
      </c>
      <c r="N1313" s="20" t="s">
        <v>200</v>
      </c>
      <c r="O1313" s="20"/>
      <c r="P1313" s="20" t="s">
        <v>13</v>
      </c>
    </row>
    <row r="1314" spans="1:16" s="26" customFormat="1" ht="12.5">
      <c r="A1314" s="20"/>
      <c r="B1314" s="20" t="s">
        <v>1825</v>
      </c>
      <c r="C1314" s="72" t="str">
        <f t="shared" si="62"/>
        <v>893</v>
      </c>
      <c r="D1314" s="171" t="s">
        <v>1822</v>
      </c>
      <c r="E1314" s="182">
        <v>2.1800899999999999</v>
      </c>
      <c r="F1314" s="23">
        <v>1</v>
      </c>
      <c r="G1314" s="23">
        <v>1</v>
      </c>
      <c r="H1314" s="22">
        <f t="shared" si="60"/>
        <v>2.1800899999999999</v>
      </c>
      <c r="I1314" s="24">
        <f t="shared" si="61"/>
        <v>2.1800899999999999</v>
      </c>
      <c r="J1314" s="25">
        <f>ROUND((H1314*'2-Calculator'!$D$26),2)</f>
        <v>11772.49</v>
      </c>
      <c r="K1314" s="25">
        <f>ROUND((I1314*'2-Calculator'!$D$26),2)</f>
        <v>11772.49</v>
      </c>
      <c r="L1314" s="23">
        <v>12.973684210526315</v>
      </c>
      <c r="M1314" s="20" t="s">
        <v>199</v>
      </c>
      <c r="N1314" s="20" t="s">
        <v>200</v>
      </c>
      <c r="O1314" s="20"/>
      <c r="P1314" s="20" t="s">
        <v>13</v>
      </c>
    </row>
    <row r="1315" spans="1:16" s="26" customFormat="1" ht="12.5">
      <c r="A1315" s="20"/>
      <c r="B1315" s="20" t="s">
        <v>1826</v>
      </c>
      <c r="C1315" s="72" t="str">
        <f t="shared" si="62"/>
        <v>894</v>
      </c>
      <c r="D1315" s="171" t="s">
        <v>1827</v>
      </c>
      <c r="E1315" s="182">
        <v>0.69635999999999998</v>
      </c>
      <c r="F1315" s="23">
        <v>1</v>
      </c>
      <c r="G1315" s="23">
        <v>1</v>
      </c>
      <c r="H1315" s="22">
        <f t="shared" si="60"/>
        <v>0.69635999999999998</v>
      </c>
      <c r="I1315" s="24">
        <f t="shared" si="61"/>
        <v>0.69635999999999998</v>
      </c>
      <c r="J1315" s="25">
        <f>ROUND((H1315*'2-Calculator'!$D$26),2)</f>
        <v>3760.34</v>
      </c>
      <c r="K1315" s="25">
        <f>ROUND((I1315*'2-Calculator'!$D$26),2)</f>
        <v>3760.34</v>
      </c>
      <c r="L1315" s="23">
        <v>3.1517857142857144</v>
      </c>
      <c r="M1315" s="20" t="s">
        <v>199</v>
      </c>
      <c r="N1315" s="20" t="s">
        <v>200</v>
      </c>
      <c r="O1315" s="20"/>
      <c r="P1315" s="20" t="s">
        <v>13</v>
      </c>
    </row>
    <row r="1316" spans="1:16" s="26" customFormat="1" ht="12.5">
      <c r="A1316" s="20"/>
      <c r="B1316" s="20" t="s">
        <v>1828</v>
      </c>
      <c r="C1316" s="72" t="str">
        <f t="shared" si="62"/>
        <v>894</v>
      </c>
      <c r="D1316" s="171" t="s">
        <v>1827</v>
      </c>
      <c r="E1316" s="182">
        <v>0.87144999999999995</v>
      </c>
      <c r="F1316" s="23">
        <v>1</v>
      </c>
      <c r="G1316" s="23">
        <v>1</v>
      </c>
      <c r="H1316" s="22">
        <f t="shared" si="60"/>
        <v>0.87144999999999995</v>
      </c>
      <c r="I1316" s="24">
        <f t="shared" si="61"/>
        <v>0.87144999999999995</v>
      </c>
      <c r="J1316" s="25">
        <f>ROUND((H1316*'2-Calculator'!$D$26),2)</f>
        <v>4705.83</v>
      </c>
      <c r="K1316" s="25">
        <f>ROUND((I1316*'2-Calculator'!$D$26),2)</f>
        <v>4705.83</v>
      </c>
      <c r="L1316" s="23">
        <v>4.0267175572519083</v>
      </c>
      <c r="M1316" s="20" t="s">
        <v>199</v>
      </c>
      <c r="N1316" s="20" t="s">
        <v>200</v>
      </c>
      <c r="O1316" s="20"/>
      <c r="P1316" s="20" t="s">
        <v>13</v>
      </c>
    </row>
    <row r="1317" spans="1:16" s="26" customFormat="1" ht="12.5">
      <c r="A1317" s="20"/>
      <c r="B1317" s="20" t="s">
        <v>1829</v>
      </c>
      <c r="C1317" s="72" t="str">
        <f t="shared" si="62"/>
        <v>894</v>
      </c>
      <c r="D1317" s="171" t="s">
        <v>1827</v>
      </c>
      <c r="E1317" s="182">
        <v>1.2607999999999999</v>
      </c>
      <c r="F1317" s="23">
        <v>1</v>
      </c>
      <c r="G1317" s="23">
        <v>1</v>
      </c>
      <c r="H1317" s="22">
        <f t="shared" si="60"/>
        <v>1.2607999999999999</v>
      </c>
      <c r="I1317" s="24">
        <f t="shared" si="61"/>
        <v>1.2607999999999999</v>
      </c>
      <c r="J1317" s="25">
        <f>ROUND((H1317*'2-Calculator'!$D$26),2)</f>
        <v>6808.32</v>
      </c>
      <c r="K1317" s="25">
        <f>ROUND((I1317*'2-Calculator'!$D$26),2)</f>
        <v>6808.32</v>
      </c>
      <c r="L1317" s="23">
        <v>5.3409090909090908</v>
      </c>
      <c r="M1317" s="20" t="s">
        <v>199</v>
      </c>
      <c r="N1317" s="20" t="s">
        <v>200</v>
      </c>
      <c r="O1317" s="20"/>
      <c r="P1317" s="20" t="s">
        <v>13</v>
      </c>
    </row>
    <row r="1318" spans="1:16" s="26" customFormat="1" ht="12.5">
      <c r="A1318" s="20"/>
      <c r="B1318" s="20" t="s">
        <v>1830</v>
      </c>
      <c r="C1318" s="72" t="str">
        <f t="shared" si="62"/>
        <v>894</v>
      </c>
      <c r="D1318" s="171" t="s">
        <v>1827</v>
      </c>
      <c r="E1318" s="182">
        <v>1.9486000000000001</v>
      </c>
      <c r="F1318" s="23">
        <v>1</v>
      </c>
      <c r="G1318" s="23">
        <v>1</v>
      </c>
      <c r="H1318" s="22">
        <f t="shared" si="60"/>
        <v>1.9486000000000001</v>
      </c>
      <c r="I1318" s="24">
        <f t="shared" si="61"/>
        <v>1.9486000000000001</v>
      </c>
      <c r="J1318" s="25">
        <f>ROUND((H1318*'2-Calculator'!$D$26),2)</f>
        <v>10522.44</v>
      </c>
      <c r="K1318" s="25">
        <f>ROUND((I1318*'2-Calculator'!$D$26),2)</f>
        <v>10522.44</v>
      </c>
      <c r="L1318" s="23">
        <v>7.5666666666666664</v>
      </c>
      <c r="M1318" s="20" t="s">
        <v>199</v>
      </c>
      <c r="N1318" s="20" t="s">
        <v>200</v>
      </c>
      <c r="O1318" s="20"/>
      <c r="P1318" s="20" t="s">
        <v>13</v>
      </c>
    </row>
    <row r="1319" spans="1:16" s="26" customFormat="1" ht="12.5">
      <c r="A1319" s="20"/>
      <c r="B1319" s="20" t="s">
        <v>1831</v>
      </c>
      <c r="C1319" s="72" t="str">
        <f t="shared" si="62"/>
        <v>910</v>
      </c>
      <c r="D1319" s="171" t="s">
        <v>1832</v>
      </c>
      <c r="E1319" s="182">
        <v>3.8024</v>
      </c>
      <c r="F1319" s="23">
        <v>1</v>
      </c>
      <c r="G1319" s="23">
        <v>1</v>
      </c>
      <c r="H1319" s="22">
        <f t="shared" si="60"/>
        <v>3.8024</v>
      </c>
      <c r="I1319" s="24">
        <f t="shared" si="61"/>
        <v>3.8024</v>
      </c>
      <c r="J1319" s="25">
        <f>ROUND((H1319*'2-Calculator'!$D$26),2)</f>
        <v>20532.96</v>
      </c>
      <c r="K1319" s="25">
        <f>ROUND((I1319*'2-Calculator'!$D$26),2)</f>
        <v>20532.96</v>
      </c>
      <c r="L1319" s="23">
        <v>7.9390243902439028</v>
      </c>
      <c r="M1319" s="20" t="s">
        <v>199</v>
      </c>
      <c r="N1319" s="20" t="s">
        <v>200</v>
      </c>
      <c r="O1319" s="20"/>
      <c r="P1319" s="20" t="s">
        <v>13</v>
      </c>
    </row>
    <row r="1320" spans="1:16" s="26" customFormat="1" ht="12.5">
      <c r="A1320" s="20"/>
      <c r="B1320" s="20" t="s">
        <v>1833</v>
      </c>
      <c r="C1320" s="72" t="str">
        <f t="shared" si="62"/>
        <v>910</v>
      </c>
      <c r="D1320" s="171" t="s">
        <v>1832</v>
      </c>
      <c r="E1320" s="182">
        <v>4.3497300000000001</v>
      </c>
      <c r="F1320" s="23">
        <v>1</v>
      </c>
      <c r="G1320" s="23">
        <v>1</v>
      </c>
      <c r="H1320" s="22">
        <f t="shared" si="60"/>
        <v>4.3497300000000001</v>
      </c>
      <c r="I1320" s="24">
        <f t="shared" si="61"/>
        <v>4.3497300000000001</v>
      </c>
      <c r="J1320" s="25">
        <f>ROUND((H1320*'2-Calculator'!$D$26),2)</f>
        <v>23488.54</v>
      </c>
      <c r="K1320" s="25">
        <f>ROUND((I1320*'2-Calculator'!$D$26),2)</f>
        <v>23488.54</v>
      </c>
      <c r="L1320" s="23">
        <v>7.9390243902439028</v>
      </c>
      <c r="M1320" s="20" t="s">
        <v>199</v>
      </c>
      <c r="N1320" s="20" t="s">
        <v>200</v>
      </c>
      <c r="O1320" s="20"/>
      <c r="P1320" s="20" t="s">
        <v>13</v>
      </c>
    </row>
    <row r="1321" spans="1:16" s="26" customFormat="1" ht="12.5">
      <c r="A1321" s="20"/>
      <c r="B1321" s="20" t="s">
        <v>1834</v>
      </c>
      <c r="C1321" s="72" t="str">
        <f t="shared" si="62"/>
        <v>910</v>
      </c>
      <c r="D1321" s="172" t="s">
        <v>1832</v>
      </c>
      <c r="E1321" s="183">
        <v>4.8970500000000001</v>
      </c>
      <c r="F1321" s="23">
        <v>1</v>
      </c>
      <c r="G1321" s="23">
        <v>1</v>
      </c>
      <c r="H1321" s="22">
        <f t="shared" si="60"/>
        <v>4.8970500000000001</v>
      </c>
      <c r="I1321" s="24">
        <f t="shared" si="61"/>
        <v>4.8970500000000001</v>
      </c>
      <c r="J1321" s="25">
        <f>ROUND((H1321*'2-Calculator'!$D$26),2)</f>
        <v>26444.07</v>
      </c>
      <c r="K1321" s="25">
        <f>ROUND((I1321*'2-Calculator'!$D$26),2)</f>
        <v>26444.07</v>
      </c>
      <c r="L1321" s="23">
        <v>9.9660377358490564</v>
      </c>
      <c r="M1321" s="20" t="s">
        <v>199</v>
      </c>
      <c r="N1321" s="20" t="s">
        <v>200</v>
      </c>
      <c r="O1321" s="20"/>
      <c r="P1321" s="20" t="s">
        <v>13</v>
      </c>
    </row>
    <row r="1322" spans="1:16" s="26" customFormat="1" ht="12.5">
      <c r="A1322" s="20"/>
      <c r="B1322" s="20" t="s">
        <v>1835</v>
      </c>
      <c r="C1322" s="72" t="str">
        <f t="shared" si="62"/>
        <v>910</v>
      </c>
      <c r="D1322" s="172" t="s">
        <v>1832</v>
      </c>
      <c r="E1322" s="183">
        <v>8.2186800000000009</v>
      </c>
      <c r="F1322" s="23">
        <v>1</v>
      </c>
      <c r="G1322" s="23">
        <v>1</v>
      </c>
      <c r="H1322" s="22">
        <f t="shared" si="60"/>
        <v>8.2186800000000009</v>
      </c>
      <c r="I1322" s="24">
        <f t="shared" si="61"/>
        <v>8.2186800000000009</v>
      </c>
      <c r="J1322" s="25">
        <f>ROUND((H1322*'2-Calculator'!$D$26),2)</f>
        <v>44380.87</v>
      </c>
      <c r="K1322" s="25">
        <f>ROUND((I1322*'2-Calculator'!$D$26),2)</f>
        <v>44380.87</v>
      </c>
      <c r="L1322" s="23">
        <v>16.724463519313304</v>
      </c>
      <c r="M1322" s="20" t="s">
        <v>199</v>
      </c>
      <c r="N1322" s="20" t="s">
        <v>200</v>
      </c>
      <c r="O1322" s="20"/>
      <c r="P1322" s="20" t="s">
        <v>13</v>
      </c>
    </row>
    <row r="1323" spans="1:16" s="26" customFormat="1" ht="12.5">
      <c r="A1323" s="20"/>
      <c r="B1323" s="20" t="s">
        <v>1836</v>
      </c>
      <c r="C1323" s="72" t="str">
        <f t="shared" si="62"/>
        <v>911</v>
      </c>
      <c r="D1323" s="172" t="s">
        <v>1837</v>
      </c>
      <c r="E1323" s="183">
        <v>1.9801200000000001</v>
      </c>
      <c r="F1323" s="23">
        <v>1</v>
      </c>
      <c r="G1323" s="23">
        <v>1</v>
      </c>
      <c r="H1323" s="22">
        <f t="shared" si="60"/>
        <v>1.9801200000000001</v>
      </c>
      <c r="I1323" s="24">
        <f t="shared" si="61"/>
        <v>1.9801200000000001</v>
      </c>
      <c r="J1323" s="25">
        <f>ROUND((H1323*'2-Calculator'!$D$26),2)</f>
        <v>10692.65</v>
      </c>
      <c r="K1323" s="25">
        <f>ROUND((I1323*'2-Calculator'!$D$26),2)</f>
        <v>10692.65</v>
      </c>
      <c r="L1323" s="23">
        <v>4</v>
      </c>
      <c r="M1323" s="20" t="s">
        <v>199</v>
      </c>
      <c r="N1323" s="20" t="s">
        <v>200</v>
      </c>
      <c r="O1323" s="20"/>
      <c r="P1323" s="20" t="s">
        <v>13</v>
      </c>
    </row>
    <row r="1324" spans="1:16" s="26" customFormat="1" ht="12.5">
      <c r="A1324" s="20"/>
      <c r="B1324" s="20" t="s">
        <v>1838</v>
      </c>
      <c r="C1324" s="72" t="str">
        <f t="shared" si="62"/>
        <v>911</v>
      </c>
      <c r="D1324" s="172" t="s">
        <v>1837</v>
      </c>
      <c r="E1324" s="183">
        <v>2.6823600000000001</v>
      </c>
      <c r="F1324" s="23">
        <v>1</v>
      </c>
      <c r="G1324" s="23">
        <v>1</v>
      </c>
      <c r="H1324" s="22">
        <f t="shared" si="60"/>
        <v>2.6823600000000001</v>
      </c>
      <c r="I1324" s="24">
        <f t="shared" si="61"/>
        <v>2.6823600000000001</v>
      </c>
      <c r="J1324" s="25">
        <f>ROUND((H1324*'2-Calculator'!$D$26),2)</f>
        <v>14484.74</v>
      </c>
      <c r="K1324" s="25">
        <f>ROUND((I1324*'2-Calculator'!$D$26),2)</f>
        <v>14484.74</v>
      </c>
      <c r="L1324" s="23">
        <v>5.6645833333333337</v>
      </c>
      <c r="M1324" s="20" t="s">
        <v>199</v>
      </c>
      <c r="N1324" s="20" t="s">
        <v>200</v>
      </c>
      <c r="O1324" s="20"/>
      <c r="P1324" s="20" t="s">
        <v>13</v>
      </c>
    </row>
    <row r="1325" spans="1:16" s="26" customFormat="1" ht="12.5">
      <c r="A1325" s="20"/>
      <c r="B1325" s="20" t="s">
        <v>1839</v>
      </c>
      <c r="C1325" s="72" t="str">
        <f t="shared" si="62"/>
        <v>911</v>
      </c>
      <c r="D1325" s="172" t="s">
        <v>1837</v>
      </c>
      <c r="E1325" s="183">
        <v>3.65402</v>
      </c>
      <c r="F1325" s="23">
        <v>1</v>
      </c>
      <c r="G1325" s="23">
        <v>1</v>
      </c>
      <c r="H1325" s="22">
        <f t="shared" si="60"/>
        <v>3.65402</v>
      </c>
      <c r="I1325" s="24">
        <f t="shared" si="61"/>
        <v>3.65402</v>
      </c>
      <c r="J1325" s="25">
        <f>ROUND((H1325*'2-Calculator'!$D$26),2)</f>
        <v>19731.71</v>
      </c>
      <c r="K1325" s="25">
        <f>ROUND((I1325*'2-Calculator'!$D$26),2)</f>
        <v>19731.71</v>
      </c>
      <c r="L1325" s="23">
        <v>8.3007953723788859</v>
      </c>
      <c r="M1325" s="20" t="s">
        <v>199</v>
      </c>
      <c r="N1325" s="20" t="s">
        <v>200</v>
      </c>
      <c r="O1325" s="20"/>
      <c r="P1325" s="20" t="s">
        <v>13</v>
      </c>
    </row>
    <row r="1326" spans="1:16" s="26" customFormat="1" ht="12.5">
      <c r="A1326" s="20"/>
      <c r="B1326" s="20" t="s">
        <v>1840</v>
      </c>
      <c r="C1326" s="72" t="str">
        <f t="shared" si="62"/>
        <v>911</v>
      </c>
      <c r="D1326" s="172" t="s">
        <v>1837</v>
      </c>
      <c r="E1326" s="183">
        <v>7.7644900000000003</v>
      </c>
      <c r="F1326" s="23">
        <v>1</v>
      </c>
      <c r="G1326" s="23">
        <v>1</v>
      </c>
      <c r="H1326" s="22">
        <f t="shared" si="60"/>
        <v>7.7644900000000003</v>
      </c>
      <c r="I1326" s="24">
        <f t="shared" si="61"/>
        <v>7.7644900000000003</v>
      </c>
      <c r="J1326" s="25">
        <f>ROUND((H1326*'2-Calculator'!$D$26),2)</f>
        <v>41928.25</v>
      </c>
      <c r="K1326" s="25">
        <f>ROUND((I1326*'2-Calculator'!$D$26),2)</f>
        <v>41928.25</v>
      </c>
      <c r="L1326" s="23">
        <v>16.621035510978587</v>
      </c>
      <c r="M1326" s="20" t="s">
        <v>199</v>
      </c>
      <c r="N1326" s="20" t="s">
        <v>200</v>
      </c>
      <c r="O1326" s="20"/>
      <c r="P1326" s="20" t="s">
        <v>13</v>
      </c>
    </row>
    <row r="1327" spans="1:16" s="26" customFormat="1" ht="12.5">
      <c r="A1327" s="20"/>
      <c r="B1327" s="20" t="s">
        <v>1841</v>
      </c>
      <c r="C1327" s="72" t="str">
        <f t="shared" si="62"/>
        <v>912</v>
      </c>
      <c r="D1327" s="172" t="s">
        <v>1842</v>
      </c>
      <c r="E1327" s="183">
        <v>2.64188</v>
      </c>
      <c r="F1327" s="23">
        <v>1</v>
      </c>
      <c r="G1327" s="23">
        <v>1</v>
      </c>
      <c r="H1327" s="22">
        <f t="shared" si="60"/>
        <v>2.64188</v>
      </c>
      <c r="I1327" s="24">
        <f t="shared" si="61"/>
        <v>2.64188</v>
      </c>
      <c r="J1327" s="25">
        <f>ROUND((H1327*'2-Calculator'!$D$26),2)</f>
        <v>14266.15</v>
      </c>
      <c r="K1327" s="25">
        <f>ROUND((I1327*'2-Calculator'!$D$26),2)</f>
        <v>14266.15</v>
      </c>
      <c r="L1327" s="23">
        <v>4.7692307692307692</v>
      </c>
      <c r="M1327" s="20" t="s">
        <v>199</v>
      </c>
      <c r="N1327" s="20" t="s">
        <v>200</v>
      </c>
      <c r="O1327" s="20"/>
      <c r="P1327" s="20" t="s">
        <v>13</v>
      </c>
    </row>
    <row r="1328" spans="1:16" s="26" customFormat="1" ht="12.5">
      <c r="A1328" s="20"/>
      <c r="B1328" s="20" t="s">
        <v>1843</v>
      </c>
      <c r="C1328" s="72" t="str">
        <f t="shared" si="62"/>
        <v>912</v>
      </c>
      <c r="D1328" s="172" t="s">
        <v>1842</v>
      </c>
      <c r="E1328" s="183">
        <v>2.6793200000000001</v>
      </c>
      <c r="F1328" s="23">
        <v>1</v>
      </c>
      <c r="G1328" s="23">
        <v>1</v>
      </c>
      <c r="H1328" s="22">
        <f t="shared" si="60"/>
        <v>2.6793200000000001</v>
      </c>
      <c r="I1328" s="24">
        <f t="shared" si="61"/>
        <v>2.6793200000000001</v>
      </c>
      <c r="J1328" s="25">
        <f>ROUND((H1328*'2-Calculator'!$D$26),2)</f>
        <v>14468.33</v>
      </c>
      <c r="K1328" s="25">
        <f>ROUND((I1328*'2-Calculator'!$D$26),2)</f>
        <v>14468.33</v>
      </c>
      <c r="L1328" s="23">
        <v>5.6325143753267124</v>
      </c>
      <c r="M1328" s="20" t="s">
        <v>199</v>
      </c>
      <c r="N1328" s="20" t="s">
        <v>200</v>
      </c>
      <c r="O1328" s="20"/>
      <c r="P1328" s="20" t="s">
        <v>13</v>
      </c>
    </row>
    <row r="1329" spans="1:16" s="26" customFormat="1" ht="12.5">
      <c r="A1329" s="20"/>
      <c r="B1329" s="20" t="s">
        <v>1844</v>
      </c>
      <c r="C1329" s="72" t="str">
        <f t="shared" si="62"/>
        <v>912</v>
      </c>
      <c r="D1329" s="172" t="s">
        <v>1842</v>
      </c>
      <c r="E1329" s="183">
        <v>4.2487700000000004</v>
      </c>
      <c r="F1329" s="23">
        <v>1</v>
      </c>
      <c r="G1329" s="23">
        <v>1</v>
      </c>
      <c r="H1329" s="22">
        <f t="shared" si="60"/>
        <v>4.2487700000000004</v>
      </c>
      <c r="I1329" s="24">
        <f t="shared" si="61"/>
        <v>4.2487700000000004</v>
      </c>
      <c r="J1329" s="25">
        <f>ROUND((H1329*'2-Calculator'!$D$26),2)</f>
        <v>22943.360000000001</v>
      </c>
      <c r="K1329" s="25">
        <f>ROUND((I1329*'2-Calculator'!$D$26),2)</f>
        <v>22943.360000000001</v>
      </c>
      <c r="L1329" s="23">
        <v>9.0879385462049989</v>
      </c>
      <c r="M1329" s="20" t="s">
        <v>199</v>
      </c>
      <c r="N1329" s="20" t="s">
        <v>200</v>
      </c>
      <c r="O1329" s="20"/>
      <c r="P1329" s="20" t="s">
        <v>13</v>
      </c>
    </row>
    <row r="1330" spans="1:16" s="26" customFormat="1" ht="12.5">
      <c r="A1330" s="20"/>
      <c r="B1330" s="20" t="s">
        <v>1845</v>
      </c>
      <c r="C1330" s="72" t="str">
        <f t="shared" si="62"/>
        <v>912</v>
      </c>
      <c r="D1330" s="172" t="s">
        <v>1842</v>
      </c>
      <c r="E1330" s="183">
        <v>7.5438799999999997</v>
      </c>
      <c r="F1330" s="23">
        <v>1</v>
      </c>
      <c r="G1330" s="23">
        <v>1</v>
      </c>
      <c r="H1330" s="22">
        <f t="shared" si="60"/>
        <v>7.5438799999999997</v>
      </c>
      <c r="I1330" s="24">
        <f t="shared" si="61"/>
        <v>7.5438799999999997</v>
      </c>
      <c r="J1330" s="25">
        <f>ROUND((H1330*'2-Calculator'!$D$26),2)</f>
        <v>40736.949999999997</v>
      </c>
      <c r="K1330" s="25">
        <f>ROUND((I1330*'2-Calculator'!$D$26),2)</f>
        <v>40736.949999999997</v>
      </c>
      <c r="L1330" s="23">
        <v>16.769542066027689</v>
      </c>
      <c r="M1330" s="20" t="s">
        <v>199</v>
      </c>
      <c r="N1330" s="20" t="s">
        <v>200</v>
      </c>
      <c r="O1330" s="20"/>
      <c r="P1330" s="20" t="s">
        <v>13</v>
      </c>
    </row>
    <row r="1331" spans="1:16" s="26" customFormat="1" ht="12.5">
      <c r="A1331" s="20"/>
      <c r="B1331" s="20" t="s">
        <v>1846</v>
      </c>
      <c r="C1331" s="72" t="str">
        <f t="shared" si="62"/>
        <v>930</v>
      </c>
      <c r="D1331" s="172" t="s">
        <v>1847</v>
      </c>
      <c r="E1331" s="183">
        <v>0.95594000000000001</v>
      </c>
      <c r="F1331" s="23">
        <v>1</v>
      </c>
      <c r="G1331" s="23">
        <v>1</v>
      </c>
      <c r="H1331" s="22">
        <f t="shared" si="60"/>
        <v>0.95594000000000001</v>
      </c>
      <c r="I1331" s="24">
        <f t="shared" si="61"/>
        <v>0.95594000000000001</v>
      </c>
      <c r="J1331" s="25">
        <f>ROUND((H1331*'2-Calculator'!$D$26),2)</f>
        <v>5162.08</v>
      </c>
      <c r="K1331" s="25">
        <f>ROUND((I1331*'2-Calculator'!$D$26),2)</f>
        <v>5162.08</v>
      </c>
      <c r="L1331" s="23">
        <v>2.6138211382113821</v>
      </c>
      <c r="M1331" s="20" t="s">
        <v>199</v>
      </c>
      <c r="N1331" s="20" t="s">
        <v>200</v>
      </c>
      <c r="O1331" s="20"/>
      <c r="P1331" s="20" t="s">
        <v>13</v>
      </c>
    </row>
    <row r="1332" spans="1:16" s="26" customFormat="1" ht="12.5">
      <c r="A1332" s="20"/>
      <c r="B1332" s="20" t="s">
        <v>1848</v>
      </c>
      <c r="C1332" s="72" t="str">
        <f t="shared" si="62"/>
        <v>930</v>
      </c>
      <c r="D1332" s="172" t="s">
        <v>1847</v>
      </c>
      <c r="E1332" s="183">
        <v>1.1508400000000001</v>
      </c>
      <c r="F1332" s="23">
        <v>1</v>
      </c>
      <c r="G1332" s="23">
        <v>1</v>
      </c>
      <c r="H1332" s="22">
        <f t="shared" si="60"/>
        <v>1.1508400000000001</v>
      </c>
      <c r="I1332" s="24">
        <f t="shared" si="61"/>
        <v>1.1508400000000001</v>
      </c>
      <c r="J1332" s="25">
        <f>ROUND((H1332*'2-Calculator'!$D$26),2)</f>
        <v>6214.54</v>
      </c>
      <c r="K1332" s="25">
        <f>ROUND((I1332*'2-Calculator'!$D$26),2)</f>
        <v>6214.54</v>
      </c>
      <c r="L1332" s="23">
        <v>3.7208179037192077</v>
      </c>
      <c r="M1332" s="20" t="s">
        <v>199</v>
      </c>
      <c r="N1332" s="20" t="s">
        <v>200</v>
      </c>
      <c r="O1332" s="20"/>
      <c r="P1332" s="20" t="s">
        <v>13</v>
      </c>
    </row>
    <row r="1333" spans="1:16" s="26" customFormat="1" ht="12.5">
      <c r="A1333" s="20"/>
      <c r="B1333" s="20" t="s">
        <v>1849</v>
      </c>
      <c r="C1333" s="72" t="str">
        <f t="shared" si="62"/>
        <v>930</v>
      </c>
      <c r="D1333" s="172" t="s">
        <v>1847</v>
      </c>
      <c r="E1333" s="183">
        <v>1.8110599999999999</v>
      </c>
      <c r="F1333" s="23">
        <v>1</v>
      </c>
      <c r="G1333" s="23">
        <v>1</v>
      </c>
      <c r="H1333" s="22">
        <f t="shared" si="60"/>
        <v>1.8110599999999999</v>
      </c>
      <c r="I1333" s="24">
        <f t="shared" si="61"/>
        <v>1.8110599999999999</v>
      </c>
      <c r="J1333" s="25">
        <f>ROUND((H1333*'2-Calculator'!$D$26),2)</f>
        <v>9779.7199999999993</v>
      </c>
      <c r="K1333" s="25">
        <f>ROUND((I1333*'2-Calculator'!$D$26),2)</f>
        <v>9779.7199999999993</v>
      </c>
      <c r="L1333" s="23">
        <v>5.9703797069481643</v>
      </c>
      <c r="M1333" s="20" t="s">
        <v>199</v>
      </c>
      <c r="N1333" s="20" t="s">
        <v>200</v>
      </c>
      <c r="O1333" s="20"/>
      <c r="P1333" s="20" t="s">
        <v>13</v>
      </c>
    </row>
    <row r="1334" spans="1:16" s="26" customFormat="1" ht="12.5">
      <c r="A1334" s="20"/>
      <c r="B1334" s="20" t="s">
        <v>1850</v>
      </c>
      <c r="C1334" s="72" t="str">
        <f t="shared" si="62"/>
        <v>930</v>
      </c>
      <c r="D1334" s="172" t="s">
        <v>1847</v>
      </c>
      <c r="E1334" s="183">
        <v>3.4872200000000002</v>
      </c>
      <c r="F1334" s="23">
        <v>1</v>
      </c>
      <c r="G1334" s="23">
        <v>1</v>
      </c>
      <c r="H1334" s="22">
        <f t="shared" si="60"/>
        <v>3.4872200000000002</v>
      </c>
      <c r="I1334" s="24">
        <f t="shared" si="61"/>
        <v>3.4872200000000002</v>
      </c>
      <c r="J1334" s="25">
        <f>ROUND((H1334*'2-Calculator'!$D$26),2)</f>
        <v>18830.990000000002</v>
      </c>
      <c r="K1334" s="25">
        <f>ROUND((I1334*'2-Calculator'!$D$26),2)</f>
        <v>18830.990000000002</v>
      </c>
      <c r="L1334" s="23">
        <v>9.8225430833721479</v>
      </c>
      <c r="M1334" s="20" t="s">
        <v>199</v>
      </c>
      <c r="N1334" s="20" t="s">
        <v>200</v>
      </c>
      <c r="O1334" s="20"/>
      <c r="P1334" s="20" t="s">
        <v>13</v>
      </c>
    </row>
    <row r="1335" spans="1:16" s="26" customFormat="1" ht="12.5">
      <c r="A1335" s="20"/>
      <c r="B1335" s="20" t="s">
        <v>1851</v>
      </c>
      <c r="C1335" s="72" t="str">
        <f t="shared" si="62"/>
        <v>950</v>
      </c>
      <c r="D1335" s="172" t="s">
        <v>1852</v>
      </c>
      <c r="E1335" s="183">
        <v>1.8026800000000001</v>
      </c>
      <c r="F1335" s="23">
        <v>1</v>
      </c>
      <c r="G1335" s="23">
        <v>1</v>
      </c>
      <c r="H1335" s="22">
        <f t="shared" si="60"/>
        <v>1.8026800000000001</v>
      </c>
      <c r="I1335" s="24">
        <f t="shared" si="61"/>
        <v>1.8026800000000001</v>
      </c>
      <c r="J1335" s="25">
        <f>ROUND((H1335*'2-Calculator'!$D$26),2)</f>
        <v>9734.4699999999993</v>
      </c>
      <c r="K1335" s="25">
        <f>ROUND((I1335*'2-Calculator'!$D$26),2)</f>
        <v>9734.4699999999993</v>
      </c>
      <c r="L1335" s="23">
        <v>3.1661721068249258</v>
      </c>
      <c r="M1335" s="20" t="s">
        <v>199</v>
      </c>
      <c r="N1335" s="20" t="s">
        <v>200</v>
      </c>
      <c r="O1335" s="20"/>
      <c r="P1335" s="20" t="s">
        <v>13</v>
      </c>
    </row>
    <row r="1336" spans="1:16" s="26" customFormat="1" ht="12.5">
      <c r="A1336" s="20"/>
      <c r="B1336" s="20" t="s">
        <v>1853</v>
      </c>
      <c r="C1336" s="72" t="str">
        <f t="shared" si="62"/>
        <v>950</v>
      </c>
      <c r="D1336" s="172" t="s">
        <v>1852</v>
      </c>
      <c r="E1336" s="183">
        <v>2.4502899999999999</v>
      </c>
      <c r="F1336" s="23">
        <v>1</v>
      </c>
      <c r="G1336" s="23">
        <v>1</v>
      </c>
      <c r="H1336" s="22">
        <f t="shared" si="60"/>
        <v>2.4502899999999999</v>
      </c>
      <c r="I1336" s="24">
        <f t="shared" si="61"/>
        <v>2.4502899999999999</v>
      </c>
      <c r="J1336" s="25">
        <f>ROUND((H1336*'2-Calculator'!$D$26),2)</f>
        <v>13231.57</v>
      </c>
      <c r="K1336" s="25">
        <f>ROUND((I1336*'2-Calculator'!$D$26),2)</f>
        <v>13231.57</v>
      </c>
      <c r="L1336" s="23">
        <v>6.0398196844477834</v>
      </c>
      <c r="M1336" s="20" t="s">
        <v>199</v>
      </c>
      <c r="N1336" s="20" t="s">
        <v>200</v>
      </c>
      <c r="O1336" s="20"/>
      <c r="P1336" s="20" t="s">
        <v>13</v>
      </c>
    </row>
    <row r="1337" spans="1:16" s="26" customFormat="1" ht="12.5">
      <c r="A1337" s="20"/>
      <c r="B1337" s="20" t="s">
        <v>1854</v>
      </c>
      <c r="C1337" s="72" t="str">
        <f t="shared" si="62"/>
        <v>950</v>
      </c>
      <c r="D1337" s="172" t="s">
        <v>1852</v>
      </c>
      <c r="E1337" s="183">
        <v>3.71001</v>
      </c>
      <c r="F1337" s="23">
        <v>1</v>
      </c>
      <c r="G1337" s="23">
        <v>1</v>
      </c>
      <c r="H1337" s="22">
        <f t="shared" si="60"/>
        <v>3.71001</v>
      </c>
      <c r="I1337" s="24">
        <f t="shared" si="61"/>
        <v>3.71001</v>
      </c>
      <c r="J1337" s="25">
        <f>ROUND((H1337*'2-Calculator'!$D$26),2)</f>
        <v>20034.05</v>
      </c>
      <c r="K1337" s="25">
        <f>ROUND((I1337*'2-Calculator'!$D$26),2)</f>
        <v>20034.05</v>
      </c>
      <c r="L1337" s="23">
        <v>11.195682999842445</v>
      </c>
      <c r="M1337" s="20" t="s">
        <v>199</v>
      </c>
      <c r="N1337" s="20" t="s">
        <v>200</v>
      </c>
      <c r="O1337" s="20"/>
      <c r="P1337" s="20" t="s">
        <v>13</v>
      </c>
    </row>
    <row r="1338" spans="1:16" s="26" customFormat="1" ht="12.5">
      <c r="A1338" s="20"/>
      <c r="B1338" s="20" t="s">
        <v>1855</v>
      </c>
      <c r="C1338" s="72" t="str">
        <f t="shared" si="62"/>
        <v>950</v>
      </c>
      <c r="D1338" s="172" t="s">
        <v>1852</v>
      </c>
      <c r="E1338" s="183">
        <v>6.7688300000000003</v>
      </c>
      <c r="F1338" s="23">
        <v>1</v>
      </c>
      <c r="G1338" s="23">
        <v>1</v>
      </c>
      <c r="H1338" s="22">
        <f t="shared" si="60"/>
        <v>6.7688300000000003</v>
      </c>
      <c r="I1338" s="24">
        <f t="shared" si="61"/>
        <v>6.7688300000000003</v>
      </c>
      <c r="J1338" s="25">
        <f>ROUND((H1338*'2-Calculator'!$D$26),2)</f>
        <v>36551.68</v>
      </c>
      <c r="K1338" s="25">
        <f>ROUND((I1338*'2-Calculator'!$D$26),2)</f>
        <v>36551.68</v>
      </c>
      <c r="L1338" s="23">
        <v>19.771114864864863</v>
      </c>
      <c r="M1338" s="20" t="s">
        <v>199</v>
      </c>
      <c r="N1338" s="20" t="s">
        <v>200</v>
      </c>
      <c r="O1338" s="20"/>
      <c r="P1338" s="20" t="s">
        <v>13</v>
      </c>
    </row>
    <row r="1339" spans="1:16" s="26" customFormat="1" ht="12.5">
      <c r="A1339" s="20"/>
      <c r="B1339" s="20" t="s">
        <v>1856</v>
      </c>
      <c r="C1339" s="72" t="str">
        <f t="shared" si="62"/>
        <v>951</v>
      </c>
      <c r="D1339" s="172" t="s">
        <v>1857</v>
      </c>
      <c r="E1339" s="183">
        <v>1.37222</v>
      </c>
      <c r="F1339" s="23">
        <v>1</v>
      </c>
      <c r="G1339" s="23">
        <v>1</v>
      </c>
      <c r="H1339" s="22">
        <f t="shared" si="60"/>
        <v>1.37222</v>
      </c>
      <c r="I1339" s="24">
        <f t="shared" si="61"/>
        <v>1.37222</v>
      </c>
      <c r="J1339" s="25">
        <f>ROUND((H1339*'2-Calculator'!$D$26),2)</f>
        <v>7409.99</v>
      </c>
      <c r="K1339" s="25">
        <f>ROUND((I1339*'2-Calculator'!$D$26),2)</f>
        <v>7409.99</v>
      </c>
      <c r="L1339" s="23">
        <v>2.9878001549186677</v>
      </c>
      <c r="M1339" s="20" t="s">
        <v>199</v>
      </c>
      <c r="N1339" s="20" t="s">
        <v>200</v>
      </c>
      <c r="O1339" s="20"/>
      <c r="P1339" s="20" t="s">
        <v>13</v>
      </c>
    </row>
    <row r="1340" spans="1:16" s="26" customFormat="1" ht="12.5">
      <c r="A1340" s="20"/>
      <c r="B1340" s="20" t="s">
        <v>1858</v>
      </c>
      <c r="C1340" s="72" t="str">
        <f t="shared" si="62"/>
        <v>951</v>
      </c>
      <c r="D1340" s="172" t="s">
        <v>1857</v>
      </c>
      <c r="E1340" s="183">
        <v>1.86711</v>
      </c>
      <c r="F1340" s="23">
        <v>1</v>
      </c>
      <c r="G1340" s="23">
        <v>1</v>
      </c>
      <c r="H1340" s="22">
        <f t="shared" si="60"/>
        <v>1.86711</v>
      </c>
      <c r="I1340" s="24">
        <f t="shared" si="61"/>
        <v>1.86711</v>
      </c>
      <c r="J1340" s="25">
        <f>ROUND((H1340*'2-Calculator'!$D$26),2)</f>
        <v>10082.39</v>
      </c>
      <c r="K1340" s="25">
        <f>ROUND((I1340*'2-Calculator'!$D$26),2)</f>
        <v>10082.39</v>
      </c>
      <c r="L1340" s="23">
        <v>5.5349263102816781</v>
      </c>
      <c r="M1340" s="20" t="s">
        <v>199</v>
      </c>
      <c r="N1340" s="20" t="s">
        <v>200</v>
      </c>
      <c r="O1340" s="20"/>
      <c r="P1340" s="20" t="s">
        <v>13</v>
      </c>
    </row>
    <row r="1341" spans="1:16" s="26" customFormat="1" ht="12.5">
      <c r="A1341" s="20"/>
      <c r="B1341" s="20" t="s">
        <v>1859</v>
      </c>
      <c r="C1341" s="72" t="str">
        <f t="shared" si="62"/>
        <v>951</v>
      </c>
      <c r="D1341" s="172" t="s">
        <v>1857</v>
      </c>
      <c r="E1341" s="183">
        <v>2.8064800000000001</v>
      </c>
      <c r="F1341" s="23">
        <v>1</v>
      </c>
      <c r="G1341" s="23">
        <v>1</v>
      </c>
      <c r="H1341" s="22">
        <f t="shared" si="60"/>
        <v>2.8064800000000001</v>
      </c>
      <c r="I1341" s="24">
        <f t="shared" si="61"/>
        <v>2.8064800000000001</v>
      </c>
      <c r="J1341" s="25">
        <f>ROUND((H1341*'2-Calculator'!$D$26),2)</f>
        <v>15154.99</v>
      </c>
      <c r="K1341" s="25">
        <f>ROUND((I1341*'2-Calculator'!$D$26),2)</f>
        <v>15154.99</v>
      </c>
      <c r="L1341" s="23">
        <v>9.5752883297040086</v>
      </c>
      <c r="M1341" s="20" t="s">
        <v>199</v>
      </c>
      <c r="N1341" s="20" t="s">
        <v>200</v>
      </c>
      <c r="O1341" s="20"/>
      <c r="P1341" s="20" t="s">
        <v>13</v>
      </c>
    </row>
    <row r="1342" spans="1:16" s="26" customFormat="1" ht="12.5">
      <c r="A1342" s="20"/>
      <c r="B1342" s="20" t="s">
        <v>1860</v>
      </c>
      <c r="C1342" s="72" t="str">
        <f t="shared" si="62"/>
        <v>951</v>
      </c>
      <c r="D1342" s="172" t="s">
        <v>1857</v>
      </c>
      <c r="E1342" s="183">
        <v>5.0309299999999997</v>
      </c>
      <c r="F1342" s="23">
        <v>1</v>
      </c>
      <c r="G1342" s="23">
        <v>1</v>
      </c>
      <c r="H1342" s="22">
        <f t="shared" si="60"/>
        <v>5.0309299999999997</v>
      </c>
      <c r="I1342" s="24">
        <f t="shared" si="61"/>
        <v>5.0309299999999997</v>
      </c>
      <c r="J1342" s="25">
        <f>ROUND((H1342*'2-Calculator'!$D$26),2)</f>
        <v>27167.02</v>
      </c>
      <c r="K1342" s="25">
        <f>ROUND((I1342*'2-Calculator'!$D$26),2)</f>
        <v>27167.02</v>
      </c>
      <c r="L1342" s="23">
        <v>16.89670368411775</v>
      </c>
      <c r="M1342" s="20" t="s">
        <v>199</v>
      </c>
      <c r="N1342" s="20" t="s">
        <v>200</v>
      </c>
      <c r="O1342" s="20"/>
      <c r="P1342" s="20" t="s">
        <v>13</v>
      </c>
    </row>
    <row r="1343" spans="1:16" s="26" customFormat="1" ht="12.5">
      <c r="A1343" s="20"/>
      <c r="B1343" s="20" t="s">
        <v>1861</v>
      </c>
      <c r="C1343" s="72" t="str">
        <f t="shared" si="62"/>
        <v>952</v>
      </c>
      <c r="D1343" s="172" t="s">
        <v>1862</v>
      </c>
      <c r="E1343" s="183">
        <v>1.1208400000000001</v>
      </c>
      <c r="F1343" s="23">
        <v>1</v>
      </c>
      <c r="G1343" s="23">
        <v>1</v>
      </c>
      <c r="H1343" s="22">
        <f t="shared" si="60"/>
        <v>1.1208400000000001</v>
      </c>
      <c r="I1343" s="24">
        <f t="shared" si="61"/>
        <v>1.1208400000000001</v>
      </c>
      <c r="J1343" s="25">
        <f>ROUND((H1343*'2-Calculator'!$D$26),2)</f>
        <v>6052.54</v>
      </c>
      <c r="K1343" s="25">
        <f>ROUND((I1343*'2-Calculator'!$D$26),2)</f>
        <v>6052.54</v>
      </c>
      <c r="L1343" s="23">
        <v>3.1564542483660132</v>
      </c>
      <c r="M1343" s="20" t="s">
        <v>199</v>
      </c>
      <c r="N1343" s="20" t="s">
        <v>200</v>
      </c>
      <c r="O1343" s="20"/>
      <c r="P1343" s="20" t="s">
        <v>13</v>
      </c>
    </row>
    <row r="1344" spans="1:16" s="26" customFormat="1" ht="12.5">
      <c r="A1344" s="20"/>
      <c r="B1344" s="20" t="s">
        <v>1863</v>
      </c>
      <c r="C1344" s="72" t="str">
        <f t="shared" si="62"/>
        <v>952</v>
      </c>
      <c r="D1344" s="172" t="s">
        <v>1862</v>
      </c>
      <c r="E1344" s="183">
        <v>1.5436000000000001</v>
      </c>
      <c r="F1344" s="23">
        <v>1</v>
      </c>
      <c r="G1344" s="23">
        <v>1</v>
      </c>
      <c r="H1344" s="22">
        <f t="shared" si="60"/>
        <v>1.5436000000000001</v>
      </c>
      <c r="I1344" s="24">
        <f t="shared" si="61"/>
        <v>1.5436000000000001</v>
      </c>
      <c r="J1344" s="25">
        <f>ROUND((H1344*'2-Calculator'!$D$26),2)</f>
        <v>8335.44</v>
      </c>
      <c r="K1344" s="25">
        <f>ROUND((I1344*'2-Calculator'!$D$26),2)</f>
        <v>8335.44</v>
      </c>
      <c r="L1344" s="23">
        <v>5.3318651857525854</v>
      </c>
      <c r="M1344" s="20" t="s">
        <v>199</v>
      </c>
      <c r="N1344" s="20" t="s">
        <v>200</v>
      </c>
      <c r="O1344" s="20"/>
      <c r="P1344" s="20" t="s">
        <v>13</v>
      </c>
    </row>
    <row r="1345" spans="1:16" ht="12.5">
      <c r="A1345" s="169"/>
      <c r="B1345" s="169" t="s">
        <v>1864</v>
      </c>
      <c r="C1345" s="72" t="str">
        <f t="shared" si="62"/>
        <v>952</v>
      </c>
      <c r="D1345" s="172" t="s">
        <v>1862</v>
      </c>
      <c r="E1345" s="183">
        <v>2.45912</v>
      </c>
      <c r="F1345" s="23">
        <v>1</v>
      </c>
      <c r="G1345" s="23">
        <v>1</v>
      </c>
      <c r="H1345" s="22">
        <f t="shared" si="60"/>
        <v>2.45912</v>
      </c>
      <c r="I1345" s="24">
        <f t="shared" si="61"/>
        <v>2.45912</v>
      </c>
      <c r="J1345" s="25">
        <f>ROUND((H1345*'2-Calculator'!$D$26),2)</f>
        <v>13279.25</v>
      </c>
      <c r="K1345" s="25">
        <f>ROUND((I1345*'2-Calculator'!$D$26),2)</f>
        <v>13279.25</v>
      </c>
      <c r="L1345" s="23">
        <v>9.3159150560725372</v>
      </c>
      <c r="M1345" s="169" t="s">
        <v>199</v>
      </c>
      <c r="N1345" s="169" t="s">
        <v>200</v>
      </c>
      <c r="O1345" s="169"/>
      <c r="P1345" s="169" t="s">
        <v>13</v>
      </c>
    </row>
    <row r="1346" spans="1:16" ht="12.5">
      <c r="A1346" s="169"/>
      <c r="B1346" s="169" t="s">
        <v>1865</v>
      </c>
      <c r="C1346" s="72" t="str">
        <f t="shared" si="62"/>
        <v>952</v>
      </c>
      <c r="D1346" s="172" t="s">
        <v>1862</v>
      </c>
      <c r="E1346" s="183">
        <v>4.3254700000000001</v>
      </c>
      <c r="F1346" s="23">
        <v>1</v>
      </c>
      <c r="G1346" s="23">
        <v>1</v>
      </c>
      <c r="H1346" s="22">
        <f t="shared" si="60"/>
        <v>4.3254700000000001</v>
      </c>
      <c r="I1346" s="24">
        <f t="shared" si="61"/>
        <v>4.3254700000000001</v>
      </c>
      <c r="J1346" s="25">
        <f>ROUND((H1346*'2-Calculator'!$D$26),2)</f>
        <v>23357.54</v>
      </c>
      <c r="K1346" s="25">
        <f>ROUND((I1346*'2-Calculator'!$D$26),2)</f>
        <v>23357.54</v>
      </c>
      <c r="L1346" s="23">
        <v>16.196990424076606</v>
      </c>
      <c r="M1346" s="169" t="s">
        <v>199</v>
      </c>
      <c r="N1346" s="169" t="s">
        <v>200</v>
      </c>
      <c r="O1346" s="169"/>
      <c r="P1346" s="169" t="s">
        <v>13</v>
      </c>
    </row>
    <row r="1347" spans="1:16" ht="12.5">
      <c r="A1347" s="169"/>
      <c r="B1347" s="169" t="s">
        <v>1866</v>
      </c>
      <c r="C1347" s="72" t="str">
        <f t="shared" si="62"/>
        <v>955</v>
      </c>
      <c r="D1347" s="172" t="s">
        <v>1867</v>
      </c>
      <c r="E1347" s="173"/>
      <c r="F1347" s="170"/>
      <c r="G1347" s="170"/>
      <c r="H1347" s="169"/>
      <c r="I1347" s="169"/>
      <c r="J1347" s="169"/>
      <c r="K1347" s="169"/>
      <c r="L1347" s="169"/>
      <c r="M1347" s="169" t="s">
        <v>1868</v>
      </c>
      <c r="N1347" s="169" t="s">
        <v>1868</v>
      </c>
      <c r="O1347" s="169"/>
      <c r="P1347" s="169" t="s">
        <v>13</v>
      </c>
    </row>
    <row r="1348" spans="1:16" ht="12.5">
      <c r="A1348" s="169"/>
      <c r="B1348" s="169" t="s">
        <v>1869</v>
      </c>
      <c r="C1348" s="72" t="str">
        <f t="shared" si="62"/>
        <v>956</v>
      </c>
      <c r="D1348" s="172" t="s">
        <v>1870</v>
      </c>
      <c r="E1348" s="173"/>
      <c r="F1348" s="170"/>
      <c r="G1348" s="170"/>
      <c r="H1348" s="169"/>
      <c r="I1348" s="169"/>
      <c r="J1348" s="169"/>
      <c r="K1348" s="169"/>
      <c r="L1348" s="169"/>
      <c r="M1348" s="169" t="s">
        <v>1868</v>
      </c>
      <c r="N1348" s="169" t="s">
        <v>1868</v>
      </c>
      <c r="O1348" s="169"/>
      <c r="P1348" s="169" t="s">
        <v>13</v>
      </c>
    </row>
    <row r="1349" spans="1:16" s="26" customFormat="1">
      <c r="A1349" s="20"/>
      <c r="B1349" s="73" t="s">
        <v>1871</v>
      </c>
      <c r="C1349" s="74"/>
      <c r="D1349" s="75"/>
      <c r="E1349" s="76"/>
      <c r="F1349" s="76"/>
      <c r="G1349" s="76"/>
      <c r="H1349" s="76"/>
      <c r="I1349" s="76"/>
      <c r="J1349" s="76"/>
      <c r="K1349" s="76"/>
      <c r="L1349" s="76"/>
      <c r="M1349" s="77"/>
      <c r="N1349" s="77"/>
      <c r="O1349" s="77"/>
      <c r="P1349" s="97"/>
    </row>
  </sheetData>
  <sheetProtection algorithmName="SHA-512" hashValue="G4FaO88QEzexp/aLWMv0uB4LhLgL6f8Ls8Yop3+yrrx1RAE8GnmwQFWYT9KhsSDlJOt/5IU6vC0bzKEQPJHVLA==" saltValue="XfwqkwXMfM8Fie+T5gop8w==" spinCount="100000" sheet="1" autoFilter="0"/>
  <autoFilter ref="A14:P1349" xr:uid="{00000000-0009-0000-0000-000002000000}"/>
  <mergeCells count="11">
    <mergeCell ref="A12:P12"/>
    <mergeCell ref="A1:P1"/>
    <mergeCell ref="A3:P3"/>
    <mergeCell ref="A4:P4"/>
    <mergeCell ref="A6:P6"/>
    <mergeCell ref="A7:P7"/>
    <mergeCell ref="A8:P8"/>
    <mergeCell ref="A9:P9"/>
    <mergeCell ref="A10:P10"/>
    <mergeCell ref="A5:P5"/>
    <mergeCell ref="A11:P11"/>
  </mergeCells>
  <phoneticPr fontId="36" type="noConversion"/>
  <pageMargins left="0.25" right="0.25" top="0.5" bottom="0.75" header="0.3" footer="0.3"/>
  <pageSetup scale="53" fitToHeight="0" pageOrder="overThenDown" orientation="landscape" r:id="rId1"/>
  <headerFooter scaleWithDoc="0">
    <oddFooter>&amp;L&amp;8Mississippi Division of Medicaid DRG Pricing Calculator&amp;C&amp;8Tab 3 - DRG Table&amp;R&amp;8 2021-22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65"/>
  <sheetViews>
    <sheetView zoomScaleNormal="100" workbookViewId="0">
      <pane ySplit="8" topLeftCell="A30" activePane="bottomLeft" state="frozen"/>
      <selection pane="bottomLeft" activeCell="C8" sqref="C8"/>
    </sheetView>
  </sheetViews>
  <sheetFormatPr defaultColWidth="9.1796875" defaultRowHeight="13.75" customHeight="1"/>
  <cols>
    <col min="1" max="1" width="12.7265625" customWidth="1"/>
    <col min="2" max="2" width="11.81640625" customWidth="1"/>
    <col min="3" max="3" width="53.81640625" bestFit="1" customWidth="1"/>
    <col min="4" max="5" width="14.7265625" customWidth="1"/>
    <col min="6" max="6" width="9.26953125" customWidth="1"/>
    <col min="7" max="7" width="7.1796875" customWidth="1"/>
    <col min="8" max="8" width="26.453125" style="18" customWidth="1"/>
    <col min="9" max="9" width="27" customWidth="1"/>
  </cols>
  <sheetData>
    <row r="1" spans="1:10" s="3" customFormat="1" ht="19.5" customHeight="1">
      <c r="A1" s="203" t="s">
        <v>1872</v>
      </c>
      <c r="B1" s="204"/>
      <c r="C1" s="37"/>
      <c r="D1" s="36"/>
      <c r="E1" s="36"/>
      <c r="F1" s="36"/>
      <c r="G1" s="36"/>
      <c r="H1" s="90"/>
      <c r="I1" s="66"/>
    </row>
    <row r="2" spans="1:10" ht="5.25" customHeight="1">
      <c r="A2" s="68"/>
      <c r="B2" s="69"/>
      <c r="C2" s="69"/>
      <c r="D2" s="70"/>
      <c r="E2" s="70"/>
      <c r="F2" s="70"/>
      <c r="G2" s="70"/>
      <c r="H2" s="91"/>
      <c r="I2" s="71"/>
    </row>
    <row r="3" spans="1:10" ht="13">
      <c r="A3" s="86" t="s">
        <v>160</v>
      </c>
      <c r="B3" s="41"/>
      <c r="C3" s="42"/>
      <c r="D3" s="43"/>
      <c r="E3" s="44"/>
      <c r="F3" s="45"/>
      <c r="G3" s="44"/>
      <c r="H3" s="92"/>
      <c r="I3" s="67"/>
    </row>
    <row r="4" spans="1:10" ht="12.75" customHeight="1">
      <c r="A4" s="46" t="s">
        <v>1873</v>
      </c>
      <c r="B4" s="47"/>
      <c r="C4" s="48"/>
      <c r="D4" s="34"/>
      <c r="E4" s="34"/>
      <c r="F4" s="49"/>
      <c r="G4" s="44"/>
      <c r="H4" s="92"/>
      <c r="I4" s="67"/>
    </row>
    <row r="5" spans="1:10" ht="12.75" customHeight="1">
      <c r="A5" s="33" t="s">
        <v>1874</v>
      </c>
      <c r="B5" s="34"/>
      <c r="C5" s="48"/>
      <c r="D5" s="34"/>
      <c r="E5" s="34"/>
      <c r="F5" s="49"/>
      <c r="G5" s="44"/>
      <c r="H5" s="92"/>
      <c r="I5" s="67"/>
    </row>
    <row r="6" spans="1:10" ht="12.75" customHeight="1" thickBot="1">
      <c r="A6" s="87"/>
      <c r="B6" s="88"/>
      <c r="C6" s="88"/>
      <c r="D6" s="88"/>
      <c r="E6" s="88"/>
      <c r="F6" s="88"/>
      <c r="G6" s="88"/>
      <c r="H6" s="88"/>
      <c r="I6" s="89"/>
    </row>
    <row r="7" spans="1:10" ht="5.25" customHeight="1">
      <c r="A7" s="68"/>
      <c r="B7" s="69"/>
      <c r="C7" s="69"/>
      <c r="D7" s="70"/>
      <c r="E7" s="70"/>
      <c r="F7" s="70"/>
      <c r="G7" s="70"/>
      <c r="H7" s="91"/>
      <c r="I7" s="71"/>
    </row>
    <row r="8" spans="1:10" s="4" customFormat="1" ht="46">
      <c r="A8" s="52" t="s">
        <v>1875</v>
      </c>
      <c r="B8" s="53" t="s">
        <v>1876</v>
      </c>
      <c r="C8" s="54" t="s">
        <v>1877</v>
      </c>
      <c r="D8" s="55" t="s">
        <v>1878</v>
      </c>
      <c r="E8" s="55" t="s">
        <v>1879</v>
      </c>
      <c r="F8" s="54" t="s">
        <v>1880</v>
      </c>
      <c r="G8" s="54" t="s">
        <v>1881</v>
      </c>
      <c r="H8" s="54" t="s">
        <v>1882</v>
      </c>
      <c r="I8" s="181" t="s">
        <v>1883</v>
      </c>
    </row>
    <row r="9" spans="1:10" s="1" customFormat="1" ht="13.75" customHeight="1">
      <c r="A9" s="9" t="s">
        <v>1884</v>
      </c>
      <c r="B9" s="8" t="s">
        <v>1885</v>
      </c>
      <c r="C9" s="7" t="s">
        <v>24</v>
      </c>
      <c r="D9" s="95">
        <v>0.246</v>
      </c>
      <c r="E9" s="95">
        <v>0.22500000000000001</v>
      </c>
      <c r="F9" s="189" t="s">
        <v>14</v>
      </c>
      <c r="G9" s="8" t="s">
        <v>1886</v>
      </c>
      <c r="H9" s="96" t="s">
        <v>1887</v>
      </c>
      <c r="I9" s="95" t="s">
        <v>1888</v>
      </c>
      <c r="J9" s="193"/>
    </row>
    <row r="10" spans="1:10" s="1" customFormat="1" ht="13.75" customHeight="1">
      <c r="A10" s="9" t="s">
        <v>1889</v>
      </c>
      <c r="B10" s="8" t="s">
        <v>1890</v>
      </c>
      <c r="C10" s="7" t="s">
        <v>1891</v>
      </c>
      <c r="D10" s="95">
        <v>0.2737</v>
      </c>
      <c r="E10" s="95">
        <v>0.28079999999999999</v>
      </c>
      <c r="F10" s="189" t="s">
        <v>14</v>
      </c>
      <c r="G10" s="8" t="s">
        <v>1886</v>
      </c>
      <c r="H10" s="96" t="s">
        <v>1892</v>
      </c>
      <c r="I10" s="95" t="s">
        <v>1893</v>
      </c>
      <c r="J10" s="193"/>
    </row>
    <row r="11" spans="1:10" s="1" customFormat="1" ht="13.75" customHeight="1">
      <c r="A11" s="9" t="s">
        <v>1894</v>
      </c>
      <c r="B11" s="6" t="s">
        <v>1895</v>
      </c>
      <c r="C11" s="11" t="s">
        <v>1896</v>
      </c>
      <c r="D11" s="95">
        <v>0.54559999999999997</v>
      </c>
      <c r="E11" s="95">
        <v>0.54879999999999995</v>
      </c>
      <c r="F11" s="190" t="s">
        <v>14</v>
      </c>
      <c r="G11" s="10" t="s">
        <v>1886</v>
      </c>
      <c r="H11" s="96" t="s">
        <v>1892</v>
      </c>
      <c r="I11" s="95" t="s">
        <v>1893</v>
      </c>
      <c r="J11" s="193"/>
    </row>
    <row r="12" spans="1:10" s="1" customFormat="1" ht="13.75" customHeight="1">
      <c r="A12" s="5" t="s">
        <v>1897</v>
      </c>
      <c r="B12" s="8" t="s">
        <v>1898</v>
      </c>
      <c r="C12" s="7" t="s">
        <v>1899</v>
      </c>
      <c r="D12" s="95">
        <v>0.39179999999999998</v>
      </c>
      <c r="E12" s="95">
        <v>0.46250000000000002</v>
      </c>
      <c r="F12" s="189" t="s">
        <v>14</v>
      </c>
      <c r="G12" s="8" t="s">
        <v>1886</v>
      </c>
      <c r="H12" s="96" t="s">
        <v>1892</v>
      </c>
      <c r="I12" s="95" t="s">
        <v>1893</v>
      </c>
      <c r="J12" s="193"/>
    </row>
    <row r="13" spans="1:10" s="1" customFormat="1" ht="13.75" customHeight="1">
      <c r="A13" s="9" t="s">
        <v>1900</v>
      </c>
      <c r="B13" s="8" t="s">
        <v>1901</v>
      </c>
      <c r="C13" s="7" t="s">
        <v>1902</v>
      </c>
      <c r="D13" s="95">
        <v>0.57679999999999998</v>
      </c>
      <c r="E13" s="95">
        <v>0.83209999999999995</v>
      </c>
      <c r="F13" s="189" t="s">
        <v>14</v>
      </c>
      <c r="G13" s="8" t="s">
        <v>1886</v>
      </c>
      <c r="H13" s="96" t="s">
        <v>1892</v>
      </c>
      <c r="I13" s="95" t="s">
        <v>1893</v>
      </c>
      <c r="J13" s="193"/>
    </row>
    <row r="14" spans="1:10" s="1" customFormat="1" ht="13.75" customHeight="1">
      <c r="A14" s="9" t="s">
        <v>1903</v>
      </c>
      <c r="B14" s="8" t="s">
        <v>1904</v>
      </c>
      <c r="C14" s="7" t="s">
        <v>1905</v>
      </c>
      <c r="D14" s="95">
        <v>0.61309999999999998</v>
      </c>
      <c r="E14" s="95">
        <v>0.54910000000000003</v>
      </c>
      <c r="F14" s="189" t="s">
        <v>14</v>
      </c>
      <c r="G14" s="8" t="s">
        <v>1886</v>
      </c>
      <c r="H14" s="96" t="s">
        <v>1892</v>
      </c>
      <c r="I14" s="95" t="s">
        <v>1893</v>
      </c>
    </row>
    <row r="15" spans="1:10" s="1" customFormat="1" ht="13.75" customHeight="1">
      <c r="A15" s="9" t="s">
        <v>1906</v>
      </c>
      <c r="B15" s="8" t="s">
        <v>1907</v>
      </c>
      <c r="C15" s="11" t="s">
        <v>1908</v>
      </c>
      <c r="D15" s="95">
        <v>0.66900000000000004</v>
      </c>
      <c r="E15" s="95">
        <v>0.52290000000000003</v>
      </c>
      <c r="F15" s="189" t="s">
        <v>14</v>
      </c>
      <c r="G15" s="8" t="s">
        <v>1886</v>
      </c>
      <c r="H15" s="96" t="s">
        <v>1892</v>
      </c>
      <c r="I15" s="95" t="s">
        <v>1893</v>
      </c>
    </row>
    <row r="16" spans="1:10" s="1" customFormat="1" ht="13.75" customHeight="1">
      <c r="A16" s="5" t="s">
        <v>1909</v>
      </c>
      <c r="B16" s="8" t="s">
        <v>1910</v>
      </c>
      <c r="C16" s="7" t="s">
        <v>1911</v>
      </c>
      <c r="D16" s="95">
        <v>0.59040000000000004</v>
      </c>
      <c r="E16" s="95">
        <v>0.54249999999999998</v>
      </c>
      <c r="F16" s="189" t="s">
        <v>14</v>
      </c>
      <c r="G16" s="8" t="s">
        <v>1886</v>
      </c>
      <c r="H16" s="96" t="s">
        <v>1892</v>
      </c>
      <c r="I16" s="95" t="s">
        <v>1893</v>
      </c>
    </row>
    <row r="17" spans="1:10" s="1" customFormat="1" ht="13.75" customHeight="1">
      <c r="A17" s="5" t="s">
        <v>1912</v>
      </c>
      <c r="B17" s="8" t="s">
        <v>1913</v>
      </c>
      <c r="C17" s="7" t="s">
        <v>1914</v>
      </c>
      <c r="D17" s="95">
        <v>0.14599999999999999</v>
      </c>
      <c r="E17" s="95">
        <v>0.67359999999999998</v>
      </c>
      <c r="F17" s="189" t="s">
        <v>14</v>
      </c>
      <c r="G17" s="8" t="s">
        <v>1886</v>
      </c>
      <c r="H17" s="96" t="s">
        <v>1892</v>
      </c>
      <c r="I17" s="95" t="s">
        <v>1893</v>
      </c>
    </row>
    <row r="18" spans="1:10" s="1" customFormat="1" ht="13.75" customHeight="1">
      <c r="A18" s="9" t="s">
        <v>1915</v>
      </c>
      <c r="B18" s="8" t="s">
        <v>1916</v>
      </c>
      <c r="C18" s="11" t="s">
        <v>1917</v>
      </c>
      <c r="D18" s="95">
        <v>0.5524</v>
      </c>
      <c r="E18" s="95">
        <v>0.63580000000000003</v>
      </c>
      <c r="F18" s="189" t="s">
        <v>14</v>
      </c>
      <c r="G18" s="8" t="s">
        <v>1886</v>
      </c>
      <c r="H18" s="96" t="s">
        <v>1892</v>
      </c>
      <c r="I18" s="95" t="s">
        <v>1893</v>
      </c>
    </row>
    <row r="19" spans="1:10" s="1" customFormat="1" ht="13.75" customHeight="1">
      <c r="A19" s="5" t="s">
        <v>1918</v>
      </c>
      <c r="B19" s="8" t="s">
        <v>1919</v>
      </c>
      <c r="C19" s="7" t="s">
        <v>1920</v>
      </c>
      <c r="D19" s="95">
        <v>0.2697</v>
      </c>
      <c r="E19" s="95">
        <v>0.26069999999999999</v>
      </c>
      <c r="F19" s="189" t="s">
        <v>14</v>
      </c>
      <c r="G19" s="8" t="s">
        <v>1886</v>
      </c>
      <c r="H19" s="96" t="s">
        <v>1892</v>
      </c>
      <c r="I19" s="95" t="s">
        <v>1893</v>
      </c>
    </row>
    <row r="20" spans="1:10" s="1" customFormat="1" ht="13.75" customHeight="1">
      <c r="A20" s="9" t="s">
        <v>1921</v>
      </c>
      <c r="B20" s="8" t="s">
        <v>1922</v>
      </c>
      <c r="C20" s="7" t="s">
        <v>1923</v>
      </c>
      <c r="D20" s="95">
        <v>0.28439999999999999</v>
      </c>
      <c r="E20" s="95">
        <v>0.27410000000000001</v>
      </c>
      <c r="F20" s="189" t="s">
        <v>14</v>
      </c>
      <c r="G20" s="8" t="s">
        <v>1886</v>
      </c>
      <c r="H20" s="96" t="s">
        <v>1892</v>
      </c>
      <c r="I20" s="95" t="s">
        <v>1893</v>
      </c>
    </row>
    <row r="21" spans="1:10" s="1" customFormat="1" ht="13.75" customHeight="1">
      <c r="A21" s="9" t="s">
        <v>1924</v>
      </c>
      <c r="B21" s="8" t="s">
        <v>1925</v>
      </c>
      <c r="C21" s="7" t="s">
        <v>1926</v>
      </c>
      <c r="D21" s="95">
        <v>0.29020000000000001</v>
      </c>
      <c r="E21" s="95">
        <v>0.30280000000000001</v>
      </c>
      <c r="F21" s="189" t="s">
        <v>14</v>
      </c>
      <c r="G21" s="8" t="s">
        <v>1886</v>
      </c>
      <c r="H21" s="96" t="s">
        <v>1892</v>
      </c>
      <c r="I21" s="95" t="s">
        <v>1893</v>
      </c>
    </row>
    <row r="22" spans="1:10" s="1" customFormat="1" ht="13.75" customHeight="1">
      <c r="A22" s="5" t="s">
        <v>1927</v>
      </c>
      <c r="B22" s="8" t="s">
        <v>1928</v>
      </c>
      <c r="C22" s="7" t="s">
        <v>1929</v>
      </c>
      <c r="D22" s="95">
        <v>0.34250000000000003</v>
      </c>
      <c r="E22" s="95">
        <v>0.36649999999999999</v>
      </c>
      <c r="F22" s="189" t="s">
        <v>14</v>
      </c>
      <c r="G22" s="8" t="s">
        <v>1886</v>
      </c>
      <c r="H22" s="96" t="s">
        <v>1892</v>
      </c>
      <c r="I22" s="95" t="s">
        <v>1893</v>
      </c>
    </row>
    <row r="23" spans="1:10" s="1" customFormat="1" ht="13.75" customHeight="1">
      <c r="A23" s="9" t="s">
        <v>1930</v>
      </c>
      <c r="B23" s="8" t="s">
        <v>1931</v>
      </c>
      <c r="C23" s="7" t="s">
        <v>1932</v>
      </c>
      <c r="D23" s="95">
        <v>0.76139999999999997</v>
      </c>
      <c r="E23" s="95">
        <v>0.66910000000000003</v>
      </c>
      <c r="F23" s="189" t="s">
        <v>14</v>
      </c>
      <c r="G23" s="8" t="s">
        <v>1886</v>
      </c>
      <c r="H23" s="96" t="s">
        <v>1892</v>
      </c>
      <c r="I23" s="95" t="s">
        <v>1888</v>
      </c>
    </row>
    <row r="24" spans="1:10" s="1" customFormat="1" ht="13.75" customHeight="1">
      <c r="A24" s="9" t="s">
        <v>1933</v>
      </c>
      <c r="B24" s="8" t="s">
        <v>1934</v>
      </c>
      <c r="C24" s="7" t="s">
        <v>1935</v>
      </c>
      <c r="D24" s="95">
        <v>0.1482</v>
      </c>
      <c r="E24" s="95">
        <v>0.16869999999999999</v>
      </c>
      <c r="F24" s="189" t="s">
        <v>14</v>
      </c>
      <c r="G24" s="8" t="s">
        <v>1886</v>
      </c>
      <c r="H24" s="96" t="s">
        <v>1892</v>
      </c>
      <c r="I24" s="95" t="s">
        <v>1893</v>
      </c>
    </row>
    <row r="25" spans="1:10" s="1" customFormat="1" ht="13.75" customHeight="1">
      <c r="A25" s="9" t="s">
        <v>1936</v>
      </c>
      <c r="B25" s="8" t="s">
        <v>1937</v>
      </c>
      <c r="C25" s="7" t="s">
        <v>1938</v>
      </c>
      <c r="D25" s="95">
        <v>0.30759999999999998</v>
      </c>
      <c r="E25" s="95">
        <v>0.46710000000000002</v>
      </c>
      <c r="F25" s="189" t="s">
        <v>14</v>
      </c>
      <c r="G25" s="8" t="s">
        <v>1886</v>
      </c>
      <c r="H25" s="96" t="s">
        <v>1892</v>
      </c>
      <c r="I25" s="95" t="s">
        <v>1893</v>
      </c>
    </row>
    <row r="26" spans="1:10" s="1" customFormat="1" ht="13.75" customHeight="1">
      <c r="A26" s="9" t="s">
        <v>1939</v>
      </c>
      <c r="B26" s="8" t="s">
        <v>1940</v>
      </c>
      <c r="C26" s="7" t="s">
        <v>1941</v>
      </c>
      <c r="D26" s="95">
        <v>0.62660000000000005</v>
      </c>
      <c r="E26" s="95">
        <v>0.80369999999999997</v>
      </c>
      <c r="F26" s="189" t="s">
        <v>14</v>
      </c>
      <c r="G26" s="8" t="s">
        <v>1886</v>
      </c>
      <c r="H26" s="96" t="s">
        <v>1892</v>
      </c>
      <c r="I26" s="95" t="s">
        <v>1893</v>
      </c>
      <c r="J26" s="194"/>
    </row>
    <row r="27" spans="1:10" s="1" customFormat="1" ht="13.75" customHeight="1">
      <c r="A27" s="9" t="s">
        <v>1942</v>
      </c>
      <c r="B27" s="8" t="s">
        <v>1943</v>
      </c>
      <c r="C27" s="11" t="s">
        <v>1944</v>
      </c>
      <c r="D27" s="95">
        <v>0.31219999999999998</v>
      </c>
      <c r="E27" s="95">
        <v>0.35959999999999998</v>
      </c>
      <c r="F27" s="190" t="s">
        <v>14</v>
      </c>
      <c r="G27" s="10" t="s">
        <v>1886</v>
      </c>
      <c r="H27" s="96" t="s">
        <v>1892</v>
      </c>
      <c r="I27" s="95" t="s">
        <v>1893</v>
      </c>
    </row>
    <row r="28" spans="1:10" s="1" customFormat="1" ht="13.75" customHeight="1">
      <c r="A28" s="5" t="s">
        <v>1945</v>
      </c>
      <c r="B28" s="8" t="s">
        <v>1946</v>
      </c>
      <c r="C28" s="7" t="s">
        <v>1947</v>
      </c>
      <c r="D28" s="95">
        <v>0.31180000000000002</v>
      </c>
      <c r="E28" s="95">
        <v>0.46550000000000002</v>
      </c>
      <c r="F28" s="189" t="s">
        <v>14</v>
      </c>
      <c r="G28" s="8" t="s">
        <v>1886</v>
      </c>
      <c r="H28" s="96" t="s">
        <v>1892</v>
      </c>
      <c r="I28" s="95" t="s">
        <v>1893</v>
      </c>
    </row>
    <row r="29" spans="1:10" s="1" customFormat="1" ht="13.75" customHeight="1">
      <c r="A29" s="9" t="s">
        <v>1948</v>
      </c>
      <c r="B29" s="8" t="s">
        <v>1949</v>
      </c>
      <c r="C29" s="7" t="s">
        <v>1950</v>
      </c>
      <c r="D29" s="95">
        <v>0.44840000000000002</v>
      </c>
      <c r="E29" s="95">
        <v>0.56259999999999999</v>
      </c>
      <c r="F29" s="189" t="s">
        <v>14</v>
      </c>
      <c r="G29" s="8" t="s">
        <v>1886</v>
      </c>
      <c r="H29" s="96" t="s">
        <v>1892</v>
      </c>
      <c r="I29" s="95" t="s">
        <v>1893</v>
      </c>
    </row>
    <row r="30" spans="1:10" s="1" customFormat="1" ht="13.75" customHeight="1">
      <c r="A30" s="9" t="s">
        <v>1951</v>
      </c>
      <c r="B30" s="8" t="s">
        <v>1952</v>
      </c>
      <c r="C30" s="7" t="s">
        <v>1953</v>
      </c>
      <c r="D30" s="95">
        <v>0.5333</v>
      </c>
      <c r="E30" s="95">
        <v>0.45190000000000002</v>
      </c>
      <c r="F30" s="189" t="s">
        <v>14</v>
      </c>
      <c r="G30" s="8" t="s">
        <v>1886</v>
      </c>
      <c r="H30" s="96" t="s">
        <v>1892</v>
      </c>
      <c r="I30" s="95" t="s">
        <v>1893</v>
      </c>
    </row>
    <row r="31" spans="1:10" s="1" customFormat="1" ht="13.75" customHeight="1">
      <c r="A31" s="9" t="s">
        <v>1954</v>
      </c>
      <c r="B31" s="8" t="s">
        <v>1955</v>
      </c>
      <c r="C31" s="7" t="s">
        <v>1956</v>
      </c>
      <c r="D31" s="95">
        <v>0.40160000000000001</v>
      </c>
      <c r="E31" s="95">
        <v>0.50309999999999999</v>
      </c>
      <c r="F31" s="189" t="s">
        <v>14</v>
      </c>
      <c r="G31" s="8" t="s">
        <v>1886</v>
      </c>
      <c r="H31" s="96" t="s">
        <v>1892</v>
      </c>
      <c r="I31" s="95" t="s">
        <v>1888</v>
      </c>
      <c r="J31" s="194"/>
    </row>
    <row r="32" spans="1:10" s="1" customFormat="1" ht="13.75" customHeight="1">
      <c r="A32" s="5" t="s">
        <v>1957</v>
      </c>
      <c r="B32" s="8" t="s">
        <v>1958</v>
      </c>
      <c r="C32" s="11" t="s">
        <v>1959</v>
      </c>
      <c r="D32" s="95">
        <v>0.51839999999999997</v>
      </c>
      <c r="E32" s="95">
        <v>0.2923</v>
      </c>
      <c r="F32" s="190" t="s">
        <v>14</v>
      </c>
      <c r="G32" s="10" t="s">
        <v>1886</v>
      </c>
      <c r="H32" s="96" t="s">
        <v>1887</v>
      </c>
      <c r="I32" s="95" t="s">
        <v>1893</v>
      </c>
      <c r="J32" s="195"/>
    </row>
    <row r="33" spans="1:10" s="1" customFormat="1" ht="13.75" customHeight="1">
      <c r="A33" s="9" t="s">
        <v>1960</v>
      </c>
      <c r="B33" s="8" t="s">
        <v>1961</v>
      </c>
      <c r="C33" s="7" t="s">
        <v>1962</v>
      </c>
      <c r="D33" s="95">
        <v>0.49399999999999999</v>
      </c>
      <c r="E33" s="95">
        <v>0.4914</v>
      </c>
      <c r="F33" s="189" t="s">
        <v>14</v>
      </c>
      <c r="G33" s="8" t="s">
        <v>1886</v>
      </c>
      <c r="H33" s="96" t="s">
        <v>1892</v>
      </c>
      <c r="I33" s="95" t="s">
        <v>1893</v>
      </c>
      <c r="J33" s="196"/>
    </row>
    <row r="34" spans="1:10" s="1" customFormat="1" ht="13.75" customHeight="1">
      <c r="A34" s="9" t="s">
        <v>1963</v>
      </c>
      <c r="B34" s="8" t="s">
        <v>1964</v>
      </c>
      <c r="C34" s="7" t="s">
        <v>1965</v>
      </c>
      <c r="D34" s="95">
        <v>0.62280000000000002</v>
      </c>
      <c r="E34" s="95">
        <v>0.69789999999999996</v>
      </c>
      <c r="F34" s="189" t="s">
        <v>14</v>
      </c>
      <c r="G34" s="8" t="s">
        <v>1886</v>
      </c>
      <c r="H34" s="96" t="s">
        <v>1892</v>
      </c>
      <c r="I34" s="95" t="s">
        <v>1893</v>
      </c>
    </row>
    <row r="35" spans="1:10" s="1" customFormat="1" ht="13.75" customHeight="1">
      <c r="A35" s="9" t="s">
        <v>1966</v>
      </c>
      <c r="B35" s="8" t="s">
        <v>1967</v>
      </c>
      <c r="C35" s="7" t="s">
        <v>1968</v>
      </c>
      <c r="D35" s="95">
        <v>0.29270000000000002</v>
      </c>
      <c r="E35" s="95">
        <v>0.32690000000000002</v>
      </c>
      <c r="F35" s="189" t="s">
        <v>14</v>
      </c>
      <c r="G35" s="8" t="s">
        <v>1886</v>
      </c>
      <c r="H35" s="96" t="s">
        <v>1892</v>
      </c>
      <c r="I35" s="95" t="s">
        <v>1893</v>
      </c>
    </row>
    <row r="36" spans="1:10" s="1" customFormat="1" ht="13.75" customHeight="1">
      <c r="A36" s="9" t="s">
        <v>1969</v>
      </c>
      <c r="B36" s="8" t="s">
        <v>1970</v>
      </c>
      <c r="C36" s="7" t="s">
        <v>1971</v>
      </c>
      <c r="D36" s="95">
        <v>0.60119999999999996</v>
      </c>
      <c r="E36" s="95">
        <v>0.66</v>
      </c>
      <c r="F36" s="189" t="s">
        <v>14</v>
      </c>
      <c r="G36" s="8" t="s">
        <v>1886</v>
      </c>
      <c r="H36" s="96" t="s">
        <v>1892</v>
      </c>
      <c r="I36" s="95" t="s">
        <v>1893</v>
      </c>
    </row>
    <row r="37" spans="1:10" s="1" customFormat="1" ht="13.75" customHeight="1">
      <c r="A37" s="5" t="s">
        <v>1972</v>
      </c>
      <c r="B37" s="8" t="s">
        <v>1973</v>
      </c>
      <c r="C37" s="7" t="s">
        <v>1974</v>
      </c>
      <c r="D37" s="95">
        <v>0.19400000000000001</v>
      </c>
      <c r="E37" s="95">
        <v>0.16650000000000001</v>
      </c>
      <c r="F37" s="189" t="s">
        <v>14</v>
      </c>
      <c r="G37" s="8" t="s">
        <v>1886</v>
      </c>
      <c r="H37" s="96" t="s">
        <v>1892</v>
      </c>
      <c r="I37" s="95" t="s">
        <v>1893</v>
      </c>
    </row>
    <row r="38" spans="1:10" s="1" customFormat="1" ht="13.75" customHeight="1">
      <c r="A38" s="9" t="s">
        <v>1975</v>
      </c>
      <c r="B38" s="8" t="s">
        <v>1976</v>
      </c>
      <c r="C38" s="7" t="s">
        <v>1977</v>
      </c>
      <c r="D38" s="95">
        <v>0.44140000000000001</v>
      </c>
      <c r="E38" s="95">
        <v>0.72729999999999995</v>
      </c>
      <c r="F38" s="189" t="s">
        <v>14</v>
      </c>
      <c r="G38" s="8" t="s">
        <v>1886</v>
      </c>
      <c r="H38" s="96" t="s">
        <v>1892</v>
      </c>
      <c r="I38" s="95" t="s">
        <v>1893</v>
      </c>
    </row>
    <row r="39" spans="1:10" s="1" customFormat="1" ht="13.75" customHeight="1">
      <c r="A39" s="9" t="s">
        <v>1978</v>
      </c>
      <c r="B39" s="8" t="s">
        <v>1979</v>
      </c>
      <c r="C39" s="7" t="s">
        <v>1980</v>
      </c>
      <c r="D39" s="95">
        <v>1</v>
      </c>
      <c r="E39" s="95">
        <v>0.66910000000000003</v>
      </c>
      <c r="F39" s="189" t="s">
        <v>14</v>
      </c>
      <c r="G39" s="8" t="s">
        <v>1886</v>
      </c>
      <c r="H39" s="96" t="s">
        <v>1892</v>
      </c>
      <c r="I39" s="95" t="s">
        <v>1888</v>
      </c>
    </row>
    <row r="40" spans="1:10" s="1" customFormat="1" ht="13.75" customHeight="1">
      <c r="A40" s="9" t="s">
        <v>1981</v>
      </c>
      <c r="B40" s="8" t="s">
        <v>1982</v>
      </c>
      <c r="C40" s="7" t="s">
        <v>1983</v>
      </c>
      <c r="D40" s="95">
        <v>0.37119999999999997</v>
      </c>
      <c r="E40" s="95">
        <v>0.55879999999999996</v>
      </c>
      <c r="F40" s="189" t="s">
        <v>14</v>
      </c>
      <c r="G40" s="8" t="s">
        <v>1886</v>
      </c>
      <c r="H40" s="96" t="s">
        <v>1892</v>
      </c>
      <c r="I40" s="95" t="s">
        <v>1893</v>
      </c>
    </row>
    <row r="41" spans="1:10" s="1" customFormat="1" ht="13.75" customHeight="1">
      <c r="A41" s="9" t="s">
        <v>1984</v>
      </c>
      <c r="B41" s="8" t="s">
        <v>1985</v>
      </c>
      <c r="C41" s="11" t="s">
        <v>1986</v>
      </c>
      <c r="D41" s="95">
        <v>0.5968</v>
      </c>
      <c r="E41" s="95">
        <v>0.43109999999999998</v>
      </c>
      <c r="F41" s="189" t="s">
        <v>14</v>
      </c>
      <c r="G41" s="8" t="s">
        <v>1886</v>
      </c>
      <c r="H41" s="96" t="s">
        <v>1892</v>
      </c>
      <c r="I41" s="95" t="s">
        <v>1893</v>
      </c>
    </row>
    <row r="42" spans="1:10" s="1" customFormat="1" ht="13.75" customHeight="1">
      <c r="A42" s="9" t="s">
        <v>1987</v>
      </c>
      <c r="B42" s="8" t="s">
        <v>1988</v>
      </c>
      <c r="C42" s="7" t="s">
        <v>1989</v>
      </c>
      <c r="D42" s="95">
        <v>0.76219999999999999</v>
      </c>
      <c r="E42" s="95">
        <v>0.36459999999999998</v>
      </c>
      <c r="F42" s="189" t="s">
        <v>14</v>
      </c>
      <c r="G42" s="8" t="s">
        <v>1886</v>
      </c>
      <c r="H42" s="96" t="s">
        <v>1892</v>
      </c>
      <c r="I42" s="95" t="s">
        <v>1893</v>
      </c>
    </row>
    <row r="43" spans="1:10" s="1" customFormat="1" ht="13.75" customHeight="1">
      <c r="A43" s="9" t="s">
        <v>1990</v>
      </c>
      <c r="B43" s="8" t="s">
        <v>1991</v>
      </c>
      <c r="C43" s="7" t="s">
        <v>1992</v>
      </c>
      <c r="D43" s="95">
        <v>0.68500000000000005</v>
      </c>
      <c r="E43" s="95">
        <v>0.75290000000000001</v>
      </c>
      <c r="F43" s="189" t="s">
        <v>14</v>
      </c>
      <c r="G43" s="8" t="s">
        <v>1886</v>
      </c>
      <c r="H43" s="96" t="s">
        <v>1892</v>
      </c>
      <c r="I43" s="95" t="s">
        <v>1888</v>
      </c>
    </row>
    <row r="44" spans="1:10" s="1" customFormat="1" ht="13.75" customHeight="1">
      <c r="A44" s="9" t="s">
        <v>1993</v>
      </c>
      <c r="B44" s="8" t="s">
        <v>1994</v>
      </c>
      <c r="C44" s="7" t="s">
        <v>1995</v>
      </c>
      <c r="D44" s="95">
        <v>0.77159999999999995</v>
      </c>
      <c r="E44" s="95">
        <v>0.88200000000000001</v>
      </c>
      <c r="F44" s="189" t="s">
        <v>14</v>
      </c>
      <c r="G44" s="8" t="s">
        <v>1886</v>
      </c>
      <c r="H44" s="96" t="s">
        <v>1892</v>
      </c>
      <c r="I44" s="95" t="s">
        <v>1893</v>
      </c>
    </row>
    <row r="45" spans="1:10" s="1" customFormat="1" ht="13.75" customHeight="1">
      <c r="A45" s="9" t="s">
        <v>1996</v>
      </c>
      <c r="B45" s="8" t="s">
        <v>1997</v>
      </c>
      <c r="C45" s="7" t="s">
        <v>1998</v>
      </c>
      <c r="D45" s="95">
        <v>0.74470000000000003</v>
      </c>
      <c r="E45" s="95">
        <v>0.83730000000000004</v>
      </c>
      <c r="F45" s="189" t="s">
        <v>14</v>
      </c>
      <c r="G45" s="8" t="s">
        <v>1886</v>
      </c>
      <c r="H45" s="96" t="s">
        <v>1892</v>
      </c>
      <c r="I45" s="95" t="s">
        <v>1893</v>
      </c>
    </row>
    <row r="46" spans="1:10" s="1" customFormat="1" ht="13.75" customHeight="1">
      <c r="A46" s="9" t="s">
        <v>1999</v>
      </c>
      <c r="B46" s="8" t="s">
        <v>2000</v>
      </c>
      <c r="C46" s="7" t="s">
        <v>2001</v>
      </c>
      <c r="D46" s="95">
        <v>0.61170000000000002</v>
      </c>
      <c r="E46" s="95">
        <v>0.66910000000000003</v>
      </c>
      <c r="F46" s="189" t="s">
        <v>14</v>
      </c>
      <c r="G46" s="8" t="s">
        <v>1886</v>
      </c>
      <c r="H46" s="96" t="s">
        <v>1887</v>
      </c>
      <c r="I46" s="95" t="s">
        <v>1888</v>
      </c>
    </row>
    <row r="47" spans="1:10" s="1" customFormat="1" ht="13.75" customHeight="1">
      <c r="A47" s="9" t="s">
        <v>2002</v>
      </c>
      <c r="B47" s="8" t="s">
        <v>2003</v>
      </c>
      <c r="C47" s="7" t="s">
        <v>2004</v>
      </c>
      <c r="D47" s="95">
        <v>1</v>
      </c>
      <c r="E47" s="95">
        <v>0.66910000000000003</v>
      </c>
      <c r="F47" s="189" t="s">
        <v>14</v>
      </c>
      <c r="G47" s="8" t="s">
        <v>1886</v>
      </c>
      <c r="H47" s="96" t="s">
        <v>1892</v>
      </c>
      <c r="I47" s="95" t="s">
        <v>1888</v>
      </c>
    </row>
    <row r="48" spans="1:10" s="1" customFormat="1" ht="13.75" customHeight="1">
      <c r="A48" s="9" t="s">
        <v>2005</v>
      </c>
      <c r="B48" s="8" t="s">
        <v>2006</v>
      </c>
      <c r="C48" s="11" t="s">
        <v>2007</v>
      </c>
      <c r="D48" s="95">
        <v>0.99019999999999997</v>
      </c>
      <c r="E48" s="95">
        <v>1</v>
      </c>
      <c r="F48" s="189" t="s">
        <v>14</v>
      </c>
      <c r="G48" s="8" t="s">
        <v>1886</v>
      </c>
      <c r="H48" s="96" t="s">
        <v>1892</v>
      </c>
      <c r="I48" s="95" t="s">
        <v>1888</v>
      </c>
    </row>
    <row r="49" spans="1:9" s="1" customFormat="1" ht="13.75" customHeight="1">
      <c r="A49" s="9" t="s">
        <v>2008</v>
      </c>
      <c r="B49" s="8" t="s">
        <v>2009</v>
      </c>
      <c r="C49" s="7" t="s">
        <v>2010</v>
      </c>
      <c r="D49" s="95">
        <v>0.79630000000000001</v>
      </c>
      <c r="E49" s="95">
        <v>0.86799999999999999</v>
      </c>
      <c r="F49" s="189" t="s">
        <v>14</v>
      </c>
      <c r="G49" s="8" t="s">
        <v>1886</v>
      </c>
      <c r="H49" s="96" t="s">
        <v>1892</v>
      </c>
      <c r="I49" s="95" t="s">
        <v>1893</v>
      </c>
    </row>
    <row r="50" spans="1:9" s="1" customFormat="1" ht="13.75" customHeight="1">
      <c r="A50" s="9" t="s">
        <v>2011</v>
      </c>
      <c r="B50" s="8" t="s">
        <v>2012</v>
      </c>
      <c r="C50" s="7" t="s">
        <v>2013</v>
      </c>
      <c r="D50" s="95">
        <v>0.56659999999999999</v>
      </c>
      <c r="E50" s="95">
        <v>0.62680000000000002</v>
      </c>
      <c r="F50" s="189" t="s">
        <v>14</v>
      </c>
      <c r="G50" s="8" t="s">
        <v>1886</v>
      </c>
      <c r="H50" s="96" t="s">
        <v>1892</v>
      </c>
      <c r="I50" s="95" t="s">
        <v>1893</v>
      </c>
    </row>
    <row r="51" spans="1:9" s="1" customFormat="1" ht="13.75" customHeight="1">
      <c r="A51" s="9" t="s">
        <v>2014</v>
      </c>
      <c r="B51" s="8" t="s">
        <v>2015</v>
      </c>
      <c r="C51" s="7" t="s">
        <v>2016</v>
      </c>
      <c r="D51" s="95">
        <v>0.246</v>
      </c>
      <c r="E51" s="95" t="s">
        <v>2017</v>
      </c>
      <c r="F51" s="189" t="s">
        <v>14</v>
      </c>
      <c r="G51" s="8" t="s">
        <v>1886</v>
      </c>
      <c r="H51" s="96" t="s">
        <v>1887</v>
      </c>
      <c r="I51" s="95" t="s">
        <v>2018</v>
      </c>
    </row>
    <row r="52" spans="1:9" s="1" customFormat="1" ht="13.75" customHeight="1">
      <c r="A52" s="9" t="s">
        <v>2019</v>
      </c>
      <c r="B52" s="8" t="s">
        <v>2020</v>
      </c>
      <c r="C52" s="7" t="s">
        <v>2021</v>
      </c>
      <c r="D52" s="95">
        <v>0.38030000000000003</v>
      </c>
      <c r="E52" s="95">
        <v>0.58850000000000002</v>
      </c>
      <c r="F52" s="189" t="s">
        <v>14</v>
      </c>
      <c r="G52" s="8" t="s">
        <v>1886</v>
      </c>
      <c r="H52" s="96" t="s">
        <v>1892</v>
      </c>
      <c r="I52" s="95" t="s">
        <v>1893</v>
      </c>
    </row>
    <row r="53" spans="1:9" s="1" customFormat="1" ht="13.75" customHeight="1">
      <c r="A53" s="9" t="s">
        <v>2022</v>
      </c>
      <c r="B53" s="8" t="s">
        <v>2023</v>
      </c>
      <c r="C53" s="7" t="s">
        <v>2024</v>
      </c>
      <c r="D53" s="95">
        <v>0.77400000000000002</v>
      </c>
      <c r="E53" s="95">
        <v>0.78249999999999997</v>
      </c>
      <c r="F53" s="189" t="s">
        <v>14</v>
      </c>
      <c r="G53" s="8" t="s">
        <v>1886</v>
      </c>
      <c r="H53" s="96" t="s">
        <v>1892</v>
      </c>
      <c r="I53" s="95" t="s">
        <v>1893</v>
      </c>
    </row>
    <row r="54" spans="1:9" s="1" customFormat="1" ht="13.75" customHeight="1">
      <c r="A54" s="9" t="s">
        <v>2025</v>
      </c>
      <c r="B54" s="8" t="s">
        <v>2026</v>
      </c>
      <c r="C54" s="7" t="s">
        <v>2027</v>
      </c>
      <c r="D54" s="95">
        <v>0.43859999999999999</v>
      </c>
      <c r="E54" s="95">
        <v>0.47470000000000001</v>
      </c>
      <c r="F54" s="189" t="s">
        <v>14</v>
      </c>
      <c r="G54" s="8" t="s">
        <v>1886</v>
      </c>
      <c r="H54" s="96" t="s">
        <v>1892</v>
      </c>
      <c r="I54" s="95" t="s">
        <v>1893</v>
      </c>
    </row>
    <row r="55" spans="1:9" s="1" customFormat="1" ht="13.75" customHeight="1">
      <c r="A55" s="9" t="s">
        <v>2028</v>
      </c>
      <c r="B55" s="8" t="s">
        <v>2029</v>
      </c>
      <c r="C55" s="7" t="s">
        <v>2030</v>
      </c>
      <c r="D55" s="95">
        <v>0.26150000000000001</v>
      </c>
      <c r="E55" s="95">
        <v>0.3024</v>
      </c>
      <c r="F55" s="189" t="s">
        <v>14</v>
      </c>
      <c r="G55" s="8" t="s">
        <v>1886</v>
      </c>
      <c r="H55" s="96" t="s">
        <v>1892</v>
      </c>
      <c r="I55" s="95" t="s">
        <v>1893</v>
      </c>
    </row>
    <row r="56" spans="1:9" s="1" customFormat="1" ht="13.75" customHeight="1">
      <c r="A56" s="9" t="s">
        <v>2031</v>
      </c>
      <c r="B56" s="8" t="s">
        <v>2032</v>
      </c>
      <c r="C56" s="7" t="s">
        <v>2033</v>
      </c>
      <c r="D56" s="95">
        <v>0.5726</v>
      </c>
      <c r="E56" s="95">
        <v>0.56020000000000003</v>
      </c>
      <c r="F56" s="189" t="s">
        <v>14</v>
      </c>
      <c r="G56" s="8" t="s">
        <v>1886</v>
      </c>
      <c r="H56" s="96" t="s">
        <v>1892</v>
      </c>
      <c r="I56" s="95" t="s">
        <v>1893</v>
      </c>
    </row>
    <row r="57" spans="1:9" s="1" customFormat="1" ht="13.75" customHeight="1">
      <c r="A57" s="9" t="s">
        <v>2034</v>
      </c>
      <c r="B57" s="8" t="s">
        <v>2035</v>
      </c>
      <c r="C57" s="7" t="s">
        <v>2036</v>
      </c>
      <c r="D57" s="95">
        <v>0.1368</v>
      </c>
      <c r="E57" s="95">
        <v>0.1792</v>
      </c>
      <c r="F57" s="189" t="s">
        <v>14</v>
      </c>
      <c r="G57" s="8" t="s">
        <v>1886</v>
      </c>
      <c r="H57" s="96" t="s">
        <v>1892</v>
      </c>
      <c r="I57" s="95" t="s">
        <v>1893</v>
      </c>
    </row>
    <row r="58" spans="1:9" s="1" customFormat="1" ht="13.75" customHeight="1">
      <c r="A58" s="9" t="s">
        <v>2037</v>
      </c>
      <c r="B58" s="8" t="s">
        <v>2038</v>
      </c>
      <c r="C58" s="7" t="s">
        <v>2039</v>
      </c>
      <c r="D58" s="95">
        <v>0.1545</v>
      </c>
      <c r="E58" s="95">
        <v>0.14099999999999999</v>
      </c>
      <c r="F58" s="189" t="s">
        <v>14</v>
      </c>
      <c r="G58" s="8" t="s">
        <v>1886</v>
      </c>
      <c r="H58" s="96" t="s">
        <v>1892</v>
      </c>
      <c r="I58" s="95" t="s">
        <v>1893</v>
      </c>
    </row>
    <row r="59" spans="1:9" s="1" customFormat="1" ht="13.75" customHeight="1">
      <c r="A59" s="9" t="s">
        <v>2040</v>
      </c>
      <c r="B59" s="8" t="s">
        <v>2041</v>
      </c>
      <c r="C59" s="7" t="s">
        <v>2042</v>
      </c>
      <c r="D59" s="95">
        <v>0.1208</v>
      </c>
      <c r="E59" s="95">
        <v>0.1203</v>
      </c>
      <c r="F59" s="189" t="s">
        <v>14</v>
      </c>
      <c r="G59" s="8" t="s">
        <v>1886</v>
      </c>
      <c r="H59" s="96" t="s">
        <v>1892</v>
      </c>
      <c r="I59" s="95" t="s">
        <v>1893</v>
      </c>
    </row>
    <row r="60" spans="1:9" s="1" customFormat="1" ht="13.75" customHeight="1">
      <c r="A60" s="9" t="s">
        <v>2043</v>
      </c>
      <c r="B60" s="8" t="s">
        <v>2044</v>
      </c>
      <c r="C60" s="7" t="s">
        <v>2045</v>
      </c>
      <c r="D60" s="95">
        <v>0.26900000000000002</v>
      </c>
      <c r="E60" s="95">
        <v>0.1416</v>
      </c>
      <c r="F60" s="189" t="s">
        <v>14</v>
      </c>
      <c r="G60" s="8" t="s">
        <v>1886</v>
      </c>
      <c r="H60" s="96" t="s">
        <v>1892</v>
      </c>
      <c r="I60" s="95" t="s">
        <v>1893</v>
      </c>
    </row>
    <row r="61" spans="1:9" s="1" customFormat="1" ht="13.75" customHeight="1">
      <c r="A61" s="9" t="s">
        <v>2046</v>
      </c>
      <c r="B61" s="8" t="s">
        <v>2047</v>
      </c>
      <c r="C61" s="11" t="s">
        <v>2048</v>
      </c>
      <c r="D61" s="95">
        <v>0.13750000000000001</v>
      </c>
      <c r="E61" s="95">
        <v>0.17330000000000001</v>
      </c>
      <c r="F61" s="190" t="s">
        <v>14</v>
      </c>
      <c r="G61" s="10" t="s">
        <v>1886</v>
      </c>
      <c r="H61" s="96" t="s">
        <v>1892</v>
      </c>
      <c r="I61" s="95" t="s">
        <v>1893</v>
      </c>
    </row>
    <row r="62" spans="1:9" s="1" customFormat="1" ht="13.75" customHeight="1">
      <c r="A62" s="9" t="s">
        <v>2049</v>
      </c>
      <c r="B62" s="8" t="s">
        <v>2050</v>
      </c>
      <c r="C62" s="7" t="s">
        <v>2051</v>
      </c>
      <c r="D62" s="95">
        <v>0.16009999999999999</v>
      </c>
      <c r="E62" s="95">
        <v>0.1132</v>
      </c>
      <c r="F62" s="189" t="s">
        <v>14</v>
      </c>
      <c r="G62" s="8" t="s">
        <v>1886</v>
      </c>
      <c r="H62" s="96" t="s">
        <v>1892</v>
      </c>
      <c r="I62" s="95" t="s">
        <v>1893</v>
      </c>
    </row>
    <row r="63" spans="1:9" s="1" customFormat="1" ht="13.75" customHeight="1">
      <c r="A63" s="9" t="s">
        <v>2052</v>
      </c>
      <c r="B63" s="8" t="s">
        <v>2053</v>
      </c>
      <c r="C63" s="7" t="s">
        <v>2054</v>
      </c>
      <c r="D63" s="95">
        <v>0.16719999999999999</v>
      </c>
      <c r="E63" s="95">
        <v>0.15160000000000001</v>
      </c>
      <c r="F63" s="189" t="s">
        <v>14</v>
      </c>
      <c r="G63" s="8" t="s">
        <v>1886</v>
      </c>
      <c r="H63" s="96" t="s">
        <v>1892</v>
      </c>
      <c r="I63" s="95" t="s">
        <v>1893</v>
      </c>
    </row>
    <row r="64" spans="1:9" s="1" customFormat="1" ht="13.75" customHeight="1">
      <c r="A64" s="9" t="s">
        <v>2055</v>
      </c>
      <c r="B64" s="8" t="s">
        <v>2056</v>
      </c>
      <c r="C64" s="7" t="s">
        <v>2057</v>
      </c>
      <c r="D64" s="95">
        <v>0.14149999999999999</v>
      </c>
      <c r="E64" s="95">
        <v>0.13139999999999999</v>
      </c>
      <c r="F64" s="189" t="s">
        <v>14</v>
      </c>
      <c r="G64" s="8" t="s">
        <v>1886</v>
      </c>
      <c r="H64" s="96" t="s">
        <v>1892</v>
      </c>
      <c r="I64" s="95" t="s">
        <v>1893</v>
      </c>
    </row>
    <row r="65" spans="1:9" s="1" customFormat="1" ht="13.75" customHeight="1">
      <c r="A65" s="9" t="s">
        <v>2058</v>
      </c>
      <c r="B65" s="8" t="s">
        <v>2059</v>
      </c>
      <c r="C65" s="7" t="s">
        <v>2060</v>
      </c>
      <c r="D65" s="192">
        <v>0.13619999999999999</v>
      </c>
      <c r="E65" s="95">
        <v>0.11020000000000001</v>
      </c>
      <c r="F65" s="189" t="s">
        <v>14</v>
      </c>
      <c r="G65" s="8" t="s">
        <v>1886</v>
      </c>
      <c r="H65" s="96" t="s">
        <v>1892</v>
      </c>
      <c r="I65" s="95" t="s">
        <v>1893</v>
      </c>
    </row>
    <row r="66" spans="1:9" s="1" customFormat="1" ht="13.75" customHeight="1">
      <c r="A66" s="5" t="s">
        <v>2061</v>
      </c>
      <c r="B66" s="8" t="s">
        <v>2062</v>
      </c>
      <c r="C66" s="7" t="s">
        <v>2063</v>
      </c>
      <c r="D66" s="95">
        <v>0.28499999999999998</v>
      </c>
      <c r="E66" s="95">
        <v>0.26790000000000003</v>
      </c>
      <c r="F66" s="189" t="s">
        <v>14</v>
      </c>
      <c r="G66" s="8" t="s">
        <v>1886</v>
      </c>
      <c r="H66" s="96" t="s">
        <v>1892</v>
      </c>
      <c r="I66" s="95" t="s">
        <v>1893</v>
      </c>
    </row>
    <row r="67" spans="1:9" s="1" customFormat="1" ht="13.75" customHeight="1">
      <c r="A67" s="9" t="s">
        <v>2064</v>
      </c>
      <c r="B67" s="8" t="s">
        <v>2065</v>
      </c>
      <c r="C67" s="7" t="s">
        <v>2066</v>
      </c>
      <c r="D67" s="95">
        <v>0.51429999999999998</v>
      </c>
      <c r="E67" s="95">
        <v>0.3851</v>
      </c>
      <c r="F67" s="189" t="s">
        <v>14</v>
      </c>
      <c r="G67" s="8" t="s">
        <v>1886</v>
      </c>
      <c r="H67" s="96" t="s">
        <v>1892</v>
      </c>
      <c r="I67" s="95" t="s">
        <v>1893</v>
      </c>
    </row>
    <row r="68" spans="1:9" s="1" customFormat="1" ht="13.75" customHeight="1">
      <c r="A68" s="9" t="s">
        <v>2067</v>
      </c>
      <c r="B68" s="8" t="s">
        <v>2068</v>
      </c>
      <c r="C68" s="7" t="s">
        <v>2069</v>
      </c>
      <c r="D68" s="95">
        <v>0.30159999999999998</v>
      </c>
      <c r="E68" s="95">
        <v>0.28060000000000002</v>
      </c>
      <c r="F68" s="189" t="s">
        <v>14</v>
      </c>
      <c r="G68" s="8" t="s">
        <v>1886</v>
      </c>
      <c r="H68" s="96" t="s">
        <v>1892</v>
      </c>
      <c r="I68" s="95" t="s">
        <v>1893</v>
      </c>
    </row>
    <row r="69" spans="1:9" s="1" customFormat="1" ht="13.75" customHeight="1">
      <c r="A69" s="9" t="s">
        <v>2070</v>
      </c>
      <c r="B69" s="8" t="s">
        <v>2071</v>
      </c>
      <c r="C69" s="7" t="s">
        <v>2072</v>
      </c>
      <c r="D69" s="95">
        <v>0.54320000000000002</v>
      </c>
      <c r="E69" s="95">
        <v>0.61860000000000004</v>
      </c>
      <c r="F69" s="189" t="s">
        <v>14</v>
      </c>
      <c r="G69" s="8" t="s">
        <v>1886</v>
      </c>
      <c r="H69" s="96" t="s">
        <v>1892</v>
      </c>
      <c r="I69" s="95" t="s">
        <v>1893</v>
      </c>
    </row>
    <row r="70" spans="1:9" s="1" customFormat="1" ht="13.75" customHeight="1">
      <c r="A70" s="9" t="s">
        <v>2073</v>
      </c>
      <c r="B70" s="8" t="s">
        <v>2074</v>
      </c>
      <c r="C70" s="7" t="s">
        <v>2075</v>
      </c>
      <c r="D70" s="95">
        <v>0.63390000000000002</v>
      </c>
      <c r="E70" s="95">
        <v>0.66910000000000003</v>
      </c>
      <c r="F70" s="189" t="s">
        <v>14</v>
      </c>
      <c r="G70" s="8" t="s">
        <v>1886</v>
      </c>
      <c r="H70" s="96" t="s">
        <v>1892</v>
      </c>
      <c r="I70" s="95" t="s">
        <v>1888</v>
      </c>
    </row>
    <row r="71" spans="1:9" s="1" customFormat="1" ht="13.75" customHeight="1">
      <c r="A71" s="9" t="s">
        <v>2076</v>
      </c>
      <c r="B71" s="8" t="s">
        <v>2077</v>
      </c>
      <c r="C71" s="7" t="s">
        <v>2078</v>
      </c>
      <c r="D71" s="95">
        <v>0.61299999999999999</v>
      </c>
      <c r="E71" s="95">
        <v>1</v>
      </c>
      <c r="F71" s="189" t="s">
        <v>14</v>
      </c>
      <c r="G71" s="8" t="s">
        <v>1886</v>
      </c>
      <c r="H71" s="96" t="s">
        <v>1892</v>
      </c>
      <c r="I71" s="95" t="s">
        <v>1893</v>
      </c>
    </row>
    <row r="72" spans="1:9" s="1" customFormat="1" ht="13.75" customHeight="1">
      <c r="A72" s="9" t="s">
        <v>2079</v>
      </c>
      <c r="B72" s="6" t="s">
        <v>2080</v>
      </c>
      <c r="C72" s="7" t="s">
        <v>2081</v>
      </c>
      <c r="D72" s="95">
        <v>0.2185</v>
      </c>
      <c r="E72" s="95">
        <v>0.26800000000000002</v>
      </c>
      <c r="F72" s="189" t="s">
        <v>14</v>
      </c>
      <c r="G72" s="8" t="s">
        <v>1886</v>
      </c>
      <c r="H72" s="96" t="s">
        <v>1892</v>
      </c>
      <c r="I72" s="95" t="s">
        <v>1893</v>
      </c>
    </row>
    <row r="73" spans="1:9" s="1" customFormat="1" ht="13.75" customHeight="1">
      <c r="A73" s="9" t="s">
        <v>2082</v>
      </c>
      <c r="B73" s="8" t="s">
        <v>2083</v>
      </c>
      <c r="C73" s="11" t="s">
        <v>2084</v>
      </c>
      <c r="D73" s="95">
        <v>0.29459999999999997</v>
      </c>
      <c r="E73" s="95">
        <v>0.27900000000000003</v>
      </c>
      <c r="F73" s="189" t="s">
        <v>14</v>
      </c>
      <c r="G73" s="8" t="s">
        <v>1886</v>
      </c>
      <c r="H73" s="96" t="s">
        <v>1892</v>
      </c>
      <c r="I73" s="95" t="s">
        <v>1893</v>
      </c>
    </row>
    <row r="74" spans="1:9" s="1" customFormat="1" ht="13.75" customHeight="1">
      <c r="A74" s="9" t="s">
        <v>2085</v>
      </c>
      <c r="B74" s="8" t="s">
        <v>2086</v>
      </c>
      <c r="C74" s="7" t="s">
        <v>2087</v>
      </c>
      <c r="D74" s="95">
        <v>0.75939999999999996</v>
      </c>
      <c r="E74" s="95">
        <v>0.77080000000000004</v>
      </c>
      <c r="F74" s="189" t="s">
        <v>14</v>
      </c>
      <c r="G74" s="8" t="s">
        <v>1886</v>
      </c>
      <c r="H74" s="96" t="s">
        <v>1892</v>
      </c>
      <c r="I74" s="95" t="s">
        <v>1893</v>
      </c>
    </row>
    <row r="75" spans="1:9" s="1" customFormat="1" ht="13.75" customHeight="1">
      <c r="A75" s="9" t="s">
        <v>2088</v>
      </c>
      <c r="B75" s="8" t="s">
        <v>2089</v>
      </c>
      <c r="C75" s="7" t="s">
        <v>2090</v>
      </c>
      <c r="D75" s="95">
        <v>0.39439999999999997</v>
      </c>
      <c r="E75" s="95">
        <v>0.33600000000000002</v>
      </c>
      <c r="F75" s="189" t="s">
        <v>14</v>
      </c>
      <c r="G75" s="8" t="s">
        <v>1886</v>
      </c>
      <c r="H75" s="96" t="s">
        <v>1892</v>
      </c>
      <c r="I75" s="95" t="s">
        <v>1893</v>
      </c>
    </row>
    <row r="76" spans="1:9" s="1" customFormat="1" ht="13.75" customHeight="1">
      <c r="A76" s="9" t="s">
        <v>2091</v>
      </c>
      <c r="B76" s="8" t="s">
        <v>2092</v>
      </c>
      <c r="C76" s="11" t="s">
        <v>2093</v>
      </c>
      <c r="D76" s="95">
        <v>0.78469999999999995</v>
      </c>
      <c r="E76" s="95">
        <v>0.8569</v>
      </c>
      <c r="F76" s="189" t="s">
        <v>14</v>
      </c>
      <c r="G76" s="8" t="s">
        <v>1886</v>
      </c>
      <c r="H76" s="96" t="s">
        <v>1892</v>
      </c>
      <c r="I76" s="95" t="s">
        <v>1893</v>
      </c>
    </row>
    <row r="77" spans="1:9" s="1" customFormat="1" ht="13.75" customHeight="1">
      <c r="A77" s="9" t="s">
        <v>2094</v>
      </c>
      <c r="B77" s="8" t="s">
        <v>2095</v>
      </c>
      <c r="C77" s="7" t="s">
        <v>2096</v>
      </c>
      <c r="D77" s="95">
        <v>0.72770000000000001</v>
      </c>
      <c r="E77" s="95">
        <v>0.70699999999999996</v>
      </c>
      <c r="F77" s="189" t="s">
        <v>14</v>
      </c>
      <c r="G77" s="8" t="s">
        <v>1886</v>
      </c>
      <c r="H77" s="96" t="s">
        <v>1892</v>
      </c>
      <c r="I77" s="95" t="s">
        <v>1893</v>
      </c>
    </row>
    <row r="78" spans="1:9" s="1" customFormat="1" ht="13.75" customHeight="1">
      <c r="A78" s="9" t="s">
        <v>2097</v>
      </c>
      <c r="B78" s="8" t="s">
        <v>2098</v>
      </c>
      <c r="C78" s="7" t="s">
        <v>2099</v>
      </c>
      <c r="D78" s="95">
        <v>0.7671</v>
      </c>
      <c r="E78" s="95">
        <v>0.77310000000000001</v>
      </c>
      <c r="F78" s="189" t="s">
        <v>14</v>
      </c>
      <c r="G78" s="8" t="s">
        <v>1886</v>
      </c>
      <c r="H78" s="96" t="s">
        <v>1892</v>
      </c>
      <c r="I78" s="95" t="s">
        <v>1893</v>
      </c>
    </row>
    <row r="79" spans="1:9" s="1" customFormat="1" ht="13.75" customHeight="1">
      <c r="A79" s="9" t="s">
        <v>2100</v>
      </c>
      <c r="B79" s="8" t="s">
        <v>2101</v>
      </c>
      <c r="C79" s="7" t="s">
        <v>2102</v>
      </c>
      <c r="D79" s="95">
        <v>0.57250000000000001</v>
      </c>
      <c r="E79" s="95">
        <v>0.55130000000000001</v>
      </c>
      <c r="F79" s="189" t="s">
        <v>14</v>
      </c>
      <c r="G79" s="8" t="s">
        <v>1886</v>
      </c>
      <c r="H79" s="96" t="s">
        <v>1892</v>
      </c>
      <c r="I79" s="95" t="s">
        <v>1893</v>
      </c>
    </row>
    <row r="80" spans="1:9" s="1" customFormat="1" ht="13.75" customHeight="1">
      <c r="A80" s="9" t="s">
        <v>2103</v>
      </c>
      <c r="B80" s="8" t="s">
        <v>2104</v>
      </c>
      <c r="C80" s="7" t="s">
        <v>2105</v>
      </c>
      <c r="D80" s="95">
        <v>0.19750000000000001</v>
      </c>
      <c r="E80" s="95">
        <v>0.22439999999999999</v>
      </c>
      <c r="F80" s="189" t="s">
        <v>14</v>
      </c>
      <c r="G80" s="8" t="s">
        <v>1886</v>
      </c>
      <c r="H80" s="96" t="s">
        <v>1892</v>
      </c>
      <c r="I80" s="95" t="s">
        <v>1888</v>
      </c>
    </row>
    <row r="81" spans="1:9" s="1" customFormat="1" ht="13.75" customHeight="1">
      <c r="A81" s="5" t="s">
        <v>2106</v>
      </c>
      <c r="B81" s="8" t="s">
        <v>2107</v>
      </c>
      <c r="C81" s="7" t="s">
        <v>2108</v>
      </c>
      <c r="D81" s="95">
        <v>0.61170000000000002</v>
      </c>
      <c r="E81" s="95" t="s">
        <v>2017</v>
      </c>
      <c r="F81" s="189" t="s">
        <v>14</v>
      </c>
      <c r="G81" s="8" t="s">
        <v>1886</v>
      </c>
      <c r="H81" s="96" t="s">
        <v>1892</v>
      </c>
      <c r="I81" s="95" t="s">
        <v>2109</v>
      </c>
    </row>
    <row r="82" spans="1:9" s="1" customFormat="1" ht="13.75" customHeight="1">
      <c r="A82" s="9" t="s">
        <v>2110</v>
      </c>
      <c r="B82" s="8" t="s">
        <v>2111</v>
      </c>
      <c r="C82" s="7" t="s">
        <v>2112</v>
      </c>
      <c r="D82" s="95">
        <v>0.45569999999999999</v>
      </c>
      <c r="E82" s="95">
        <v>0.71640000000000004</v>
      </c>
      <c r="F82" s="189" t="s">
        <v>14</v>
      </c>
      <c r="G82" s="8" t="s">
        <v>1886</v>
      </c>
      <c r="H82" s="96" t="s">
        <v>1892</v>
      </c>
      <c r="I82" s="95" t="s">
        <v>1893</v>
      </c>
    </row>
    <row r="83" spans="1:9" s="1" customFormat="1" ht="13.75" customHeight="1">
      <c r="A83" s="9" t="s">
        <v>2113</v>
      </c>
      <c r="B83" s="8" t="s">
        <v>2114</v>
      </c>
      <c r="C83" s="11" t="s">
        <v>2115</v>
      </c>
      <c r="D83" s="95">
        <v>1</v>
      </c>
      <c r="E83" s="95">
        <v>0.66910000000000003</v>
      </c>
      <c r="F83" s="189" t="s">
        <v>14</v>
      </c>
      <c r="G83" s="8" t="s">
        <v>1886</v>
      </c>
      <c r="H83" s="96" t="s">
        <v>1892</v>
      </c>
      <c r="I83" s="95" t="s">
        <v>1888</v>
      </c>
    </row>
    <row r="84" spans="1:9" s="1" customFormat="1" ht="13.75" customHeight="1">
      <c r="A84" s="9" t="s">
        <v>2116</v>
      </c>
      <c r="B84" s="8" t="s">
        <v>2117</v>
      </c>
      <c r="C84" s="7" t="s">
        <v>2118</v>
      </c>
      <c r="D84" s="95">
        <v>0.26669999999999999</v>
      </c>
      <c r="E84" s="95">
        <v>0.38819999999999999</v>
      </c>
      <c r="F84" s="189" t="s">
        <v>14</v>
      </c>
      <c r="G84" s="8" t="s">
        <v>1886</v>
      </c>
      <c r="H84" s="96" t="s">
        <v>1892</v>
      </c>
      <c r="I84" s="95" t="s">
        <v>1888</v>
      </c>
    </row>
    <row r="85" spans="1:9" s="1" customFormat="1" ht="13.75" customHeight="1">
      <c r="A85" s="9" t="s">
        <v>2119</v>
      </c>
      <c r="B85" s="8" t="s">
        <v>2120</v>
      </c>
      <c r="C85" s="7" t="s">
        <v>2121</v>
      </c>
      <c r="D85" s="95">
        <v>0.43140000000000001</v>
      </c>
      <c r="E85" s="95">
        <v>0.66910000000000003</v>
      </c>
      <c r="F85" s="189" t="s">
        <v>14</v>
      </c>
      <c r="G85" s="8" t="s">
        <v>1886</v>
      </c>
      <c r="H85" s="96" t="s">
        <v>1892</v>
      </c>
      <c r="I85" s="95" t="s">
        <v>1888</v>
      </c>
    </row>
    <row r="86" spans="1:9" s="1" customFormat="1" ht="13.75" customHeight="1">
      <c r="A86" s="9" t="s">
        <v>2122</v>
      </c>
      <c r="B86" s="8" t="s">
        <v>2123</v>
      </c>
      <c r="C86" s="7" t="s">
        <v>2124</v>
      </c>
      <c r="D86" s="95">
        <v>0.61170000000000002</v>
      </c>
      <c r="E86" s="95">
        <v>0.66910000000000003</v>
      </c>
      <c r="F86" s="189" t="s">
        <v>14</v>
      </c>
      <c r="G86" s="8" t="s">
        <v>1886</v>
      </c>
      <c r="H86" s="96" t="s">
        <v>1887</v>
      </c>
      <c r="I86" s="95" t="s">
        <v>1888</v>
      </c>
    </row>
    <row r="87" spans="1:9" s="1" customFormat="1" ht="13.75" customHeight="1">
      <c r="A87" s="5" t="s">
        <v>2125</v>
      </c>
      <c r="B87" s="8" t="s">
        <v>2126</v>
      </c>
      <c r="C87" s="7" t="s">
        <v>2127</v>
      </c>
      <c r="D87" s="95">
        <v>0.246</v>
      </c>
      <c r="E87" s="95">
        <v>0.22500000000000001</v>
      </c>
      <c r="F87" s="189" t="s">
        <v>14</v>
      </c>
      <c r="G87" s="8" t="s">
        <v>1886</v>
      </c>
      <c r="H87" s="96" t="s">
        <v>1887</v>
      </c>
      <c r="I87" s="95" t="s">
        <v>1888</v>
      </c>
    </row>
    <row r="88" spans="1:9" s="1" customFormat="1" ht="13.75" customHeight="1">
      <c r="A88" s="9" t="s">
        <v>2128</v>
      </c>
      <c r="B88" s="8" t="s">
        <v>2129</v>
      </c>
      <c r="C88" s="7" t="s">
        <v>2130</v>
      </c>
      <c r="D88" s="95">
        <v>0.43130000000000002</v>
      </c>
      <c r="E88" s="95">
        <v>0.51039999999999996</v>
      </c>
      <c r="F88" s="189" t="s">
        <v>14</v>
      </c>
      <c r="G88" s="8" t="s">
        <v>1886</v>
      </c>
      <c r="H88" s="96" t="s">
        <v>1892</v>
      </c>
      <c r="I88" s="95" t="s">
        <v>1893</v>
      </c>
    </row>
    <row r="89" spans="1:9" s="1" customFormat="1" ht="13.75" customHeight="1">
      <c r="A89" s="9" t="s">
        <v>2131</v>
      </c>
      <c r="B89" s="8" t="s">
        <v>2132</v>
      </c>
      <c r="C89" s="11" t="s">
        <v>2133</v>
      </c>
      <c r="D89" s="192">
        <v>0.49419999999999997</v>
      </c>
      <c r="E89" s="95">
        <v>0.44900000000000001</v>
      </c>
      <c r="F89" s="189" t="s">
        <v>14</v>
      </c>
      <c r="G89" s="8" t="s">
        <v>1886</v>
      </c>
      <c r="H89" s="96" t="s">
        <v>1892</v>
      </c>
      <c r="I89" s="95" t="s">
        <v>1893</v>
      </c>
    </row>
    <row r="90" spans="1:9" s="1" customFormat="1" ht="13.75" customHeight="1">
      <c r="A90" s="9" t="s">
        <v>2134</v>
      </c>
      <c r="B90" s="8" t="s">
        <v>2135</v>
      </c>
      <c r="C90" s="7" t="s">
        <v>2136</v>
      </c>
      <c r="D90" s="95">
        <v>0.4914</v>
      </c>
      <c r="E90" s="95">
        <v>0.57350000000000001</v>
      </c>
      <c r="F90" s="189" t="s">
        <v>14</v>
      </c>
      <c r="G90" s="8" t="s">
        <v>1886</v>
      </c>
      <c r="H90" s="96" t="s">
        <v>1892</v>
      </c>
      <c r="I90" s="95" t="s">
        <v>1893</v>
      </c>
    </row>
    <row r="91" spans="1:9" s="1" customFormat="1" ht="13.75" customHeight="1">
      <c r="A91" s="9" t="s">
        <v>2137</v>
      </c>
      <c r="B91" s="8" t="s">
        <v>2138</v>
      </c>
      <c r="C91" s="7" t="s">
        <v>2139</v>
      </c>
      <c r="D91" s="95">
        <v>0.246</v>
      </c>
      <c r="E91" s="95">
        <v>0.22500000000000001</v>
      </c>
      <c r="F91" s="189" t="s">
        <v>14</v>
      </c>
      <c r="G91" s="8" t="s">
        <v>1886</v>
      </c>
      <c r="H91" s="96" t="s">
        <v>1887</v>
      </c>
      <c r="I91" s="95" t="s">
        <v>1888</v>
      </c>
    </row>
    <row r="92" spans="1:9" s="1" customFormat="1" ht="13.75" customHeight="1">
      <c r="A92" s="5" t="s">
        <v>2140</v>
      </c>
      <c r="B92" s="8" t="s">
        <v>2141</v>
      </c>
      <c r="C92" s="7" t="s">
        <v>2142</v>
      </c>
      <c r="D92" s="95">
        <v>0.246</v>
      </c>
      <c r="E92" s="95">
        <v>0.22500000000000001</v>
      </c>
      <c r="F92" s="189" t="s">
        <v>14</v>
      </c>
      <c r="G92" s="8" t="s">
        <v>1886</v>
      </c>
      <c r="H92" s="96" t="s">
        <v>1887</v>
      </c>
      <c r="I92" s="95" t="s">
        <v>1888</v>
      </c>
    </row>
    <row r="93" spans="1:9" s="1" customFormat="1" ht="13.75" customHeight="1">
      <c r="A93" s="9" t="s">
        <v>2143</v>
      </c>
      <c r="B93" s="8" t="s">
        <v>2144</v>
      </c>
      <c r="C93" s="7" t="s">
        <v>2145</v>
      </c>
      <c r="D93" s="95">
        <v>1</v>
      </c>
      <c r="E93" s="95">
        <v>1</v>
      </c>
      <c r="F93" s="189" t="s">
        <v>14</v>
      </c>
      <c r="G93" s="8" t="s">
        <v>1886</v>
      </c>
      <c r="H93" s="96" t="s">
        <v>1892</v>
      </c>
      <c r="I93" s="95" t="s">
        <v>1888</v>
      </c>
    </row>
    <row r="94" spans="1:9" s="1" customFormat="1" ht="13.75" customHeight="1">
      <c r="A94" s="9" t="s">
        <v>2146</v>
      </c>
      <c r="B94" s="8" t="s">
        <v>2147</v>
      </c>
      <c r="C94" s="7" t="s">
        <v>2148</v>
      </c>
      <c r="D94" s="95">
        <v>0.58250000000000002</v>
      </c>
      <c r="E94" s="95">
        <v>0.52500000000000002</v>
      </c>
      <c r="F94" s="189" t="s">
        <v>14</v>
      </c>
      <c r="G94" s="8" t="s">
        <v>1886</v>
      </c>
      <c r="H94" s="96" t="s">
        <v>1892</v>
      </c>
      <c r="I94" s="95" t="s">
        <v>1893</v>
      </c>
    </row>
    <row r="95" spans="1:9" s="1" customFormat="1" ht="13.75" customHeight="1">
      <c r="A95" s="9" t="s">
        <v>2149</v>
      </c>
      <c r="B95" s="8" t="s">
        <v>2150</v>
      </c>
      <c r="C95" s="7" t="s">
        <v>2151</v>
      </c>
      <c r="D95" s="95">
        <v>0.19670000000000001</v>
      </c>
      <c r="E95" s="95">
        <v>0.20880000000000001</v>
      </c>
      <c r="F95" s="189" t="s">
        <v>14</v>
      </c>
      <c r="G95" s="8" t="s">
        <v>1886</v>
      </c>
      <c r="H95" s="96" t="s">
        <v>1892</v>
      </c>
      <c r="I95" s="95" t="s">
        <v>1893</v>
      </c>
    </row>
    <row r="96" spans="1:9" s="1" customFormat="1" ht="13.75" customHeight="1">
      <c r="A96" s="9" t="s">
        <v>2152</v>
      </c>
      <c r="B96" s="8" t="s">
        <v>2153</v>
      </c>
      <c r="C96" s="7" t="s">
        <v>2154</v>
      </c>
      <c r="D96" s="95">
        <v>0.49180000000000001</v>
      </c>
      <c r="E96" s="95">
        <v>0.4864</v>
      </c>
      <c r="F96" s="189" t="s">
        <v>14</v>
      </c>
      <c r="G96" s="8" t="s">
        <v>1886</v>
      </c>
      <c r="H96" s="96" t="s">
        <v>1892</v>
      </c>
      <c r="I96" s="95" t="s">
        <v>1893</v>
      </c>
    </row>
    <row r="97" spans="1:9" s="1" customFormat="1" ht="13.75" customHeight="1">
      <c r="A97" s="9" t="s">
        <v>2155</v>
      </c>
      <c r="B97" s="8" t="s">
        <v>2156</v>
      </c>
      <c r="C97" s="7" t="s">
        <v>2157</v>
      </c>
      <c r="D97" s="95">
        <v>0.84130000000000005</v>
      </c>
      <c r="E97" s="95">
        <v>0.76429999999999998</v>
      </c>
      <c r="F97" s="189" t="s">
        <v>14</v>
      </c>
      <c r="G97" s="8" t="s">
        <v>1886</v>
      </c>
      <c r="H97" s="96" t="s">
        <v>1892</v>
      </c>
      <c r="I97" s="95" t="s">
        <v>1893</v>
      </c>
    </row>
    <row r="98" spans="1:9" s="1" customFormat="1" ht="13.75" customHeight="1">
      <c r="A98" s="9" t="s">
        <v>2158</v>
      </c>
      <c r="B98" s="8" t="s">
        <v>2159</v>
      </c>
      <c r="C98" s="7" t="s">
        <v>2160</v>
      </c>
      <c r="D98" s="95">
        <v>0.45529999999999998</v>
      </c>
      <c r="E98" s="95">
        <v>0.4546</v>
      </c>
      <c r="F98" s="189" t="s">
        <v>14</v>
      </c>
      <c r="G98" s="8" t="s">
        <v>1886</v>
      </c>
      <c r="H98" s="96" t="s">
        <v>1892</v>
      </c>
      <c r="I98" s="95" t="s">
        <v>1893</v>
      </c>
    </row>
    <row r="99" spans="1:9" s="1" customFormat="1" ht="13.75" customHeight="1">
      <c r="A99" s="9" t="s">
        <v>2161</v>
      </c>
      <c r="B99" s="8" t="s">
        <v>2162</v>
      </c>
      <c r="C99" s="7" t="s">
        <v>2163</v>
      </c>
      <c r="D99" s="95">
        <v>0.246</v>
      </c>
      <c r="E99" s="95">
        <v>0.22500000000000001</v>
      </c>
      <c r="F99" s="189" t="s">
        <v>14</v>
      </c>
      <c r="G99" s="8" t="s">
        <v>1886</v>
      </c>
      <c r="H99" s="96" t="s">
        <v>1887</v>
      </c>
      <c r="I99" s="95" t="s">
        <v>1888</v>
      </c>
    </row>
    <row r="100" spans="1:9" s="1" customFormat="1" ht="13.75" customHeight="1">
      <c r="A100" s="9" t="s">
        <v>2164</v>
      </c>
      <c r="B100" s="8" t="s">
        <v>2165</v>
      </c>
      <c r="C100" s="7" t="s">
        <v>2166</v>
      </c>
      <c r="D100" s="95">
        <v>0.45169999999999999</v>
      </c>
      <c r="E100" s="95">
        <v>0.42699999999999999</v>
      </c>
      <c r="F100" s="189" t="s">
        <v>14</v>
      </c>
      <c r="G100" s="8" t="s">
        <v>1886</v>
      </c>
      <c r="H100" s="96" t="s">
        <v>1892</v>
      </c>
      <c r="I100" s="95" t="s">
        <v>1893</v>
      </c>
    </row>
    <row r="101" spans="1:9" s="1" customFormat="1" ht="13.75" customHeight="1">
      <c r="A101" s="5" t="s">
        <v>2167</v>
      </c>
      <c r="B101" s="8" t="s">
        <v>2168</v>
      </c>
      <c r="C101" s="7" t="s">
        <v>2169</v>
      </c>
      <c r="D101" s="95">
        <v>0.64280000000000004</v>
      </c>
      <c r="E101" s="95">
        <v>0.96289999999999998</v>
      </c>
      <c r="F101" s="189" t="s">
        <v>14</v>
      </c>
      <c r="G101" s="8" t="s">
        <v>1886</v>
      </c>
      <c r="H101" s="96" t="s">
        <v>1892</v>
      </c>
      <c r="I101" s="95" t="s">
        <v>1893</v>
      </c>
    </row>
    <row r="102" spans="1:9" s="1" customFormat="1" ht="13.75" customHeight="1">
      <c r="A102" s="9" t="s">
        <v>2170</v>
      </c>
      <c r="B102" s="8" t="s">
        <v>2171</v>
      </c>
      <c r="C102" s="7" t="s">
        <v>2172</v>
      </c>
      <c r="D102" s="95">
        <v>0.61170000000000002</v>
      </c>
      <c r="E102" s="95">
        <v>0.59519999999999995</v>
      </c>
      <c r="F102" s="189" t="s">
        <v>14</v>
      </c>
      <c r="G102" s="8" t="s">
        <v>1886</v>
      </c>
      <c r="H102" s="96" t="s">
        <v>1887</v>
      </c>
      <c r="I102" s="95" t="s">
        <v>1888</v>
      </c>
    </row>
    <row r="103" spans="1:9" s="1" customFormat="1" ht="13.75" customHeight="1">
      <c r="A103" s="9" t="s">
        <v>2173</v>
      </c>
      <c r="B103" s="8" t="s">
        <v>2174</v>
      </c>
      <c r="C103" s="7" t="s">
        <v>2175</v>
      </c>
      <c r="D103" s="95">
        <v>0.3962</v>
      </c>
      <c r="E103" s="95">
        <v>0.4778</v>
      </c>
      <c r="F103" s="189" t="s">
        <v>14</v>
      </c>
      <c r="G103" s="8" t="s">
        <v>1886</v>
      </c>
      <c r="H103" s="96" t="s">
        <v>1892</v>
      </c>
      <c r="I103" s="95" t="s">
        <v>1893</v>
      </c>
    </row>
    <row r="104" spans="1:9" s="1" customFormat="1" ht="13.75" customHeight="1">
      <c r="A104" s="9" t="s">
        <v>2176</v>
      </c>
      <c r="B104" s="8" t="s">
        <v>2177</v>
      </c>
      <c r="C104" s="7" t="s">
        <v>2178</v>
      </c>
      <c r="D104" s="95">
        <v>0.48530000000000001</v>
      </c>
      <c r="E104" s="95">
        <v>0.50629999999999997</v>
      </c>
      <c r="F104" s="189" t="s">
        <v>14</v>
      </c>
      <c r="G104" s="8" t="s">
        <v>1886</v>
      </c>
      <c r="H104" s="96" t="s">
        <v>1892</v>
      </c>
      <c r="I104" s="95" t="s">
        <v>1893</v>
      </c>
    </row>
    <row r="105" spans="1:9" s="1" customFormat="1" ht="13.75" customHeight="1">
      <c r="A105" s="9" t="s">
        <v>2179</v>
      </c>
      <c r="B105" s="8" t="s">
        <v>2180</v>
      </c>
      <c r="C105" s="7" t="s">
        <v>2181</v>
      </c>
      <c r="D105" s="95">
        <v>0.73060000000000003</v>
      </c>
      <c r="E105" s="95">
        <v>0.66910000000000003</v>
      </c>
      <c r="F105" s="189" t="s">
        <v>14</v>
      </c>
      <c r="G105" s="8" t="s">
        <v>1886</v>
      </c>
      <c r="H105" s="96" t="s">
        <v>1892</v>
      </c>
      <c r="I105" s="95" t="s">
        <v>1888</v>
      </c>
    </row>
    <row r="106" spans="1:9" s="1" customFormat="1" ht="13.75" customHeight="1">
      <c r="A106" s="5" t="s">
        <v>2182</v>
      </c>
      <c r="B106" s="8" t="s">
        <v>2183</v>
      </c>
      <c r="C106" s="7" t="s">
        <v>2184</v>
      </c>
      <c r="D106" s="95">
        <v>0.41589999999999999</v>
      </c>
      <c r="E106" s="95">
        <v>0.46100000000000002</v>
      </c>
      <c r="F106" s="189" t="s">
        <v>14</v>
      </c>
      <c r="G106" s="8" t="s">
        <v>1886</v>
      </c>
      <c r="H106" s="96" t="s">
        <v>1892</v>
      </c>
      <c r="I106" s="95" t="s">
        <v>1888</v>
      </c>
    </row>
    <row r="107" spans="1:9" s="1" customFormat="1" ht="13.75" customHeight="1">
      <c r="A107" s="9" t="s">
        <v>2185</v>
      </c>
      <c r="B107" s="8" t="s">
        <v>2186</v>
      </c>
      <c r="C107" s="7" t="s">
        <v>2187</v>
      </c>
      <c r="D107" s="95">
        <v>0.28320000000000001</v>
      </c>
      <c r="E107" s="95">
        <v>0.16059999999999999</v>
      </c>
      <c r="F107" s="189" t="s">
        <v>14</v>
      </c>
      <c r="G107" s="8" t="s">
        <v>1886</v>
      </c>
      <c r="H107" s="96" t="s">
        <v>1892</v>
      </c>
      <c r="I107" s="95" t="s">
        <v>1893</v>
      </c>
    </row>
    <row r="108" spans="1:9" s="1" customFormat="1" ht="13.75" customHeight="1">
      <c r="A108" s="9" t="s">
        <v>2188</v>
      </c>
      <c r="B108" s="8" t="s">
        <v>2189</v>
      </c>
      <c r="C108" s="7" t="s">
        <v>2190</v>
      </c>
      <c r="D108" s="95">
        <v>0.73089999999999999</v>
      </c>
      <c r="E108" s="95">
        <v>0.66910000000000003</v>
      </c>
      <c r="F108" s="189" t="s">
        <v>14</v>
      </c>
      <c r="G108" s="8" t="s">
        <v>1886</v>
      </c>
      <c r="H108" s="96" t="s">
        <v>1892</v>
      </c>
      <c r="I108" s="95" t="s">
        <v>1888</v>
      </c>
    </row>
    <row r="109" spans="1:9" s="1" customFormat="1" ht="13.75" customHeight="1">
      <c r="A109" s="9" t="s">
        <v>2191</v>
      </c>
      <c r="B109" s="8" t="s">
        <v>2192</v>
      </c>
      <c r="C109" s="7" t="s">
        <v>2193</v>
      </c>
      <c r="D109" s="95">
        <v>0.76019999999999999</v>
      </c>
      <c r="E109" s="95">
        <v>0.79090000000000005</v>
      </c>
      <c r="F109" s="189" t="s">
        <v>14</v>
      </c>
      <c r="G109" s="8" t="s">
        <v>1886</v>
      </c>
      <c r="H109" s="96" t="s">
        <v>1892</v>
      </c>
      <c r="I109" s="95" t="s">
        <v>1888</v>
      </c>
    </row>
    <row r="110" spans="1:9" s="1" customFormat="1" ht="13.75" customHeight="1">
      <c r="A110" s="9" t="s">
        <v>2194</v>
      </c>
      <c r="B110" s="8" t="s">
        <v>2195</v>
      </c>
      <c r="C110" s="7" t="s">
        <v>2196</v>
      </c>
      <c r="D110" s="95">
        <v>0.60619999999999996</v>
      </c>
      <c r="E110" s="95">
        <v>0.77310000000000001</v>
      </c>
      <c r="F110" s="189" t="s">
        <v>14</v>
      </c>
      <c r="G110" s="8" t="s">
        <v>1886</v>
      </c>
      <c r="H110" s="96" t="s">
        <v>1892</v>
      </c>
      <c r="I110" s="95" t="s">
        <v>1888</v>
      </c>
    </row>
    <row r="111" spans="1:9" s="1" customFormat="1" ht="13.75" customHeight="1">
      <c r="A111" s="9" t="s">
        <v>2197</v>
      </c>
      <c r="B111" s="8" t="s">
        <v>2198</v>
      </c>
      <c r="C111" s="7" t="s">
        <v>2199</v>
      </c>
      <c r="D111" s="95">
        <v>0.26100000000000001</v>
      </c>
      <c r="E111" s="95">
        <v>0.47889999999999999</v>
      </c>
      <c r="F111" s="189" t="s">
        <v>14</v>
      </c>
      <c r="G111" s="8" t="s">
        <v>1886</v>
      </c>
      <c r="H111" s="96" t="s">
        <v>1892</v>
      </c>
      <c r="I111" s="95" t="s">
        <v>1888</v>
      </c>
    </row>
    <row r="112" spans="1:9" s="1" customFormat="1" ht="13.75" customHeight="1">
      <c r="A112" s="9" t="s">
        <v>2200</v>
      </c>
      <c r="B112" s="8" t="s">
        <v>2201</v>
      </c>
      <c r="C112" s="7" t="s">
        <v>2202</v>
      </c>
      <c r="D112" s="95">
        <v>1</v>
      </c>
      <c r="E112" s="95">
        <v>1</v>
      </c>
      <c r="F112" s="189" t="s">
        <v>14</v>
      </c>
      <c r="G112" s="8" t="s">
        <v>1886</v>
      </c>
      <c r="H112" s="96" t="s">
        <v>1892</v>
      </c>
      <c r="I112" s="95" t="s">
        <v>1888</v>
      </c>
    </row>
    <row r="113" spans="1:10" s="1" customFormat="1" ht="13.75" customHeight="1">
      <c r="A113" s="9" t="s">
        <v>2203</v>
      </c>
      <c r="B113" s="8" t="s">
        <v>2204</v>
      </c>
      <c r="C113" s="7" t="s">
        <v>2205</v>
      </c>
      <c r="D113" s="95">
        <v>0.55089999999999995</v>
      </c>
      <c r="E113" s="95">
        <v>0.75780000000000003</v>
      </c>
      <c r="F113" s="189" t="s">
        <v>14</v>
      </c>
      <c r="G113" s="8" t="s">
        <v>1886</v>
      </c>
      <c r="H113" s="96" t="s">
        <v>1892</v>
      </c>
      <c r="I113" s="95" t="s">
        <v>1888</v>
      </c>
    </row>
    <row r="114" spans="1:10" s="1" customFormat="1" ht="13.75" customHeight="1">
      <c r="A114" s="9" t="s">
        <v>2206</v>
      </c>
      <c r="B114" s="8" t="s">
        <v>2207</v>
      </c>
      <c r="C114" s="7" t="s">
        <v>2208</v>
      </c>
      <c r="D114" s="95">
        <v>0.53520000000000001</v>
      </c>
      <c r="E114" s="95">
        <v>1</v>
      </c>
      <c r="F114" s="189" t="s">
        <v>14</v>
      </c>
      <c r="G114" s="8" t="s">
        <v>1886</v>
      </c>
      <c r="H114" s="96" t="s">
        <v>1892</v>
      </c>
      <c r="I114" s="95" t="s">
        <v>1888</v>
      </c>
    </row>
    <row r="115" spans="1:10" ht="13.75" customHeight="1">
      <c r="A115" s="5"/>
      <c r="B115" s="6"/>
      <c r="C115" s="7" t="s">
        <v>2209</v>
      </c>
      <c r="D115" s="192">
        <v>0.22199999999999998</v>
      </c>
      <c r="E115" s="95">
        <v>0.24099999999999999</v>
      </c>
      <c r="F115" s="189" t="s">
        <v>14</v>
      </c>
      <c r="G115" s="8" t="s">
        <v>2210</v>
      </c>
      <c r="H115" s="184" t="s">
        <v>2211</v>
      </c>
      <c r="I115" s="184" t="s">
        <v>2212</v>
      </c>
      <c r="J115" s="1"/>
    </row>
    <row r="116" spans="1:10" ht="13.75" customHeight="1">
      <c r="A116" s="94"/>
      <c r="B116" s="6"/>
      <c r="C116" s="185" t="s">
        <v>2213</v>
      </c>
      <c r="D116" s="192">
        <v>0.22899999999999998</v>
      </c>
      <c r="E116" s="95">
        <v>0.20699999999999999</v>
      </c>
      <c r="F116" s="189" t="s">
        <v>14</v>
      </c>
      <c r="G116" s="8" t="s">
        <v>2214</v>
      </c>
      <c r="H116" s="184" t="s">
        <v>2211</v>
      </c>
      <c r="I116" s="95" t="s">
        <v>2212</v>
      </c>
      <c r="J116" s="1"/>
    </row>
    <row r="117" spans="1:10" ht="13.75" customHeight="1">
      <c r="A117" s="5"/>
      <c r="B117" s="6"/>
      <c r="C117" s="7" t="s">
        <v>2215</v>
      </c>
      <c r="D117" s="192">
        <v>0.193</v>
      </c>
      <c r="E117" s="95">
        <v>0.20600000000000002</v>
      </c>
      <c r="F117" s="189" t="s">
        <v>14</v>
      </c>
      <c r="G117" s="8" t="s">
        <v>2216</v>
      </c>
      <c r="H117" s="184" t="s">
        <v>2211</v>
      </c>
      <c r="I117" s="95" t="s">
        <v>2212</v>
      </c>
      <c r="J117" s="1"/>
    </row>
    <row r="118" spans="1:10" ht="13.75" customHeight="1">
      <c r="A118" s="9"/>
      <c r="B118" s="6"/>
      <c r="C118" s="7" t="s">
        <v>2217</v>
      </c>
      <c r="D118" s="192">
        <v>0.25600000000000001</v>
      </c>
      <c r="E118" s="95">
        <v>0.26400000000000001</v>
      </c>
      <c r="F118" s="189" t="s">
        <v>14</v>
      </c>
      <c r="G118" s="8" t="s">
        <v>2218</v>
      </c>
      <c r="H118" s="184" t="s">
        <v>2211</v>
      </c>
      <c r="I118" s="95" t="s">
        <v>2212</v>
      </c>
      <c r="J118" s="1"/>
    </row>
    <row r="119" spans="1:10" ht="13.75" customHeight="1">
      <c r="A119" s="5"/>
      <c r="B119" s="6"/>
      <c r="C119" s="7" t="s">
        <v>2219</v>
      </c>
      <c r="D119" s="192">
        <v>0.20900000000000002</v>
      </c>
      <c r="E119" s="95">
        <v>0.20700000000000002</v>
      </c>
      <c r="F119" s="189" t="s">
        <v>14</v>
      </c>
      <c r="G119" s="8" t="s">
        <v>2220</v>
      </c>
      <c r="H119" s="184" t="s">
        <v>2211</v>
      </c>
      <c r="I119" s="95" t="s">
        <v>2212</v>
      </c>
      <c r="J119" s="1"/>
    </row>
    <row r="120" spans="1:10" ht="13.75" customHeight="1">
      <c r="A120" s="5"/>
      <c r="B120" s="6"/>
      <c r="C120" s="7" t="s">
        <v>2221</v>
      </c>
      <c r="D120" s="192">
        <v>0.19699999999999998</v>
      </c>
      <c r="E120" s="95">
        <v>0.185</v>
      </c>
      <c r="F120" s="189" t="s">
        <v>14</v>
      </c>
      <c r="G120" s="8" t="s">
        <v>2222</v>
      </c>
      <c r="H120" s="184" t="s">
        <v>2211</v>
      </c>
      <c r="I120" s="95" t="s">
        <v>2212</v>
      </c>
      <c r="J120" s="1"/>
    </row>
    <row r="121" spans="1:10" ht="13.75" customHeight="1">
      <c r="A121" s="5"/>
      <c r="B121" s="6"/>
      <c r="C121" s="7" t="s">
        <v>2223</v>
      </c>
      <c r="D121" s="192">
        <v>0.34600000000000003</v>
      </c>
      <c r="E121" s="95">
        <v>0.318</v>
      </c>
      <c r="F121" s="189" t="s">
        <v>14</v>
      </c>
      <c r="G121" s="8" t="s">
        <v>2224</v>
      </c>
      <c r="H121" s="184" t="s">
        <v>2211</v>
      </c>
      <c r="I121" s="95" t="s">
        <v>2212</v>
      </c>
      <c r="J121" s="1"/>
    </row>
    <row r="122" spans="1:10" ht="13.75" customHeight="1">
      <c r="A122" s="9"/>
      <c r="B122" s="6"/>
      <c r="C122" s="7" t="s">
        <v>2225</v>
      </c>
      <c r="D122" s="192">
        <v>0.40600000000000003</v>
      </c>
      <c r="E122" s="95">
        <v>0.39800000000000002</v>
      </c>
      <c r="F122" s="189" t="s">
        <v>14</v>
      </c>
      <c r="G122" s="8" t="s">
        <v>2226</v>
      </c>
      <c r="H122" s="184" t="s">
        <v>2211</v>
      </c>
      <c r="I122" s="95" t="s">
        <v>2212</v>
      </c>
      <c r="J122" s="1"/>
    </row>
    <row r="123" spans="1:10" ht="13.75" customHeight="1">
      <c r="A123" s="9"/>
      <c r="B123" s="6"/>
      <c r="C123" s="7" t="s">
        <v>2227</v>
      </c>
      <c r="D123" s="192">
        <v>0.253</v>
      </c>
      <c r="E123" s="95">
        <v>0.28300000000000003</v>
      </c>
      <c r="F123" s="189" t="s">
        <v>14</v>
      </c>
      <c r="G123" s="8" t="s">
        <v>2228</v>
      </c>
      <c r="H123" s="184" t="s">
        <v>2211</v>
      </c>
      <c r="I123" s="95" t="s">
        <v>2212</v>
      </c>
      <c r="J123" s="1"/>
    </row>
    <row r="124" spans="1:10" ht="13.75" customHeight="1">
      <c r="A124" s="5"/>
      <c r="B124" s="6"/>
      <c r="C124" s="7" t="s">
        <v>2229</v>
      </c>
      <c r="D124" s="192">
        <v>0.16700000000000001</v>
      </c>
      <c r="E124" s="95">
        <v>0.16700000000000001</v>
      </c>
      <c r="F124" s="189" t="s">
        <v>14</v>
      </c>
      <c r="G124" s="8" t="s">
        <v>2230</v>
      </c>
      <c r="H124" s="184" t="s">
        <v>2211</v>
      </c>
      <c r="I124" s="95" t="s">
        <v>2212</v>
      </c>
      <c r="J124" s="1"/>
    </row>
    <row r="125" spans="1:10" ht="13.75" customHeight="1">
      <c r="A125" s="5"/>
      <c r="B125" s="6"/>
      <c r="C125" s="7" t="s">
        <v>2231</v>
      </c>
      <c r="D125" s="192">
        <v>0.24199999999999999</v>
      </c>
      <c r="E125" s="95">
        <v>0.23599999999999999</v>
      </c>
      <c r="F125" s="189" t="s">
        <v>14</v>
      </c>
      <c r="G125" s="8" t="s">
        <v>2232</v>
      </c>
      <c r="H125" s="184" t="s">
        <v>2211</v>
      </c>
      <c r="I125" s="95" t="s">
        <v>2212</v>
      </c>
      <c r="J125" s="1"/>
    </row>
    <row r="126" spans="1:10" ht="13.75" customHeight="1">
      <c r="A126" s="9"/>
      <c r="B126" s="12"/>
      <c r="C126" s="186" t="s">
        <v>2233</v>
      </c>
      <c r="D126" s="192">
        <v>0.33700000000000002</v>
      </c>
      <c r="E126" s="95">
        <v>0.33</v>
      </c>
      <c r="F126" s="189" t="s">
        <v>14</v>
      </c>
      <c r="G126" s="8" t="s">
        <v>2234</v>
      </c>
      <c r="H126" s="184" t="s">
        <v>2211</v>
      </c>
      <c r="I126" s="95" t="s">
        <v>2212</v>
      </c>
      <c r="J126" s="1"/>
    </row>
    <row r="127" spans="1:10" ht="13.75" customHeight="1">
      <c r="A127" s="5"/>
      <c r="B127" s="13"/>
      <c r="C127" s="187" t="s">
        <v>2235</v>
      </c>
      <c r="D127" s="192">
        <v>0.30500000000000005</v>
      </c>
      <c r="E127" s="95">
        <v>0.29300000000000004</v>
      </c>
      <c r="F127" s="189" t="s">
        <v>14</v>
      </c>
      <c r="G127" s="12" t="s">
        <v>2236</v>
      </c>
      <c r="H127" s="184" t="s">
        <v>2211</v>
      </c>
      <c r="I127" s="95" t="s">
        <v>2212</v>
      </c>
      <c r="J127" s="1"/>
    </row>
    <row r="128" spans="1:10" ht="13.75" customHeight="1">
      <c r="A128" s="9"/>
      <c r="B128" s="6"/>
      <c r="C128" s="186" t="s">
        <v>2237</v>
      </c>
      <c r="D128" s="192">
        <v>0.248</v>
      </c>
      <c r="E128" s="95">
        <v>0.246</v>
      </c>
      <c r="F128" s="189" t="s">
        <v>14</v>
      </c>
      <c r="G128" s="14" t="s">
        <v>2238</v>
      </c>
      <c r="H128" s="184" t="s">
        <v>2211</v>
      </c>
      <c r="I128" s="95" t="s">
        <v>2212</v>
      </c>
      <c r="J128" s="1"/>
    </row>
    <row r="129" spans="1:10" ht="13.75" customHeight="1">
      <c r="A129" s="5"/>
      <c r="B129" s="6"/>
      <c r="C129" s="7" t="s">
        <v>2239</v>
      </c>
      <c r="D129" s="192">
        <v>0.26</v>
      </c>
      <c r="E129" s="95">
        <v>0.25600000000000001</v>
      </c>
      <c r="F129" s="189" t="s">
        <v>14</v>
      </c>
      <c r="G129" s="8" t="s">
        <v>2240</v>
      </c>
      <c r="H129" s="184" t="s">
        <v>2211</v>
      </c>
      <c r="I129" s="95" t="s">
        <v>2212</v>
      </c>
      <c r="J129" s="1"/>
    </row>
    <row r="130" spans="1:10" ht="13.75" customHeight="1">
      <c r="A130" s="5"/>
      <c r="B130" s="6"/>
      <c r="C130" s="7" t="s">
        <v>2241</v>
      </c>
      <c r="D130" s="192">
        <v>0.27700000000000002</v>
      </c>
      <c r="E130" s="95">
        <v>0.28200000000000003</v>
      </c>
      <c r="F130" s="189" t="s">
        <v>14</v>
      </c>
      <c r="G130" s="8" t="s">
        <v>2242</v>
      </c>
      <c r="H130" s="184" t="s">
        <v>2211</v>
      </c>
      <c r="I130" s="95" t="s">
        <v>2212</v>
      </c>
      <c r="J130" s="1"/>
    </row>
    <row r="131" spans="1:10" ht="13.75" customHeight="1">
      <c r="A131" s="5"/>
      <c r="B131" s="6"/>
      <c r="C131" s="186" t="s">
        <v>2243</v>
      </c>
      <c r="D131" s="192">
        <v>0.22</v>
      </c>
      <c r="E131" s="95">
        <v>0.217</v>
      </c>
      <c r="F131" s="189" t="s">
        <v>14</v>
      </c>
      <c r="G131" s="8" t="s">
        <v>2244</v>
      </c>
      <c r="H131" s="184" t="s">
        <v>2211</v>
      </c>
      <c r="I131" s="95" t="s">
        <v>2212</v>
      </c>
      <c r="J131" s="1"/>
    </row>
    <row r="132" spans="1:10" ht="13.75" customHeight="1">
      <c r="A132" s="5"/>
      <c r="B132" s="6"/>
      <c r="C132" s="7" t="s">
        <v>2245</v>
      </c>
      <c r="D132" s="192">
        <v>0.252</v>
      </c>
      <c r="E132" s="95">
        <v>0.26100000000000001</v>
      </c>
      <c r="F132" s="189" t="s">
        <v>14</v>
      </c>
      <c r="G132" s="8" t="s">
        <v>2246</v>
      </c>
      <c r="H132" s="184" t="s">
        <v>2211</v>
      </c>
      <c r="I132" s="95" t="s">
        <v>2212</v>
      </c>
      <c r="J132" s="1"/>
    </row>
    <row r="133" spans="1:10" ht="13.75" customHeight="1">
      <c r="A133" s="9"/>
      <c r="B133" s="13"/>
      <c r="C133" s="187" t="s">
        <v>2247</v>
      </c>
      <c r="D133" s="192">
        <v>0.249</v>
      </c>
      <c r="E133" s="95">
        <v>0.25700000000000001</v>
      </c>
      <c r="F133" s="189" t="s">
        <v>14</v>
      </c>
      <c r="G133" s="8" t="s">
        <v>2248</v>
      </c>
      <c r="H133" s="184" t="s">
        <v>2211</v>
      </c>
      <c r="I133" s="95" t="s">
        <v>2212</v>
      </c>
      <c r="J133" s="1"/>
    </row>
    <row r="134" spans="1:10" ht="13.75" customHeight="1">
      <c r="A134" s="5"/>
      <c r="B134" s="6"/>
      <c r="C134" s="7" t="s">
        <v>2249</v>
      </c>
      <c r="D134" s="192">
        <v>0.36900000000000005</v>
      </c>
      <c r="E134" s="95">
        <v>0.35300000000000004</v>
      </c>
      <c r="F134" s="189" t="s">
        <v>14</v>
      </c>
      <c r="G134" s="14" t="s">
        <v>2250</v>
      </c>
      <c r="H134" s="184" t="s">
        <v>2211</v>
      </c>
      <c r="I134" s="95" t="s">
        <v>2212</v>
      </c>
      <c r="J134" s="1"/>
    </row>
    <row r="135" spans="1:10" ht="13.75" customHeight="1">
      <c r="A135" s="5"/>
      <c r="B135" s="6"/>
      <c r="C135" s="7" t="s">
        <v>2251</v>
      </c>
      <c r="D135" s="192">
        <v>0.77200000000000002</v>
      </c>
      <c r="E135" s="95">
        <v>0.80500000000000005</v>
      </c>
      <c r="F135" s="189" t="s">
        <v>14</v>
      </c>
      <c r="G135" s="8" t="s">
        <v>2252</v>
      </c>
      <c r="H135" s="184" t="s">
        <v>2211</v>
      </c>
      <c r="I135" s="95" t="s">
        <v>2212</v>
      </c>
      <c r="J135" s="1"/>
    </row>
    <row r="136" spans="1:10" ht="13.75" customHeight="1">
      <c r="A136" s="9"/>
      <c r="B136" s="6"/>
      <c r="C136" s="7" t="s">
        <v>2253</v>
      </c>
      <c r="D136" s="192">
        <v>0.45799999999999996</v>
      </c>
      <c r="E136" s="95">
        <v>0.46</v>
      </c>
      <c r="F136" s="189" t="s">
        <v>14</v>
      </c>
      <c r="G136" s="8" t="s">
        <v>2254</v>
      </c>
      <c r="H136" s="184" t="s">
        <v>2211</v>
      </c>
      <c r="I136" s="95" t="s">
        <v>2212</v>
      </c>
      <c r="J136" s="1"/>
    </row>
    <row r="137" spans="1:10" ht="13.75" customHeight="1">
      <c r="A137" s="5"/>
      <c r="B137" s="6"/>
      <c r="C137" s="7" t="s">
        <v>2255</v>
      </c>
      <c r="D137" s="192">
        <v>0.311</v>
      </c>
      <c r="E137" s="95">
        <v>0.29800000000000004</v>
      </c>
      <c r="F137" s="189" t="s">
        <v>14</v>
      </c>
      <c r="G137" s="8" t="s">
        <v>2256</v>
      </c>
      <c r="H137" s="184" t="s">
        <v>2211</v>
      </c>
      <c r="I137" s="95" t="s">
        <v>2212</v>
      </c>
      <c r="J137" s="1"/>
    </row>
    <row r="138" spans="1:10" ht="13.75" customHeight="1">
      <c r="A138" s="5"/>
      <c r="B138" s="8"/>
      <c r="C138" s="7" t="s">
        <v>2257</v>
      </c>
      <c r="D138" s="192">
        <v>0.35400000000000004</v>
      </c>
      <c r="E138" s="95">
        <v>0.35200000000000004</v>
      </c>
      <c r="F138" s="189" t="s">
        <v>14</v>
      </c>
      <c r="G138" s="8" t="s">
        <v>2258</v>
      </c>
      <c r="H138" s="184" t="s">
        <v>2211</v>
      </c>
      <c r="I138" s="95" t="s">
        <v>2212</v>
      </c>
      <c r="J138" s="1"/>
    </row>
    <row r="139" spans="1:10" ht="13.75" customHeight="1">
      <c r="A139" s="5"/>
      <c r="B139" s="8"/>
      <c r="C139" s="7" t="s">
        <v>2259</v>
      </c>
      <c r="D139" s="192">
        <v>0.246</v>
      </c>
      <c r="E139" s="95">
        <v>0.22499999999999998</v>
      </c>
      <c r="F139" s="189" t="s">
        <v>14</v>
      </c>
      <c r="G139" s="8" t="s">
        <v>1886</v>
      </c>
      <c r="H139" s="184" t="s">
        <v>2211</v>
      </c>
      <c r="I139" s="95" t="s">
        <v>2212</v>
      </c>
      <c r="J139" s="1"/>
    </row>
    <row r="140" spans="1:10" ht="13.75" customHeight="1">
      <c r="A140" s="9"/>
      <c r="B140" s="8"/>
      <c r="C140" s="186" t="s">
        <v>2260</v>
      </c>
      <c r="D140" s="192">
        <v>0.27500000000000002</v>
      </c>
      <c r="E140" s="95">
        <v>0.27600000000000002</v>
      </c>
      <c r="F140" s="189" t="s">
        <v>14</v>
      </c>
      <c r="G140" s="8" t="s">
        <v>2261</v>
      </c>
      <c r="H140" s="184" t="s">
        <v>2211</v>
      </c>
      <c r="I140" s="95" t="s">
        <v>2212</v>
      </c>
      <c r="J140" s="1"/>
    </row>
    <row r="141" spans="1:10" ht="13.75" customHeight="1">
      <c r="A141" s="9"/>
      <c r="B141" s="14"/>
      <c r="C141" s="187" t="s">
        <v>2262</v>
      </c>
      <c r="D141" s="192">
        <v>0.33700000000000002</v>
      </c>
      <c r="E141" s="95">
        <v>0.35900000000000004</v>
      </c>
      <c r="F141" s="189" t="s">
        <v>14</v>
      </c>
      <c r="G141" s="8" t="s">
        <v>2263</v>
      </c>
      <c r="H141" s="184" t="s">
        <v>2211</v>
      </c>
      <c r="I141" s="95" t="s">
        <v>2212</v>
      </c>
      <c r="J141" s="1"/>
    </row>
    <row r="142" spans="1:10" ht="13.75" customHeight="1">
      <c r="A142" s="15"/>
      <c r="B142" s="12"/>
      <c r="C142" s="186" t="s">
        <v>2264</v>
      </c>
      <c r="D142" s="192">
        <v>0.29700000000000004</v>
      </c>
      <c r="E142" s="95">
        <v>0.30200000000000005</v>
      </c>
      <c r="F142" s="189" t="s">
        <v>14</v>
      </c>
      <c r="G142" s="14" t="s">
        <v>2265</v>
      </c>
      <c r="H142" s="184" t="s">
        <v>2211</v>
      </c>
      <c r="I142" s="95" t="s">
        <v>2212</v>
      </c>
      <c r="J142" s="1"/>
    </row>
    <row r="143" spans="1:10" ht="13.75" customHeight="1">
      <c r="A143" s="5"/>
      <c r="B143" s="14"/>
      <c r="C143" s="187" t="s">
        <v>2266</v>
      </c>
      <c r="D143" s="192">
        <v>0.13900000000000001</v>
      </c>
      <c r="E143" s="95">
        <v>0.13500000000000001</v>
      </c>
      <c r="F143" s="189" t="s">
        <v>14</v>
      </c>
      <c r="G143" s="12" t="s">
        <v>2267</v>
      </c>
      <c r="H143" s="184" t="s">
        <v>2211</v>
      </c>
      <c r="I143" s="95" t="s">
        <v>2212</v>
      </c>
      <c r="J143" s="1"/>
    </row>
    <row r="144" spans="1:10" ht="13.75" customHeight="1">
      <c r="A144" s="5"/>
      <c r="B144" s="6"/>
      <c r="C144" s="7" t="s">
        <v>2268</v>
      </c>
      <c r="D144" s="192">
        <v>0.33300000000000002</v>
      </c>
      <c r="E144" s="95">
        <v>0.30000000000000004</v>
      </c>
      <c r="F144" s="189" t="s">
        <v>14</v>
      </c>
      <c r="G144" s="14" t="s">
        <v>2269</v>
      </c>
      <c r="H144" s="184" t="s">
        <v>2211</v>
      </c>
      <c r="I144" s="95" t="s">
        <v>2212</v>
      </c>
      <c r="J144" s="1"/>
    </row>
    <row r="145" spans="1:10" ht="13.75" customHeight="1">
      <c r="A145" s="9"/>
      <c r="B145" s="8"/>
      <c r="C145" s="7" t="s">
        <v>2270</v>
      </c>
      <c r="D145" s="192">
        <v>0.16600000000000001</v>
      </c>
      <c r="E145" s="95">
        <v>0.17800000000000002</v>
      </c>
      <c r="F145" s="189" t="s">
        <v>14</v>
      </c>
      <c r="G145" s="8" t="s">
        <v>2271</v>
      </c>
      <c r="H145" s="184" t="s">
        <v>2211</v>
      </c>
      <c r="I145" s="95" t="s">
        <v>2212</v>
      </c>
      <c r="J145" s="1"/>
    </row>
    <row r="146" spans="1:10" ht="13.75" customHeight="1">
      <c r="A146" s="15"/>
      <c r="B146" s="12"/>
      <c r="C146" s="186" t="s">
        <v>2272</v>
      </c>
      <c r="D146" s="192">
        <v>0.28200000000000003</v>
      </c>
      <c r="E146" s="95">
        <v>0.30199999999999999</v>
      </c>
      <c r="F146" s="189" t="s">
        <v>14</v>
      </c>
      <c r="G146" s="8" t="s">
        <v>2273</v>
      </c>
      <c r="H146" s="184" t="s">
        <v>2211</v>
      </c>
      <c r="I146" s="95" t="s">
        <v>2212</v>
      </c>
      <c r="J146" s="1"/>
    </row>
    <row r="147" spans="1:10" ht="13.75" customHeight="1">
      <c r="A147" s="15"/>
      <c r="B147" s="12"/>
      <c r="C147" s="186" t="s">
        <v>2274</v>
      </c>
      <c r="D147" s="192">
        <v>0.27800000000000002</v>
      </c>
      <c r="E147" s="95">
        <v>0.26700000000000002</v>
      </c>
      <c r="F147" s="189" t="s">
        <v>14</v>
      </c>
      <c r="G147" s="12" t="s">
        <v>2275</v>
      </c>
      <c r="H147" s="184" t="s">
        <v>2211</v>
      </c>
      <c r="I147" s="95" t="s">
        <v>2212</v>
      </c>
      <c r="J147" s="1"/>
    </row>
    <row r="148" spans="1:10" ht="13.75" customHeight="1">
      <c r="A148" s="5"/>
      <c r="B148" s="8"/>
      <c r="C148" s="7" t="s">
        <v>2276</v>
      </c>
      <c r="D148" s="192">
        <v>0.27900000000000003</v>
      </c>
      <c r="E148" s="95">
        <v>0.27500000000000002</v>
      </c>
      <c r="F148" s="189" t="s">
        <v>14</v>
      </c>
      <c r="G148" s="12" t="s">
        <v>2277</v>
      </c>
      <c r="H148" s="184" t="s">
        <v>2211</v>
      </c>
      <c r="I148" s="95" t="s">
        <v>2212</v>
      </c>
      <c r="J148" s="1"/>
    </row>
    <row r="149" spans="1:10" ht="13.75" customHeight="1">
      <c r="A149" s="5"/>
      <c r="B149" s="8"/>
      <c r="C149" s="7" t="s">
        <v>2278</v>
      </c>
      <c r="D149" s="192">
        <v>0.38200000000000001</v>
      </c>
      <c r="E149" s="95">
        <v>0.38</v>
      </c>
      <c r="F149" s="189" t="s">
        <v>14</v>
      </c>
      <c r="G149" s="8" t="s">
        <v>2279</v>
      </c>
      <c r="H149" s="184" t="s">
        <v>2211</v>
      </c>
      <c r="I149" s="95" t="s">
        <v>2212</v>
      </c>
      <c r="J149" s="1"/>
    </row>
    <row r="150" spans="1:10" ht="13.75" customHeight="1">
      <c r="A150" s="9"/>
      <c r="B150" s="8"/>
      <c r="C150" s="7" t="s">
        <v>2280</v>
      </c>
      <c r="D150" s="192">
        <v>0.253</v>
      </c>
      <c r="E150" s="95">
        <v>0.252</v>
      </c>
      <c r="F150" s="189" t="s">
        <v>14</v>
      </c>
      <c r="G150" s="8" t="s">
        <v>2281</v>
      </c>
      <c r="H150" s="184" t="s">
        <v>2211</v>
      </c>
      <c r="I150" s="95" t="s">
        <v>2212</v>
      </c>
      <c r="J150" s="1"/>
    </row>
    <row r="151" spans="1:10" ht="13.75" customHeight="1">
      <c r="A151" s="9"/>
      <c r="B151" s="10"/>
      <c r="C151" s="11" t="s">
        <v>2282</v>
      </c>
      <c r="D151" s="192">
        <v>0.22299999999999998</v>
      </c>
      <c r="E151" s="95">
        <v>0.22899999999999998</v>
      </c>
      <c r="F151" s="191" t="s">
        <v>14</v>
      </c>
      <c r="G151" s="8" t="s">
        <v>2283</v>
      </c>
      <c r="H151" s="184" t="s">
        <v>2211</v>
      </c>
      <c r="I151" s="95" t="s">
        <v>2212</v>
      </c>
      <c r="J151" s="1"/>
    </row>
    <row r="152" spans="1:10" ht="13.75" customHeight="1">
      <c r="A152" s="5"/>
      <c r="B152" s="10"/>
      <c r="C152" s="11" t="s">
        <v>2284</v>
      </c>
      <c r="D152" s="192">
        <v>0.36300000000000004</v>
      </c>
      <c r="E152" s="95">
        <v>0.38400000000000001</v>
      </c>
      <c r="F152" s="189" t="s">
        <v>14</v>
      </c>
      <c r="G152" s="10" t="s">
        <v>2285</v>
      </c>
      <c r="H152" s="184" t="s">
        <v>2211</v>
      </c>
      <c r="I152" s="95" t="s">
        <v>2212</v>
      </c>
      <c r="J152" s="1"/>
    </row>
    <row r="153" spans="1:10" ht="13.75" customHeight="1">
      <c r="A153" s="9"/>
      <c r="B153" s="8"/>
      <c r="C153" s="188" t="s">
        <v>2286</v>
      </c>
      <c r="D153" s="192">
        <v>0.21800000000000003</v>
      </c>
      <c r="E153" s="95">
        <v>0.21899999999999997</v>
      </c>
      <c r="F153" s="189" t="s">
        <v>14</v>
      </c>
      <c r="G153" s="8" t="s">
        <v>2287</v>
      </c>
      <c r="H153" s="184" t="s">
        <v>2211</v>
      </c>
      <c r="I153" s="95" t="s">
        <v>2212</v>
      </c>
      <c r="J153" s="1"/>
    </row>
    <row r="154" spans="1:10" ht="13.75" customHeight="1">
      <c r="A154" s="9"/>
      <c r="B154" s="8"/>
      <c r="C154" s="7" t="s">
        <v>2288</v>
      </c>
      <c r="D154" s="192">
        <v>0.33100000000000002</v>
      </c>
      <c r="E154" s="95">
        <v>0.36199999999999999</v>
      </c>
      <c r="F154" s="189" t="s">
        <v>14</v>
      </c>
      <c r="G154" s="8" t="s">
        <v>2289</v>
      </c>
      <c r="H154" s="184" t="s">
        <v>2211</v>
      </c>
      <c r="I154" s="95" t="s">
        <v>2212</v>
      </c>
      <c r="J154" s="1"/>
    </row>
    <row r="155" spans="1:10" ht="13.75" customHeight="1">
      <c r="A155" s="9"/>
      <c r="B155" s="8"/>
      <c r="C155" s="186" t="s">
        <v>2290</v>
      </c>
      <c r="D155" s="192">
        <v>0.222</v>
      </c>
      <c r="E155" s="95">
        <v>0.22</v>
      </c>
      <c r="F155" s="189" t="s">
        <v>14</v>
      </c>
      <c r="G155" s="8" t="s">
        <v>2291</v>
      </c>
      <c r="H155" s="184" t="s">
        <v>2211</v>
      </c>
      <c r="I155" s="95" t="s">
        <v>2212</v>
      </c>
      <c r="J155" s="1"/>
    </row>
    <row r="156" spans="1:10" ht="13.75" customHeight="1">
      <c r="A156" s="9"/>
      <c r="B156" s="8"/>
      <c r="C156" s="7" t="s">
        <v>2292</v>
      </c>
      <c r="D156" s="192">
        <v>0.25900000000000001</v>
      </c>
      <c r="E156" s="95">
        <v>0.251</v>
      </c>
      <c r="F156" s="189" t="s">
        <v>14</v>
      </c>
      <c r="G156" s="8" t="s">
        <v>2293</v>
      </c>
      <c r="H156" s="184" t="s">
        <v>2211</v>
      </c>
      <c r="I156" s="95" t="s">
        <v>2212</v>
      </c>
      <c r="J156" s="1"/>
    </row>
    <row r="157" spans="1:10" ht="13.75" customHeight="1">
      <c r="A157" s="5"/>
      <c r="B157" s="8"/>
      <c r="C157" s="7" t="s">
        <v>2294</v>
      </c>
      <c r="D157" s="192">
        <v>0.20300000000000001</v>
      </c>
      <c r="E157" s="95">
        <v>0.21200000000000002</v>
      </c>
      <c r="F157" s="189" t="s">
        <v>14</v>
      </c>
      <c r="G157" s="14" t="s">
        <v>2295</v>
      </c>
      <c r="H157" s="184" t="s">
        <v>2211</v>
      </c>
      <c r="I157" s="95" t="s">
        <v>2212</v>
      </c>
      <c r="J157" s="1"/>
    </row>
    <row r="158" spans="1:10" ht="13.75" customHeight="1">
      <c r="A158" s="5"/>
      <c r="B158" s="8"/>
      <c r="C158" s="186" t="s">
        <v>2296</v>
      </c>
      <c r="D158" s="192">
        <v>0.192</v>
      </c>
      <c r="E158" s="95">
        <v>0.19</v>
      </c>
      <c r="F158" s="189" t="s">
        <v>14</v>
      </c>
      <c r="G158" s="8" t="s">
        <v>2297</v>
      </c>
      <c r="H158" s="184" t="s">
        <v>2211</v>
      </c>
      <c r="I158" s="95" t="s">
        <v>2212</v>
      </c>
      <c r="J158" s="1"/>
    </row>
    <row r="159" spans="1:10" ht="13.75" customHeight="1">
      <c r="A159" s="5"/>
      <c r="B159" s="8"/>
      <c r="C159" s="7" t="s">
        <v>2298</v>
      </c>
      <c r="D159" s="192">
        <v>0.30499999999999999</v>
      </c>
      <c r="E159" s="95">
        <v>0.308</v>
      </c>
      <c r="F159" s="189" t="s">
        <v>14</v>
      </c>
      <c r="G159" s="14" t="s">
        <v>2299</v>
      </c>
      <c r="H159" s="184" t="s">
        <v>2211</v>
      </c>
      <c r="I159" s="95" t="s">
        <v>2212</v>
      </c>
      <c r="J159" s="1"/>
    </row>
    <row r="160" spans="1:10" ht="13.75" customHeight="1">
      <c r="A160" s="5"/>
      <c r="B160" s="8"/>
      <c r="C160" s="7" t="s">
        <v>2300</v>
      </c>
      <c r="D160" s="192">
        <v>0.48299999999999998</v>
      </c>
      <c r="E160" s="95">
        <v>0.49300000000000005</v>
      </c>
      <c r="F160" s="189" t="s">
        <v>14</v>
      </c>
      <c r="G160" s="8" t="s">
        <v>2301</v>
      </c>
      <c r="H160" s="184" t="s">
        <v>2211</v>
      </c>
      <c r="I160" s="95" t="s">
        <v>2212</v>
      </c>
      <c r="J160" s="1"/>
    </row>
    <row r="161" spans="1:10" ht="13.75" customHeight="1">
      <c r="A161" s="5"/>
      <c r="B161" s="8"/>
      <c r="C161" s="7" t="s">
        <v>2302</v>
      </c>
      <c r="D161" s="192">
        <v>0.27800000000000002</v>
      </c>
      <c r="E161" s="95">
        <v>0.28000000000000003</v>
      </c>
      <c r="F161" s="189" t="s">
        <v>14</v>
      </c>
      <c r="G161" s="8" t="s">
        <v>2303</v>
      </c>
      <c r="H161" s="184" t="s">
        <v>2211</v>
      </c>
      <c r="I161" s="95" t="s">
        <v>2212</v>
      </c>
      <c r="J161" s="1"/>
    </row>
    <row r="162" spans="1:10" ht="13.75" customHeight="1">
      <c r="A162" s="5"/>
      <c r="B162" s="8"/>
      <c r="C162" s="7" t="s">
        <v>2304</v>
      </c>
      <c r="D162" s="192">
        <v>0.27700000000000002</v>
      </c>
      <c r="E162" s="95">
        <v>0.27700000000000002</v>
      </c>
      <c r="F162" s="189" t="s">
        <v>14</v>
      </c>
      <c r="G162" s="8" t="s">
        <v>2305</v>
      </c>
      <c r="H162" s="184" t="s">
        <v>2211</v>
      </c>
      <c r="I162" s="95" t="s">
        <v>2212</v>
      </c>
      <c r="J162" s="1"/>
    </row>
    <row r="163" spans="1:10" ht="13.75" customHeight="1">
      <c r="A163" s="5"/>
      <c r="B163" s="8"/>
      <c r="C163" s="7" t="s">
        <v>2306</v>
      </c>
      <c r="D163" s="192">
        <v>0.312</v>
      </c>
      <c r="E163" s="95">
        <v>0.30000000000000004</v>
      </c>
      <c r="F163" s="189" t="s">
        <v>14</v>
      </c>
      <c r="G163" s="8" t="s">
        <v>2307</v>
      </c>
      <c r="H163" s="184" t="s">
        <v>2211</v>
      </c>
      <c r="I163" s="95" t="s">
        <v>2212</v>
      </c>
      <c r="J163" s="1"/>
    </row>
    <row r="164" spans="1:10" ht="13.75" customHeight="1">
      <c r="A164" s="5"/>
      <c r="B164" s="8"/>
      <c r="C164" s="7" t="s">
        <v>2308</v>
      </c>
      <c r="D164" s="192">
        <v>0.313</v>
      </c>
      <c r="E164" s="95">
        <v>0.315</v>
      </c>
      <c r="F164" s="189" t="s">
        <v>14</v>
      </c>
      <c r="G164" s="8" t="s">
        <v>2309</v>
      </c>
      <c r="H164" s="184" t="s">
        <v>2211</v>
      </c>
      <c r="I164" s="95" t="s">
        <v>2212</v>
      </c>
      <c r="J164" s="1"/>
    </row>
    <row r="165" spans="1:10" ht="13.75" customHeight="1">
      <c r="A165" s="5"/>
      <c r="B165" s="8"/>
      <c r="C165" s="7" t="s">
        <v>2310</v>
      </c>
      <c r="D165" s="192">
        <v>0.32299999999999995</v>
      </c>
      <c r="E165" s="95">
        <v>0.34799999999999998</v>
      </c>
      <c r="F165" s="189" t="s">
        <v>14</v>
      </c>
      <c r="G165" s="8" t="s">
        <v>2311</v>
      </c>
      <c r="H165" s="184" t="s">
        <v>2211</v>
      </c>
      <c r="I165" s="95" t="s">
        <v>2212</v>
      </c>
      <c r="J165" s="1"/>
    </row>
  </sheetData>
  <sheetProtection autoFilter="0"/>
  <autoFilter ref="A8:I8" xr:uid="{00000000-0009-0000-0000-000003000000}"/>
  <sortState xmlns:xlrd2="http://schemas.microsoft.com/office/spreadsheetml/2017/richdata2" ref="A9:I114">
    <sortCondition ref="C9:C114"/>
  </sortState>
  <pageMargins left="0.7" right="0.7" top="0.75" bottom="0.75" header="0.3" footer="0.3"/>
  <pageSetup scale="70" fitToHeight="0" orientation="landscape" r:id="rId1"/>
  <headerFooter scaleWithDoc="0">
    <oddFooter>&amp;L&amp;8Mississippi Division of Medicaid DRG Calculator&amp;C&amp;8Tab 4 - CCR Table&amp;R&amp;8 2021-22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791E729B779549A4BECA192BAD57F4" ma:contentTypeVersion="4" ma:contentTypeDescription="Create a new document." ma:contentTypeScope="" ma:versionID="4a6fba94fa4d32bd254209b8d07c4387">
  <xsd:schema xmlns:xsd="http://www.w3.org/2001/XMLSchema" xmlns:xs="http://www.w3.org/2001/XMLSchema" xmlns:p="http://schemas.microsoft.com/office/2006/metadata/properties" xmlns:ns1="http://schemas.microsoft.com/sharepoint/v3" xmlns:ns2="eddb3f9e-7345-4a5c-b8b0-8b367aa87cdb" targetNamespace="http://schemas.microsoft.com/office/2006/metadata/properties" ma:root="true" ma:fieldsID="b3f64f2d8b4ef47911db43b2b2800747" ns1:_="" ns2:_="">
    <xsd:import namespace="http://schemas.microsoft.com/sharepoint/v3"/>
    <xsd:import namespace="eddb3f9e-7345-4a5c-b8b0-8b367aa87cdb"/>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db3f9e-7345-4a5c-b8b0-8b367aa87c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48F7C-F1B9-436E-A9D3-71BA9D21D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db3f9e-7345-4a5c-b8b0-8b367aa87c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B003A8-53A9-497D-A3F8-C4323941102E}">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eddb3f9e-7345-4a5c-b8b0-8b367aa87cdb"/>
    <ds:schemaRef ds:uri="http://schemas.microsoft.com/sharepoint/v3"/>
  </ds:schemaRefs>
</ds:datastoreItem>
</file>

<file path=customXml/itemProps3.xml><?xml version="1.0" encoding="utf-8"?>
<ds:datastoreItem xmlns:ds="http://schemas.openxmlformats.org/officeDocument/2006/customXml" ds:itemID="{7894C9C5-2450-49F7-B319-3ABAE5126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Manager/>
  <Company>Conduent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Payment Method Development APR-DRG Calculator</dc:title>
  <dc:subject/>
  <dc:creator>Conduent Payment Method Development</dc:creator>
  <cp:keywords>APR-DRG, PMD, SFY 18-19, Pricing</cp:keywords>
  <dc:description/>
  <cp:lastModifiedBy>Matt D. Westerfield</cp:lastModifiedBy>
  <cp:revision/>
  <dcterms:created xsi:type="dcterms:W3CDTF">2012-05-14T20:06:15Z</dcterms:created>
  <dcterms:modified xsi:type="dcterms:W3CDTF">2024-01-19T20:22:07Z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0x010100BB791E729B779549A4BECA192BAD57F4</vt:lpwstr>
  </property>
</Properties>
</file>