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Transplant 07-01-19" sheetId="1" r:id="rId1"/>
  </sheets>
  <calcPr calcId="145621"/>
</workbook>
</file>

<file path=xl/calcChain.xml><?xml version="1.0" encoding="utf-8"?>
<calcChain xmlns="http://schemas.openxmlformats.org/spreadsheetml/2006/main">
  <c r="H22" i="1" l="1"/>
  <c r="H20" i="1"/>
  <c r="H18" i="1"/>
  <c r="H14" i="1"/>
  <c r="H12" i="1"/>
  <c r="H10" i="1"/>
  <c r="H8" i="1"/>
  <c r="H21" i="1" l="1"/>
  <c r="H19" i="1"/>
  <c r="H17" i="1"/>
  <c r="H15" i="1"/>
  <c r="H13" i="1"/>
  <c r="H11" i="1"/>
  <c r="H9" i="1"/>
  <c r="H7" i="1"/>
  <c r="G22" i="1" l="1"/>
  <c r="I22" i="1" s="1"/>
  <c r="L22" i="1" s="1"/>
  <c r="G20" i="1"/>
  <c r="I20" i="1" s="1"/>
  <c r="L20" i="1" s="1"/>
  <c r="G18" i="1"/>
  <c r="I18" i="1" s="1"/>
  <c r="L18" i="1" s="1"/>
  <c r="G14" i="1"/>
  <c r="I14" i="1" s="1"/>
  <c r="L14" i="1" s="1"/>
  <c r="G12" i="1"/>
  <c r="I12" i="1" s="1"/>
  <c r="L12" i="1" s="1"/>
  <c r="G10" i="1"/>
  <c r="I10" i="1" s="1"/>
  <c r="L10" i="1" s="1"/>
  <c r="G21" i="1"/>
  <c r="I21" i="1" s="1"/>
  <c r="L21" i="1" s="1"/>
  <c r="G19" i="1"/>
  <c r="I19" i="1" s="1"/>
  <c r="L19" i="1" s="1"/>
  <c r="G17" i="1"/>
  <c r="I17" i="1" s="1"/>
  <c r="L17" i="1" s="1"/>
  <c r="G15" i="1"/>
  <c r="I15" i="1" s="1"/>
  <c r="L15" i="1" s="1"/>
  <c r="G13" i="1"/>
  <c r="I13" i="1" s="1"/>
  <c r="L13" i="1" s="1"/>
  <c r="G11" i="1"/>
  <c r="I11" i="1" s="1"/>
  <c r="L11" i="1" s="1"/>
  <c r="G9" i="1"/>
  <c r="I9" i="1" s="1"/>
  <c r="L9" i="1" s="1"/>
  <c r="G8" i="1"/>
  <c r="I8" i="1" s="1"/>
  <c r="L8" i="1" s="1"/>
  <c r="G7" i="1"/>
  <c r="I7" i="1" s="1"/>
  <c r="L7" i="1" s="1"/>
</calcChain>
</file>

<file path=xl/sharedStrings.xml><?xml version="1.0" encoding="utf-8"?>
<sst xmlns="http://schemas.openxmlformats.org/spreadsheetml/2006/main" count="44" uniqueCount="44">
  <si>
    <t>Column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</si>
  <si>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</si>
  <si>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</si>
  <si>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</si>
  <si>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</si>
  <si>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</si>
  <si>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</si>
  <si>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</si>
  <si>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</si>
  <si>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</si>
  <si>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</si>
  <si>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</si>
  <si>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Transplant</t>
  </si>
  <si>
    <t>30 Days Pre-Transplant Average Billed Charges</t>
  </si>
  <si>
    <t>Procurement Average Billed Charges</t>
  </si>
  <si>
    <t>Hospital Transplant Admission Average Billed Charges</t>
  </si>
  <si>
    <t>Max Outlier Days</t>
  </si>
  <si>
    <t>Hospital Length of Stay</t>
  </si>
  <si>
    <t xml:space="preserve">Single Organ/Tissue </t>
  </si>
  <si>
    <t>Bone Marrow Allogeneic</t>
  </si>
  <si>
    <t>Bone Marrow Autologous</t>
  </si>
  <si>
    <t>Cornea</t>
  </si>
  <si>
    <t>Heart</t>
  </si>
  <si>
    <t>Intestine</t>
  </si>
  <si>
    <t>Kidney</t>
  </si>
  <si>
    <t>Liver</t>
  </si>
  <si>
    <t>Lung - Single</t>
  </si>
  <si>
    <t>Lung - Double</t>
  </si>
  <si>
    <t>Multiple Organ</t>
  </si>
  <si>
    <t>Heart-Lung</t>
  </si>
  <si>
    <t>Intestine with other Organs</t>
  </si>
  <si>
    <t>Kidney- Heart</t>
  </si>
  <si>
    <t>Kidney-Pancreas</t>
  </si>
  <si>
    <t>Liver-Kidney</t>
  </si>
  <si>
    <t xml:space="preserve">Other Multi-Organ </t>
  </si>
  <si>
    <t>*</t>
  </si>
  <si>
    <t>Out-of-State Hospital Tranplant Services' Case Rates Effective July 1, 2019</t>
  </si>
  <si>
    <r>
      <t>Physician During Transplant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Times New Roman"/>
        <family val="1"/>
      </rPr>
      <t xml:space="preserve">Average Billed Charges </t>
    </r>
  </si>
  <si>
    <t>180 Days Post Transplant Discharge Average Billed Charges</t>
  </si>
  <si>
    <t>Total Average Billed Charges* Sum of A through E</t>
  </si>
  <si>
    <t>Difference of F minus G</t>
  </si>
  <si>
    <t>Outlier Per-Diem H Divided by I</t>
  </si>
  <si>
    <r>
      <t xml:space="preserve">Total reimbursement cannot exceed one hundred percent (100%) of the sum of average billed charges as published by </t>
    </r>
    <r>
      <rPr>
        <i/>
        <sz val="12"/>
        <color theme="1"/>
        <rFont val="Times New Roman"/>
        <family val="1"/>
      </rPr>
      <t>Milliman</t>
    </r>
    <r>
      <rPr>
        <sz val="12"/>
        <color theme="1"/>
        <rFont val="Times New Roman"/>
        <family val="1"/>
      </rPr>
      <t xml:space="preserve"> in columns A-E.</t>
    </r>
  </si>
  <si>
    <t>Case Rate F times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</si>
</sst>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F7F7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6" fontId="2" fillId="0" borderId="1" xfId="0" applyNumberFormat="1" applyFont="1" applyBorder="1" applyAlignment="1">
      <alignment horizontal="right" vertical="center" wrapText="1"/>
    </xf>
    <xf numFmtId="6" fontId="7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6" fillId="0" borderId="0" xfId="0" applyFont="1"/>
    <xf numFmtId="0" fontId="2" fillId="0" borderId="0" xfId="0" applyFont="1" applyAlignment="1">
      <alignment horizontal="right" vertical="center"/>
    </xf>
    <xf numFmtId="6" fontId="2" fillId="0" borderId="4" xfId="0" applyNumberFormat="1" applyFont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3" borderId="2" xfId="1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zoomScaleNormal="100" workbookViewId="0">
      <selection activeCell="Q22" sqref="Q21:Q22"/>
    </sheetView>
  </sheetViews>
  <sheetFormatPr defaultRowHeight="15" x14ac:dyDescent="0.25"/>
  <cols>
    <col min="1" max="1" width="27.5703125" customWidth="1"/>
    <col min="2" max="9" width="13.7109375" customWidth="1"/>
    <col min="10" max="11" width="10.28515625" customWidth="1"/>
    <col min="12" max="12" width="13.7109375" customWidth="1"/>
  </cols>
  <sheetData>
    <row r="2" spans="1:12" ht="18.75" x14ac:dyDescent="0.3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3" t="s">
        <v>5</v>
      </c>
      <c r="G4" s="15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117.75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37</v>
      </c>
      <c r="F5" s="18" t="s">
        <v>38</v>
      </c>
      <c r="G5" s="15" t="s">
        <v>39</v>
      </c>
      <c r="H5" s="2" t="s">
        <v>43</v>
      </c>
      <c r="I5" s="2" t="s">
        <v>40</v>
      </c>
      <c r="J5" s="2" t="s">
        <v>16</v>
      </c>
      <c r="K5" s="2" t="s">
        <v>17</v>
      </c>
      <c r="L5" s="2" t="s">
        <v>41</v>
      </c>
    </row>
    <row r="6" spans="1:12" ht="15.75" x14ac:dyDescent="0.25">
      <c r="A6" s="19" t="s">
        <v>18</v>
      </c>
      <c r="B6" s="9"/>
      <c r="C6" s="9"/>
      <c r="D6" s="9"/>
      <c r="E6" s="9"/>
      <c r="F6" s="14"/>
      <c r="G6" s="17"/>
      <c r="H6" s="9"/>
      <c r="I6" s="10"/>
      <c r="J6" s="9"/>
      <c r="K6" s="9"/>
      <c r="L6" s="9"/>
    </row>
    <row r="7" spans="1:12" ht="15.75" x14ac:dyDescent="0.25">
      <c r="A7" s="20" t="s">
        <v>19</v>
      </c>
      <c r="B7" s="5">
        <v>60200</v>
      </c>
      <c r="C7" s="5">
        <v>72200</v>
      </c>
      <c r="D7" s="5">
        <v>465200</v>
      </c>
      <c r="E7" s="5">
        <v>22600</v>
      </c>
      <c r="F7" s="13">
        <v>249800</v>
      </c>
      <c r="G7" s="16">
        <f t="shared" ref="G7:G15" si="0">SUM(B7:F7)</f>
        <v>870000</v>
      </c>
      <c r="H7" s="5">
        <f t="shared" ref="H7:H15" si="1">G7*0.4</f>
        <v>348000</v>
      </c>
      <c r="I7" s="6">
        <f t="shared" ref="I7:I15" si="2">G7-H7</f>
        <v>522000</v>
      </c>
      <c r="J7" s="4">
        <v>60</v>
      </c>
      <c r="K7" s="4">
        <v>34</v>
      </c>
      <c r="L7" s="27">
        <f t="shared" ref="L7:L15" si="3">I7/J7</f>
        <v>8700</v>
      </c>
    </row>
    <row r="8" spans="1:12" ht="15.75" x14ac:dyDescent="0.25">
      <c r="A8" s="21" t="s">
        <v>20</v>
      </c>
      <c r="B8" s="25">
        <v>61500</v>
      </c>
      <c r="C8" s="25">
        <v>15300</v>
      </c>
      <c r="D8" s="25">
        <v>226300</v>
      </c>
      <c r="E8" s="25">
        <v>10700</v>
      </c>
      <c r="F8" s="26">
        <v>81300</v>
      </c>
      <c r="G8" s="24">
        <f t="shared" si="0"/>
        <v>395100</v>
      </c>
      <c r="H8" s="25">
        <f t="shared" si="1"/>
        <v>158040</v>
      </c>
      <c r="I8" s="33">
        <f t="shared" si="2"/>
        <v>237060</v>
      </c>
      <c r="J8" s="8">
        <v>60</v>
      </c>
      <c r="K8" s="8">
        <v>20</v>
      </c>
      <c r="L8" s="25">
        <f t="shared" si="3"/>
        <v>3951</v>
      </c>
    </row>
    <row r="9" spans="1:12" ht="15.75" x14ac:dyDescent="0.25">
      <c r="A9" s="21" t="s">
        <v>21</v>
      </c>
      <c r="B9" s="27">
        <v>0</v>
      </c>
      <c r="C9" s="27">
        <v>0</v>
      </c>
      <c r="D9" s="27">
        <v>21900</v>
      </c>
      <c r="E9" s="27">
        <v>8300</v>
      </c>
      <c r="F9" s="28">
        <v>0</v>
      </c>
      <c r="G9" s="16">
        <f t="shared" si="0"/>
        <v>30200</v>
      </c>
      <c r="H9" s="5">
        <f t="shared" si="1"/>
        <v>12080</v>
      </c>
      <c r="I9" s="6">
        <f t="shared" si="2"/>
        <v>18120</v>
      </c>
      <c r="J9" s="4">
        <v>60</v>
      </c>
      <c r="K9" s="4"/>
      <c r="L9" s="27">
        <f t="shared" si="3"/>
        <v>302</v>
      </c>
    </row>
    <row r="10" spans="1:12" ht="15.75" x14ac:dyDescent="0.25">
      <c r="A10" s="21" t="s">
        <v>22</v>
      </c>
      <c r="B10" s="25">
        <v>43300</v>
      </c>
      <c r="C10" s="25">
        <v>102100</v>
      </c>
      <c r="D10" s="25">
        <v>887400</v>
      </c>
      <c r="E10" s="25">
        <v>92300</v>
      </c>
      <c r="F10" s="26">
        <v>222800</v>
      </c>
      <c r="G10" s="24">
        <f t="shared" si="0"/>
        <v>1347900</v>
      </c>
      <c r="H10" s="25">
        <f t="shared" si="1"/>
        <v>539160</v>
      </c>
      <c r="I10" s="33">
        <f t="shared" si="2"/>
        <v>808740</v>
      </c>
      <c r="J10" s="8">
        <v>60</v>
      </c>
      <c r="K10" s="8">
        <v>49</v>
      </c>
      <c r="L10" s="25">
        <f t="shared" si="3"/>
        <v>13479</v>
      </c>
    </row>
    <row r="11" spans="1:12" ht="15.75" x14ac:dyDescent="0.25">
      <c r="A11" s="21" t="s">
        <v>23</v>
      </c>
      <c r="B11" s="27">
        <v>28400</v>
      </c>
      <c r="C11" s="27">
        <v>106100</v>
      </c>
      <c r="D11" s="27">
        <v>669600</v>
      </c>
      <c r="E11" s="27">
        <v>60000</v>
      </c>
      <c r="F11" s="28">
        <v>260600</v>
      </c>
      <c r="G11" s="16">
        <f t="shared" si="0"/>
        <v>1124700</v>
      </c>
      <c r="H11" s="5">
        <f t="shared" si="1"/>
        <v>449880</v>
      </c>
      <c r="I11" s="6">
        <f t="shared" si="2"/>
        <v>674820</v>
      </c>
      <c r="J11" s="4">
        <v>120</v>
      </c>
      <c r="K11" s="4">
        <v>43</v>
      </c>
      <c r="L11" s="27">
        <f t="shared" si="3"/>
        <v>5623.5</v>
      </c>
    </row>
    <row r="12" spans="1:12" ht="15.75" x14ac:dyDescent="0.25">
      <c r="A12" s="21" t="s">
        <v>24</v>
      </c>
      <c r="B12" s="25">
        <v>30100</v>
      </c>
      <c r="C12" s="25">
        <v>96800</v>
      </c>
      <c r="D12" s="25">
        <v>159400</v>
      </c>
      <c r="E12" s="25">
        <v>24900</v>
      </c>
      <c r="F12" s="26">
        <v>75000</v>
      </c>
      <c r="G12" s="24">
        <f t="shared" si="0"/>
        <v>386200</v>
      </c>
      <c r="H12" s="25">
        <f t="shared" si="1"/>
        <v>154480</v>
      </c>
      <c r="I12" s="33">
        <f t="shared" si="2"/>
        <v>231720</v>
      </c>
      <c r="J12" s="8">
        <v>30</v>
      </c>
      <c r="K12" s="8">
        <v>7</v>
      </c>
      <c r="L12" s="25">
        <f t="shared" si="3"/>
        <v>7724</v>
      </c>
    </row>
    <row r="13" spans="1:12" ht="15.75" x14ac:dyDescent="0.25">
      <c r="A13" s="21" t="s">
        <v>25</v>
      </c>
      <c r="B13" s="27">
        <v>41400</v>
      </c>
      <c r="C13" s="27">
        <v>94100</v>
      </c>
      <c r="D13" s="27">
        <v>463200</v>
      </c>
      <c r="E13" s="27">
        <v>56100</v>
      </c>
      <c r="F13" s="28">
        <v>126900</v>
      </c>
      <c r="G13" s="16">
        <f t="shared" si="0"/>
        <v>781700</v>
      </c>
      <c r="H13" s="5">
        <f t="shared" si="1"/>
        <v>312680</v>
      </c>
      <c r="I13" s="6">
        <f t="shared" si="2"/>
        <v>469020</v>
      </c>
      <c r="J13" s="4">
        <v>60</v>
      </c>
      <c r="K13" s="4">
        <v>20</v>
      </c>
      <c r="L13" s="27">
        <f t="shared" si="3"/>
        <v>7817</v>
      </c>
    </row>
    <row r="14" spans="1:12" ht="15.75" x14ac:dyDescent="0.25">
      <c r="A14" s="21" t="s">
        <v>26</v>
      </c>
      <c r="B14" s="25">
        <v>27900</v>
      </c>
      <c r="C14" s="25">
        <v>106100</v>
      </c>
      <c r="D14" s="25">
        <v>475000</v>
      </c>
      <c r="E14" s="25">
        <v>49600</v>
      </c>
      <c r="F14" s="26">
        <v>163200</v>
      </c>
      <c r="G14" s="24">
        <f t="shared" si="0"/>
        <v>821800</v>
      </c>
      <c r="H14" s="25">
        <f t="shared" si="1"/>
        <v>328720</v>
      </c>
      <c r="I14" s="33">
        <f t="shared" si="2"/>
        <v>493080</v>
      </c>
      <c r="J14" s="8">
        <v>60</v>
      </c>
      <c r="K14" s="8">
        <v>22</v>
      </c>
      <c r="L14" s="25">
        <f t="shared" si="3"/>
        <v>8218</v>
      </c>
    </row>
    <row r="15" spans="1:12" ht="15.75" x14ac:dyDescent="0.25">
      <c r="A15" s="22" t="s">
        <v>27</v>
      </c>
      <c r="B15" s="27">
        <v>38800</v>
      </c>
      <c r="C15" s="27">
        <v>127600</v>
      </c>
      <c r="D15" s="27">
        <v>679100</v>
      </c>
      <c r="E15" s="27">
        <v>68900</v>
      </c>
      <c r="F15" s="28">
        <v>226500</v>
      </c>
      <c r="G15" s="16">
        <f t="shared" si="0"/>
        <v>1140900</v>
      </c>
      <c r="H15" s="5">
        <f t="shared" si="1"/>
        <v>456360</v>
      </c>
      <c r="I15" s="6">
        <f t="shared" si="2"/>
        <v>684540</v>
      </c>
      <c r="J15" s="4">
        <v>60</v>
      </c>
      <c r="K15" s="4">
        <v>28</v>
      </c>
      <c r="L15" s="27">
        <f t="shared" si="3"/>
        <v>11409</v>
      </c>
    </row>
    <row r="16" spans="1:12" ht="15.75" x14ac:dyDescent="0.25">
      <c r="A16" s="19" t="s">
        <v>28</v>
      </c>
      <c r="B16" s="29"/>
      <c r="C16" s="29"/>
      <c r="D16" s="29"/>
      <c r="E16" s="29"/>
      <c r="F16" s="30"/>
      <c r="G16" s="17"/>
      <c r="H16" s="29"/>
      <c r="I16" s="34"/>
      <c r="J16" s="9"/>
      <c r="K16" s="9"/>
      <c r="L16" s="29"/>
    </row>
    <row r="17" spans="1:12" ht="15.75" x14ac:dyDescent="0.25">
      <c r="A17" s="3" t="s">
        <v>29</v>
      </c>
      <c r="B17" s="31">
        <v>93100</v>
      </c>
      <c r="C17" s="31">
        <v>155900</v>
      </c>
      <c r="D17" s="31">
        <v>1731900</v>
      </c>
      <c r="E17" s="31">
        <v>162800</v>
      </c>
      <c r="F17" s="32">
        <v>373600</v>
      </c>
      <c r="G17" s="16">
        <f t="shared" ref="G17:G22" si="4">SUM(B17:F17)</f>
        <v>2517300</v>
      </c>
      <c r="H17" s="5">
        <f t="shared" ref="H17:H22" si="5">G17*0.4</f>
        <v>1006920</v>
      </c>
      <c r="I17" s="6">
        <f t="shared" ref="I17:I22" si="6">G17-H17</f>
        <v>1510380</v>
      </c>
      <c r="J17" s="7">
        <v>120</v>
      </c>
      <c r="K17" s="7">
        <v>64</v>
      </c>
      <c r="L17" s="27">
        <f t="shared" ref="L17:L22" si="7">I17/J17</f>
        <v>12586.5</v>
      </c>
    </row>
    <row r="18" spans="1:12" ht="15.75" x14ac:dyDescent="0.25">
      <c r="A18" s="3" t="s">
        <v>30</v>
      </c>
      <c r="B18" s="25">
        <v>69000</v>
      </c>
      <c r="C18" s="25">
        <v>260700</v>
      </c>
      <c r="D18" s="25">
        <v>803200</v>
      </c>
      <c r="E18" s="25">
        <v>96600</v>
      </c>
      <c r="F18" s="26">
        <v>313000</v>
      </c>
      <c r="G18" s="24">
        <f t="shared" si="4"/>
        <v>1542500</v>
      </c>
      <c r="H18" s="25">
        <f t="shared" si="5"/>
        <v>617000</v>
      </c>
      <c r="I18" s="33">
        <f t="shared" si="6"/>
        <v>925500</v>
      </c>
      <c r="J18" s="8">
        <v>120</v>
      </c>
      <c r="K18" s="8">
        <v>76</v>
      </c>
      <c r="L18" s="25">
        <f t="shared" si="7"/>
        <v>7712.5</v>
      </c>
    </row>
    <row r="19" spans="1:12" ht="15.75" x14ac:dyDescent="0.25">
      <c r="A19" s="3" t="s">
        <v>31</v>
      </c>
      <c r="B19" s="31">
        <v>136300</v>
      </c>
      <c r="C19" s="31">
        <v>126700</v>
      </c>
      <c r="D19" s="31">
        <v>1582100</v>
      </c>
      <c r="E19" s="31">
        <v>163900</v>
      </c>
      <c r="F19" s="32">
        <v>450200</v>
      </c>
      <c r="G19" s="16">
        <f t="shared" si="4"/>
        <v>2459200</v>
      </c>
      <c r="H19" s="5">
        <f t="shared" si="5"/>
        <v>983680</v>
      </c>
      <c r="I19" s="6">
        <f t="shared" si="6"/>
        <v>1475520</v>
      </c>
      <c r="J19" s="7">
        <v>120</v>
      </c>
      <c r="K19" s="7">
        <v>82</v>
      </c>
      <c r="L19" s="27">
        <f t="shared" si="7"/>
        <v>12296</v>
      </c>
    </row>
    <row r="20" spans="1:12" ht="15.75" x14ac:dyDescent="0.25">
      <c r="A20" s="3" t="s">
        <v>32</v>
      </c>
      <c r="B20" s="25">
        <v>36500</v>
      </c>
      <c r="C20" s="25">
        <v>135100</v>
      </c>
      <c r="D20" s="25">
        <v>274500</v>
      </c>
      <c r="E20" s="25">
        <v>35900</v>
      </c>
      <c r="F20" s="26">
        <v>107000</v>
      </c>
      <c r="G20" s="24">
        <f t="shared" si="4"/>
        <v>589000</v>
      </c>
      <c r="H20" s="25">
        <f t="shared" si="5"/>
        <v>235600</v>
      </c>
      <c r="I20" s="33">
        <f t="shared" si="6"/>
        <v>353400</v>
      </c>
      <c r="J20" s="8">
        <v>60</v>
      </c>
      <c r="K20" s="8">
        <v>11</v>
      </c>
      <c r="L20" s="25">
        <f t="shared" si="7"/>
        <v>5890</v>
      </c>
    </row>
    <row r="21" spans="1:12" ht="15.75" x14ac:dyDescent="0.25">
      <c r="A21" s="3" t="s">
        <v>33</v>
      </c>
      <c r="B21" s="31">
        <v>77000</v>
      </c>
      <c r="C21" s="31">
        <v>160100</v>
      </c>
      <c r="D21" s="31">
        <v>648900</v>
      </c>
      <c r="E21" s="31">
        <v>81700</v>
      </c>
      <c r="F21" s="32">
        <v>216900</v>
      </c>
      <c r="G21" s="16">
        <f t="shared" si="4"/>
        <v>1184600</v>
      </c>
      <c r="H21" s="5">
        <f t="shared" si="5"/>
        <v>473840</v>
      </c>
      <c r="I21" s="6">
        <f t="shared" si="6"/>
        <v>710760</v>
      </c>
      <c r="J21" s="7">
        <v>60</v>
      </c>
      <c r="K21" s="7">
        <v>33</v>
      </c>
      <c r="L21" s="27">
        <f t="shared" si="7"/>
        <v>11846</v>
      </c>
    </row>
    <row r="22" spans="1:12" ht="15.75" x14ac:dyDescent="0.25">
      <c r="A22" s="3" t="s">
        <v>34</v>
      </c>
      <c r="B22" s="25">
        <v>85500</v>
      </c>
      <c r="C22" s="25">
        <v>188400</v>
      </c>
      <c r="D22" s="25">
        <v>1078900</v>
      </c>
      <c r="E22" s="25">
        <v>122700</v>
      </c>
      <c r="F22" s="26">
        <v>327500</v>
      </c>
      <c r="G22" s="24">
        <f t="shared" si="4"/>
        <v>1803000</v>
      </c>
      <c r="H22" s="25">
        <f t="shared" si="5"/>
        <v>721200</v>
      </c>
      <c r="I22" s="33">
        <f t="shared" si="6"/>
        <v>1081800</v>
      </c>
      <c r="J22" s="8">
        <v>120</v>
      </c>
      <c r="K22" s="8">
        <v>47</v>
      </c>
      <c r="L22" s="25">
        <f t="shared" si="7"/>
        <v>9015</v>
      </c>
    </row>
    <row r="23" spans="1:12" ht="15.75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.75" x14ac:dyDescent="0.25">
      <c r="A24" s="12" t="s">
        <v>35</v>
      </c>
      <c r="B24" s="35" t="s">
        <v>42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</sheetData>
  <mergeCells count="3">
    <mergeCell ref="B24:L24"/>
    <mergeCell ref="A2:L2"/>
    <mergeCell ref="A3:L3"/>
  </mergeCells>
  <pageMargins left="0.7" right="0.7" top="0.75" bottom="0.75" header="0.3" footer="0.3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Transplant 07-01-19</vt:lpstr>
    </vt:vector>
  </TitlesOfParts>
  <Company>Division of Medicaid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L. Thomas</dc:creator>
  <cp:lastModifiedBy>Karen L. Thomas</cp:lastModifiedBy>
  <cp:lastPrinted>2019-05-24T21:46:07Z</cp:lastPrinted>
  <dcterms:created xsi:type="dcterms:W3CDTF">2019-05-23T13:47:45Z</dcterms:created>
  <dcterms:modified xsi:type="dcterms:W3CDTF">2019-05-24T22:06:15Z</dcterms:modified>
</cp:coreProperties>
</file>